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/>
  <mc:AlternateContent xmlns:mc="http://schemas.openxmlformats.org/markup-compatibility/2006">
    <mc:Choice Requires="x15">
      <x15ac:absPath xmlns:x15ac="http://schemas.microsoft.com/office/spreadsheetml/2010/11/ac" url="/Users/stevencannon/proj/20/peanut_core/pccgp_manuscript/supplementary_files/"/>
    </mc:Choice>
  </mc:AlternateContent>
  <xr:revisionPtr revIDLastSave="0" documentId="13_ncr:1_{027F7A55-B301-A24A-95C8-06756B7D9220}" xr6:coauthVersionLast="36" xr6:coauthVersionMax="36" xr10:uidLastSave="{00000000-0000-0000-0000-000000000000}"/>
  <bookViews>
    <workbookView xWindow="6560" yWindow="460" windowWidth="19160" windowHeight="17540" xr2:uid="{00000000-000D-0000-FFFF-FFFF00000000}"/>
  </bookViews>
  <sheets>
    <sheet name="INDEX" sheetId="1" r:id="rId1"/>
    <sheet name="accessions and reps" sheetId="2" r:id="rId2"/>
    <sheet name="samples" sheetId="3" r:id="rId3"/>
    <sheet name="uniques" sheetId="4" r:id="rId4"/>
    <sheet name="clade summary" sheetId="5" r:id="rId5"/>
    <sheet name="clusters" sheetId="6" r:id="rId6"/>
    <sheet name="rep analysis" sheetId="7" r:id="rId7"/>
    <sheet name="rep summary" sheetId="8" r:id="rId8"/>
    <sheet name="ID hash" sheetId="9" r:id="rId9"/>
    <sheet name="countries" sheetId="10" r:id="rId10"/>
    <sheet name="notes" sheetId="11" r:id="rId11"/>
  </sheets>
  <definedNames>
    <definedName name="_xlnm._FilterDatabase" localSheetId="2" hidden="1">samples!$H$1:$H$1123</definedName>
    <definedName name="_xlnm._FilterDatabase" localSheetId="3" hidden="1">uniques!$D$1:$F$1000</definedName>
  </definedNames>
  <calcPr calcId="181029"/>
</workbook>
</file>

<file path=xl/calcChain.xml><?xml version="1.0" encoding="utf-8"?>
<calcChain xmlns="http://schemas.openxmlformats.org/spreadsheetml/2006/main">
  <c r="H10" i="6" l="1"/>
  <c r="D786" i="4"/>
  <c r="D218" i="4"/>
  <c r="C58" i="10" l="1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H18" i="10"/>
  <c r="C18" i="10"/>
  <c r="H17" i="10"/>
  <c r="C17" i="10"/>
  <c r="H16" i="10"/>
  <c r="C16" i="10"/>
  <c r="H15" i="10"/>
  <c r="C15" i="10"/>
  <c r="H14" i="10"/>
  <c r="C14" i="10"/>
  <c r="H13" i="10"/>
  <c r="C13" i="10"/>
  <c r="H12" i="10"/>
  <c r="C12" i="10"/>
  <c r="H11" i="10"/>
  <c r="C11" i="10"/>
  <c r="H10" i="10"/>
  <c r="C10" i="10"/>
  <c r="H9" i="10"/>
  <c r="C9" i="10"/>
  <c r="H8" i="10"/>
  <c r="C8" i="10"/>
  <c r="H7" i="10"/>
  <c r="C7" i="10"/>
  <c r="H6" i="10"/>
  <c r="C6" i="10"/>
  <c r="H5" i="10"/>
  <c r="C5" i="10"/>
  <c r="H4" i="10"/>
  <c r="C4" i="10"/>
  <c r="H3" i="10"/>
  <c r="C3" i="10"/>
  <c r="H2" i="10"/>
  <c r="C2" i="10"/>
  <c r="L1133" i="9"/>
  <c r="L1132" i="9"/>
  <c r="L1131" i="9"/>
  <c r="L1130" i="9"/>
  <c r="L1129" i="9"/>
  <c r="L1128" i="9"/>
  <c r="L1127" i="9"/>
  <c r="L1126" i="9"/>
  <c r="L1125" i="9"/>
  <c r="L1124" i="9"/>
  <c r="L1123" i="9"/>
  <c r="L1122" i="9"/>
  <c r="L1121" i="9"/>
  <c r="L1120" i="9"/>
  <c r="L1119" i="9"/>
  <c r="L1118" i="9"/>
  <c r="L1117" i="9"/>
  <c r="L1116" i="9"/>
  <c r="L1115" i="9"/>
  <c r="L1114" i="9"/>
  <c r="L1113" i="9"/>
  <c r="L1112" i="9"/>
  <c r="L1111" i="9"/>
  <c r="L1110" i="9"/>
  <c r="L1109" i="9"/>
  <c r="L1108" i="9"/>
  <c r="L1107" i="9"/>
  <c r="L1106" i="9"/>
  <c r="L1105" i="9"/>
  <c r="L1104" i="9"/>
  <c r="L1103" i="9"/>
  <c r="L1102" i="9"/>
  <c r="L1101" i="9"/>
  <c r="L1100" i="9"/>
  <c r="L1099" i="9"/>
  <c r="L1098" i="9"/>
  <c r="L1097" i="9"/>
  <c r="L1096" i="9"/>
  <c r="L1095" i="9"/>
  <c r="L1094" i="9"/>
  <c r="L1093" i="9"/>
  <c r="L1092" i="9"/>
  <c r="L1091" i="9"/>
  <c r="L1090" i="9"/>
  <c r="L1089" i="9"/>
  <c r="L1088" i="9"/>
  <c r="L1087" i="9"/>
  <c r="L1086" i="9"/>
  <c r="L1085" i="9"/>
  <c r="L1084" i="9"/>
  <c r="L1083" i="9"/>
  <c r="L1082" i="9"/>
  <c r="L1081" i="9"/>
  <c r="L1080" i="9"/>
  <c r="L1079" i="9"/>
  <c r="L1078" i="9"/>
  <c r="L1077" i="9"/>
  <c r="L1076" i="9"/>
  <c r="L1075" i="9"/>
  <c r="L1074" i="9"/>
  <c r="L1073" i="9"/>
  <c r="L1072" i="9"/>
  <c r="L1071" i="9"/>
  <c r="L1070" i="9"/>
  <c r="L1069" i="9"/>
  <c r="L1068" i="9"/>
  <c r="L1067" i="9"/>
  <c r="L1066" i="9"/>
  <c r="L1065" i="9"/>
  <c r="L1064" i="9"/>
  <c r="L1063" i="9"/>
  <c r="L1062" i="9"/>
  <c r="L1061" i="9"/>
  <c r="L1060" i="9"/>
  <c r="L1059" i="9"/>
  <c r="L1058" i="9"/>
  <c r="L1057" i="9"/>
  <c r="L1056" i="9"/>
  <c r="L1055" i="9"/>
  <c r="L1054" i="9"/>
  <c r="L1053" i="9"/>
  <c r="L1052" i="9"/>
  <c r="L1051" i="9"/>
  <c r="L1050" i="9"/>
  <c r="L1049" i="9"/>
  <c r="L1048" i="9"/>
  <c r="L1047" i="9"/>
  <c r="L1046" i="9"/>
  <c r="L1045" i="9"/>
  <c r="L1044" i="9"/>
  <c r="L1043" i="9"/>
  <c r="L1042" i="9"/>
  <c r="L1041" i="9"/>
  <c r="L1040" i="9"/>
  <c r="L1039" i="9"/>
  <c r="L1038" i="9"/>
  <c r="L1037" i="9"/>
  <c r="L1036" i="9"/>
  <c r="L1035" i="9"/>
  <c r="L1034" i="9"/>
  <c r="L1033" i="9"/>
  <c r="L1032" i="9"/>
  <c r="L1031" i="9"/>
  <c r="L1030" i="9"/>
  <c r="L1029" i="9"/>
  <c r="L1028" i="9"/>
  <c r="L1027" i="9"/>
  <c r="L1026" i="9"/>
  <c r="L1025" i="9"/>
  <c r="L1024" i="9"/>
  <c r="L1023" i="9"/>
  <c r="L1022" i="9"/>
  <c r="L1021" i="9"/>
  <c r="L1020" i="9"/>
  <c r="L1019" i="9"/>
  <c r="L1018" i="9"/>
  <c r="L1017" i="9"/>
  <c r="L1016" i="9"/>
  <c r="L1015" i="9"/>
  <c r="L1014" i="9"/>
  <c r="L1013" i="9"/>
  <c r="L1012" i="9"/>
  <c r="L1011" i="9"/>
  <c r="L1010" i="9"/>
  <c r="L1009" i="9"/>
  <c r="L1008" i="9"/>
  <c r="L1007" i="9"/>
  <c r="L1006" i="9"/>
  <c r="L1005" i="9"/>
  <c r="L1004" i="9"/>
  <c r="L1003" i="9"/>
  <c r="L1002" i="9"/>
  <c r="L1001" i="9"/>
  <c r="L1000" i="9"/>
  <c r="L999" i="9"/>
  <c r="L998" i="9"/>
  <c r="L997" i="9"/>
  <c r="L996" i="9"/>
  <c r="L995" i="9"/>
  <c r="L994" i="9"/>
  <c r="L993" i="9"/>
  <c r="L992" i="9"/>
  <c r="L991" i="9"/>
  <c r="L990" i="9"/>
  <c r="L989" i="9"/>
  <c r="L988" i="9"/>
  <c r="L987" i="9"/>
  <c r="L986" i="9"/>
  <c r="L985" i="9"/>
  <c r="L984" i="9"/>
  <c r="L983" i="9"/>
  <c r="L982" i="9"/>
  <c r="L981" i="9"/>
  <c r="L980" i="9"/>
  <c r="L979" i="9"/>
  <c r="L978" i="9"/>
  <c r="L977" i="9"/>
  <c r="L976" i="9"/>
  <c r="L975" i="9"/>
  <c r="L974" i="9"/>
  <c r="L973" i="9"/>
  <c r="L972" i="9"/>
  <c r="L971" i="9"/>
  <c r="L970" i="9"/>
  <c r="L969" i="9"/>
  <c r="L968" i="9"/>
  <c r="L967" i="9"/>
  <c r="L966" i="9"/>
  <c r="L965" i="9"/>
  <c r="L964" i="9"/>
  <c r="L963" i="9"/>
  <c r="L962" i="9"/>
  <c r="L961" i="9"/>
  <c r="L960" i="9"/>
  <c r="L959" i="9"/>
  <c r="L958" i="9"/>
  <c r="L957" i="9"/>
  <c r="L956" i="9"/>
  <c r="L955" i="9"/>
  <c r="L954" i="9"/>
  <c r="L953" i="9"/>
  <c r="L952" i="9"/>
  <c r="L951" i="9"/>
  <c r="L950" i="9"/>
  <c r="L949" i="9"/>
  <c r="L948" i="9"/>
  <c r="L947" i="9"/>
  <c r="L946" i="9"/>
  <c r="L945" i="9"/>
  <c r="L944" i="9"/>
  <c r="L943" i="9"/>
  <c r="L942" i="9"/>
  <c r="L941" i="9"/>
  <c r="L940" i="9"/>
  <c r="L939" i="9"/>
  <c r="L938" i="9"/>
  <c r="L937" i="9"/>
  <c r="L936" i="9"/>
  <c r="L935" i="9"/>
  <c r="L934" i="9"/>
  <c r="L933" i="9"/>
  <c r="L932" i="9"/>
  <c r="L931" i="9"/>
  <c r="L930" i="9"/>
  <c r="L929" i="9"/>
  <c r="L928" i="9"/>
  <c r="L927" i="9"/>
  <c r="L926" i="9"/>
  <c r="L925" i="9"/>
  <c r="L924" i="9"/>
  <c r="L923" i="9"/>
  <c r="L922" i="9"/>
  <c r="L921" i="9"/>
  <c r="L920" i="9"/>
  <c r="L919" i="9"/>
  <c r="L918" i="9"/>
  <c r="L917" i="9"/>
  <c r="L916" i="9"/>
  <c r="L915" i="9"/>
  <c r="L914" i="9"/>
  <c r="L913" i="9"/>
  <c r="L912" i="9"/>
  <c r="L911" i="9"/>
  <c r="L910" i="9"/>
  <c r="L909" i="9"/>
  <c r="L908" i="9"/>
  <c r="L907" i="9"/>
  <c r="L906" i="9"/>
  <c r="L905" i="9"/>
  <c r="L904" i="9"/>
  <c r="L903" i="9"/>
  <c r="L902" i="9"/>
  <c r="L901" i="9"/>
  <c r="L900" i="9"/>
  <c r="L899" i="9"/>
  <c r="L898" i="9"/>
  <c r="L897" i="9"/>
  <c r="L896" i="9"/>
  <c r="L895" i="9"/>
  <c r="L894" i="9"/>
  <c r="L893" i="9"/>
  <c r="L892" i="9"/>
  <c r="L891" i="9"/>
  <c r="L890" i="9"/>
  <c r="L889" i="9"/>
  <c r="L888" i="9"/>
  <c r="L887" i="9"/>
  <c r="L886" i="9"/>
  <c r="L885" i="9"/>
  <c r="L884" i="9"/>
  <c r="L883" i="9"/>
  <c r="L882" i="9"/>
  <c r="L881" i="9"/>
  <c r="L880" i="9"/>
  <c r="L879" i="9"/>
  <c r="L878" i="9"/>
  <c r="L877" i="9"/>
  <c r="L876" i="9"/>
  <c r="L875" i="9"/>
  <c r="L874" i="9"/>
  <c r="L873" i="9"/>
  <c r="L872" i="9"/>
  <c r="L871" i="9"/>
  <c r="L870" i="9"/>
  <c r="L869" i="9"/>
  <c r="L868" i="9"/>
  <c r="L867" i="9"/>
  <c r="L866" i="9"/>
  <c r="L865" i="9"/>
  <c r="L864" i="9"/>
  <c r="L863" i="9"/>
  <c r="L862" i="9"/>
  <c r="L861" i="9"/>
  <c r="L860" i="9"/>
  <c r="L859" i="9"/>
  <c r="L858" i="9"/>
  <c r="L857" i="9"/>
  <c r="L856" i="9"/>
  <c r="L855" i="9"/>
  <c r="L854" i="9"/>
  <c r="L853" i="9"/>
  <c r="L852" i="9"/>
  <c r="L851" i="9"/>
  <c r="L850" i="9"/>
  <c r="L849" i="9"/>
  <c r="L848" i="9"/>
  <c r="L847" i="9"/>
  <c r="L846" i="9"/>
  <c r="L845" i="9"/>
  <c r="L844" i="9"/>
  <c r="L843" i="9"/>
  <c r="L842" i="9"/>
  <c r="L841" i="9"/>
  <c r="L840" i="9"/>
  <c r="L839" i="9"/>
  <c r="L838" i="9"/>
  <c r="L837" i="9"/>
  <c r="L836" i="9"/>
  <c r="L835" i="9"/>
  <c r="L834" i="9"/>
  <c r="L833" i="9"/>
  <c r="L832" i="9"/>
  <c r="L831" i="9"/>
  <c r="L830" i="9"/>
  <c r="L829" i="9"/>
  <c r="L828" i="9"/>
  <c r="L827" i="9"/>
  <c r="L826" i="9"/>
  <c r="L825" i="9"/>
  <c r="L824" i="9"/>
  <c r="L823" i="9"/>
  <c r="L822" i="9"/>
  <c r="L821" i="9"/>
  <c r="L820" i="9"/>
  <c r="L819" i="9"/>
  <c r="L818" i="9"/>
  <c r="L817" i="9"/>
  <c r="L816" i="9"/>
  <c r="L815" i="9"/>
  <c r="L814" i="9"/>
  <c r="L813" i="9"/>
  <c r="L812" i="9"/>
  <c r="L811" i="9"/>
  <c r="L810" i="9"/>
  <c r="L809" i="9"/>
  <c r="L808" i="9"/>
  <c r="L807" i="9"/>
  <c r="L806" i="9"/>
  <c r="L805" i="9"/>
  <c r="L804" i="9"/>
  <c r="L803" i="9"/>
  <c r="L802" i="9"/>
  <c r="L801" i="9"/>
  <c r="L800" i="9"/>
  <c r="L799" i="9"/>
  <c r="L798" i="9"/>
  <c r="L797" i="9"/>
  <c r="L796" i="9"/>
  <c r="L795" i="9"/>
  <c r="L794" i="9"/>
  <c r="L793" i="9"/>
  <c r="L792" i="9"/>
  <c r="L791" i="9"/>
  <c r="L790" i="9"/>
  <c r="L789" i="9"/>
  <c r="L788" i="9"/>
  <c r="L787" i="9"/>
  <c r="L786" i="9"/>
  <c r="L785" i="9"/>
  <c r="L784" i="9"/>
  <c r="L783" i="9"/>
  <c r="L782" i="9"/>
  <c r="L781" i="9"/>
  <c r="L780" i="9"/>
  <c r="L779" i="9"/>
  <c r="L778" i="9"/>
  <c r="L777" i="9"/>
  <c r="L776" i="9"/>
  <c r="L775" i="9"/>
  <c r="L774" i="9"/>
  <c r="L773" i="9"/>
  <c r="L772" i="9"/>
  <c r="L771" i="9"/>
  <c r="L770" i="9"/>
  <c r="L769" i="9"/>
  <c r="L768" i="9"/>
  <c r="L767" i="9"/>
  <c r="L766" i="9"/>
  <c r="L765" i="9"/>
  <c r="L764" i="9"/>
  <c r="L763" i="9"/>
  <c r="L762" i="9"/>
  <c r="L761" i="9"/>
  <c r="L760" i="9"/>
  <c r="L759" i="9"/>
  <c r="L758" i="9"/>
  <c r="L757" i="9"/>
  <c r="L756" i="9"/>
  <c r="L755" i="9"/>
  <c r="L754" i="9"/>
  <c r="L753" i="9"/>
  <c r="L752" i="9"/>
  <c r="L751" i="9"/>
  <c r="L750" i="9"/>
  <c r="L749" i="9"/>
  <c r="L748" i="9"/>
  <c r="L747" i="9"/>
  <c r="L746" i="9"/>
  <c r="L745" i="9"/>
  <c r="L744" i="9"/>
  <c r="L743" i="9"/>
  <c r="L742" i="9"/>
  <c r="L741" i="9"/>
  <c r="L740" i="9"/>
  <c r="L739" i="9"/>
  <c r="L738" i="9"/>
  <c r="L737" i="9"/>
  <c r="L736" i="9"/>
  <c r="L735" i="9"/>
  <c r="L734" i="9"/>
  <c r="L733" i="9"/>
  <c r="L732" i="9"/>
  <c r="L731" i="9"/>
  <c r="L730" i="9"/>
  <c r="L729" i="9"/>
  <c r="L728" i="9"/>
  <c r="L727" i="9"/>
  <c r="L726" i="9"/>
  <c r="L725" i="9"/>
  <c r="L724" i="9"/>
  <c r="L723" i="9"/>
  <c r="L722" i="9"/>
  <c r="L721" i="9"/>
  <c r="L720" i="9"/>
  <c r="L719" i="9"/>
  <c r="L718" i="9"/>
  <c r="L717" i="9"/>
  <c r="L716" i="9"/>
  <c r="L715" i="9"/>
  <c r="L714" i="9"/>
  <c r="L713" i="9"/>
  <c r="L712" i="9"/>
  <c r="L711" i="9"/>
  <c r="L710" i="9"/>
  <c r="L709" i="9"/>
  <c r="L708" i="9"/>
  <c r="L707" i="9"/>
  <c r="L706" i="9"/>
  <c r="L705" i="9"/>
  <c r="L704" i="9"/>
  <c r="L703" i="9"/>
  <c r="L702" i="9"/>
  <c r="L701" i="9"/>
  <c r="L700" i="9"/>
  <c r="L699" i="9"/>
  <c r="L698" i="9"/>
  <c r="L697" i="9"/>
  <c r="L696" i="9"/>
  <c r="L695" i="9"/>
  <c r="L694" i="9"/>
  <c r="L693" i="9"/>
  <c r="L692" i="9"/>
  <c r="L691" i="9"/>
  <c r="L690" i="9"/>
  <c r="L689" i="9"/>
  <c r="L688" i="9"/>
  <c r="L687" i="9"/>
  <c r="L686" i="9"/>
  <c r="L685" i="9"/>
  <c r="L684" i="9"/>
  <c r="L683" i="9"/>
  <c r="L682" i="9"/>
  <c r="L681" i="9"/>
  <c r="L680" i="9"/>
  <c r="L679" i="9"/>
  <c r="L678" i="9"/>
  <c r="L677" i="9"/>
  <c r="L676" i="9"/>
  <c r="L675" i="9"/>
  <c r="L674" i="9"/>
  <c r="L673" i="9"/>
  <c r="L672" i="9"/>
  <c r="L671" i="9"/>
  <c r="L670" i="9"/>
  <c r="L669" i="9"/>
  <c r="L668" i="9"/>
  <c r="L667" i="9"/>
  <c r="L666" i="9"/>
  <c r="L665" i="9"/>
  <c r="L664" i="9"/>
  <c r="L663" i="9"/>
  <c r="L662" i="9"/>
  <c r="L661" i="9"/>
  <c r="L660" i="9"/>
  <c r="L659" i="9"/>
  <c r="L658" i="9"/>
  <c r="L657" i="9"/>
  <c r="L656" i="9"/>
  <c r="L655" i="9"/>
  <c r="L654" i="9"/>
  <c r="L653" i="9"/>
  <c r="L652" i="9"/>
  <c r="L651" i="9"/>
  <c r="L650" i="9"/>
  <c r="L649" i="9"/>
  <c r="L648" i="9"/>
  <c r="L647" i="9"/>
  <c r="L646" i="9"/>
  <c r="L645" i="9"/>
  <c r="L644" i="9"/>
  <c r="L643" i="9"/>
  <c r="L642" i="9"/>
  <c r="L641" i="9"/>
  <c r="L640" i="9"/>
  <c r="L639" i="9"/>
  <c r="L638" i="9"/>
  <c r="L637" i="9"/>
  <c r="L636" i="9"/>
  <c r="L635" i="9"/>
  <c r="L634" i="9"/>
  <c r="L633" i="9"/>
  <c r="L632" i="9"/>
  <c r="L631" i="9"/>
  <c r="L630" i="9"/>
  <c r="L629" i="9"/>
  <c r="L628" i="9"/>
  <c r="L627" i="9"/>
  <c r="L626" i="9"/>
  <c r="L625" i="9"/>
  <c r="L624" i="9"/>
  <c r="L623" i="9"/>
  <c r="L622" i="9"/>
  <c r="L621" i="9"/>
  <c r="L620" i="9"/>
  <c r="L619" i="9"/>
  <c r="L618" i="9"/>
  <c r="L617" i="9"/>
  <c r="L616" i="9"/>
  <c r="L615" i="9"/>
  <c r="L614" i="9"/>
  <c r="L613" i="9"/>
  <c r="L612" i="9"/>
  <c r="L611" i="9"/>
  <c r="L610" i="9"/>
  <c r="L609" i="9"/>
  <c r="L608" i="9"/>
  <c r="L607" i="9"/>
  <c r="L606" i="9"/>
  <c r="L605" i="9"/>
  <c r="L604" i="9"/>
  <c r="L603" i="9"/>
  <c r="L602" i="9"/>
  <c r="L601" i="9"/>
  <c r="L600" i="9"/>
  <c r="L599" i="9"/>
  <c r="L598" i="9"/>
  <c r="L597" i="9"/>
  <c r="L596" i="9"/>
  <c r="L595" i="9"/>
  <c r="L594" i="9"/>
  <c r="L593" i="9"/>
  <c r="L592" i="9"/>
  <c r="L591" i="9"/>
  <c r="L590" i="9"/>
  <c r="L589" i="9"/>
  <c r="L588" i="9"/>
  <c r="L587" i="9"/>
  <c r="L586" i="9"/>
  <c r="L585" i="9"/>
  <c r="L584" i="9"/>
  <c r="L583" i="9"/>
  <c r="L582" i="9"/>
  <c r="L581" i="9"/>
  <c r="L580" i="9"/>
  <c r="L579" i="9"/>
  <c r="L578" i="9"/>
  <c r="L577" i="9"/>
  <c r="L576" i="9"/>
  <c r="L575" i="9"/>
  <c r="L574" i="9"/>
  <c r="L573" i="9"/>
  <c r="L572" i="9"/>
  <c r="L571" i="9"/>
  <c r="L570" i="9"/>
  <c r="L569" i="9"/>
  <c r="L568" i="9"/>
  <c r="L567" i="9"/>
  <c r="L566" i="9"/>
  <c r="L565" i="9"/>
  <c r="L564" i="9"/>
  <c r="L563" i="9"/>
  <c r="L562" i="9"/>
  <c r="L561" i="9"/>
  <c r="L560" i="9"/>
  <c r="L559" i="9"/>
  <c r="L558" i="9"/>
  <c r="L557" i="9"/>
  <c r="L556" i="9"/>
  <c r="L555" i="9"/>
  <c r="L554" i="9"/>
  <c r="L553" i="9"/>
  <c r="L552" i="9"/>
  <c r="L551" i="9"/>
  <c r="L550" i="9"/>
  <c r="L549" i="9"/>
  <c r="L548" i="9"/>
  <c r="L547" i="9"/>
  <c r="L546" i="9"/>
  <c r="L545" i="9"/>
  <c r="L544" i="9"/>
  <c r="L543" i="9"/>
  <c r="L542" i="9"/>
  <c r="L541" i="9"/>
  <c r="L540" i="9"/>
  <c r="L539" i="9"/>
  <c r="L538" i="9"/>
  <c r="L537" i="9"/>
  <c r="L536" i="9"/>
  <c r="L535" i="9"/>
  <c r="L534" i="9"/>
  <c r="L533" i="9"/>
  <c r="L532" i="9"/>
  <c r="L531" i="9"/>
  <c r="L530" i="9"/>
  <c r="L529" i="9"/>
  <c r="L528" i="9"/>
  <c r="L527" i="9"/>
  <c r="L526" i="9"/>
  <c r="L525" i="9"/>
  <c r="L524" i="9"/>
  <c r="L523" i="9"/>
  <c r="L522" i="9"/>
  <c r="L521" i="9"/>
  <c r="L520" i="9"/>
  <c r="L519" i="9"/>
  <c r="L518" i="9"/>
  <c r="L517" i="9"/>
  <c r="L516" i="9"/>
  <c r="L515" i="9"/>
  <c r="L514" i="9"/>
  <c r="L513" i="9"/>
  <c r="L512" i="9"/>
  <c r="L511" i="9"/>
  <c r="L510" i="9"/>
  <c r="L509" i="9"/>
  <c r="L508" i="9"/>
  <c r="L507" i="9"/>
  <c r="L506" i="9"/>
  <c r="L505" i="9"/>
  <c r="L504" i="9"/>
  <c r="L503" i="9"/>
  <c r="L502" i="9"/>
  <c r="L501" i="9"/>
  <c r="L500" i="9"/>
  <c r="L499" i="9"/>
  <c r="L498" i="9"/>
  <c r="L497" i="9"/>
  <c r="L496" i="9"/>
  <c r="L495" i="9"/>
  <c r="L494" i="9"/>
  <c r="L493" i="9"/>
  <c r="L492" i="9"/>
  <c r="L491" i="9"/>
  <c r="L490" i="9"/>
  <c r="L489" i="9"/>
  <c r="L488" i="9"/>
  <c r="L487" i="9"/>
  <c r="L486" i="9"/>
  <c r="L485" i="9"/>
  <c r="L484" i="9"/>
  <c r="L483" i="9"/>
  <c r="L482" i="9"/>
  <c r="L481" i="9"/>
  <c r="L480" i="9"/>
  <c r="L479" i="9"/>
  <c r="L478" i="9"/>
  <c r="L477" i="9"/>
  <c r="L476" i="9"/>
  <c r="L475" i="9"/>
  <c r="L474" i="9"/>
  <c r="L473" i="9"/>
  <c r="L472" i="9"/>
  <c r="L471" i="9"/>
  <c r="L470" i="9"/>
  <c r="L469" i="9"/>
  <c r="L468" i="9"/>
  <c r="L467" i="9"/>
  <c r="L466" i="9"/>
  <c r="L465" i="9"/>
  <c r="L464" i="9"/>
  <c r="L463" i="9"/>
  <c r="L462" i="9"/>
  <c r="L461" i="9"/>
  <c r="L460" i="9"/>
  <c r="L459" i="9"/>
  <c r="L458" i="9"/>
  <c r="L457" i="9"/>
  <c r="L456" i="9"/>
  <c r="L455" i="9"/>
  <c r="L454" i="9"/>
  <c r="L453" i="9"/>
  <c r="L452" i="9"/>
  <c r="L451" i="9"/>
  <c r="L450" i="9"/>
  <c r="L449" i="9"/>
  <c r="L448" i="9"/>
  <c r="L447" i="9"/>
  <c r="L446" i="9"/>
  <c r="L445" i="9"/>
  <c r="L444" i="9"/>
  <c r="L443" i="9"/>
  <c r="L442" i="9"/>
  <c r="L441" i="9"/>
  <c r="L440" i="9"/>
  <c r="L439" i="9"/>
  <c r="L438" i="9"/>
  <c r="L437" i="9"/>
  <c r="L436" i="9"/>
  <c r="L435" i="9"/>
  <c r="L434" i="9"/>
  <c r="L433" i="9"/>
  <c r="L432" i="9"/>
  <c r="L431" i="9"/>
  <c r="L430" i="9"/>
  <c r="L429" i="9"/>
  <c r="L428" i="9"/>
  <c r="L427" i="9"/>
  <c r="L426" i="9"/>
  <c r="L425" i="9"/>
  <c r="L424" i="9"/>
  <c r="L423" i="9"/>
  <c r="L422" i="9"/>
  <c r="L421" i="9"/>
  <c r="L420" i="9"/>
  <c r="L419" i="9"/>
  <c r="L418" i="9"/>
  <c r="L417" i="9"/>
  <c r="L416" i="9"/>
  <c r="L415" i="9"/>
  <c r="L414" i="9"/>
  <c r="L413" i="9"/>
  <c r="L412" i="9"/>
  <c r="L411" i="9"/>
  <c r="L410" i="9"/>
  <c r="L409" i="9"/>
  <c r="L408" i="9"/>
  <c r="L407" i="9"/>
  <c r="L406" i="9"/>
  <c r="L405" i="9"/>
  <c r="L404" i="9"/>
  <c r="L403" i="9"/>
  <c r="L402" i="9"/>
  <c r="L401" i="9"/>
  <c r="L400" i="9"/>
  <c r="L399" i="9"/>
  <c r="L398" i="9"/>
  <c r="L397" i="9"/>
  <c r="L396" i="9"/>
  <c r="L395" i="9"/>
  <c r="L394" i="9"/>
  <c r="L393" i="9"/>
  <c r="L392" i="9"/>
  <c r="L391" i="9"/>
  <c r="L390" i="9"/>
  <c r="L389" i="9"/>
  <c r="L388" i="9"/>
  <c r="L387" i="9"/>
  <c r="L386" i="9"/>
  <c r="L385" i="9"/>
  <c r="L384" i="9"/>
  <c r="L383" i="9"/>
  <c r="L382" i="9"/>
  <c r="L381" i="9"/>
  <c r="L380" i="9"/>
  <c r="L379" i="9"/>
  <c r="L378" i="9"/>
  <c r="L377" i="9"/>
  <c r="L376" i="9"/>
  <c r="L375" i="9"/>
  <c r="L374" i="9"/>
  <c r="L373" i="9"/>
  <c r="L372" i="9"/>
  <c r="L371" i="9"/>
  <c r="L370" i="9"/>
  <c r="L369" i="9"/>
  <c r="L368" i="9"/>
  <c r="L367" i="9"/>
  <c r="L366" i="9"/>
  <c r="L365" i="9"/>
  <c r="L364" i="9"/>
  <c r="L363" i="9"/>
  <c r="L362" i="9"/>
  <c r="L361" i="9"/>
  <c r="L360" i="9"/>
  <c r="L359" i="9"/>
  <c r="L358" i="9"/>
  <c r="L357" i="9"/>
  <c r="L356" i="9"/>
  <c r="L355" i="9"/>
  <c r="L354" i="9"/>
  <c r="L353" i="9"/>
  <c r="L352" i="9"/>
  <c r="L351" i="9"/>
  <c r="L350" i="9"/>
  <c r="L349" i="9"/>
  <c r="L348" i="9"/>
  <c r="L347" i="9"/>
  <c r="L346" i="9"/>
  <c r="L345" i="9"/>
  <c r="L344" i="9"/>
  <c r="L343" i="9"/>
  <c r="L342" i="9"/>
  <c r="L341" i="9"/>
  <c r="L340" i="9"/>
  <c r="L339" i="9"/>
  <c r="L338" i="9"/>
  <c r="L337" i="9"/>
  <c r="L336" i="9"/>
  <c r="L335" i="9"/>
  <c r="L334" i="9"/>
  <c r="L333" i="9"/>
  <c r="L332" i="9"/>
  <c r="L331" i="9"/>
  <c r="L330" i="9"/>
  <c r="L329" i="9"/>
  <c r="L328" i="9"/>
  <c r="L327" i="9"/>
  <c r="L326" i="9"/>
  <c r="L325" i="9"/>
  <c r="L324" i="9"/>
  <c r="L323" i="9"/>
  <c r="L322" i="9"/>
  <c r="L321" i="9"/>
  <c r="L320" i="9"/>
  <c r="L319" i="9"/>
  <c r="L318" i="9"/>
  <c r="L317" i="9"/>
  <c r="L316" i="9"/>
  <c r="L315" i="9"/>
  <c r="L314" i="9"/>
  <c r="L313" i="9"/>
  <c r="L312" i="9"/>
  <c r="L311" i="9"/>
  <c r="L310" i="9"/>
  <c r="L309" i="9"/>
  <c r="L308" i="9"/>
  <c r="L307" i="9"/>
  <c r="L306" i="9"/>
  <c r="L305" i="9"/>
  <c r="L304" i="9"/>
  <c r="L303" i="9"/>
  <c r="L302" i="9"/>
  <c r="L301" i="9"/>
  <c r="L300" i="9"/>
  <c r="L299" i="9"/>
  <c r="L298" i="9"/>
  <c r="L297" i="9"/>
  <c r="L296" i="9"/>
  <c r="L295" i="9"/>
  <c r="L294" i="9"/>
  <c r="L293" i="9"/>
  <c r="L292" i="9"/>
  <c r="L291" i="9"/>
  <c r="L290" i="9"/>
  <c r="L289" i="9"/>
  <c r="L288" i="9"/>
  <c r="L287" i="9"/>
  <c r="L286" i="9"/>
  <c r="L285" i="9"/>
  <c r="L284" i="9"/>
  <c r="L283" i="9"/>
  <c r="L282" i="9"/>
  <c r="L281" i="9"/>
  <c r="L280" i="9"/>
  <c r="L279" i="9"/>
  <c r="L278" i="9"/>
  <c r="L277" i="9"/>
  <c r="L276" i="9"/>
  <c r="L275" i="9"/>
  <c r="L274" i="9"/>
  <c r="L273" i="9"/>
  <c r="L272" i="9"/>
  <c r="L271" i="9"/>
  <c r="L270" i="9"/>
  <c r="L269" i="9"/>
  <c r="L268" i="9"/>
  <c r="L267" i="9"/>
  <c r="L266" i="9"/>
  <c r="L265" i="9"/>
  <c r="L264" i="9"/>
  <c r="L263" i="9"/>
  <c r="L262" i="9"/>
  <c r="L261" i="9"/>
  <c r="L260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L242" i="9"/>
  <c r="L241" i="9"/>
  <c r="L240" i="9"/>
  <c r="L239" i="9"/>
  <c r="L238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L214" i="9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L11" i="8"/>
  <c r="F11" i="8"/>
  <c r="L10" i="8"/>
  <c r="F10" i="8"/>
  <c r="F9" i="8"/>
  <c r="M8" i="8"/>
  <c r="L8" i="8"/>
  <c r="F8" i="8"/>
  <c r="L7" i="8"/>
  <c r="F7" i="8"/>
  <c r="F6" i="8"/>
  <c r="F5" i="8"/>
  <c r="F4" i="8"/>
  <c r="L3" i="8"/>
  <c r="F3" i="8"/>
  <c r="F2" i="8"/>
  <c r="F429" i="7"/>
  <c r="Q429" i="7" s="1"/>
  <c r="R429" i="7" s="1"/>
  <c r="T428" i="7"/>
  <c r="R428" i="7"/>
  <c r="F428" i="7"/>
  <c r="T427" i="7"/>
  <c r="R427" i="7"/>
  <c r="Q427" i="7"/>
  <c r="Q428" i="7" s="1"/>
  <c r="F427" i="7"/>
  <c r="S427" i="7" s="1"/>
  <c r="S428" i="7" s="1"/>
  <c r="S426" i="7"/>
  <c r="T426" i="7" s="1"/>
  <c r="R426" i="7"/>
  <c r="Q426" i="7"/>
  <c r="F426" i="7"/>
  <c r="T425" i="7"/>
  <c r="Q425" i="7"/>
  <c r="R425" i="7" s="1"/>
  <c r="F425" i="7"/>
  <c r="S425" i="7" s="1"/>
  <c r="S424" i="7"/>
  <c r="T424" i="7" s="1"/>
  <c r="R424" i="7"/>
  <c r="Q424" i="7"/>
  <c r="F424" i="7"/>
  <c r="Q423" i="7"/>
  <c r="R423" i="7" s="1"/>
  <c r="F423" i="7"/>
  <c r="T422" i="7"/>
  <c r="S422" i="7"/>
  <c r="S423" i="7" s="1"/>
  <c r="T423" i="7" s="1"/>
  <c r="R422" i="7"/>
  <c r="F422" i="7"/>
  <c r="T421" i="7"/>
  <c r="R421" i="7"/>
  <c r="Q421" i="7"/>
  <c r="Q422" i="7" s="1"/>
  <c r="F421" i="7"/>
  <c r="S421" i="7" s="1"/>
  <c r="S420" i="7"/>
  <c r="T420" i="7" s="1"/>
  <c r="R420" i="7"/>
  <c r="Q420" i="7"/>
  <c r="F420" i="7"/>
  <c r="T419" i="7"/>
  <c r="Q419" i="7"/>
  <c r="R419" i="7" s="1"/>
  <c r="F419" i="7"/>
  <c r="S419" i="7" s="1"/>
  <c r="S418" i="7"/>
  <c r="T418" i="7" s="1"/>
  <c r="R418" i="7"/>
  <c r="Q418" i="7"/>
  <c r="F418" i="7"/>
  <c r="T417" i="7"/>
  <c r="Q417" i="7"/>
  <c r="R417" i="7" s="1"/>
  <c r="F417" i="7"/>
  <c r="S417" i="7" s="1"/>
  <c r="S416" i="7"/>
  <c r="T416" i="7" s="1"/>
  <c r="R416" i="7"/>
  <c r="Q416" i="7"/>
  <c r="F416" i="7"/>
  <c r="T415" i="7"/>
  <c r="Q415" i="7"/>
  <c r="R415" i="7" s="1"/>
  <c r="F415" i="7"/>
  <c r="S415" i="7" s="1"/>
  <c r="S414" i="7"/>
  <c r="T414" i="7" s="1"/>
  <c r="R414" i="7"/>
  <c r="Q414" i="7"/>
  <c r="F414" i="7"/>
  <c r="T413" i="7"/>
  <c r="Q413" i="7"/>
  <c r="R413" i="7" s="1"/>
  <c r="F413" i="7"/>
  <c r="S413" i="7" s="1"/>
  <c r="S412" i="7"/>
  <c r="T412" i="7" s="1"/>
  <c r="R412" i="7"/>
  <c r="Q412" i="7"/>
  <c r="F412" i="7"/>
  <c r="T411" i="7"/>
  <c r="Q411" i="7"/>
  <c r="R411" i="7" s="1"/>
  <c r="F411" i="7"/>
  <c r="S411" i="7" s="1"/>
  <c r="R410" i="7"/>
  <c r="F410" i="7"/>
  <c r="T409" i="7"/>
  <c r="R409" i="7"/>
  <c r="Q409" i="7"/>
  <c r="Q410" i="7" s="1"/>
  <c r="F409" i="7"/>
  <c r="T408" i="7"/>
  <c r="S408" i="7"/>
  <c r="S409" i="7" s="1"/>
  <c r="S410" i="7" s="1"/>
  <c r="T410" i="7" s="1"/>
  <c r="R408" i="7"/>
  <c r="Q408" i="7"/>
  <c r="F408" i="7"/>
  <c r="F407" i="7"/>
  <c r="S406" i="7"/>
  <c r="T406" i="7" s="1"/>
  <c r="R406" i="7"/>
  <c r="Q406" i="7"/>
  <c r="F406" i="7"/>
  <c r="F405" i="7"/>
  <c r="S404" i="7"/>
  <c r="T404" i="7" s="1"/>
  <c r="R404" i="7"/>
  <c r="Q404" i="7"/>
  <c r="F404" i="7"/>
  <c r="F403" i="7"/>
  <c r="T402" i="7"/>
  <c r="R402" i="7"/>
  <c r="F402" i="7"/>
  <c r="T401" i="7"/>
  <c r="R401" i="7"/>
  <c r="F401" i="7"/>
  <c r="T400" i="7"/>
  <c r="R400" i="7"/>
  <c r="F400" i="7"/>
  <c r="T399" i="7"/>
  <c r="R399" i="7"/>
  <c r="Q399" i="7"/>
  <c r="Q400" i="7" s="1"/>
  <c r="Q401" i="7" s="1"/>
  <c r="Q402" i="7" s="1"/>
  <c r="Q403" i="7" s="1"/>
  <c r="R403" i="7" s="1"/>
  <c r="F399" i="7"/>
  <c r="T398" i="7"/>
  <c r="S398" i="7"/>
  <c r="S399" i="7" s="1"/>
  <c r="S400" i="7" s="1"/>
  <c r="S401" i="7" s="1"/>
  <c r="S402" i="7" s="1"/>
  <c r="S403" i="7" s="1"/>
  <c r="T403" i="7" s="1"/>
  <c r="R398" i="7"/>
  <c r="Q398" i="7"/>
  <c r="F398" i="7"/>
  <c r="F397" i="7"/>
  <c r="Q397" i="7" s="1"/>
  <c r="R397" i="7" s="1"/>
  <c r="S396" i="7"/>
  <c r="T396" i="7" s="1"/>
  <c r="Q396" i="7"/>
  <c r="R396" i="7" s="1"/>
  <c r="F396" i="7"/>
  <c r="S395" i="7"/>
  <c r="T395" i="7" s="1"/>
  <c r="F395" i="7"/>
  <c r="Q395" i="7" s="1"/>
  <c r="R395" i="7" s="1"/>
  <c r="F394" i="7"/>
  <c r="T393" i="7"/>
  <c r="R393" i="7"/>
  <c r="Q393" i="7"/>
  <c r="Q394" i="7" s="1"/>
  <c r="R394" i="7" s="1"/>
  <c r="F393" i="7"/>
  <c r="T392" i="7"/>
  <c r="S392" i="7"/>
  <c r="R392" i="7"/>
  <c r="Q392" i="7"/>
  <c r="F392" i="7"/>
  <c r="F391" i="7"/>
  <c r="Q391" i="7" s="1"/>
  <c r="R391" i="7" s="1"/>
  <c r="S390" i="7"/>
  <c r="T390" i="7" s="1"/>
  <c r="Q390" i="7"/>
  <c r="R390" i="7" s="1"/>
  <c r="F390" i="7"/>
  <c r="S389" i="7"/>
  <c r="T389" i="7" s="1"/>
  <c r="F389" i="7"/>
  <c r="Q389" i="7" s="1"/>
  <c r="R389" i="7" s="1"/>
  <c r="F388" i="7"/>
  <c r="T387" i="7"/>
  <c r="R387" i="7"/>
  <c r="F387" i="7"/>
  <c r="T386" i="7"/>
  <c r="R386" i="7"/>
  <c r="F386" i="7"/>
  <c r="T385" i="7"/>
  <c r="R385" i="7"/>
  <c r="F385" i="7"/>
  <c r="T384" i="7"/>
  <c r="S384" i="7"/>
  <c r="R384" i="7"/>
  <c r="F384" i="7"/>
  <c r="T383" i="7"/>
  <c r="R383" i="7"/>
  <c r="Q383" i="7"/>
  <c r="Q384" i="7" s="1"/>
  <c r="Q385" i="7" s="1"/>
  <c r="Q386" i="7" s="1"/>
  <c r="Q387" i="7" s="1"/>
  <c r="Q388" i="7" s="1"/>
  <c r="R388" i="7" s="1"/>
  <c r="F383" i="7"/>
  <c r="S383" i="7" s="1"/>
  <c r="S382" i="7"/>
  <c r="T382" i="7" s="1"/>
  <c r="R382" i="7"/>
  <c r="Q382" i="7"/>
  <c r="F382" i="7"/>
  <c r="S381" i="7"/>
  <c r="T381" i="7" s="1"/>
  <c r="Q381" i="7"/>
  <c r="R381" i="7" s="1"/>
  <c r="F381" i="7"/>
  <c r="S380" i="7"/>
  <c r="T380" i="7" s="1"/>
  <c r="R380" i="7"/>
  <c r="Q380" i="7"/>
  <c r="F380" i="7"/>
  <c r="T379" i="7"/>
  <c r="F379" i="7"/>
  <c r="S379" i="7" s="1"/>
  <c r="F378" i="7"/>
  <c r="T377" i="7"/>
  <c r="S377" i="7"/>
  <c r="S378" i="7" s="1"/>
  <c r="T378" i="7" s="1"/>
  <c r="R377" i="7"/>
  <c r="F377" i="7"/>
  <c r="T376" i="7"/>
  <c r="S376" i="7"/>
  <c r="R376" i="7"/>
  <c r="Q376" i="7"/>
  <c r="Q377" i="7" s="1"/>
  <c r="Q378" i="7" s="1"/>
  <c r="R378" i="7" s="1"/>
  <c r="F376" i="7"/>
  <c r="F375" i="7"/>
  <c r="T374" i="7"/>
  <c r="S374" i="7"/>
  <c r="S375" i="7" s="1"/>
  <c r="T375" i="7" s="1"/>
  <c r="R374" i="7"/>
  <c r="F374" i="7"/>
  <c r="T373" i="7"/>
  <c r="S373" i="7"/>
  <c r="R373" i="7"/>
  <c r="Q373" i="7"/>
  <c r="Q374" i="7" s="1"/>
  <c r="Q375" i="7" s="1"/>
  <c r="R375" i="7" s="1"/>
  <c r="F373" i="7"/>
  <c r="F372" i="7"/>
  <c r="T371" i="7"/>
  <c r="R371" i="7"/>
  <c r="F371" i="7"/>
  <c r="T370" i="7"/>
  <c r="R370" i="7"/>
  <c r="F370" i="7"/>
  <c r="T369" i="7"/>
  <c r="R369" i="7"/>
  <c r="F369" i="7"/>
  <c r="T368" i="7"/>
  <c r="R368" i="7"/>
  <c r="F368" i="7"/>
  <c r="T367" i="7"/>
  <c r="R367" i="7"/>
  <c r="F367" i="7"/>
  <c r="S366" i="7"/>
  <c r="T366" i="7" s="1"/>
  <c r="Q366" i="7"/>
  <c r="R366" i="7" s="1"/>
  <c r="F366" i="7"/>
  <c r="F365" i="7"/>
  <c r="F364" i="7"/>
  <c r="T363" i="7"/>
  <c r="R363" i="7"/>
  <c r="Q363" i="7"/>
  <c r="Q364" i="7" s="1"/>
  <c r="R364" i="7" s="1"/>
  <c r="F363" i="7"/>
  <c r="T362" i="7"/>
  <c r="S362" i="7"/>
  <c r="S363" i="7" s="1"/>
  <c r="S364" i="7" s="1"/>
  <c r="T364" i="7" s="1"/>
  <c r="R362" i="7"/>
  <c r="Q362" i="7"/>
  <c r="F362" i="7"/>
  <c r="F361" i="7"/>
  <c r="F360" i="7"/>
  <c r="T359" i="7"/>
  <c r="R359" i="7"/>
  <c r="Q359" i="7"/>
  <c r="Q360" i="7" s="1"/>
  <c r="R360" i="7" s="1"/>
  <c r="F359" i="7"/>
  <c r="T358" i="7"/>
  <c r="S358" i="7"/>
  <c r="S359" i="7" s="1"/>
  <c r="S360" i="7" s="1"/>
  <c r="T360" i="7" s="1"/>
  <c r="R358" i="7"/>
  <c r="Q358" i="7"/>
  <c r="F358" i="7"/>
  <c r="F357" i="7"/>
  <c r="S356" i="7"/>
  <c r="T356" i="7" s="1"/>
  <c r="Q356" i="7"/>
  <c r="R356" i="7" s="1"/>
  <c r="F356" i="7"/>
  <c r="F355" i="7"/>
  <c r="S354" i="7"/>
  <c r="T354" i="7" s="1"/>
  <c r="Q354" i="7"/>
  <c r="R354" i="7" s="1"/>
  <c r="F354" i="7"/>
  <c r="F353" i="7"/>
  <c r="S352" i="7"/>
  <c r="T352" i="7" s="1"/>
  <c r="Q352" i="7"/>
  <c r="R352" i="7" s="1"/>
  <c r="F352" i="7"/>
  <c r="F351" i="7"/>
  <c r="S350" i="7"/>
  <c r="T350" i="7" s="1"/>
  <c r="Q350" i="7"/>
  <c r="R350" i="7" s="1"/>
  <c r="F350" i="7"/>
  <c r="F349" i="7"/>
  <c r="F348" i="7"/>
  <c r="T347" i="7"/>
  <c r="R347" i="7"/>
  <c r="Q347" i="7"/>
  <c r="Q348" i="7" s="1"/>
  <c r="R348" i="7" s="1"/>
  <c r="F347" i="7"/>
  <c r="T346" i="7"/>
  <c r="S346" i="7"/>
  <c r="S347" i="7" s="1"/>
  <c r="S348" i="7" s="1"/>
  <c r="T348" i="7" s="1"/>
  <c r="R346" i="7"/>
  <c r="Q346" i="7"/>
  <c r="F346" i="7"/>
  <c r="F345" i="7"/>
  <c r="T344" i="7"/>
  <c r="R344" i="7"/>
  <c r="F344" i="7"/>
  <c r="T343" i="7"/>
  <c r="R343" i="7"/>
  <c r="F343" i="7"/>
  <c r="S343" i="7" s="1"/>
  <c r="S344" i="7" s="1"/>
  <c r="S345" i="7" s="1"/>
  <c r="T345" i="7" s="1"/>
  <c r="Q342" i="7"/>
  <c r="R342" i="7" s="1"/>
  <c r="F342" i="7"/>
  <c r="T341" i="7"/>
  <c r="S341" i="7"/>
  <c r="S342" i="7" s="1"/>
  <c r="T342" i="7" s="1"/>
  <c r="R341" i="7"/>
  <c r="F341" i="7"/>
  <c r="T340" i="7"/>
  <c r="S340" i="7"/>
  <c r="R340" i="7"/>
  <c r="Q340" i="7"/>
  <c r="Q341" i="7" s="1"/>
  <c r="F340" i="7"/>
  <c r="S339" i="7"/>
  <c r="T339" i="7" s="1"/>
  <c r="F339" i="7"/>
  <c r="Q339" i="7" s="1"/>
  <c r="R339" i="7" s="1"/>
  <c r="F338" i="7"/>
  <c r="T337" i="7"/>
  <c r="S337" i="7"/>
  <c r="S338" i="7" s="1"/>
  <c r="T338" i="7" s="1"/>
  <c r="R337" i="7"/>
  <c r="F337" i="7"/>
  <c r="T336" i="7"/>
  <c r="S336" i="7"/>
  <c r="R336" i="7"/>
  <c r="Q336" i="7"/>
  <c r="Q337" i="7" s="1"/>
  <c r="Q338" i="7" s="1"/>
  <c r="R338" i="7" s="1"/>
  <c r="F336" i="7"/>
  <c r="F335" i="7"/>
  <c r="S334" i="7"/>
  <c r="T334" i="7" s="1"/>
  <c r="Q334" i="7"/>
  <c r="R334" i="7" s="1"/>
  <c r="F334" i="7"/>
  <c r="F333" i="7"/>
  <c r="Q333" i="7" s="1"/>
  <c r="R333" i="7" s="1"/>
  <c r="S332" i="7"/>
  <c r="T332" i="7" s="1"/>
  <c r="Q332" i="7"/>
  <c r="R332" i="7" s="1"/>
  <c r="F332" i="7"/>
  <c r="F331" i="7"/>
  <c r="S331" i="7" s="1"/>
  <c r="T331" i="7" s="1"/>
  <c r="S330" i="7"/>
  <c r="T330" i="7" s="1"/>
  <c r="Q330" i="7"/>
  <c r="R330" i="7" s="1"/>
  <c r="F330" i="7"/>
  <c r="F329" i="7"/>
  <c r="S328" i="7"/>
  <c r="T328" i="7" s="1"/>
  <c r="Q328" i="7"/>
  <c r="R328" i="7" s="1"/>
  <c r="F328" i="7"/>
  <c r="F327" i="7"/>
  <c r="T326" i="7"/>
  <c r="R326" i="7"/>
  <c r="F326" i="7"/>
  <c r="T325" i="7"/>
  <c r="R325" i="7"/>
  <c r="Q325" i="7"/>
  <c r="Q326" i="7" s="1"/>
  <c r="Q327" i="7" s="1"/>
  <c r="R327" i="7" s="1"/>
  <c r="F325" i="7"/>
  <c r="T324" i="7"/>
  <c r="S324" i="7"/>
  <c r="S325" i="7" s="1"/>
  <c r="S326" i="7" s="1"/>
  <c r="S327" i="7" s="1"/>
  <c r="T327" i="7" s="1"/>
  <c r="R324" i="7"/>
  <c r="F324" i="7"/>
  <c r="T323" i="7"/>
  <c r="R323" i="7"/>
  <c r="F323" i="7"/>
  <c r="Q323" i="7" s="1"/>
  <c r="Q324" i="7" s="1"/>
  <c r="T322" i="7"/>
  <c r="S322" i="7"/>
  <c r="S323" i="7" s="1"/>
  <c r="R322" i="7"/>
  <c r="Q322" i="7"/>
  <c r="F322" i="7"/>
  <c r="Q321" i="7"/>
  <c r="R321" i="7" s="1"/>
  <c r="F321" i="7"/>
  <c r="S321" i="7" s="1"/>
  <c r="T321" i="7" s="1"/>
  <c r="S320" i="7"/>
  <c r="T320" i="7" s="1"/>
  <c r="R320" i="7"/>
  <c r="Q320" i="7"/>
  <c r="F320" i="7"/>
  <c r="F319" i="7"/>
  <c r="T318" i="7"/>
  <c r="R318" i="7"/>
  <c r="F318" i="7"/>
  <c r="T317" i="7"/>
  <c r="R317" i="7"/>
  <c r="F317" i="7"/>
  <c r="T316" i="7"/>
  <c r="S316" i="7"/>
  <c r="S317" i="7" s="1"/>
  <c r="S318" i="7" s="1"/>
  <c r="S319" i="7" s="1"/>
  <c r="T319" i="7" s="1"/>
  <c r="R316" i="7"/>
  <c r="F316" i="7"/>
  <c r="T315" i="7"/>
  <c r="R315" i="7"/>
  <c r="F315" i="7"/>
  <c r="T314" i="7"/>
  <c r="R314" i="7"/>
  <c r="F314" i="7"/>
  <c r="T313" i="7"/>
  <c r="R313" i="7"/>
  <c r="F313" i="7"/>
  <c r="T312" i="7"/>
  <c r="R312" i="7"/>
  <c r="F312" i="7"/>
  <c r="T311" i="7"/>
  <c r="R311" i="7"/>
  <c r="Q311" i="7"/>
  <c r="Q312" i="7" s="1"/>
  <c r="Q313" i="7" s="1"/>
  <c r="Q314" i="7" s="1"/>
  <c r="Q315" i="7" s="1"/>
  <c r="Q316" i="7" s="1"/>
  <c r="Q317" i="7" s="1"/>
  <c r="Q318" i="7" s="1"/>
  <c r="Q319" i="7" s="1"/>
  <c r="R319" i="7" s="1"/>
  <c r="F311" i="7"/>
  <c r="T310" i="7"/>
  <c r="S310" i="7"/>
  <c r="S311" i="7" s="1"/>
  <c r="S312" i="7" s="1"/>
  <c r="S313" i="7" s="1"/>
  <c r="S314" i="7" s="1"/>
  <c r="S315" i="7" s="1"/>
  <c r="R310" i="7"/>
  <c r="Q310" i="7"/>
  <c r="F310" i="7"/>
  <c r="S309" i="7"/>
  <c r="T309" i="7" s="1"/>
  <c r="F309" i="7"/>
  <c r="Q309" i="7" s="1"/>
  <c r="R309" i="7" s="1"/>
  <c r="S308" i="7"/>
  <c r="T308" i="7" s="1"/>
  <c r="R308" i="7"/>
  <c r="Q308" i="7"/>
  <c r="F308" i="7"/>
  <c r="F307" i="7"/>
  <c r="S306" i="7"/>
  <c r="T306" i="7" s="1"/>
  <c r="Q306" i="7"/>
  <c r="R306" i="7" s="1"/>
  <c r="F306" i="7"/>
  <c r="F305" i="7"/>
  <c r="S304" i="7"/>
  <c r="T304" i="7" s="1"/>
  <c r="R304" i="7"/>
  <c r="Q304" i="7"/>
  <c r="F304" i="7"/>
  <c r="F303" i="7"/>
  <c r="T302" i="7"/>
  <c r="R302" i="7"/>
  <c r="F302" i="7"/>
  <c r="T301" i="7"/>
  <c r="R301" i="7"/>
  <c r="F301" i="7"/>
  <c r="T300" i="7"/>
  <c r="R300" i="7"/>
  <c r="F300" i="7"/>
  <c r="T299" i="7"/>
  <c r="R299" i="7"/>
  <c r="F299" i="7"/>
  <c r="S299" i="7" s="1"/>
  <c r="S300" i="7" s="1"/>
  <c r="S301" i="7" s="1"/>
  <c r="S302" i="7" s="1"/>
  <c r="S303" i="7" s="1"/>
  <c r="T303" i="7" s="1"/>
  <c r="T298" i="7"/>
  <c r="S298" i="7"/>
  <c r="R298" i="7"/>
  <c r="Q298" i="7"/>
  <c r="F298" i="7"/>
  <c r="S297" i="7"/>
  <c r="T297" i="7" s="1"/>
  <c r="Q297" i="7"/>
  <c r="R297" i="7" s="1"/>
  <c r="F297" i="7"/>
  <c r="F296" i="7"/>
  <c r="T295" i="7"/>
  <c r="R295" i="7"/>
  <c r="Q295" i="7"/>
  <c r="Q296" i="7" s="1"/>
  <c r="R296" i="7" s="1"/>
  <c r="F295" i="7"/>
  <c r="T294" i="7"/>
  <c r="S294" i="7"/>
  <c r="R294" i="7"/>
  <c r="Q294" i="7"/>
  <c r="F294" i="7"/>
  <c r="F293" i="7"/>
  <c r="F292" i="7"/>
  <c r="S291" i="7"/>
  <c r="T291" i="7" s="1"/>
  <c r="F291" i="7"/>
  <c r="Q291" i="7" s="1"/>
  <c r="R291" i="7" s="1"/>
  <c r="F290" i="7"/>
  <c r="F289" i="7"/>
  <c r="T288" i="7"/>
  <c r="R288" i="7"/>
  <c r="F288" i="7"/>
  <c r="T287" i="7"/>
  <c r="R287" i="7"/>
  <c r="F287" i="7"/>
  <c r="F286" i="7"/>
  <c r="T285" i="7"/>
  <c r="S285" i="7"/>
  <c r="S286" i="7" s="1"/>
  <c r="T286" i="7" s="1"/>
  <c r="R285" i="7"/>
  <c r="F285" i="7"/>
  <c r="T284" i="7"/>
  <c r="R284" i="7"/>
  <c r="F284" i="7"/>
  <c r="S284" i="7" s="1"/>
  <c r="S283" i="7"/>
  <c r="T283" i="7" s="1"/>
  <c r="F283" i="7"/>
  <c r="Q283" i="7" s="1"/>
  <c r="R283" i="7" s="1"/>
  <c r="F282" i="7"/>
  <c r="T281" i="7"/>
  <c r="R281" i="7"/>
  <c r="F281" i="7"/>
  <c r="T280" i="7"/>
  <c r="R280" i="7"/>
  <c r="F280" i="7"/>
  <c r="F279" i="7"/>
  <c r="T278" i="7"/>
  <c r="R278" i="7"/>
  <c r="Q278" i="7"/>
  <c r="Q279" i="7" s="1"/>
  <c r="R279" i="7" s="1"/>
  <c r="F278" i="7"/>
  <c r="T277" i="7"/>
  <c r="S277" i="7"/>
  <c r="S278" i="7" s="1"/>
  <c r="S279" i="7" s="1"/>
  <c r="T279" i="7" s="1"/>
  <c r="R277" i="7"/>
  <c r="F277" i="7"/>
  <c r="Q277" i="7" s="1"/>
  <c r="T276" i="7"/>
  <c r="F276" i="7"/>
  <c r="S276" i="7" s="1"/>
  <c r="S275" i="7"/>
  <c r="T275" i="7" s="1"/>
  <c r="F275" i="7"/>
  <c r="Q275" i="7" s="1"/>
  <c r="R275" i="7" s="1"/>
  <c r="F274" i="7"/>
  <c r="T273" i="7"/>
  <c r="R273" i="7"/>
  <c r="F273" i="7"/>
  <c r="T272" i="7"/>
  <c r="R272" i="7"/>
  <c r="F272" i="7"/>
  <c r="S272" i="7" s="1"/>
  <c r="S273" i="7" s="1"/>
  <c r="S274" i="7" s="1"/>
  <c r="T274" i="7" s="1"/>
  <c r="F271" i="7"/>
  <c r="F270" i="7"/>
  <c r="T269" i="7"/>
  <c r="S269" i="7"/>
  <c r="S270" i="7" s="1"/>
  <c r="T270" i="7" s="1"/>
  <c r="R269" i="7"/>
  <c r="F269" i="7"/>
  <c r="T268" i="7"/>
  <c r="R268" i="7"/>
  <c r="F268" i="7"/>
  <c r="S268" i="7" s="1"/>
  <c r="T267" i="7"/>
  <c r="S267" i="7"/>
  <c r="F267" i="7"/>
  <c r="Q267" i="7" s="1"/>
  <c r="R267" i="7" s="1"/>
  <c r="F266" i="7"/>
  <c r="F265" i="7"/>
  <c r="T264" i="7"/>
  <c r="R264" i="7"/>
  <c r="F264" i="7"/>
  <c r="T263" i="7"/>
  <c r="R263" i="7"/>
  <c r="F263" i="7"/>
  <c r="F262" i="7"/>
  <c r="T261" i="7"/>
  <c r="S261" i="7"/>
  <c r="S262" i="7" s="1"/>
  <c r="T262" i="7" s="1"/>
  <c r="R261" i="7"/>
  <c r="F261" i="7"/>
  <c r="T260" i="7"/>
  <c r="R260" i="7"/>
  <c r="F260" i="7"/>
  <c r="S260" i="7" s="1"/>
  <c r="S259" i="7"/>
  <c r="T259" i="7" s="1"/>
  <c r="F259" i="7"/>
  <c r="Q259" i="7" s="1"/>
  <c r="R259" i="7" s="1"/>
  <c r="F258" i="7"/>
  <c r="T257" i="7"/>
  <c r="R257" i="7"/>
  <c r="F257" i="7"/>
  <c r="T256" i="7"/>
  <c r="R256" i="7"/>
  <c r="F256" i="7"/>
  <c r="S256" i="7" s="1"/>
  <c r="S257" i="7" s="1"/>
  <c r="S258" i="7" s="1"/>
  <c r="T258" i="7" s="1"/>
  <c r="F255" i="7"/>
  <c r="T254" i="7"/>
  <c r="R254" i="7"/>
  <c r="Q254" i="7"/>
  <c r="Q255" i="7" s="1"/>
  <c r="R255" i="7" s="1"/>
  <c r="F254" i="7"/>
  <c r="T253" i="7"/>
  <c r="S253" i="7"/>
  <c r="S254" i="7" s="1"/>
  <c r="S255" i="7" s="1"/>
  <c r="T255" i="7" s="1"/>
  <c r="R253" i="7"/>
  <c r="F253" i="7"/>
  <c r="Q253" i="7" s="1"/>
  <c r="F252" i="7"/>
  <c r="T251" i="7"/>
  <c r="R251" i="7"/>
  <c r="F251" i="7"/>
  <c r="T250" i="7"/>
  <c r="R250" i="7"/>
  <c r="F250" i="7"/>
  <c r="F249" i="7"/>
  <c r="T248" i="7"/>
  <c r="R248" i="7"/>
  <c r="F248" i="7"/>
  <c r="T247" i="7"/>
  <c r="R247" i="7"/>
  <c r="F247" i="7"/>
  <c r="T246" i="7"/>
  <c r="R246" i="7"/>
  <c r="Q246" i="7"/>
  <c r="F246" i="7"/>
  <c r="S246" i="7" s="1"/>
  <c r="S245" i="7"/>
  <c r="T245" i="7" s="1"/>
  <c r="R245" i="7"/>
  <c r="F245" i="7"/>
  <c r="Q245" i="7" s="1"/>
  <c r="T244" i="7"/>
  <c r="F244" i="7"/>
  <c r="S244" i="7" s="1"/>
  <c r="T243" i="7"/>
  <c r="S243" i="7"/>
  <c r="F243" i="7"/>
  <c r="Q243" i="7" s="1"/>
  <c r="R243" i="7" s="1"/>
  <c r="F242" i="7"/>
  <c r="F241" i="7"/>
  <c r="F240" i="7"/>
  <c r="T239" i="7"/>
  <c r="R239" i="7"/>
  <c r="F239" i="7"/>
  <c r="T238" i="7"/>
  <c r="R238" i="7"/>
  <c r="F238" i="7"/>
  <c r="S237" i="7"/>
  <c r="T237" i="7" s="1"/>
  <c r="F237" i="7"/>
  <c r="Q237" i="7" s="1"/>
  <c r="R237" i="7" s="1"/>
  <c r="F236" i="7"/>
  <c r="T235" i="7"/>
  <c r="R235" i="7"/>
  <c r="F235" i="7"/>
  <c r="T234" i="7"/>
  <c r="R234" i="7"/>
  <c r="F234" i="7"/>
  <c r="T233" i="7"/>
  <c r="R233" i="7"/>
  <c r="F233" i="7"/>
  <c r="T232" i="7"/>
  <c r="R232" i="7"/>
  <c r="Q232" i="7"/>
  <c r="Q233" i="7" s="1"/>
  <c r="Q234" i="7" s="1"/>
  <c r="Q235" i="7" s="1"/>
  <c r="Q236" i="7" s="1"/>
  <c r="R236" i="7" s="1"/>
  <c r="F232" i="7"/>
  <c r="T231" i="7"/>
  <c r="S231" i="7"/>
  <c r="S232" i="7" s="1"/>
  <c r="S233" i="7" s="1"/>
  <c r="R231" i="7"/>
  <c r="F231" i="7"/>
  <c r="Q231" i="7" s="1"/>
  <c r="T230" i="7"/>
  <c r="Q230" i="7"/>
  <c r="R230" i="7" s="1"/>
  <c r="F230" i="7"/>
  <c r="S230" i="7" s="1"/>
  <c r="S229" i="7"/>
  <c r="T229" i="7" s="1"/>
  <c r="F229" i="7"/>
  <c r="Q229" i="7" s="1"/>
  <c r="R229" i="7" s="1"/>
  <c r="F228" i="7"/>
  <c r="F227" i="7"/>
  <c r="T226" i="7"/>
  <c r="R226" i="7"/>
  <c r="F226" i="7"/>
  <c r="T225" i="7"/>
  <c r="S225" i="7"/>
  <c r="R225" i="7"/>
  <c r="F225" i="7"/>
  <c r="Q225" i="7" s="1"/>
  <c r="Q226" i="7" s="1"/>
  <c r="Q227" i="7" s="1"/>
  <c r="R227" i="7" s="1"/>
  <c r="F224" i="7"/>
  <c r="T223" i="7"/>
  <c r="R223" i="7"/>
  <c r="F223" i="7"/>
  <c r="T222" i="7"/>
  <c r="R222" i="7"/>
  <c r="Q222" i="7"/>
  <c r="Q223" i="7" s="1"/>
  <c r="F222" i="7"/>
  <c r="S222" i="7" s="1"/>
  <c r="S223" i="7" s="1"/>
  <c r="S224" i="7" s="1"/>
  <c r="T224" i="7" s="1"/>
  <c r="S221" i="7"/>
  <c r="T221" i="7" s="1"/>
  <c r="F221" i="7"/>
  <c r="Q221" i="7" s="1"/>
  <c r="R221" i="7" s="1"/>
  <c r="F220" i="7"/>
  <c r="S219" i="7"/>
  <c r="T219" i="7" s="1"/>
  <c r="F219" i="7"/>
  <c r="Q219" i="7" s="1"/>
  <c r="R219" i="7" s="1"/>
  <c r="F218" i="7"/>
  <c r="T217" i="7"/>
  <c r="R217" i="7"/>
  <c r="F217" i="7"/>
  <c r="T216" i="7"/>
  <c r="R216" i="7"/>
  <c r="F216" i="7"/>
  <c r="T215" i="7"/>
  <c r="R215" i="7"/>
  <c r="F215" i="7"/>
  <c r="T214" i="7"/>
  <c r="R214" i="7"/>
  <c r="Q214" i="7"/>
  <c r="Q215" i="7" s="1"/>
  <c r="Q216" i="7" s="1"/>
  <c r="Q217" i="7" s="1"/>
  <c r="Q218" i="7" s="1"/>
  <c r="R218" i="7" s="1"/>
  <c r="F214" i="7"/>
  <c r="T213" i="7"/>
  <c r="S213" i="7"/>
  <c r="S214" i="7" s="1"/>
  <c r="S215" i="7" s="1"/>
  <c r="S216" i="7" s="1"/>
  <c r="S217" i="7" s="1"/>
  <c r="S218" i="7" s="1"/>
  <c r="T218" i="7" s="1"/>
  <c r="R213" i="7"/>
  <c r="F213" i="7"/>
  <c r="Q213" i="7" s="1"/>
  <c r="T212" i="7"/>
  <c r="Q212" i="7"/>
  <c r="R212" i="7" s="1"/>
  <c r="F212" i="7"/>
  <c r="S212" i="7" s="1"/>
  <c r="S211" i="7"/>
  <c r="T211" i="7" s="1"/>
  <c r="F211" i="7"/>
  <c r="Q211" i="7" s="1"/>
  <c r="R211" i="7" s="1"/>
  <c r="F210" i="7"/>
  <c r="S209" i="7"/>
  <c r="T209" i="7" s="1"/>
  <c r="F209" i="7"/>
  <c r="Q209" i="7" s="1"/>
  <c r="R209" i="7" s="1"/>
  <c r="F208" i="7"/>
  <c r="S208" i="7" s="1"/>
  <c r="T208" i="7" s="1"/>
  <c r="S207" i="7"/>
  <c r="T207" i="7" s="1"/>
  <c r="R207" i="7"/>
  <c r="F207" i="7"/>
  <c r="Q207" i="7" s="1"/>
  <c r="T206" i="7"/>
  <c r="Q206" i="7"/>
  <c r="R206" i="7" s="1"/>
  <c r="F206" i="7"/>
  <c r="S206" i="7" s="1"/>
  <c r="S205" i="7"/>
  <c r="T205" i="7" s="1"/>
  <c r="R205" i="7"/>
  <c r="F205" i="7"/>
  <c r="Q205" i="7" s="1"/>
  <c r="F204" i="7"/>
  <c r="T203" i="7"/>
  <c r="R203" i="7"/>
  <c r="F203" i="7"/>
  <c r="T202" i="7"/>
  <c r="R202" i="7"/>
  <c r="F202" i="7"/>
  <c r="T201" i="7"/>
  <c r="R201" i="7"/>
  <c r="F201" i="7"/>
  <c r="T200" i="7"/>
  <c r="R200" i="7"/>
  <c r="F200" i="7"/>
  <c r="T199" i="7"/>
  <c r="S199" i="7"/>
  <c r="R199" i="7"/>
  <c r="F199" i="7"/>
  <c r="Q199" i="7" s="1"/>
  <c r="Q200" i="7" s="1"/>
  <c r="Q201" i="7" s="1"/>
  <c r="Q202" i="7" s="1"/>
  <c r="Q203" i="7" s="1"/>
  <c r="Q204" i="7" s="1"/>
  <c r="R204" i="7" s="1"/>
  <c r="F198" i="7"/>
  <c r="S198" i="7" s="1"/>
  <c r="T198" i="7" s="1"/>
  <c r="S197" i="7"/>
  <c r="T197" i="7" s="1"/>
  <c r="R197" i="7"/>
  <c r="F197" i="7"/>
  <c r="Q197" i="7" s="1"/>
  <c r="T196" i="7"/>
  <c r="Q196" i="7"/>
  <c r="R196" i="7" s="1"/>
  <c r="F196" i="7"/>
  <c r="S196" i="7" s="1"/>
  <c r="S195" i="7"/>
  <c r="T195" i="7" s="1"/>
  <c r="R195" i="7"/>
  <c r="F195" i="7"/>
  <c r="Q195" i="7" s="1"/>
  <c r="T194" i="7"/>
  <c r="Q194" i="7"/>
  <c r="R194" i="7" s="1"/>
  <c r="F194" i="7"/>
  <c r="S194" i="7" s="1"/>
  <c r="F193" i="7"/>
  <c r="T192" i="7"/>
  <c r="R192" i="7"/>
  <c r="F192" i="7"/>
  <c r="T191" i="7"/>
  <c r="R191" i="7"/>
  <c r="F191" i="7"/>
  <c r="T190" i="7"/>
  <c r="R190" i="7"/>
  <c r="F190" i="7"/>
  <c r="T189" i="7"/>
  <c r="S189" i="7"/>
  <c r="S190" i="7" s="1"/>
  <c r="S191" i="7" s="1"/>
  <c r="S192" i="7" s="1"/>
  <c r="S193" i="7" s="1"/>
  <c r="T193" i="7" s="1"/>
  <c r="R189" i="7"/>
  <c r="F189" i="7"/>
  <c r="T188" i="7"/>
  <c r="R188" i="7"/>
  <c r="F188" i="7"/>
  <c r="S188" i="7" s="1"/>
  <c r="F187" i="7"/>
  <c r="Q187" i="7" s="1"/>
  <c r="R187" i="7" s="1"/>
  <c r="F186" i="7"/>
  <c r="F185" i="7"/>
  <c r="Q184" i="7"/>
  <c r="R184" i="7" s="1"/>
  <c r="F184" i="7"/>
  <c r="S184" i="7" s="1"/>
  <c r="T184" i="7" s="1"/>
  <c r="S183" i="7"/>
  <c r="T183" i="7" s="1"/>
  <c r="R183" i="7"/>
  <c r="F183" i="7"/>
  <c r="Q183" i="7" s="1"/>
  <c r="T182" i="7"/>
  <c r="R182" i="7"/>
  <c r="Q182" i="7"/>
  <c r="F182" i="7"/>
  <c r="S182" i="7" s="1"/>
  <c r="S181" i="7"/>
  <c r="T181" i="7" s="1"/>
  <c r="R181" i="7"/>
  <c r="F181" i="7"/>
  <c r="Q181" i="7" s="1"/>
  <c r="T180" i="7"/>
  <c r="F180" i="7"/>
  <c r="S180" i="7" s="1"/>
  <c r="F179" i="7"/>
  <c r="Q179" i="7" s="1"/>
  <c r="R179" i="7" s="1"/>
  <c r="F178" i="7"/>
  <c r="F177" i="7"/>
  <c r="Q176" i="7"/>
  <c r="R176" i="7" s="1"/>
  <c r="F176" i="7"/>
  <c r="S176" i="7" s="1"/>
  <c r="T176" i="7" s="1"/>
  <c r="S175" i="7"/>
  <c r="T175" i="7" s="1"/>
  <c r="R175" i="7"/>
  <c r="F175" i="7"/>
  <c r="Q175" i="7" s="1"/>
  <c r="T174" i="7"/>
  <c r="R174" i="7"/>
  <c r="Q174" i="7"/>
  <c r="F174" i="7"/>
  <c r="S174" i="7" s="1"/>
  <c r="S173" i="7"/>
  <c r="T173" i="7" s="1"/>
  <c r="F173" i="7"/>
  <c r="Q173" i="7" s="1"/>
  <c r="R173" i="7" s="1"/>
  <c r="Q172" i="7"/>
  <c r="R172" i="7" s="1"/>
  <c r="F172" i="7"/>
  <c r="T171" i="7"/>
  <c r="S171" i="7"/>
  <c r="S172" i="7" s="1"/>
  <c r="T172" i="7" s="1"/>
  <c r="R171" i="7"/>
  <c r="F171" i="7"/>
  <c r="T170" i="7"/>
  <c r="R170" i="7"/>
  <c r="Q170" i="7"/>
  <c r="Q171" i="7" s="1"/>
  <c r="F170" i="7"/>
  <c r="S170" i="7" s="1"/>
  <c r="F169" i="7"/>
  <c r="T168" i="7"/>
  <c r="R168" i="7"/>
  <c r="Q168" i="7"/>
  <c r="Q169" i="7" s="1"/>
  <c r="R169" i="7" s="1"/>
  <c r="F168" i="7"/>
  <c r="T167" i="7"/>
  <c r="S167" i="7"/>
  <c r="S168" i="7" s="1"/>
  <c r="S169" i="7" s="1"/>
  <c r="T169" i="7" s="1"/>
  <c r="R167" i="7"/>
  <c r="F167" i="7"/>
  <c r="Q167" i="7" s="1"/>
  <c r="Q166" i="7"/>
  <c r="R166" i="7" s="1"/>
  <c r="F166" i="7"/>
  <c r="S166" i="7" s="1"/>
  <c r="T166" i="7" s="1"/>
  <c r="S165" i="7"/>
  <c r="T165" i="7" s="1"/>
  <c r="F165" i="7"/>
  <c r="Q165" i="7" s="1"/>
  <c r="R165" i="7" s="1"/>
  <c r="Q164" i="7"/>
  <c r="R164" i="7" s="1"/>
  <c r="F164" i="7"/>
  <c r="S164" i="7" s="1"/>
  <c r="T164" i="7" s="1"/>
  <c r="S163" i="7"/>
  <c r="T163" i="7" s="1"/>
  <c r="F163" i="7"/>
  <c r="Q163" i="7" s="1"/>
  <c r="R163" i="7" s="1"/>
  <c r="Q162" i="7"/>
  <c r="R162" i="7" s="1"/>
  <c r="F162" i="7"/>
  <c r="S162" i="7" s="1"/>
  <c r="T162" i="7" s="1"/>
  <c r="S161" i="7"/>
  <c r="T161" i="7" s="1"/>
  <c r="F161" i="7"/>
  <c r="Q161" i="7" s="1"/>
  <c r="R161" i="7" s="1"/>
  <c r="Q160" i="7"/>
  <c r="R160" i="7" s="1"/>
  <c r="F160" i="7"/>
  <c r="S160" i="7" s="1"/>
  <c r="T160" i="7" s="1"/>
  <c r="S159" i="7"/>
  <c r="T159" i="7" s="1"/>
  <c r="F159" i="7"/>
  <c r="Q159" i="7" s="1"/>
  <c r="R159" i="7" s="1"/>
  <c r="F158" i="7"/>
  <c r="T157" i="7"/>
  <c r="R157" i="7"/>
  <c r="F157" i="7"/>
  <c r="T156" i="7"/>
  <c r="R156" i="7"/>
  <c r="Q156" i="7"/>
  <c r="Q157" i="7" s="1"/>
  <c r="Q158" i="7" s="1"/>
  <c r="R158" i="7" s="1"/>
  <c r="F156" i="7"/>
  <c r="S156" i="7" s="1"/>
  <c r="S157" i="7" s="1"/>
  <c r="S158" i="7" s="1"/>
  <c r="T158" i="7" s="1"/>
  <c r="F155" i="7"/>
  <c r="T154" i="7"/>
  <c r="R154" i="7"/>
  <c r="F154" i="7"/>
  <c r="T153" i="7"/>
  <c r="S153" i="7"/>
  <c r="S154" i="7" s="1"/>
  <c r="S155" i="7" s="1"/>
  <c r="T155" i="7" s="1"/>
  <c r="R153" i="7"/>
  <c r="F153" i="7"/>
  <c r="Q153" i="7" s="1"/>
  <c r="Q154" i="7" s="1"/>
  <c r="Q155" i="7" s="1"/>
  <c r="R155" i="7" s="1"/>
  <c r="Q152" i="7"/>
  <c r="R152" i="7" s="1"/>
  <c r="F152" i="7"/>
  <c r="S152" i="7" s="1"/>
  <c r="T152" i="7" s="1"/>
  <c r="S151" i="7"/>
  <c r="T151" i="7" s="1"/>
  <c r="F151" i="7"/>
  <c r="Q151" i="7" s="1"/>
  <c r="R151" i="7" s="1"/>
  <c r="Q150" i="7"/>
  <c r="R150" i="7" s="1"/>
  <c r="F150" i="7"/>
  <c r="S150" i="7" s="1"/>
  <c r="T150" i="7" s="1"/>
  <c r="S149" i="7"/>
  <c r="T149" i="7" s="1"/>
  <c r="F149" i="7"/>
  <c r="Q149" i="7" s="1"/>
  <c r="R149" i="7" s="1"/>
  <c r="Q148" i="7"/>
  <c r="R148" i="7" s="1"/>
  <c r="F148" i="7"/>
  <c r="S148" i="7" s="1"/>
  <c r="T148" i="7" s="1"/>
  <c r="S147" i="7"/>
  <c r="T147" i="7" s="1"/>
  <c r="F147" i="7"/>
  <c r="Q147" i="7" s="1"/>
  <c r="R147" i="7" s="1"/>
  <c r="Q146" i="7"/>
  <c r="R146" i="7" s="1"/>
  <c r="F146" i="7"/>
  <c r="S146" i="7" s="1"/>
  <c r="T146" i="7" s="1"/>
  <c r="S145" i="7"/>
  <c r="T145" i="7" s="1"/>
  <c r="F145" i="7"/>
  <c r="Q145" i="7" s="1"/>
  <c r="R145" i="7" s="1"/>
  <c r="Q144" i="7"/>
  <c r="R144" i="7" s="1"/>
  <c r="F144" i="7"/>
  <c r="S144" i="7" s="1"/>
  <c r="T144" i="7" s="1"/>
  <c r="F143" i="7"/>
  <c r="Q143" i="7" s="1"/>
  <c r="R143" i="7" s="1"/>
  <c r="Q142" i="7"/>
  <c r="R142" i="7" s="1"/>
  <c r="F142" i="7"/>
  <c r="S142" i="7" s="1"/>
  <c r="T142" i="7" s="1"/>
  <c r="F141" i="7"/>
  <c r="Q141" i="7" s="1"/>
  <c r="R141" i="7" s="1"/>
  <c r="F140" i="7"/>
  <c r="T139" i="7"/>
  <c r="R139" i="7"/>
  <c r="F139" i="7"/>
  <c r="T138" i="7"/>
  <c r="R138" i="7"/>
  <c r="Q138" i="7"/>
  <c r="Q139" i="7" s="1"/>
  <c r="Q140" i="7" s="1"/>
  <c r="R140" i="7" s="1"/>
  <c r="F138" i="7"/>
  <c r="S138" i="7" s="1"/>
  <c r="S139" i="7" s="1"/>
  <c r="S140" i="7" s="1"/>
  <c r="T140" i="7" s="1"/>
  <c r="F137" i="7"/>
  <c r="T136" i="7"/>
  <c r="R136" i="7"/>
  <c r="F136" i="7"/>
  <c r="T135" i="7"/>
  <c r="R135" i="7"/>
  <c r="F135" i="7"/>
  <c r="T134" i="7"/>
  <c r="R134" i="7"/>
  <c r="Q134" i="7"/>
  <c r="Q135" i="7" s="1"/>
  <c r="Q136" i="7" s="1"/>
  <c r="Q137" i="7" s="1"/>
  <c r="R137" i="7" s="1"/>
  <c r="F134" i="7"/>
  <c r="T133" i="7"/>
  <c r="S133" i="7"/>
  <c r="S134" i="7" s="1"/>
  <c r="S135" i="7" s="1"/>
  <c r="S136" i="7" s="1"/>
  <c r="S137" i="7" s="1"/>
  <c r="T137" i="7" s="1"/>
  <c r="R133" i="7"/>
  <c r="F133" i="7"/>
  <c r="T132" i="7"/>
  <c r="R132" i="7"/>
  <c r="Q132" i="7"/>
  <c r="Q133" i="7" s="1"/>
  <c r="F132" i="7"/>
  <c r="S132" i="7" s="1"/>
  <c r="F131" i="7"/>
  <c r="T130" i="7"/>
  <c r="R130" i="7"/>
  <c r="Q130" i="7"/>
  <c r="Q131" i="7" s="1"/>
  <c r="R131" i="7" s="1"/>
  <c r="F130" i="7"/>
  <c r="T129" i="7"/>
  <c r="S129" i="7"/>
  <c r="S130" i="7" s="1"/>
  <c r="S131" i="7" s="1"/>
  <c r="T131" i="7" s="1"/>
  <c r="R129" i="7"/>
  <c r="F129" i="7"/>
  <c r="Q129" i="7" s="1"/>
  <c r="R128" i="7"/>
  <c r="Q128" i="7"/>
  <c r="F128" i="7"/>
  <c r="T127" i="7"/>
  <c r="S127" i="7"/>
  <c r="S128" i="7" s="1"/>
  <c r="T128" i="7" s="1"/>
  <c r="R127" i="7"/>
  <c r="F127" i="7"/>
  <c r="T126" i="7"/>
  <c r="R126" i="7"/>
  <c r="Q126" i="7"/>
  <c r="Q127" i="7" s="1"/>
  <c r="F126" i="7"/>
  <c r="S126" i="7" s="1"/>
  <c r="T125" i="7"/>
  <c r="S125" i="7"/>
  <c r="F125" i="7"/>
  <c r="Q125" i="7" s="1"/>
  <c r="R125" i="7" s="1"/>
  <c r="R124" i="7"/>
  <c r="Q124" i="7"/>
  <c r="F124" i="7"/>
  <c r="S124" i="7" s="1"/>
  <c r="T124" i="7" s="1"/>
  <c r="S123" i="7"/>
  <c r="T123" i="7" s="1"/>
  <c r="F123" i="7"/>
  <c r="Q123" i="7" s="1"/>
  <c r="R123" i="7" s="1"/>
  <c r="T122" i="7"/>
  <c r="R122" i="7"/>
  <c r="Q122" i="7"/>
  <c r="F122" i="7"/>
  <c r="S122" i="7" s="1"/>
  <c r="S121" i="7"/>
  <c r="T121" i="7" s="1"/>
  <c r="F121" i="7"/>
  <c r="T120" i="7"/>
  <c r="R120" i="7"/>
  <c r="F120" i="7"/>
  <c r="T119" i="7"/>
  <c r="S119" i="7"/>
  <c r="S120" i="7" s="1"/>
  <c r="R119" i="7"/>
  <c r="F119" i="7"/>
  <c r="Q119" i="7" s="1"/>
  <c r="Q120" i="7" s="1"/>
  <c r="Q121" i="7" s="1"/>
  <c r="R121" i="7" s="1"/>
  <c r="F118" i="7"/>
  <c r="S118" i="7" s="1"/>
  <c r="T118" i="7" s="1"/>
  <c r="F117" i="7"/>
  <c r="Q117" i="7" s="1"/>
  <c r="R117" i="7" s="1"/>
  <c r="Q116" i="7"/>
  <c r="R116" i="7" s="1"/>
  <c r="F116" i="7"/>
  <c r="S116" i="7" s="1"/>
  <c r="T116" i="7" s="1"/>
  <c r="R115" i="7"/>
  <c r="F115" i="7"/>
  <c r="Q115" i="7" s="1"/>
  <c r="T114" i="7"/>
  <c r="R114" i="7"/>
  <c r="Q114" i="7"/>
  <c r="F114" i="7"/>
  <c r="S114" i="7" s="1"/>
  <c r="S113" i="7"/>
  <c r="T113" i="7" s="1"/>
  <c r="R113" i="7"/>
  <c r="F113" i="7"/>
  <c r="Q113" i="7" s="1"/>
  <c r="T112" i="7"/>
  <c r="F112" i="7"/>
  <c r="S112" i="7" s="1"/>
  <c r="T111" i="7"/>
  <c r="S111" i="7"/>
  <c r="F111" i="7"/>
  <c r="Q111" i="7" s="1"/>
  <c r="R111" i="7" s="1"/>
  <c r="F110" i="7"/>
  <c r="S110" i="7" s="1"/>
  <c r="T110" i="7" s="1"/>
  <c r="F109" i="7"/>
  <c r="T108" i="7"/>
  <c r="R108" i="7"/>
  <c r="Q108" i="7"/>
  <c r="Q109" i="7" s="1"/>
  <c r="R109" i="7" s="1"/>
  <c r="F108" i="7"/>
  <c r="T107" i="7"/>
  <c r="R107" i="7"/>
  <c r="F107" i="7"/>
  <c r="Q107" i="7" s="1"/>
  <c r="T106" i="7"/>
  <c r="R106" i="7"/>
  <c r="Q106" i="7"/>
  <c r="F106" i="7"/>
  <c r="S106" i="7" s="1"/>
  <c r="S105" i="7"/>
  <c r="T105" i="7" s="1"/>
  <c r="R105" i="7"/>
  <c r="F105" i="7"/>
  <c r="Q105" i="7" s="1"/>
  <c r="T104" i="7"/>
  <c r="F104" i="7"/>
  <c r="S104" i="7" s="1"/>
  <c r="Q103" i="7"/>
  <c r="R103" i="7" s="1"/>
  <c r="F103" i="7"/>
  <c r="S103" i="7" s="1"/>
  <c r="T103" i="7" s="1"/>
  <c r="S102" i="7"/>
  <c r="T102" i="7" s="1"/>
  <c r="F102" i="7"/>
  <c r="Q102" i="7" s="1"/>
  <c r="R102" i="7" s="1"/>
  <c r="Q101" i="7"/>
  <c r="R101" i="7" s="1"/>
  <c r="F101" i="7"/>
  <c r="S101" i="7" s="1"/>
  <c r="T101" i="7" s="1"/>
  <c r="S100" i="7"/>
  <c r="T100" i="7" s="1"/>
  <c r="F100" i="7"/>
  <c r="Q100" i="7" s="1"/>
  <c r="R100" i="7" s="1"/>
  <c r="Q99" i="7"/>
  <c r="R99" i="7" s="1"/>
  <c r="F99" i="7"/>
  <c r="S99" i="7" s="1"/>
  <c r="T99" i="7" s="1"/>
  <c r="S98" i="7"/>
  <c r="T98" i="7" s="1"/>
  <c r="F98" i="7"/>
  <c r="Q98" i="7" s="1"/>
  <c r="R98" i="7" s="1"/>
  <c r="Q97" i="7"/>
  <c r="R97" i="7" s="1"/>
  <c r="F97" i="7"/>
  <c r="S97" i="7" s="1"/>
  <c r="T97" i="7" s="1"/>
  <c r="S96" i="7"/>
  <c r="T96" i="7" s="1"/>
  <c r="F96" i="7"/>
  <c r="Q96" i="7" s="1"/>
  <c r="R96" i="7" s="1"/>
  <c r="Q95" i="7"/>
  <c r="R95" i="7" s="1"/>
  <c r="F95" i="7"/>
  <c r="S95" i="7" s="1"/>
  <c r="T95" i="7" s="1"/>
  <c r="S94" i="7"/>
  <c r="T94" i="7" s="1"/>
  <c r="F94" i="7"/>
  <c r="Q94" i="7" s="1"/>
  <c r="R94" i="7" s="1"/>
  <c r="Q93" i="7"/>
  <c r="R93" i="7" s="1"/>
  <c r="F93" i="7"/>
  <c r="S93" i="7" s="1"/>
  <c r="T93" i="7" s="1"/>
  <c r="S92" i="7"/>
  <c r="T92" i="7" s="1"/>
  <c r="F92" i="7"/>
  <c r="Q92" i="7" s="1"/>
  <c r="R92" i="7" s="1"/>
  <c r="Q91" i="7"/>
  <c r="R91" i="7" s="1"/>
  <c r="F91" i="7"/>
  <c r="S91" i="7" s="1"/>
  <c r="T91" i="7" s="1"/>
  <c r="S90" i="7"/>
  <c r="T90" i="7" s="1"/>
  <c r="F90" i="7"/>
  <c r="Q90" i="7" s="1"/>
  <c r="R90" i="7" s="1"/>
  <c r="Q89" i="7"/>
  <c r="R89" i="7" s="1"/>
  <c r="F89" i="7"/>
  <c r="S89" i="7" s="1"/>
  <c r="T89" i="7" s="1"/>
  <c r="S88" i="7"/>
  <c r="T88" i="7" s="1"/>
  <c r="F88" i="7"/>
  <c r="Q88" i="7" s="1"/>
  <c r="R88" i="7" s="1"/>
  <c r="Q87" i="7"/>
  <c r="R87" i="7" s="1"/>
  <c r="F87" i="7"/>
  <c r="S87" i="7" s="1"/>
  <c r="T87" i="7" s="1"/>
  <c r="S86" i="7"/>
  <c r="T86" i="7" s="1"/>
  <c r="F86" i="7"/>
  <c r="Q86" i="7" s="1"/>
  <c r="R86" i="7" s="1"/>
  <c r="F85" i="7"/>
  <c r="T84" i="7"/>
  <c r="R84" i="7"/>
  <c r="F84" i="7"/>
  <c r="T83" i="7"/>
  <c r="R83" i="7"/>
  <c r="F83" i="7"/>
  <c r="T82" i="7"/>
  <c r="R82" i="7"/>
  <c r="F82" i="7"/>
  <c r="T81" i="7"/>
  <c r="R81" i="7"/>
  <c r="F81" i="7"/>
  <c r="T80" i="7"/>
  <c r="S80" i="7"/>
  <c r="S81" i="7" s="1"/>
  <c r="S82" i="7" s="1"/>
  <c r="S83" i="7" s="1"/>
  <c r="S84" i="7" s="1"/>
  <c r="S85" i="7" s="1"/>
  <c r="T85" i="7" s="1"/>
  <c r="R80" i="7"/>
  <c r="F80" i="7"/>
  <c r="Q80" i="7" s="1"/>
  <c r="Q81" i="7" s="1"/>
  <c r="Q82" i="7" s="1"/>
  <c r="Q83" i="7" s="1"/>
  <c r="Q84" i="7" s="1"/>
  <c r="Q85" i="7" s="1"/>
  <c r="R85" i="7" s="1"/>
  <c r="F79" i="7"/>
  <c r="T78" i="7"/>
  <c r="R78" i="7"/>
  <c r="F78" i="7"/>
  <c r="T77" i="7"/>
  <c r="R77" i="7"/>
  <c r="F77" i="7"/>
  <c r="T76" i="7"/>
  <c r="R76" i="7"/>
  <c r="F76" i="7"/>
  <c r="T75" i="7"/>
  <c r="R75" i="7"/>
  <c r="F75" i="7"/>
  <c r="T74" i="7"/>
  <c r="S74" i="7"/>
  <c r="S75" i="7" s="1"/>
  <c r="S76" i="7" s="1"/>
  <c r="S77" i="7" s="1"/>
  <c r="S78" i="7" s="1"/>
  <c r="S79" i="7" s="1"/>
  <c r="T79" i="7" s="1"/>
  <c r="R74" i="7"/>
  <c r="F74" i="7"/>
  <c r="Q74" i="7" s="1"/>
  <c r="Q75" i="7" s="1"/>
  <c r="Q76" i="7" s="1"/>
  <c r="Q77" i="7" s="1"/>
  <c r="Q78" i="7" s="1"/>
  <c r="Q79" i="7" s="1"/>
  <c r="R79" i="7" s="1"/>
  <c r="F73" i="7"/>
  <c r="T72" i="7"/>
  <c r="R72" i="7"/>
  <c r="F72" i="7"/>
  <c r="T71" i="7"/>
  <c r="R71" i="7"/>
  <c r="Q71" i="7"/>
  <c r="Q72" i="7" s="1"/>
  <c r="Q73" i="7" s="1"/>
  <c r="R73" i="7" s="1"/>
  <c r="F71" i="7"/>
  <c r="S71" i="7" s="1"/>
  <c r="S72" i="7" s="1"/>
  <c r="S73" i="7" s="1"/>
  <c r="T73" i="7" s="1"/>
  <c r="S70" i="7"/>
  <c r="T70" i="7" s="1"/>
  <c r="F70" i="7"/>
  <c r="Q70" i="7" s="1"/>
  <c r="R70" i="7" s="1"/>
  <c r="Q69" i="7"/>
  <c r="R69" i="7" s="1"/>
  <c r="F69" i="7"/>
  <c r="S69" i="7" s="1"/>
  <c r="T69" i="7" s="1"/>
  <c r="S68" i="7"/>
  <c r="T68" i="7" s="1"/>
  <c r="F68" i="7"/>
  <c r="Q68" i="7" s="1"/>
  <c r="R68" i="7" s="1"/>
  <c r="Q67" i="7"/>
  <c r="R67" i="7" s="1"/>
  <c r="F67" i="7"/>
  <c r="S67" i="7" s="1"/>
  <c r="T67" i="7" s="1"/>
  <c r="S66" i="7"/>
  <c r="T66" i="7" s="1"/>
  <c r="F66" i="7"/>
  <c r="Q66" i="7" s="1"/>
  <c r="R66" i="7" s="1"/>
  <c r="Q65" i="7"/>
  <c r="R65" i="7" s="1"/>
  <c r="F65" i="7"/>
  <c r="S65" i="7" s="1"/>
  <c r="T65" i="7" s="1"/>
  <c r="F64" i="7"/>
  <c r="T63" i="7"/>
  <c r="R63" i="7"/>
  <c r="F63" i="7"/>
  <c r="T62" i="7"/>
  <c r="S62" i="7"/>
  <c r="S63" i="7" s="1"/>
  <c r="S64" i="7" s="1"/>
  <c r="T64" i="7" s="1"/>
  <c r="R62" i="7"/>
  <c r="F62" i="7"/>
  <c r="Q62" i="7" s="1"/>
  <c r="Q63" i="7" s="1"/>
  <c r="Q64" i="7" s="1"/>
  <c r="R64" i="7" s="1"/>
  <c r="Q61" i="7"/>
  <c r="R61" i="7" s="1"/>
  <c r="F61" i="7"/>
  <c r="S61" i="7" s="1"/>
  <c r="T61" i="7" s="1"/>
  <c r="S60" i="7"/>
  <c r="T60" i="7" s="1"/>
  <c r="F60" i="7"/>
  <c r="Q60" i="7" s="1"/>
  <c r="R60" i="7" s="1"/>
  <c r="Q59" i="7"/>
  <c r="R59" i="7" s="1"/>
  <c r="F59" i="7"/>
  <c r="S59" i="7" s="1"/>
  <c r="T59" i="7" s="1"/>
  <c r="S58" i="7"/>
  <c r="T58" i="7" s="1"/>
  <c r="F58" i="7"/>
  <c r="Q58" i="7" s="1"/>
  <c r="R58" i="7" s="1"/>
  <c r="Q57" i="7"/>
  <c r="R57" i="7" s="1"/>
  <c r="F57" i="7"/>
  <c r="S57" i="7" s="1"/>
  <c r="T57" i="7" s="1"/>
  <c r="S56" i="7"/>
  <c r="T56" i="7" s="1"/>
  <c r="F56" i="7"/>
  <c r="Q56" i="7" s="1"/>
  <c r="R56" i="7" s="1"/>
  <c r="Q55" i="7"/>
  <c r="R55" i="7" s="1"/>
  <c r="F55" i="7"/>
  <c r="S55" i="7" s="1"/>
  <c r="T55" i="7" s="1"/>
  <c r="S54" i="7"/>
  <c r="T54" i="7" s="1"/>
  <c r="F54" i="7"/>
  <c r="Q54" i="7" s="1"/>
  <c r="R54" i="7" s="1"/>
  <c r="Q53" i="7"/>
  <c r="R53" i="7" s="1"/>
  <c r="F53" i="7"/>
  <c r="S53" i="7" s="1"/>
  <c r="T53" i="7" s="1"/>
  <c r="S52" i="7"/>
  <c r="T52" i="7" s="1"/>
  <c r="F52" i="7"/>
  <c r="Q52" i="7" s="1"/>
  <c r="R52" i="7" s="1"/>
  <c r="Q51" i="7"/>
  <c r="R51" i="7" s="1"/>
  <c r="F51" i="7"/>
  <c r="S51" i="7" s="1"/>
  <c r="T51" i="7" s="1"/>
  <c r="S50" i="7"/>
  <c r="T50" i="7" s="1"/>
  <c r="F50" i="7"/>
  <c r="Q50" i="7" s="1"/>
  <c r="R50" i="7" s="1"/>
  <c r="Q49" i="7"/>
  <c r="R49" i="7" s="1"/>
  <c r="F49" i="7"/>
  <c r="S49" i="7" s="1"/>
  <c r="T49" i="7" s="1"/>
  <c r="S48" i="7"/>
  <c r="T48" i="7" s="1"/>
  <c r="F48" i="7"/>
  <c r="Q48" i="7" s="1"/>
  <c r="R48" i="7" s="1"/>
  <c r="Q47" i="7"/>
  <c r="R47" i="7" s="1"/>
  <c r="F47" i="7"/>
  <c r="S47" i="7" s="1"/>
  <c r="T47" i="7" s="1"/>
  <c r="S46" i="7"/>
  <c r="T46" i="7" s="1"/>
  <c r="F46" i="7"/>
  <c r="Q46" i="7" s="1"/>
  <c r="R46" i="7" s="1"/>
  <c r="Q45" i="7"/>
  <c r="R45" i="7" s="1"/>
  <c r="F45" i="7"/>
  <c r="S45" i="7" s="1"/>
  <c r="T45" i="7" s="1"/>
  <c r="S44" i="7"/>
  <c r="T44" i="7" s="1"/>
  <c r="F44" i="7"/>
  <c r="Q44" i="7" s="1"/>
  <c r="R44" i="7" s="1"/>
  <c r="F43" i="7"/>
  <c r="T42" i="7"/>
  <c r="R42" i="7"/>
  <c r="F42" i="7"/>
  <c r="T41" i="7"/>
  <c r="R41" i="7"/>
  <c r="F41" i="7"/>
  <c r="T40" i="7"/>
  <c r="R40" i="7"/>
  <c r="F40" i="7"/>
  <c r="T39" i="7"/>
  <c r="R39" i="7"/>
  <c r="F39" i="7"/>
  <c r="T38" i="7"/>
  <c r="R38" i="7"/>
  <c r="F38" i="7"/>
  <c r="Q38" i="7" s="1"/>
  <c r="Q39" i="7" s="1"/>
  <c r="Q40" i="7" s="1"/>
  <c r="Q41" i="7" s="1"/>
  <c r="Q42" i="7" s="1"/>
  <c r="Q43" i="7" s="1"/>
  <c r="R43" i="7" s="1"/>
  <c r="F37" i="7"/>
  <c r="T36" i="7"/>
  <c r="R36" i="7"/>
  <c r="F36" i="7"/>
  <c r="T35" i="7"/>
  <c r="R35" i="7"/>
  <c r="F35" i="7"/>
  <c r="S35" i="7" s="1"/>
  <c r="S36" i="7" s="1"/>
  <c r="S37" i="7" s="1"/>
  <c r="T37" i="7" s="1"/>
  <c r="S34" i="7"/>
  <c r="T34" i="7" s="1"/>
  <c r="F34" i="7"/>
  <c r="Q34" i="7" s="1"/>
  <c r="R34" i="7" s="1"/>
  <c r="F33" i="7"/>
  <c r="T32" i="7"/>
  <c r="R32" i="7"/>
  <c r="F32" i="7"/>
  <c r="T31" i="7"/>
  <c r="R31" i="7"/>
  <c r="F31" i="7"/>
  <c r="S31" i="7" s="1"/>
  <c r="S32" i="7" s="1"/>
  <c r="S33" i="7" s="1"/>
  <c r="T33" i="7" s="1"/>
  <c r="F30" i="7"/>
  <c r="Q30" i="7" s="1"/>
  <c r="R30" i="7" s="1"/>
  <c r="F29" i="7"/>
  <c r="T28" i="7"/>
  <c r="R28" i="7"/>
  <c r="F28" i="7"/>
  <c r="T27" i="7"/>
  <c r="R27" i="7"/>
  <c r="F27" i="7"/>
  <c r="T26" i="7"/>
  <c r="R26" i="7"/>
  <c r="F26" i="7"/>
  <c r="T25" i="7"/>
  <c r="R25" i="7"/>
  <c r="Q25" i="7"/>
  <c r="Q26" i="7" s="1"/>
  <c r="Q27" i="7" s="1"/>
  <c r="Q28" i="7" s="1"/>
  <c r="Q29" i="7" s="1"/>
  <c r="R29" i="7" s="1"/>
  <c r="F25" i="7"/>
  <c r="T24" i="7"/>
  <c r="R24" i="7"/>
  <c r="F24" i="7"/>
  <c r="Q24" i="7" s="1"/>
  <c r="F23" i="7"/>
  <c r="S23" i="7" s="1"/>
  <c r="T23" i="7" s="1"/>
  <c r="F22" i="7"/>
  <c r="Q22" i="7" s="1"/>
  <c r="R22" i="7" s="1"/>
  <c r="F21" i="7"/>
  <c r="T20" i="7"/>
  <c r="R20" i="7"/>
  <c r="F20" i="7"/>
  <c r="T19" i="7"/>
  <c r="R19" i="7"/>
  <c r="F19" i="7"/>
  <c r="S19" i="7" s="1"/>
  <c r="S20" i="7" s="1"/>
  <c r="S21" i="7" s="1"/>
  <c r="T21" i="7" s="1"/>
  <c r="S18" i="7"/>
  <c r="T18" i="7" s="1"/>
  <c r="F18" i="7"/>
  <c r="Q18" i="7" s="1"/>
  <c r="R18" i="7" s="1"/>
  <c r="T17" i="7"/>
  <c r="Q17" i="7"/>
  <c r="R17" i="7" s="1"/>
  <c r="F17" i="7"/>
  <c r="S17" i="7" s="1"/>
  <c r="F16" i="7"/>
  <c r="T15" i="7"/>
  <c r="R15" i="7"/>
  <c r="F15" i="7"/>
  <c r="T14" i="7"/>
  <c r="S14" i="7"/>
  <c r="R14" i="7"/>
  <c r="Q14" i="7"/>
  <c r="Q15" i="7" s="1"/>
  <c r="Q16" i="7" s="1"/>
  <c r="R16" i="7" s="1"/>
  <c r="F14" i="7"/>
  <c r="F13" i="7"/>
  <c r="T12" i="7"/>
  <c r="R12" i="7"/>
  <c r="F12" i="7"/>
  <c r="T11" i="7"/>
  <c r="R11" i="7"/>
  <c r="F11" i="7"/>
  <c r="T10" i="7"/>
  <c r="R10" i="7"/>
  <c r="F10" i="7"/>
  <c r="T9" i="7"/>
  <c r="S9" i="7"/>
  <c r="S10" i="7" s="1"/>
  <c r="S11" i="7" s="1"/>
  <c r="S12" i="7" s="1"/>
  <c r="S13" i="7" s="1"/>
  <c r="T13" i="7" s="1"/>
  <c r="R9" i="7"/>
  <c r="F9" i="7"/>
  <c r="T8" i="7"/>
  <c r="S8" i="7"/>
  <c r="R8" i="7"/>
  <c r="Q8" i="7"/>
  <c r="Q9" i="7" s="1"/>
  <c r="Q10" i="7" s="1"/>
  <c r="Q11" i="7" s="1"/>
  <c r="Q12" i="7" s="1"/>
  <c r="Q13" i="7" s="1"/>
  <c r="R13" i="7" s="1"/>
  <c r="F8" i="7"/>
  <c r="F7" i="7"/>
  <c r="T6" i="7"/>
  <c r="R6" i="7"/>
  <c r="F6" i="7"/>
  <c r="T5" i="7"/>
  <c r="R5" i="7"/>
  <c r="F5" i="7"/>
  <c r="V4" i="7"/>
  <c r="T4" i="7"/>
  <c r="R4" i="7"/>
  <c r="F4" i="7"/>
  <c r="V3" i="7"/>
  <c r="T3" i="7"/>
  <c r="R3" i="7"/>
  <c r="Q3" i="7"/>
  <c r="Q4" i="7" s="1"/>
  <c r="Q5" i="7" s="1"/>
  <c r="Q6" i="7" s="1"/>
  <c r="Q7" i="7" s="1"/>
  <c r="R7" i="7" s="1"/>
  <c r="F3" i="7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T2" i="7"/>
  <c r="S2" i="7"/>
  <c r="S3" i="7" s="1"/>
  <c r="S4" i="7" s="1"/>
  <c r="S5" i="7" s="1"/>
  <c r="S6" i="7" s="1"/>
  <c r="S7" i="7" s="1"/>
  <c r="T7" i="7" s="1"/>
  <c r="R2" i="7"/>
  <c r="Q2" i="7"/>
  <c r="F2" i="7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2" i="6"/>
  <c r="L11" i="6"/>
  <c r="L10" i="6"/>
  <c r="L9" i="6"/>
  <c r="L8" i="6"/>
  <c r="L7" i="6"/>
  <c r="L6" i="6"/>
  <c r="L5" i="6"/>
  <c r="L4" i="6"/>
  <c r="L3" i="6"/>
  <c r="N3" i="6" s="1"/>
  <c r="L2" i="6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C101" i="5"/>
  <c r="G100" i="5"/>
  <c r="F100" i="5"/>
  <c r="E100" i="5"/>
  <c r="D100" i="5"/>
  <c r="C100" i="5"/>
  <c r="B100" i="5"/>
  <c r="G99" i="5"/>
  <c r="F99" i="5"/>
  <c r="E99" i="5"/>
  <c r="D99" i="5"/>
  <c r="C99" i="5"/>
  <c r="H99" i="5" s="1"/>
  <c r="B99" i="5"/>
  <c r="G98" i="5"/>
  <c r="F98" i="5"/>
  <c r="E98" i="5"/>
  <c r="D98" i="5"/>
  <c r="C98" i="5"/>
  <c r="B98" i="5"/>
  <c r="G97" i="5"/>
  <c r="G101" i="5" s="1"/>
  <c r="F97" i="5"/>
  <c r="F101" i="5" s="1"/>
  <c r="E97" i="5"/>
  <c r="E105" i="5" s="1"/>
  <c r="D97" i="5"/>
  <c r="C97" i="5"/>
  <c r="B97" i="5"/>
  <c r="H97" i="5" s="1"/>
  <c r="D105" i="5" s="1"/>
  <c r="G96" i="5"/>
  <c r="F96" i="5"/>
  <c r="E96" i="5"/>
  <c r="D96" i="5"/>
  <c r="C96" i="5"/>
  <c r="B96" i="5"/>
  <c r="B101" i="5" s="1"/>
  <c r="F80" i="5"/>
  <c r="E80" i="5"/>
  <c r="D80" i="5"/>
  <c r="C80" i="5"/>
  <c r="B80" i="5"/>
  <c r="F79" i="5"/>
  <c r="E79" i="5"/>
  <c r="D79" i="5"/>
  <c r="C79" i="5"/>
  <c r="B79" i="5"/>
  <c r="F78" i="5"/>
  <c r="E78" i="5"/>
  <c r="D78" i="5"/>
  <c r="C78" i="5"/>
  <c r="B78" i="5"/>
  <c r="F77" i="5"/>
  <c r="E77" i="5"/>
  <c r="D77" i="5"/>
  <c r="C77" i="5"/>
  <c r="B77" i="5"/>
  <c r="G77" i="5" s="1"/>
  <c r="F76" i="5"/>
  <c r="E76" i="5"/>
  <c r="D76" i="5"/>
  <c r="C76" i="5"/>
  <c r="B76" i="5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F59" i="5" s="1"/>
  <c r="E58" i="5"/>
  <c r="D58" i="5"/>
  <c r="C58" i="5"/>
  <c r="B58" i="5"/>
  <c r="G44" i="5"/>
  <c r="F44" i="5"/>
  <c r="E44" i="5"/>
  <c r="D44" i="5"/>
  <c r="C44" i="5"/>
  <c r="B44" i="5"/>
  <c r="G43" i="5"/>
  <c r="F43" i="5"/>
  <c r="E43" i="5"/>
  <c r="D43" i="5"/>
  <c r="H43" i="5" s="1"/>
  <c r="C43" i="5"/>
  <c r="B43" i="5"/>
  <c r="G42" i="5"/>
  <c r="F42" i="5"/>
  <c r="E42" i="5"/>
  <c r="D42" i="5"/>
  <c r="C42" i="5"/>
  <c r="B42" i="5"/>
  <c r="H42" i="5" s="1"/>
  <c r="G41" i="5"/>
  <c r="F41" i="5"/>
  <c r="E41" i="5"/>
  <c r="D41" i="5"/>
  <c r="C41" i="5"/>
  <c r="B41" i="5"/>
  <c r="G40" i="5"/>
  <c r="F40" i="5"/>
  <c r="E40" i="5"/>
  <c r="D40" i="5"/>
  <c r="C40" i="5"/>
  <c r="B40" i="5"/>
  <c r="C34" i="5"/>
  <c r="B34" i="5"/>
  <c r="C33" i="5"/>
  <c r="B33" i="5"/>
  <c r="C32" i="5"/>
  <c r="B32" i="5"/>
  <c r="C31" i="5"/>
  <c r="B31" i="5"/>
  <c r="C30" i="5"/>
  <c r="B30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P13" i="5" s="1"/>
  <c r="O5" i="5"/>
  <c r="N5" i="5"/>
  <c r="M5" i="5"/>
  <c r="L5" i="5"/>
  <c r="L13" i="5" s="1"/>
  <c r="K5" i="5"/>
  <c r="K13" i="5" s="1"/>
  <c r="J5" i="5"/>
  <c r="I5" i="5"/>
  <c r="H5" i="5"/>
  <c r="H13" i="5" s="1"/>
  <c r="G5" i="5"/>
  <c r="F5" i="5"/>
  <c r="E5" i="5"/>
  <c r="D5" i="5"/>
  <c r="D13" i="5" s="1"/>
  <c r="C5" i="5"/>
  <c r="B5" i="5"/>
  <c r="S5" i="5" s="1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F995" i="4"/>
  <c r="D995" i="4"/>
  <c r="F994" i="4"/>
  <c r="D994" i="4"/>
  <c r="F993" i="4"/>
  <c r="D993" i="4"/>
  <c r="F992" i="4"/>
  <c r="D992" i="4"/>
  <c r="F991" i="4"/>
  <c r="D991" i="4"/>
  <c r="F990" i="4"/>
  <c r="D990" i="4"/>
  <c r="F989" i="4"/>
  <c r="D989" i="4"/>
  <c r="F988" i="4"/>
  <c r="D988" i="4"/>
  <c r="F987" i="4"/>
  <c r="D987" i="4"/>
  <c r="F986" i="4"/>
  <c r="D986" i="4"/>
  <c r="F985" i="4"/>
  <c r="D985" i="4"/>
  <c r="F984" i="4"/>
  <c r="D984" i="4"/>
  <c r="F983" i="4"/>
  <c r="D983" i="4"/>
  <c r="F982" i="4"/>
  <c r="D982" i="4"/>
  <c r="F981" i="4"/>
  <c r="D981" i="4"/>
  <c r="F980" i="4"/>
  <c r="D980" i="4"/>
  <c r="F979" i="4"/>
  <c r="D979" i="4"/>
  <c r="F978" i="4"/>
  <c r="D978" i="4"/>
  <c r="F977" i="4"/>
  <c r="D977" i="4"/>
  <c r="F976" i="4"/>
  <c r="D976" i="4"/>
  <c r="F975" i="4"/>
  <c r="D975" i="4"/>
  <c r="F974" i="4"/>
  <c r="D974" i="4"/>
  <c r="F973" i="4"/>
  <c r="D973" i="4"/>
  <c r="F972" i="4"/>
  <c r="D972" i="4"/>
  <c r="F971" i="4"/>
  <c r="D971" i="4"/>
  <c r="F970" i="4"/>
  <c r="D970" i="4"/>
  <c r="F969" i="4"/>
  <c r="D969" i="4"/>
  <c r="F968" i="4"/>
  <c r="D968" i="4"/>
  <c r="F967" i="4"/>
  <c r="D967" i="4"/>
  <c r="F966" i="4"/>
  <c r="D966" i="4"/>
  <c r="F965" i="4"/>
  <c r="D965" i="4"/>
  <c r="F964" i="4"/>
  <c r="D964" i="4"/>
  <c r="F963" i="4"/>
  <c r="D963" i="4"/>
  <c r="F962" i="4"/>
  <c r="D962" i="4"/>
  <c r="F961" i="4"/>
  <c r="D961" i="4"/>
  <c r="F960" i="4"/>
  <c r="D960" i="4"/>
  <c r="U959" i="4"/>
  <c r="T959" i="4"/>
  <c r="S959" i="4"/>
  <c r="F959" i="4"/>
  <c r="D959" i="4"/>
  <c r="F958" i="4"/>
  <c r="D958" i="4"/>
  <c r="F957" i="4"/>
  <c r="D957" i="4"/>
  <c r="F956" i="4"/>
  <c r="D956" i="4"/>
  <c r="F955" i="4"/>
  <c r="D955" i="4"/>
  <c r="F954" i="4"/>
  <c r="D954" i="4"/>
  <c r="F953" i="4"/>
  <c r="D953" i="4"/>
  <c r="F952" i="4"/>
  <c r="D952" i="4"/>
  <c r="F951" i="4"/>
  <c r="D951" i="4"/>
  <c r="F950" i="4"/>
  <c r="D950" i="4"/>
  <c r="F949" i="4"/>
  <c r="D949" i="4"/>
  <c r="F948" i="4"/>
  <c r="D948" i="4"/>
  <c r="F947" i="4"/>
  <c r="D947" i="4"/>
  <c r="F946" i="4"/>
  <c r="D946" i="4"/>
  <c r="F945" i="4"/>
  <c r="D945" i="4"/>
  <c r="F944" i="4"/>
  <c r="D944" i="4"/>
  <c r="F943" i="4"/>
  <c r="D943" i="4"/>
  <c r="F942" i="4"/>
  <c r="D942" i="4"/>
  <c r="F941" i="4"/>
  <c r="D941" i="4"/>
  <c r="F940" i="4"/>
  <c r="D940" i="4"/>
  <c r="F939" i="4"/>
  <c r="D939" i="4"/>
  <c r="F938" i="4"/>
  <c r="D938" i="4"/>
  <c r="F937" i="4"/>
  <c r="D937" i="4"/>
  <c r="F936" i="4"/>
  <c r="D936" i="4"/>
  <c r="F935" i="4"/>
  <c r="D935" i="4"/>
  <c r="F934" i="4"/>
  <c r="D934" i="4"/>
  <c r="F933" i="4"/>
  <c r="D933" i="4"/>
  <c r="F932" i="4"/>
  <c r="D932" i="4"/>
  <c r="F931" i="4"/>
  <c r="D931" i="4"/>
  <c r="F930" i="4"/>
  <c r="D930" i="4"/>
  <c r="F929" i="4"/>
  <c r="D929" i="4"/>
  <c r="F928" i="4"/>
  <c r="D928" i="4"/>
  <c r="F927" i="4"/>
  <c r="D927" i="4"/>
  <c r="F926" i="4"/>
  <c r="D926" i="4"/>
  <c r="F925" i="4"/>
  <c r="D925" i="4"/>
  <c r="F924" i="4"/>
  <c r="D924" i="4"/>
  <c r="F923" i="4"/>
  <c r="D923" i="4"/>
  <c r="F922" i="4"/>
  <c r="D922" i="4"/>
  <c r="F921" i="4"/>
  <c r="D921" i="4"/>
  <c r="F920" i="4"/>
  <c r="D920" i="4"/>
  <c r="F919" i="4"/>
  <c r="D919" i="4"/>
  <c r="F918" i="4"/>
  <c r="D918" i="4"/>
  <c r="F917" i="4"/>
  <c r="D917" i="4"/>
  <c r="F916" i="4"/>
  <c r="D916" i="4"/>
  <c r="F915" i="4"/>
  <c r="D915" i="4"/>
  <c r="F914" i="4"/>
  <c r="D914" i="4"/>
  <c r="F913" i="4"/>
  <c r="D913" i="4"/>
  <c r="F912" i="4"/>
  <c r="D912" i="4"/>
  <c r="F911" i="4"/>
  <c r="D911" i="4"/>
  <c r="F910" i="4"/>
  <c r="D910" i="4"/>
  <c r="F909" i="4"/>
  <c r="D909" i="4"/>
  <c r="F908" i="4"/>
  <c r="D908" i="4"/>
  <c r="F907" i="4"/>
  <c r="D907" i="4"/>
  <c r="F906" i="4"/>
  <c r="D906" i="4"/>
  <c r="F905" i="4"/>
  <c r="D905" i="4"/>
  <c r="F904" i="4"/>
  <c r="D904" i="4"/>
  <c r="F903" i="4"/>
  <c r="D903" i="4"/>
  <c r="F902" i="4"/>
  <c r="D902" i="4"/>
  <c r="F901" i="4"/>
  <c r="D901" i="4"/>
  <c r="F900" i="4"/>
  <c r="D900" i="4"/>
  <c r="F899" i="4"/>
  <c r="D899" i="4"/>
  <c r="F898" i="4"/>
  <c r="D898" i="4"/>
  <c r="F897" i="4"/>
  <c r="D897" i="4"/>
  <c r="F896" i="4"/>
  <c r="D896" i="4"/>
  <c r="F895" i="4"/>
  <c r="D895" i="4"/>
  <c r="F894" i="4"/>
  <c r="D894" i="4"/>
  <c r="F893" i="4"/>
  <c r="D893" i="4"/>
  <c r="F892" i="4"/>
  <c r="D892" i="4"/>
  <c r="F891" i="4"/>
  <c r="D891" i="4"/>
  <c r="F890" i="4"/>
  <c r="D890" i="4"/>
  <c r="F889" i="4"/>
  <c r="D889" i="4"/>
  <c r="F888" i="4"/>
  <c r="D888" i="4"/>
  <c r="F887" i="4"/>
  <c r="D887" i="4"/>
  <c r="F886" i="4"/>
  <c r="D886" i="4"/>
  <c r="F885" i="4"/>
  <c r="D885" i="4"/>
  <c r="F884" i="4"/>
  <c r="D884" i="4"/>
  <c r="F883" i="4"/>
  <c r="D883" i="4"/>
  <c r="F882" i="4"/>
  <c r="D882" i="4"/>
  <c r="F881" i="4"/>
  <c r="D881" i="4"/>
  <c r="F880" i="4"/>
  <c r="D880" i="4"/>
  <c r="F879" i="4"/>
  <c r="D879" i="4"/>
  <c r="F878" i="4"/>
  <c r="D878" i="4"/>
  <c r="F877" i="4"/>
  <c r="D877" i="4"/>
  <c r="F876" i="4"/>
  <c r="D876" i="4"/>
  <c r="F875" i="4"/>
  <c r="D875" i="4"/>
  <c r="F874" i="4"/>
  <c r="D874" i="4"/>
  <c r="F873" i="4"/>
  <c r="D873" i="4"/>
  <c r="F872" i="4"/>
  <c r="D872" i="4"/>
  <c r="F871" i="4"/>
  <c r="D871" i="4"/>
  <c r="F870" i="4"/>
  <c r="D870" i="4"/>
  <c r="F869" i="4"/>
  <c r="D869" i="4"/>
  <c r="F868" i="4"/>
  <c r="D868" i="4"/>
  <c r="F867" i="4"/>
  <c r="D867" i="4"/>
  <c r="F866" i="4"/>
  <c r="D866" i="4"/>
  <c r="F865" i="4"/>
  <c r="D865" i="4"/>
  <c r="F864" i="4"/>
  <c r="D864" i="4"/>
  <c r="F863" i="4"/>
  <c r="D863" i="4"/>
  <c r="U862" i="4"/>
  <c r="T862" i="4"/>
  <c r="S862" i="4"/>
  <c r="F862" i="4"/>
  <c r="D862" i="4"/>
  <c r="F861" i="4"/>
  <c r="D861" i="4"/>
  <c r="F860" i="4"/>
  <c r="D860" i="4"/>
  <c r="F859" i="4"/>
  <c r="D859" i="4"/>
  <c r="F858" i="4"/>
  <c r="D858" i="4"/>
  <c r="F857" i="4"/>
  <c r="D857" i="4"/>
  <c r="F856" i="4"/>
  <c r="D856" i="4"/>
  <c r="F855" i="4"/>
  <c r="D855" i="4"/>
  <c r="F854" i="4"/>
  <c r="D854" i="4"/>
  <c r="F853" i="4"/>
  <c r="D853" i="4"/>
  <c r="F852" i="4"/>
  <c r="D852" i="4"/>
  <c r="F851" i="4"/>
  <c r="D851" i="4"/>
  <c r="F850" i="4"/>
  <c r="D850" i="4"/>
  <c r="F849" i="4"/>
  <c r="D849" i="4"/>
  <c r="F848" i="4"/>
  <c r="D848" i="4"/>
  <c r="F847" i="4"/>
  <c r="D847" i="4"/>
  <c r="F846" i="4"/>
  <c r="D846" i="4"/>
  <c r="F845" i="4"/>
  <c r="D845" i="4"/>
  <c r="F844" i="4"/>
  <c r="D844" i="4"/>
  <c r="F843" i="4"/>
  <c r="D843" i="4"/>
  <c r="F842" i="4"/>
  <c r="D842" i="4"/>
  <c r="F841" i="4"/>
  <c r="D841" i="4"/>
  <c r="F840" i="4"/>
  <c r="D840" i="4"/>
  <c r="F839" i="4"/>
  <c r="D839" i="4"/>
  <c r="F838" i="4"/>
  <c r="D838" i="4"/>
  <c r="F837" i="4"/>
  <c r="D837" i="4"/>
  <c r="F836" i="4"/>
  <c r="D836" i="4"/>
  <c r="F835" i="4"/>
  <c r="D835" i="4"/>
  <c r="F834" i="4"/>
  <c r="D834" i="4"/>
  <c r="F833" i="4"/>
  <c r="D833" i="4"/>
  <c r="F832" i="4"/>
  <c r="D832" i="4"/>
  <c r="F831" i="4"/>
  <c r="D831" i="4"/>
  <c r="F830" i="4"/>
  <c r="D830" i="4"/>
  <c r="F829" i="4"/>
  <c r="D829" i="4"/>
  <c r="F828" i="4"/>
  <c r="D828" i="4"/>
  <c r="F827" i="4"/>
  <c r="D827" i="4"/>
  <c r="F826" i="4"/>
  <c r="D826" i="4"/>
  <c r="F825" i="4"/>
  <c r="D825" i="4"/>
  <c r="F824" i="4"/>
  <c r="D824" i="4"/>
  <c r="F823" i="4"/>
  <c r="D823" i="4"/>
  <c r="F822" i="4"/>
  <c r="D822" i="4"/>
  <c r="U821" i="4"/>
  <c r="T821" i="4"/>
  <c r="S821" i="4"/>
  <c r="F821" i="4"/>
  <c r="D821" i="4"/>
  <c r="F820" i="4"/>
  <c r="D820" i="4"/>
  <c r="F819" i="4"/>
  <c r="D819" i="4"/>
  <c r="F818" i="4"/>
  <c r="D818" i="4"/>
  <c r="F817" i="4"/>
  <c r="D817" i="4"/>
  <c r="F816" i="4"/>
  <c r="D816" i="4"/>
  <c r="F815" i="4"/>
  <c r="D815" i="4"/>
  <c r="F814" i="4"/>
  <c r="D814" i="4"/>
  <c r="F813" i="4"/>
  <c r="D813" i="4"/>
  <c r="F812" i="4"/>
  <c r="D812" i="4"/>
  <c r="F811" i="4"/>
  <c r="D811" i="4"/>
  <c r="F810" i="4"/>
  <c r="D810" i="4"/>
  <c r="F809" i="4"/>
  <c r="D809" i="4"/>
  <c r="F808" i="4"/>
  <c r="D808" i="4"/>
  <c r="F807" i="4"/>
  <c r="D807" i="4"/>
  <c r="F806" i="4"/>
  <c r="D806" i="4"/>
  <c r="F805" i="4"/>
  <c r="D805" i="4"/>
  <c r="F804" i="4"/>
  <c r="D804" i="4"/>
  <c r="F803" i="4"/>
  <c r="D803" i="4"/>
  <c r="F802" i="4"/>
  <c r="D802" i="4"/>
  <c r="F801" i="4"/>
  <c r="D801" i="4"/>
  <c r="F800" i="4"/>
  <c r="D800" i="4"/>
  <c r="F799" i="4"/>
  <c r="D799" i="4"/>
  <c r="F798" i="4"/>
  <c r="D798" i="4"/>
  <c r="F797" i="4"/>
  <c r="D797" i="4"/>
  <c r="F796" i="4"/>
  <c r="D796" i="4"/>
  <c r="F795" i="4"/>
  <c r="D795" i="4"/>
  <c r="F794" i="4"/>
  <c r="D794" i="4"/>
  <c r="F793" i="4"/>
  <c r="D793" i="4"/>
  <c r="F792" i="4"/>
  <c r="D792" i="4"/>
  <c r="F791" i="4"/>
  <c r="D791" i="4"/>
  <c r="F790" i="4"/>
  <c r="D790" i="4"/>
  <c r="F789" i="4"/>
  <c r="D789" i="4"/>
  <c r="F788" i="4"/>
  <c r="D788" i="4"/>
  <c r="F787" i="4"/>
  <c r="D787" i="4"/>
  <c r="F786" i="4"/>
  <c r="F785" i="4"/>
  <c r="D785" i="4"/>
  <c r="F784" i="4"/>
  <c r="D784" i="4"/>
  <c r="F783" i="4"/>
  <c r="D783" i="4"/>
  <c r="F782" i="4"/>
  <c r="D782" i="4"/>
  <c r="F781" i="4"/>
  <c r="D781" i="4"/>
  <c r="F780" i="4"/>
  <c r="D780" i="4"/>
  <c r="F779" i="4"/>
  <c r="D779" i="4"/>
  <c r="F778" i="4"/>
  <c r="D778" i="4"/>
  <c r="F777" i="4"/>
  <c r="D777" i="4"/>
  <c r="F776" i="4"/>
  <c r="D776" i="4"/>
  <c r="F775" i="4"/>
  <c r="D775" i="4"/>
  <c r="F774" i="4"/>
  <c r="D774" i="4"/>
  <c r="F773" i="4"/>
  <c r="D773" i="4"/>
  <c r="F772" i="4"/>
  <c r="D772" i="4"/>
  <c r="F771" i="4"/>
  <c r="D771" i="4"/>
  <c r="F770" i="4"/>
  <c r="D770" i="4"/>
  <c r="F769" i="4"/>
  <c r="D769" i="4"/>
  <c r="F768" i="4"/>
  <c r="D768" i="4"/>
  <c r="F767" i="4"/>
  <c r="D767" i="4"/>
  <c r="F766" i="4"/>
  <c r="D766" i="4"/>
  <c r="F765" i="4"/>
  <c r="D765" i="4"/>
  <c r="F764" i="4"/>
  <c r="D764" i="4"/>
  <c r="F763" i="4"/>
  <c r="D763" i="4"/>
  <c r="F762" i="4"/>
  <c r="D762" i="4"/>
  <c r="F761" i="4"/>
  <c r="D761" i="4"/>
  <c r="F760" i="4"/>
  <c r="D760" i="4"/>
  <c r="F759" i="4"/>
  <c r="D759" i="4"/>
  <c r="F758" i="4"/>
  <c r="D758" i="4"/>
  <c r="F757" i="4"/>
  <c r="D757" i="4"/>
  <c r="F756" i="4"/>
  <c r="D756" i="4"/>
  <c r="F755" i="4"/>
  <c r="D755" i="4"/>
  <c r="F754" i="4"/>
  <c r="D754" i="4"/>
  <c r="F753" i="4"/>
  <c r="D753" i="4"/>
  <c r="F752" i="4"/>
  <c r="D752" i="4"/>
  <c r="F751" i="4"/>
  <c r="D751" i="4"/>
  <c r="U750" i="4"/>
  <c r="T750" i="4"/>
  <c r="S750" i="4"/>
  <c r="F750" i="4"/>
  <c r="D750" i="4"/>
  <c r="F749" i="4"/>
  <c r="D749" i="4"/>
  <c r="F748" i="4"/>
  <c r="D748" i="4"/>
  <c r="F747" i="4"/>
  <c r="D747" i="4"/>
  <c r="F746" i="4"/>
  <c r="D746" i="4"/>
  <c r="F745" i="4"/>
  <c r="D745" i="4"/>
  <c r="F744" i="4"/>
  <c r="D744" i="4"/>
  <c r="F743" i="4"/>
  <c r="D743" i="4"/>
  <c r="F742" i="4"/>
  <c r="D742" i="4"/>
  <c r="F741" i="4"/>
  <c r="D741" i="4"/>
  <c r="F740" i="4"/>
  <c r="D740" i="4"/>
  <c r="F739" i="4"/>
  <c r="D739" i="4"/>
  <c r="F738" i="4"/>
  <c r="D738" i="4"/>
  <c r="F737" i="4"/>
  <c r="D737" i="4"/>
  <c r="F736" i="4"/>
  <c r="D736" i="4"/>
  <c r="F735" i="4"/>
  <c r="D735" i="4"/>
  <c r="F734" i="4"/>
  <c r="D734" i="4"/>
  <c r="F733" i="4"/>
  <c r="D733" i="4"/>
  <c r="F732" i="4"/>
  <c r="D732" i="4"/>
  <c r="F731" i="4"/>
  <c r="D731" i="4"/>
  <c r="F730" i="4"/>
  <c r="D730" i="4"/>
  <c r="F729" i="4"/>
  <c r="D729" i="4"/>
  <c r="F728" i="4"/>
  <c r="D728" i="4"/>
  <c r="F727" i="4"/>
  <c r="D727" i="4"/>
  <c r="F726" i="4"/>
  <c r="D726" i="4"/>
  <c r="U725" i="4"/>
  <c r="T725" i="4"/>
  <c r="S725" i="4"/>
  <c r="F725" i="4"/>
  <c r="D725" i="4"/>
  <c r="F724" i="4"/>
  <c r="D724" i="4"/>
  <c r="F723" i="4"/>
  <c r="D723" i="4"/>
  <c r="F722" i="4"/>
  <c r="D722" i="4"/>
  <c r="F721" i="4"/>
  <c r="D721" i="4"/>
  <c r="F720" i="4"/>
  <c r="D720" i="4"/>
  <c r="F719" i="4"/>
  <c r="D719" i="4"/>
  <c r="F718" i="4"/>
  <c r="D718" i="4"/>
  <c r="F717" i="4"/>
  <c r="D717" i="4"/>
  <c r="F716" i="4"/>
  <c r="D716" i="4"/>
  <c r="F715" i="4"/>
  <c r="D715" i="4"/>
  <c r="F714" i="4"/>
  <c r="D714" i="4"/>
  <c r="F713" i="4"/>
  <c r="D713" i="4"/>
  <c r="F712" i="4"/>
  <c r="D712" i="4"/>
  <c r="F711" i="4"/>
  <c r="D711" i="4"/>
  <c r="F710" i="4"/>
  <c r="D710" i="4"/>
  <c r="F709" i="4"/>
  <c r="D709" i="4"/>
  <c r="F708" i="4"/>
  <c r="D708" i="4"/>
  <c r="F707" i="4"/>
  <c r="D707" i="4"/>
  <c r="F706" i="4"/>
  <c r="D706" i="4"/>
  <c r="F705" i="4"/>
  <c r="D705" i="4"/>
  <c r="F704" i="4"/>
  <c r="D704" i="4"/>
  <c r="F703" i="4"/>
  <c r="D703" i="4"/>
  <c r="F702" i="4"/>
  <c r="D702" i="4"/>
  <c r="F701" i="4"/>
  <c r="D701" i="4"/>
  <c r="F700" i="4"/>
  <c r="D700" i="4"/>
  <c r="F699" i="4"/>
  <c r="D699" i="4"/>
  <c r="F698" i="4"/>
  <c r="D698" i="4"/>
  <c r="F697" i="4"/>
  <c r="D697" i="4"/>
  <c r="F696" i="4"/>
  <c r="D696" i="4"/>
  <c r="F695" i="4"/>
  <c r="D695" i="4"/>
  <c r="F694" i="4"/>
  <c r="D694" i="4"/>
  <c r="F693" i="4"/>
  <c r="D693" i="4"/>
  <c r="F692" i="4"/>
  <c r="D692" i="4"/>
  <c r="F691" i="4"/>
  <c r="D691" i="4"/>
  <c r="F690" i="4"/>
  <c r="D690" i="4"/>
  <c r="F689" i="4"/>
  <c r="D689" i="4"/>
  <c r="F688" i="4"/>
  <c r="D688" i="4"/>
  <c r="F687" i="4"/>
  <c r="D687" i="4"/>
  <c r="F686" i="4"/>
  <c r="D686" i="4"/>
  <c r="F685" i="4"/>
  <c r="D685" i="4"/>
  <c r="F684" i="4"/>
  <c r="D684" i="4"/>
  <c r="F683" i="4"/>
  <c r="D683" i="4"/>
  <c r="F682" i="4"/>
  <c r="D682" i="4"/>
  <c r="F681" i="4"/>
  <c r="D681" i="4"/>
  <c r="F680" i="4"/>
  <c r="D680" i="4"/>
  <c r="F679" i="4"/>
  <c r="D679" i="4"/>
  <c r="F678" i="4"/>
  <c r="D678" i="4"/>
  <c r="F677" i="4"/>
  <c r="D677" i="4"/>
  <c r="F676" i="4"/>
  <c r="D676" i="4"/>
  <c r="F675" i="4"/>
  <c r="D675" i="4"/>
  <c r="F674" i="4"/>
  <c r="D674" i="4"/>
  <c r="F673" i="4"/>
  <c r="D673" i="4"/>
  <c r="F672" i="4"/>
  <c r="D672" i="4"/>
  <c r="F671" i="4"/>
  <c r="D671" i="4"/>
  <c r="F670" i="4"/>
  <c r="D670" i="4"/>
  <c r="F669" i="4"/>
  <c r="D669" i="4"/>
  <c r="F668" i="4"/>
  <c r="D668" i="4"/>
  <c r="F667" i="4"/>
  <c r="D667" i="4"/>
  <c r="F666" i="4"/>
  <c r="D666" i="4"/>
  <c r="F665" i="4"/>
  <c r="D665" i="4"/>
  <c r="U664" i="4"/>
  <c r="T664" i="4"/>
  <c r="S664" i="4"/>
  <c r="F664" i="4"/>
  <c r="D664" i="4"/>
  <c r="F663" i="4"/>
  <c r="D663" i="4"/>
  <c r="F662" i="4"/>
  <c r="D662" i="4"/>
  <c r="F661" i="4"/>
  <c r="D661" i="4"/>
  <c r="F660" i="4"/>
  <c r="D660" i="4"/>
  <c r="F659" i="4"/>
  <c r="D659" i="4"/>
  <c r="F658" i="4"/>
  <c r="D658" i="4"/>
  <c r="F657" i="4"/>
  <c r="D657" i="4"/>
  <c r="F656" i="4"/>
  <c r="D656" i="4"/>
  <c r="F655" i="4"/>
  <c r="D655" i="4"/>
  <c r="F654" i="4"/>
  <c r="D654" i="4"/>
  <c r="F653" i="4"/>
  <c r="D653" i="4"/>
  <c r="F652" i="4"/>
  <c r="D652" i="4"/>
  <c r="F651" i="4"/>
  <c r="D651" i="4"/>
  <c r="F650" i="4"/>
  <c r="D650" i="4"/>
  <c r="F649" i="4"/>
  <c r="D649" i="4"/>
  <c r="F648" i="4"/>
  <c r="D648" i="4"/>
  <c r="F647" i="4"/>
  <c r="D647" i="4"/>
  <c r="F646" i="4"/>
  <c r="D646" i="4"/>
  <c r="F645" i="4"/>
  <c r="D645" i="4"/>
  <c r="F644" i="4"/>
  <c r="D644" i="4"/>
  <c r="F643" i="4"/>
  <c r="D643" i="4"/>
  <c r="F642" i="4"/>
  <c r="D642" i="4"/>
  <c r="F641" i="4"/>
  <c r="D641" i="4"/>
  <c r="F640" i="4"/>
  <c r="D640" i="4"/>
  <c r="U639" i="4"/>
  <c r="T639" i="4"/>
  <c r="S639" i="4"/>
  <c r="F639" i="4"/>
  <c r="D639" i="4"/>
  <c r="F638" i="4"/>
  <c r="D638" i="4"/>
  <c r="F637" i="4"/>
  <c r="D637" i="4"/>
  <c r="F636" i="4"/>
  <c r="D636" i="4"/>
  <c r="F635" i="4"/>
  <c r="D635" i="4"/>
  <c r="F634" i="4"/>
  <c r="D634" i="4"/>
  <c r="F633" i="4"/>
  <c r="D633" i="4"/>
  <c r="F632" i="4"/>
  <c r="D632" i="4"/>
  <c r="F631" i="4"/>
  <c r="D631" i="4"/>
  <c r="F630" i="4"/>
  <c r="D630" i="4"/>
  <c r="F629" i="4"/>
  <c r="D629" i="4"/>
  <c r="F628" i="4"/>
  <c r="D628" i="4"/>
  <c r="F627" i="4"/>
  <c r="D627" i="4"/>
  <c r="F626" i="4"/>
  <c r="D626" i="4"/>
  <c r="F625" i="4"/>
  <c r="D625" i="4"/>
  <c r="F624" i="4"/>
  <c r="D624" i="4"/>
  <c r="F623" i="4"/>
  <c r="D623" i="4"/>
  <c r="F622" i="4"/>
  <c r="D622" i="4"/>
  <c r="F621" i="4"/>
  <c r="D621" i="4"/>
  <c r="F620" i="4"/>
  <c r="D620" i="4"/>
  <c r="F619" i="4"/>
  <c r="D619" i="4"/>
  <c r="F618" i="4"/>
  <c r="D618" i="4"/>
  <c r="F617" i="4"/>
  <c r="D617" i="4"/>
  <c r="F616" i="4"/>
  <c r="D616" i="4"/>
  <c r="U615" i="4"/>
  <c r="T615" i="4"/>
  <c r="S615" i="4"/>
  <c r="F615" i="4"/>
  <c r="D615" i="4"/>
  <c r="F614" i="4"/>
  <c r="D614" i="4"/>
  <c r="U613" i="4"/>
  <c r="T613" i="4"/>
  <c r="S613" i="4"/>
  <c r="F613" i="4"/>
  <c r="D613" i="4"/>
  <c r="F612" i="4"/>
  <c r="D612" i="4"/>
  <c r="F611" i="4"/>
  <c r="D611" i="4"/>
  <c r="U610" i="4"/>
  <c r="T610" i="4"/>
  <c r="S610" i="4"/>
  <c r="F610" i="4"/>
  <c r="D610" i="4"/>
  <c r="F609" i="4"/>
  <c r="D609" i="4"/>
  <c r="F608" i="4"/>
  <c r="D608" i="4"/>
  <c r="F607" i="4"/>
  <c r="D607" i="4"/>
  <c r="F606" i="4"/>
  <c r="D606" i="4"/>
  <c r="F605" i="4"/>
  <c r="D605" i="4"/>
  <c r="F604" i="4"/>
  <c r="D604" i="4"/>
  <c r="F603" i="4"/>
  <c r="D603" i="4"/>
  <c r="F602" i="4"/>
  <c r="D602" i="4"/>
  <c r="F601" i="4"/>
  <c r="D601" i="4"/>
  <c r="U600" i="4"/>
  <c r="T600" i="4"/>
  <c r="S600" i="4"/>
  <c r="F600" i="4"/>
  <c r="D600" i="4"/>
  <c r="F599" i="4"/>
  <c r="D599" i="4"/>
  <c r="F598" i="4"/>
  <c r="D598" i="4"/>
  <c r="F597" i="4"/>
  <c r="D597" i="4"/>
  <c r="F596" i="4"/>
  <c r="D596" i="4"/>
  <c r="F595" i="4"/>
  <c r="D595" i="4"/>
  <c r="F594" i="4"/>
  <c r="D594" i="4"/>
  <c r="F593" i="4"/>
  <c r="D593" i="4"/>
  <c r="F592" i="4"/>
  <c r="D592" i="4"/>
  <c r="F591" i="4"/>
  <c r="D591" i="4"/>
  <c r="F590" i="4"/>
  <c r="D590" i="4"/>
  <c r="F589" i="4"/>
  <c r="D589" i="4"/>
  <c r="F588" i="4"/>
  <c r="D588" i="4"/>
  <c r="F587" i="4"/>
  <c r="D587" i="4"/>
  <c r="F586" i="4"/>
  <c r="D586" i="4"/>
  <c r="F585" i="4"/>
  <c r="D585" i="4"/>
  <c r="F584" i="4"/>
  <c r="D584" i="4"/>
  <c r="F583" i="4"/>
  <c r="D583" i="4"/>
  <c r="F582" i="4"/>
  <c r="D582" i="4"/>
  <c r="F581" i="4"/>
  <c r="D581" i="4"/>
  <c r="F580" i="4"/>
  <c r="D580" i="4"/>
  <c r="F579" i="4"/>
  <c r="D579" i="4"/>
  <c r="F578" i="4"/>
  <c r="D578" i="4"/>
  <c r="F577" i="4"/>
  <c r="D577" i="4"/>
  <c r="F576" i="4"/>
  <c r="D576" i="4"/>
  <c r="U575" i="4"/>
  <c r="T575" i="4"/>
  <c r="S575" i="4"/>
  <c r="F575" i="4"/>
  <c r="D575" i="4"/>
  <c r="F574" i="4"/>
  <c r="D574" i="4"/>
  <c r="U573" i="4"/>
  <c r="T573" i="4"/>
  <c r="S573" i="4"/>
  <c r="F573" i="4"/>
  <c r="D573" i="4"/>
  <c r="F572" i="4"/>
  <c r="D572" i="4"/>
  <c r="F571" i="4"/>
  <c r="D571" i="4"/>
  <c r="F570" i="4"/>
  <c r="D570" i="4"/>
  <c r="U569" i="4"/>
  <c r="T569" i="4"/>
  <c r="S569" i="4"/>
  <c r="F569" i="4"/>
  <c r="D569" i="4"/>
  <c r="F568" i="4"/>
  <c r="D568" i="4"/>
  <c r="F567" i="4"/>
  <c r="D567" i="4"/>
  <c r="U566" i="4"/>
  <c r="T566" i="4"/>
  <c r="S566" i="4"/>
  <c r="F566" i="4"/>
  <c r="D566" i="4"/>
  <c r="U565" i="4"/>
  <c r="T565" i="4"/>
  <c r="S565" i="4"/>
  <c r="F565" i="4"/>
  <c r="D565" i="4"/>
  <c r="F564" i="4"/>
  <c r="D564" i="4"/>
  <c r="F563" i="4"/>
  <c r="D563" i="4"/>
  <c r="F562" i="4"/>
  <c r="D562" i="4"/>
  <c r="F561" i="4"/>
  <c r="D561" i="4"/>
  <c r="F560" i="4"/>
  <c r="D560" i="4"/>
  <c r="F559" i="4"/>
  <c r="D559" i="4"/>
  <c r="F558" i="4"/>
  <c r="D558" i="4"/>
  <c r="U557" i="4"/>
  <c r="T557" i="4"/>
  <c r="S557" i="4"/>
  <c r="F557" i="4"/>
  <c r="D557" i="4"/>
  <c r="F556" i="4"/>
  <c r="D556" i="4"/>
  <c r="U555" i="4"/>
  <c r="T555" i="4"/>
  <c r="S555" i="4"/>
  <c r="F555" i="4"/>
  <c r="D555" i="4"/>
  <c r="F554" i="4"/>
  <c r="D554" i="4"/>
  <c r="F553" i="4"/>
  <c r="D553" i="4"/>
  <c r="F552" i="4"/>
  <c r="D552" i="4"/>
  <c r="F551" i="4"/>
  <c r="D551" i="4"/>
  <c r="F550" i="4"/>
  <c r="D550" i="4"/>
  <c r="F549" i="4"/>
  <c r="D549" i="4"/>
  <c r="F548" i="4"/>
  <c r="D548" i="4"/>
  <c r="F547" i="4"/>
  <c r="D547" i="4"/>
  <c r="F546" i="4"/>
  <c r="D546" i="4"/>
  <c r="F545" i="4"/>
  <c r="D545" i="4"/>
  <c r="F544" i="4"/>
  <c r="D544" i="4"/>
  <c r="F543" i="4"/>
  <c r="D543" i="4"/>
  <c r="F542" i="4"/>
  <c r="D542" i="4"/>
  <c r="F541" i="4"/>
  <c r="D541" i="4"/>
  <c r="F540" i="4"/>
  <c r="D540" i="4"/>
  <c r="F539" i="4"/>
  <c r="D539" i="4"/>
  <c r="F538" i="4"/>
  <c r="D538" i="4"/>
  <c r="F537" i="4"/>
  <c r="D537" i="4"/>
  <c r="F536" i="4"/>
  <c r="D536" i="4"/>
  <c r="F535" i="4"/>
  <c r="D535" i="4"/>
  <c r="F534" i="4"/>
  <c r="D534" i="4"/>
  <c r="F533" i="4"/>
  <c r="D533" i="4"/>
  <c r="F532" i="4"/>
  <c r="D532" i="4"/>
  <c r="F531" i="4"/>
  <c r="D531" i="4"/>
  <c r="F530" i="4"/>
  <c r="D530" i="4"/>
  <c r="F529" i="4"/>
  <c r="D529" i="4"/>
  <c r="F528" i="4"/>
  <c r="D528" i="4"/>
  <c r="F527" i="4"/>
  <c r="D527" i="4"/>
  <c r="F526" i="4"/>
  <c r="D526" i="4"/>
  <c r="F525" i="4"/>
  <c r="D525" i="4"/>
  <c r="F524" i="4"/>
  <c r="D524" i="4"/>
  <c r="F523" i="4"/>
  <c r="D523" i="4"/>
  <c r="F522" i="4"/>
  <c r="D522" i="4"/>
  <c r="F521" i="4"/>
  <c r="D521" i="4"/>
  <c r="F520" i="4"/>
  <c r="D520" i="4"/>
  <c r="F519" i="4"/>
  <c r="D519" i="4"/>
  <c r="F518" i="4"/>
  <c r="D518" i="4"/>
  <c r="F517" i="4"/>
  <c r="D517" i="4"/>
  <c r="F516" i="4"/>
  <c r="D516" i="4"/>
  <c r="F515" i="4"/>
  <c r="D515" i="4"/>
  <c r="F514" i="4"/>
  <c r="D514" i="4"/>
  <c r="F513" i="4"/>
  <c r="D513" i="4"/>
  <c r="U512" i="4"/>
  <c r="T512" i="4"/>
  <c r="S512" i="4"/>
  <c r="F512" i="4"/>
  <c r="D512" i="4"/>
  <c r="F511" i="4"/>
  <c r="D511" i="4"/>
  <c r="F510" i="4"/>
  <c r="D510" i="4"/>
  <c r="F509" i="4"/>
  <c r="D509" i="4"/>
  <c r="F508" i="4"/>
  <c r="D508" i="4"/>
  <c r="F507" i="4"/>
  <c r="D507" i="4"/>
  <c r="F506" i="4"/>
  <c r="D506" i="4"/>
  <c r="F505" i="4"/>
  <c r="D505" i="4"/>
  <c r="F504" i="4"/>
  <c r="D504" i="4"/>
  <c r="F503" i="4"/>
  <c r="D503" i="4"/>
  <c r="F502" i="4"/>
  <c r="D502" i="4"/>
  <c r="F501" i="4"/>
  <c r="D501" i="4"/>
  <c r="F500" i="4"/>
  <c r="D500" i="4"/>
  <c r="F499" i="4"/>
  <c r="D499" i="4"/>
  <c r="F498" i="4"/>
  <c r="D498" i="4"/>
  <c r="F497" i="4"/>
  <c r="D497" i="4"/>
  <c r="F496" i="4"/>
  <c r="D496" i="4"/>
  <c r="F495" i="4"/>
  <c r="D495" i="4"/>
  <c r="F494" i="4"/>
  <c r="D494" i="4"/>
  <c r="F493" i="4"/>
  <c r="D493" i="4"/>
  <c r="F492" i="4"/>
  <c r="D492" i="4"/>
  <c r="F491" i="4"/>
  <c r="D491" i="4"/>
  <c r="F490" i="4"/>
  <c r="D490" i="4"/>
  <c r="U489" i="4"/>
  <c r="T489" i="4"/>
  <c r="S489" i="4"/>
  <c r="F489" i="4"/>
  <c r="D489" i="4"/>
  <c r="F488" i="4"/>
  <c r="D488" i="4"/>
  <c r="F487" i="4"/>
  <c r="D487" i="4"/>
  <c r="F486" i="4"/>
  <c r="D486" i="4"/>
  <c r="F485" i="4"/>
  <c r="D485" i="4"/>
  <c r="F484" i="4"/>
  <c r="D484" i="4"/>
  <c r="F483" i="4"/>
  <c r="D483" i="4"/>
  <c r="F482" i="4"/>
  <c r="D482" i="4"/>
  <c r="F481" i="4"/>
  <c r="D481" i="4"/>
  <c r="F480" i="4"/>
  <c r="D480" i="4"/>
  <c r="F479" i="4"/>
  <c r="D479" i="4"/>
  <c r="F478" i="4"/>
  <c r="D478" i="4"/>
  <c r="F477" i="4"/>
  <c r="D477" i="4"/>
  <c r="F476" i="4"/>
  <c r="D476" i="4"/>
  <c r="F475" i="4"/>
  <c r="D475" i="4"/>
  <c r="F474" i="4"/>
  <c r="D474" i="4"/>
  <c r="F473" i="4"/>
  <c r="D473" i="4"/>
  <c r="F472" i="4"/>
  <c r="D472" i="4"/>
  <c r="F471" i="4"/>
  <c r="D471" i="4"/>
  <c r="U470" i="4"/>
  <c r="T470" i="4"/>
  <c r="S470" i="4"/>
  <c r="F470" i="4"/>
  <c r="D470" i="4"/>
  <c r="F469" i="4"/>
  <c r="D469" i="4"/>
  <c r="F468" i="4"/>
  <c r="D468" i="4"/>
  <c r="F467" i="4"/>
  <c r="D467" i="4"/>
  <c r="F466" i="4"/>
  <c r="D466" i="4"/>
  <c r="F465" i="4"/>
  <c r="D465" i="4"/>
  <c r="F464" i="4"/>
  <c r="D464" i="4"/>
  <c r="F463" i="4"/>
  <c r="D463" i="4"/>
  <c r="U462" i="4"/>
  <c r="T462" i="4"/>
  <c r="S462" i="4"/>
  <c r="F462" i="4"/>
  <c r="D462" i="4"/>
  <c r="F461" i="4"/>
  <c r="D461" i="4"/>
  <c r="F460" i="4"/>
  <c r="D460" i="4"/>
  <c r="F459" i="4"/>
  <c r="D459" i="4"/>
  <c r="F458" i="4"/>
  <c r="D458" i="4"/>
  <c r="F457" i="4"/>
  <c r="D457" i="4"/>
  <c r="F456" i="4"/>
  <c r="D456" i="4"/>
  <c r="F455" i="4"/>
  <c r="D455" i="4"/>
  <c r="F454" i="4"/>
  <c r="D454" i="4"/>
  <c r="F453" i="4"/>
  <c r="D453" i="4"/>
  <c r="F452" i="4"/>
  <c r="D452" i="4"/>
  <c r="F451" i="4"/>
  <c r="D451" i="4"/>
  <c r="F450" i="4"/>
  <c r="D450" i="4"/>
  <c r="F449" i="4"/>
  <c r="D449" i="4"/>
  <c r="F448" i="4"/>
  <c r="D448" i="4"/>
  <c r="F447" i="4"/>
  <c r="D447" i="4"/>
  <c r="U446" i="4"/>
  <c r="T446" i="4"/>
  <c r="S446" i="4"/>
  <c r="F446" i="4"/>
  <c r="D446" i="4"/>
  <c r="F445" i="4"/>
  <c r="D445" i="4"/>
  <c r="F444" i="4"/>
  <c r="D444" i="4"/>
  <c r="F443" i="4"/>
  <c r="D443" i="4"/>
  <c r="F442" i="4"/>
  <c r="D442" i="4"/>
  <c r="F441" i="4"/>
  <c r="D441" i="4"/>
  <c r="F440" i="4"/>
  <c r="D440" i="4"/>
  <c r="F439" i="4"/>
  <c r="D439" i="4"/>
  <c r="F438" i="4"/>
  <c r="D438" i="4"/>
  <c r="F437" i="4"/>
  <c r="D437" i="4"/>
  <c r="F436" i="4"/>
  <c r="D436" i="4"/>
  <c r="F435" i="4"/>
  <c r="D435" i="4"/>
  <c r="F434" i="4"/>
  <c r="D434" i="4"/>
  <c r="F433" i="4"/>
  <c r="D433" i="4"/>
  <c r="F432" i="4"/>
  <c r="D432" i="4"/>
  <c r="F431" i="4"/>
  <c r="D431" i="4"/>
  <c r="F430" i="4"/>
  <c r="D430" i="4"/>
  <c r="F429" i="4"/>
  <c r="D429" i="4"/>
  <c r="F428" i="4"/>
  <c r="D428" i="4"/>
  <c r="F427" i="4"/>
  <c r="D427" i="4"/>
  <c r="U426" i="4"/>
  <c r="T426" i="4"/>
  <c r="S426" i="4"/>
  <c r="F426" i="4"/>
  <c r="D426" i="4"/>
  <c r="F425" i="4"/>
  <c r="D425" i="4"/>
  <c r="F424" i="4"/>
  <c r="D424" i="4"/>
  <c r="F423" i="4"/>
  <c r="D423" i="4"/>
  <c r="F422" i="4"/>
  <c r="D422" i="4"/>
  <c r="F421" i="4"/>
  <c r="D421" i="4"/>
  <c r="F420" i="4"/>
  <c r="D420" i="4"/>
  <c r="F419" i="4"/>
  <c r="D419" i="4"/>
  <c r="F418" i="4"/>
  <c r="D418" i="4"/>
  <c r="F417" i="4"/>
  <c r="D417" i="4"/>
  <c r="F416" i="4"/>
  <c r="D416" i="4"/>
  <c r="F415" i="4"/>
  <c r="D415" i="4"/>
  <c r="F414" i="4"/>
  <c r="D414" i="4"/>
  <c r="F413" i="4"/>
  <c r="D413" i="4"/>
  <c r="F412" i="4"/>
  <c r="D412" i="4"/>
  <c r="F411" i="4"/>
  <c r="D411" i="4"/>
  <c r="F410" i="4"/>
  <c r="D410" i="4"/>
  <c r="F409" i="4"/>
  <c r="D409" i="4"/>
  <c r="F408" i="4"/>
  <c r="D408" i="4"/>
  <c r="F407" i="4"/>
  <c r="D407" i="4"/>
  <c r="F406" i="4"/>
  <c r="D406" i="4"/>
  <c r="F405" i="4"/>
  <c r="D405" i="4"/>
  <c r="F404" i="4"/>
  <c r="D404" i="4"/>
  <c r="F403" i="4"/>
  <c r="D403" i="4"/>
  <c r="F402" i="4"/>
  <c r="D402" i="4"/>
  <c r="U401" i="4"/>
  <c r="T401" i="4"/>
  <c r="S401" i="4"/>
  <c r="F401" i="4"/>
  <c r="D401" i="4"/>
  <c r="F400" i="4"/>
  <c r="D400" i="4"/>
  <c r="F399" i="4"/>
  <c r="D399" i="4"/>
  <c r="F398" i="4"/>
  <c r="D398" i="4"/>
  <c r="F397" i="4"/>
  <c r="D397" i="4"/>
  <c r="F396" i="4"/>
  <c r="D396" i="4"/>
  <c r="F395" i="4"/>
  <c r="D395" i="4"/>
  <c r="F394" i="4"/>
  <c r="D394" i="4"/>
  <c r="F393" i="4"/>
  <c r="D393" i="4"/>
  <c r="F392" i="4"/>
  <c r="D392" i="4"/>
  <c r="F391" i="4"/>
  <c r="D391" i="4"/>
  <c r="F390" i="4"/>
  <c r="D390" i="4"/>
  <c r="F389" i="4"/>
  <c r="D389" i="4"/>
  <c r="F388" i="4"/>
  <c r="D388" i="4"/>
  <c r="F387" i="4"/>
  <c r="D387" i="4"/>
  <c r="F386" i="4"/>
  <c r="D386" i="4"/>
  <c r="U385" i="4"/>
  <c r="T385" i="4"/>
  <c r="S385" i="4"/>
  <c r="F385" i="4"/>
  <c r="D385" i="4"/>
  <c r="U384" i="4"/>
  <c r="T384" i="4"/>
  <c r="S384" i="4"/>
  <c r="F384" i="4"/>
  <c r="D384" i="4"/>
  <c r="F383" i="4"/>
  <c r="D383" i="4"/>
  <c r="F382" i="4"/>
  <c r="D382" i="4"/>
  <c r="F381" i="4"/>
  <c r="D381" i="4"/>
  <c r="F380" i="4"/>
  <c r="D380" i="4"/>
  <c r="F379" i="4"/>
  <c r="D379" i="4"/>
  <c r="F378" i="4"/>
  <c r="D378" i="4"/>
  <c r="F377" i="4"/>
  <c r="D377" i="4"/>
  <c r="F376" i="4"/>
  <c r="D376" i="4"/>
  <c r="F375" i="4"/>
  <c r="D375" i="4"/>
  <c r="F374" i="4"/>
  <c r="D374" i="4"/>
  <c r="F373" i="4"/>
  <c r="D373" i="4"/>
  <c r="F372" i="4"/>
  <c r="D372" i="4"/>
  <c r="F371" i="4"/>
  <c r="D371" i="4"/>
  <c r="F370" i="4"/>
  <c r="D370" i="4"/>
  <c r="F369" i="4"/>
  <c r="D369" i="4"/>
  <c r="F368" i="4"/>
  <c r="D368" i="4"/>
  <c r="F367" i="4"/>
  <c r="D367" i="4"/>
  <c r="F366" i="4"/>
  <c r="D366" i="4"/>
  <c r="F365" i="4"/>
  <c r="D365" i="4"/>
  <c r="F364" i="4"/>
  <c r="D364" i="4"/>
  <c r="F363" i="4"/>
  <c r="D363" i="4"/>
  <c r="F362" i="4"/>
  <c r="D362" i="4"/>
  <c r="F361" i="4"/>
  <c r="D361" i="4"/>
  <c r="F360" i="4"/>
  <c r="D360" i="4"/>
  <c r="F359" i="4"/>
  <c r="D359" i="4"/>
  <c r="F358" i="4"/>
  <c r="D358" i="4"/>
  <c r="F357" i="4"/>
  <c r="D357" i="4"/>
  <c r="F356" i="4"/>
  <c r="D356" i="4"/>
  <c r="F355" i="4"/>
  <c r="D355" i="4"/>
  <c r="F354" i="4"/>
  <c r="D354" i="4"/>
  <c r="F353" i="4"/>
  <c r="D353" i="4"/>
  <c r="F352" i="4"/>
  <c r="D352" i="4"/>
  <c r="F351" i="4"/>
  <c r="D351" i="4"/>
  <c r="F350" i="4"/>
  <c r="D350" i="4"/>
  <c r="U349" i="4"/>
  <c r="T349" i="4"/>
  <c r="S349" i="4"/>
  <c r="F349" i="4"/>
  <c r="D349" i="4"/>
  <c r="F348" i="4"/>
  <c r="D348" i="4"/>
  <c r="F347" i="4"/>
  <c r="D347" i="4"/>
  <c r="F346" i="4"/>
  <c r="D346" i="4"/>
  <c r="F345" i="4"/>
  <c r="D345" i="4"/>
  <c r="F344" i="4"/>
  <c r="D344" i="4"/>
  <c r="F343" i="4"/>
  <c r="D343" i="4"/>
  <c r="F342" i="4"/>
  <c r="D342" i="4"/>
  <c r="F341" i="4"/>
  <c r="D341" i="4"/>
  <c r="F340" i="4"/>
  <c r="D340" i="4"/>
  <c r="F339" i="4"/>
  <c r="D339" i="4"/>
  <c r="F338" i="4"/>
  <c r="D338" i="4"/>
  <c r="U337" i="4"/>
  <c r="T337" i="4"/>
  <c r="S337" i="4"/>
  <c r="F337" i="4"/>
  <c r="D337" i="4"/>
  <c r="F336" i="4"/>
  <c r="D336" i="4"/>
  <c r="F335" i="4"/>
  <c r="D335" i="4"/>
  <c r="F334" i="4"/>
  <c r="D334" i="4"/>
  <c r="F333" i="4"/>
  <c r="D333" i="4"/>
  <c r="F332" i="4"/>
  <c r="D332" i="4"/>
  <c r="F331" i="4"/>
  <c r="D331" i="4"/>
  <c r="F330" i="4"/>
  <c r="D330" i="4"/>
  <c r="F329" i="4"/>
  <c r="D329" i="4"/>
  <c r="F328" i="4"/>
  <c r="D328" i="4"/>
  <c r="F327" i="4"/>
  <c r="D327" i="4"/>
  <c r="F326" i="4"/>
  <c r="D326" i="4"/>
  <c r="F325" i="4"/>
  <c r="D325" i="4"/>
  <c r="F324" i="4"/>
  <c r="D324" i="4"/>
  <c r="F323" i="4"/>
  <c r="D323" i="4"/>
  <c r="U322" i="4"/>
  <c r="T322" i="4"/>
  <c r="S322" i="4"/>
  <c r="F322" i="4"/>
  <c r="D322" i="4"/>
  <c r="F321" i="4"/>
  <c r="D321" i="4"/>
  <c r="F320" i="4"/>
  <c r="D320" i="4"/>
  <c r="F319" i="4"/>
  <c r="D319" i="4"/>
  <c r="F318" i="4"/>
  <c r="D318" i="4"/>
  <c r="F317" i="4"/>
  <c r="D317" i="4"/>
  <c r="F316" i="4"/>
  <c r="D316" i="4"/>
  <c r="F315" i="4"/>
  <c r="D315" i="4"/>
  <c r="F314" i="4"/>
  <c r="D314" i="4"/>
  <c r="F313" i="4"/>
  <c r="D313" i="4"/>
  <c r="F312" i="4"/>
  <c r="D312" i="4"/>
  <c r="F311" i="4"/>
  <c r="D311" i="4"/>
  <c r="F310" i="4"/>
  <c r="D310" i="4"/>
  <c r="F309" i="4"/>
  <c r="D309" i="4"/>
  <c r="F308" i="4"/>
  <c r="D308" i="4"/>
  <c r="F307" i="4"/>
  <c r="D307" i="4"/>
  <c r="F306" i="4"/>
  <c r="D306" i="4"/>
  <c r="F305" i="4"/>
  <c r="D305" i="4"/>
  <c r="F304" i="4"/>
  <c r="D304" i="4"/>
  <c r="F303" i="4"/>
  <c r="D303" i="4"/>
  <c r="F302" i="4"/>
  <c r="D302" i="4"/>
  <c r="F301" i="4"/>
  <c r="D301" i="4"/>
  <c r="F300" i="4"/>
  <c r="D300" i="4"/>
  <c r="F299" i="4"/>
  <c r="D299" i="4"/>
  <c r="F298" i="4"/>
  <c r="D298" i="4"/>
  <c r="F297" i="4"/>
  <c r="D297" i="4"/>
  <c r="F296" i="4"/>
  <c r="D296" i="4"/>
  <c r="F295" i="4"/>
  <c r="D295" i="4"/>
  <c r="F294" i="4"/>
  <c r="D294" i="4"/>
  <c r="F293" i="4"/>
  <c r="D293" i="4"/>
  <c r="F292" i="4"/>
  <c r="D292" i="4"/>
  <c r="F291" i="4"/>
  <c r="D291" i="4"/>
  <c r="F290" i="4"/>
  <c r="D290" i="4"/>
  <c r="F289" i="4"/>
  <c r="D289" i="4"/>
  <c r="F288" i="4"/>
  <c r="D288" i="4"/>
  <c r="F287" i="4"/>
  <c r="D287" i="4"/>
  <c r="F286" i="4"/>
  <c r="D286" i="4"/>
  <c r="F285" i="4"/>
  <c r="D285" i="4"/>
  <c r="F284" i="4"/>
  <c r="D284" i="4"/>
  <c r="F283" i="4"/>
  <c r="D283" i="4"/>
  <c r="F282" i="4"/>
  <c r="D282" i="4"/>
  <c r="F281" i="4"/>
  <c r="D281" i="4"/>
  <c r="F280" i="4"/>
  <c r="D280" i="4"/>
  <c r="F279" i="4"/>
  <c r="D279" i="4"/>
  <c r="F278" i="4"/>
  <c r="D278" i="4"/>
  <c r="U277" i="4"/>
  <c r="T277" i="4"/>
  <c r="S277" i="4"/>
  <c r="F277" i="4"/>
  <c r="D277" i="4"/>
  <c r="F276" i="4"/>
  <c r="D276" i="4"/>
  <c r="F275" i="4"/>
  <c r="D275" i="4"/>
  <c r="F274" i="4"/>
  <c r="D274" i="4"/>
  <c r="F273" i="4"/>
  <c r="D273" i="4"/>
  <c r="F272" i="4"/>
  <c r="D272" i="4"/>
  <c r="F271" i="4"/>
  <c r="D271" i="4"/>
  <c r="F270" i="4"/>
  <c r="D270" i="4"/>
  <c r="F269" i="4"/>
  <c r="D269" i="4"/>
  <c r="F268" i="4"/>
  <c r="D268" i="4"/>
  <c r="F267" i="4"/>
  <c r="D267" i="4"/>
  <c r="F266" i="4"/>
  <c r="D266" i="4"/>
  <c r="F265" i="4"/>
  <c r="D265" i="4"/>
  <c r="F264" i="4"/>
  <c r="D264" i="4"/>
  <c r="F263" i="4"/>
  <c r="D263" i="4"/>
  <c r="F262" i="4"/>
  <c r="D262" i="4"/>
  <c r="F261" i="4"/>
  <c r="D261" i="4"/>
  <c r="F260" i="4"/>
  <c r="D260" i="4"/>
  <c r="F259" i="4"/>
  <c r="D259" i="4"/>
  <c r="F258" i="4"/>
  <c r="D258" i="4"/>
  <c r="F257" i="4"/>
  <c r="D257" i="4"/>
  <c r="F256" i="4"/>
  <c r="D256" i="4"/>
  <c r="F255" i="4"/>
  <c r="D255" i="4"/>
  <c r="F254" i="4"/>
  <c r="D254" i="4"/>
  <c r="F253" i="4"/>
  <c r="D253" i="4"/>
  <c r="F252" i="4"/>
  <c r="D252" i="4"/>
  <c r="F251" i="4"/>
  <c r="D251" i="4"/>
  <c r="F250" i="4"/>
  <c r="D250" i="4"/>
  <c r="F249" i="4"/>
  <c r="D249" i="4"/>
  <c r="F248" i="4"/>
  <c r="D248" i="4"/>
  <c r="F247" i="4"/>
  <c r="D247" i="4"/>
  <c r="F246" i="4"/>
  <c r="D246" i="4"/>
  <c r="F245" i="4"/>
  <c r="D245" i="4"/>
  <c r="F244" i="4"/>
  <c r="D244" i="4"/>
  <c r="F243" i="4"/>
  <c r="D243" i="4"/>
  <c r="F242" i="4"/>
  <c r="D242" i="4"/>
  <c r="F241" i="4"/>
  <c r="D241" i="4"/>
  <c r="F240" i="4"/>
  <c r="D240" i="4"/>
  <c r="F239" i="4"/>
  <c r="D239" i="4"/>
  <c r="F238" i="4"/>
  <c r="D238" i="4"/>
  <c r="F237" i="4"/>
  <c r="D237" i="4"/>
  <c r="F236" i="4"/>
  <c r="D236" i="4"/>
  <c r="F235" i="4"/>
  <c r="D235" i="4"/>
  <c r="F234" i="4"/>
  <c r="D234" i="4"/>
  <c r="F233" i="4"/>
  <c r="D233" i="4"/>
  <c r="F232" i="4"/>
  <c r="D232" i="4"/>
  <c r="F231" i="4"/>
  <c r="D231" i="4"/>
  <c r="F230" i="4"/>
  <c r="D230" i="4"/>
  <c r="F229" i="4"/>
  <c r="D229" i="4"/>
  <c r="F228" i="4"/>
  <c r="D228" i="4"/>
  <c r="F227" i="4"/>
  <c r="D227" i="4"/>
  <c r="F226" i="4"/>
  <c r="D226" i="4"/>
  <c r="F225" i="4"/>
  <c r="D225" i="4"/>
  <c r="F224" i="4"/>
  <c r="D224" i="4"/>
  <c r="F223" i="4"/>
  <c r="D223" i="4"/>
  <c r="F222" i="4"/>
  <c r="D222" i="4"/>
  <c r="F221" i="4"/>
  <c r="D221" i="4"/>
  <c r="F220" i="4"/>
  <c r="D220" i="4"/>
  <c r="F219" i="4"/>
  <c r="D219" i="4"/>
  <c r="F218" i="4"/>
  <c r="F217" i="4"/>
  <c r="D217" i="4"/>
  <c r="F216" i="4"/>
  <c r="D216" i="4"/>
  <c r="F215" i="4"/>
  <c r="D215" i="4"/>
  <c r="F214" i="4"/>
  <c r="D214" i="4"/>
  <c r="F213" i="4"/>
  <c r="D213" i="4"/>
  <c r="F212" i="4"/>
  <c r="D212" i="4"/>
  <c r="F211" i="4"/>
  <c r="D211" i="4"/>
  <c r="F210" i="4"/>
  <c r="D210" i="4"/>
  <c r="F209" i="4"/>
  <c r="D209" i="4"/>
  <c r="F208" i="4"/>
  <c r="D208" i="4"/>
  <c r="F207" i="4"/>
  <c r="D207" i="4"/>
  <c r="F206" i="4"/>
  <c r="D206" i="4"/>
  <c r="F205" i="4"/>
  <c r="D205" i="4"/>
  <c r="F204" i="4"/>
  <c r="D204" i="4"/>
  <c r="F203" i="4"/>
  <c r="D203" i="4"/>
  <c r="F202" i="4"/>
  <c r="D202" i="4"/>
  <c r="F201" i="4"/>
  <c r="D201" i="4"/>
  <c r="F200" i="4"/>
  <c r="D200" i="4"/>
  <c r="F199" i="4"/>
  <c r="D199" i="4"/>
  <c r="F198" i="4"/>
  <c r="D198" i="4"/>
  <c r="F197" i="4"/>
  <c r="D197" i="4"/>
  <c r="F196" i="4"/>
  <c r="D196" i="4"/>
  <c r="F195" i="4"/>
  <c r="D195" i="4"/>
  <c r="F194" i="4"/>
  <c r="D194" i="4"/>
  <c r="F193" i="4"/>
  <c r="D193" i="4"/>
  <c r="F192" i="4"/>
  <c r="D192" i="4"/>
  <c r="F191" i="4"/>
  <c r="D191" i="4"/>
  <c r="F190" i="4"/>
  <c r="D190" i="4"/>
  <c r="F189" i="4"/>
  <c r="D189" i="4"/>
  <c r="F188" i="4"/>
  <c r="D188" i="4"/>
  <c r="F187" i="4"/>
  <c r="D187" i="4"/>
  <c r="F186" i="4"/>
  <c r="D186" i="4"/>
  <c r="F185" i="4"/>
  <c r="D185" i="4"/>
  <c r="F184" i="4"/>
  <c r="D184" i="4"/>
  <c r="F183" i="4"/>
  <c r="D183" i="4"/>
  <c r="F182" i="4"/>
  <c r="D182" i="4"/>
  <c r="U181" i="4"/>
  <c r="T181" i="4"/>
  <c r="S181" i="4"/>
  <c r="F181" i="4"/>
  <c r="D181" i="4"/>
  <c r="F180" i="4"/>
  <c r="D180" i="4"/>
  <c r="F179" i="4"/>
  <c r="D179" i="4"/>
  <c r="F178" i="4"/>
  <c r="D178" i="4"/>
  <c r="F177" i="4"/>
  <c r="D177" i="4"/>
  <c r="F176" i="4"/>
  <c r="D176" i="4"/>
  <c r="F175" i="4"/>
  <c r="D175" i="4"/>
  <c r="F174" i="4"/>
  <c r="D174" i="4"/>
  <c r="F173" i="4"/>
  <c r="D173" i="4"/>
  <c r="F172" i="4"/>
  <c r="D172" i="4"/>
  <c r="F171" i="4"/>
  <c r="D171" i="4"/>
  <c r="F170" i="4"/>
  <c r="D170" i="4"/>
  <c r="F169" i="4"/>
  <c r="D169" i="4"/>
  <c r="F168" i="4"/>
  <c r="D168" i="4"/>
  <c r="F167" i="4"/>
  <c r="D167" i="4"/>
  <c r="F166" i="4"/>
  <c r="D166" i="4"/>
  <c r="F165" i="4"/>
  <c r="D165" i="4"/>
  <c r="F164" i="4"/>
  <c r="D164" i="4"/>
  <c r="F163" i="4"/>
  <c r="D163" i="4"/>
  <c r="F162" i="4"/>
  <c r="D162" i="4"/>
  <c r="F161" i="4"/>
  <c r="D161" i="4"/>
  <c r="F160" i="4"/>
  <c r="D160" i="4"/>
  <c r="F159" i="4"/>
  <c r="D159" i="4"/>
  <c r="F158" i="4"/>
  <c r="D158" i="4"/>
  <c r="F157" i="4"/>
  <c r="D157" i="4"/>
  <c r="F156" i="4"/>
  <c r="D156" i="4"/>
  <c r="F155" i="4"/>
  <c r="D155" i="4"/>
  <c r="F154" i="4"/>
  <c r="D154" i="4"/>
  <c r="F153" i="4"/>
  <c r="D153" i="4"/>
  <c r="F152" i="4"/>
  <c r="D152" i="4"/>
  <c r="F151" i="4"/>
  <c r="D151" i="4"/>
  <c r="F150" i="4"/>
  <c r="D150" i="4"/>
  <c r="F149" i="4"/>
  <c r="D149" i="4"/>
  <c r="F148" i="4"/>
  <c r="D148" i="4"/>
  <c r="F147" i="4"/>
  <c r="D147" i="4"/>
  <c r="F146" i="4"/>
  <c r="D146" i="4"/>
  <c r="F145" i="4"/>
  <c r="D145" i="4"/>
  <c r="F144" i="4"/>
  <c r="D144" i="4"/>
  <c r="F143" i="4"/>
  <c r="D143" i="4"/>
  <c r="F142" i="4"/>
  <c r="D142" i="4"/>
  <c r="F141" i="4"/>
  <c r="D141" i="4"/>
  <c r="F140" i="4"/>
  <c r="D140" i="4"/>
  <c r="F139" i="4"/>
  <c r="D139" i="4"/>
  <c r="F138" i="4"/>
  <c r="D138" i="4"/>
  <c r="F137" i="4"/>
  <c r="D137" i="4"/>
  <c r="F136" i="4"/>
  <c r="D136" i="4"/>
  <c r="F135" i="4"/>
  <c r="D135" i="4"/>
  <c r="F134" i="4"/>
  <c r="D134" i="4"/>
  <c r="F133" i="4"/>
  <c r="D133" i="4"/>
  <c r="F132" i="4"/>
  <c r="D132" i="4"/>
  <c r="F131" i="4"/>
  <c r="D131" i="4"/>
  <c r="F130" i="4"/>
  <c r="D130" i="4"/>
  <c r="F129" i="4"/>
  <c r="D129" i="4"/>
  <c r="F128" i="4"/>
  <c r="D128" i="4"/>
  <c r="F127" i="4"/>
  <c r="D127" i="4"/>
  <c r="F126" i="4"/>
  <c r="D126" i="4"/>
  <c r="F125" i="4"/>
  <c r="D125" i="4"/>
  <c r="F124" i="4"/>
  <c r="D124" i="4"/>
  <c r="F123" i="4"/>
  <c r="D123" i="4"/>
  <c r="F122" i="4"/>
  <c r="D122" i="4"/>
  <c r="F121" i="4"/>
  <c r="D121" i="4"/>
  <c r="F120" i="4"/>
  <c r="D120" i="4"/>
  <c r="F119" i="4"/>
  <c r="D119" i="4"/>
  <c r="F118" i="4"/>
  <c r="D118" i="4"/>
  <c r="F117" i="4"/>
  <c r="D117" i="4"/>
  <c r="F116" i="4"/>
  <c r="D116" i="4"/>
  <c r="F115" i="4"/>
  <c r="D115" i="4"/>
  <c r="F114" i="4"/>
  <c r="D114" i="4"/>
  <c r="F113" i="4"/>
  <c r="D113" i="4"/>
  <c r="F112" i="4"/>
  <c r="D112" i="4"/>
  <c r="F111" i="4"/>
  <c r="D111" i="4"/>
  <c r="F110" i="4"/>
  <c r="D110" i="4"/>
  <c r="F109" i="4"/>
  <c r="D109" i="4"/>
  <c r="F108" i="4"/>
  <c r="D108" i="4"/>
  <c r="F107" i="4"/>
  <c r="D107" i="4"/>
  <c r="F106" i="4"/>
  <c r="D106" i="4"/>
  <c r="F105" i="4"/>
  <c r="D105" i="4"/>
  <c r="F104" i="4"/>
  <c r="D104" i="4"/>
  <c r="F103" i="4"/>
  <c r="D103" i="4"/>
  <c r="F102" i="4"/>
  <c r="D102" i="4"/>
  <c r="F101" i="4"/>
  <c r="D101" i="4"/>
  <c r="F100" i="4"/>
  <c r="D100" i="4"/>
  <c r="U99" i="4"/>
  <c r="T99" i="4"/>
  <c r="S99" i="4"/>
  <c r="F99" i="4"/>
  <c r="D99" i="4"/>
  <c r="F98" i="4"/>
  <c r="D98" i="4"/>
  <c r="F97" i="4"/>
  <c r="D97" i="4"/>
  <c r="F96" i="4"/>
  <c r="D96" i="4"/>
  <c r="F95" i="4"/>
  <c r="D95" i="4"/>
  <c r="F94" i="4"/>
  <c r="D94" i="4"/>
  <c r="F93" i="4"/>
  <c r="D93" i="4"/>
  <c r="U92" i="4"/>
  <c r="T92" i="4"/>
  <c r="S92" i="4"/>
  <c r="F92" i="4"/>
  <c r="D92" i="4"/>
  <c r="F91" i="4"/>
  <c r="D91" i="4"/>
  <c r="F90" i="4"/>
  <c r="D90" i="4"/>
  <c r="F89" i="4"/>
  <c r="D89" i="4"/>
  <c r="F88" i="4"/>
  <c r="D88" i="4"/>
  <c r="F87" i="4"/>
  <c r="D87" i="4"/>
  <c r="F86" i="4"/>
  <c r="D86" i="4"/>
  <c r="F85" i="4"/>
  <c r="D85" i="4"/>
  <c r="F84" i="4"/>
  <c r="D84" i="4"/>
  <c r="F83" i="4"/>
  <c r="D83" i="4"/>
  <c r="F82" i="4"/>
  <c r="D82" i="4"/>
  <c r="F81" i="4"/>
  <c r="D81" i="4"/>
  <c r="F80" i="4"/>
  <c r="D80" i="4"/>
  <c r="F79" i="4"/>
  <c r="D79" i="4"/>
  <c r="F78" i="4"/>
  <c r="D78" i="4"/>
  <c r="F77" i="4"/>
  <c r="D77" i="4"/>
  <c r="F76" i="4"/>
  <c r="D76" i="4"/>
  <c r="F75" i="4"/>
  <c r="D75" i="4"/>
  <c r="F74" i="4"/>
  <c r="D74" i="4"/>
  <c r="F73" i="4"/>
  <c r="D73" i="4"/>
  <c r="F72" i="4"/>
  <c r="D72" i="4"/>
  <c r="F71" i="4"/>
  <c r="D71" i="4"/>
  <c r="F70" i="4"/>
  <c r="D70" i="4"/>
  <c r="F69" i="4"/>
  <c r="D69" i="4"/>
  <c r="F68" i="4"/>
  <c r="D68" i="4"/>
  <c r="F67" i="4"/>
  <c r="D67" i="4"/>
  <c r="F66" i="4"/>
  <c r="D66" i="4"/>
  <c r="F65" i="4"/>
  <c r="D65" i="4"/>
  <c r="F64" i="4"/>
  <c r="D64" i="4"/>
  <c r="F63" i="4"/>
  <c r="D63" i="4"/>
  <c r="F62" i="4"/>
  <c r="D62" i="4"/>
  <c r="F61" i="4"/>
  <c r="D61" i="4"/>
  <c r="F60" i="4"/>
  <c r="D60" i="4"/>
  <c r="F59" i="4"/>
  <c r="D59" i="4"/>
  <c r="F58" i="4"/>
  <c r="D58" i="4"/>
  <c r="F57" i="4"/>
  <c r="D57" i="4"/>
  <c r="F56" i="4"/>
  <c r="D56" i="4"/>
  <c r="U55" i="4"/>
  <c r="T55" i="4"/>
  <c r="S55" i="4"/>
  <c r="F55" i="4"/>
  <c r="D55" i="4"/>
  <c r="U54" i="4"/>
  <c r="T54" i="4"/>
  <c r="S54" i="4"/>
  <c r="F54" i="4"/>
  <c r="D54" i="4"/>
  <c r="F53" i="4"/>
  <c r="D53" i="4"/>
  <c r="U52" i="4"/>
  <c r="T52" i="4"/>
  <c r="S52" i="4"/>
  <c r="F52" i="4"/>
  <c r="D52" i="4"/>
  <c r="F51" i="4"/>
  <c r="D51" i="4"/>
  <c r="F50" i="4"/>
  <c r="D50" i="4"/>
  <c r="F49" i="4"/>
  <c r="D49" i="4"/>
  <c r="F48" i="4"/>
  <c r="D48" i="4"/>
  <c r="F47" i="4"/>
  <c r="D47" i="4"/>
  <c r="F46" i="4"/>
  <c r="D46" i="4"/>
  <c r="F45" i="4"/>
  <c r="D45" i="4"/>
  <c r="F44" i="4"/>
  <c r="D44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U29" i="4"/>
  <c r="T29" i="4"/>
  <c r="S29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U12" i="4"/>
  <c r="T12" i="4"/>
  <c r="S12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U4" i="4"/>
  <c r="T4" i="4"/>
  <c r="S4" i="4"/>
  <c r="F4" i="4"/>
  <c r="D4" i="4"/>
  <c r="F3" i="4"/>
  <c r="D3" i="4"/>
  <c r="F2" i="4"/>
  <c r="D2" i="4"/>
  <c r="L1123" i="3"/>
  <c r="L1122" i="3"/>
  <c r="L1121" i="3"/>
  <c r="L1120" i="3"/>
  <c r="L1119" i="3"/>
  <c r="L1118" i="3"/>
  <c r="L1117" i="3"/>
  <c r="L1116" i="3"/>
  <c r="L1115" i="3"/>
  <c r="L1114" i="3"/>
  <c r="L1113" i="3"/>
  <c r="L1112" i="3"/>
  <c r="L1111" i="3"/>
  <c r="L1110" i="3"/>
  <c r="L1109" i="3"/>
  <c r="L1108" i="3"/>
  <c r="L1107" i="3"/>
  <c r="L1106" i="3"/>
  <c r="L1105" i="3"/>
  <c r="L1104" i="3"/>
  <c r="L1103" i="3"/>
  <c r="L1102" i="3"/>
  <c r="L1101" i="3"/>
  <c r="L1100" i="3"/>
  <c r="L1099" i="3"/>
  <c r="L1098" i="3"/>
  <c r="L1097" i="3"/>
  <c r="L1096" i="3"/>
  <c r="L1095" i="3"/>
  <c r="L1094" i="3"/>
  <c r="L1093" i="3"/>
  <c r="L1092" i="3"/>
  <c r="L1091" i="3"/>
  <c r="L1090" i="3"/>
  <c r="L1089" i="3"/>
  <c r="L1088" i="3"/>
  <c r="L1087" i="3"/>
  <c r="L1086" i="3"/>
  <c r="L1085" i="3"/>
  <c r="L1084" i="3"/>
  <c r="L1083" i="3"/>
  <c r="L1082" i="3"/>
  <c r="L1081" i="3"/>
  <c r="L1080" i="3"/>
  <c r="L1079" i="3"/>
  <c r="L1078" i="3"/>
  <c r="L1077" i="3"/>
  <c r="L1076" i="3"/>
  <c r="L1075" i="3"/>
  <c r="L1074" i="3"/>
  <c r="L1073" i="3"/>
  <c r="L1072" i="3"/>
  <c r="L1071" i="3"/>
  <c r="L1070" i="3"/>
  <c r="L1069" i="3"/>
  <c r="L1068" i="3"/>
  <c r="L1067" i="3"/>
  <c r="L1066" i="3"/>
  <c r="L1065" i="3"/>
  <c r="L1064" i="3"/>
  <c r="L1063" i="3"/>
  <c r="L1062" i="3"/>
  <c r="L1061" i="3"/>
  <c r="L1060" i="3"/>
  <c r="L1059" i="3"/>
  <c r="L1058" i="3"/>
  <c r="L1057" i="3"/>
  <c r="L1056" i="3"/>
  <c r="L1055" i="3"/>
  <c r="L1054" i="3"/>
  <c r="L1053" i="3"/>
  <c r="L1052" i="3"/>
  <c r="L1051" i="3"/>
  <c r="L1050" i="3"/>
  <c r="L1049" i="3"/>
  <c r="L1048" i="3"/>
  <c r="L1047" i="3"/>
  <c r="L1046" i="3"/>
  <c r="L1045" i="3"/>
  <c r="L1044" i="3"/>
  <c r="L1043" i="3"/>
  <c r="L1042" i="3"/>
  <c r="L1041" i="3"/>
  <c r="L1040" i="3"/>
  <c r="L1039" i="3"/>
  <c r="L1038" i="3"/>
  <c r="L1037" i="3"/>
  <c r="L1036" i="3"/>
  <c r="L1035" i="3"/>
  <c r="L1034" i="3"/>
  <c r="L1033" i="3"/>
  <c r="L1032" i="3"/>
  <c r="L1031" i="3"/>
  <c r="L1030" i="3"/>
  <c r="L1029" i="3"/>
  <c r="L1028" i="3"/>
  <c r="L1027" i="3"/>
  <c r="L1026" i="3"/>
  <c r="L1025" i="3"/>
  <c r="L1024" i="3"/>
  <c r="L1023" i="3"/>
  <c r="L1022" i="3"/>
  <c r="L1021" i="3"/>
  <c r="L1020" i="3"/>
  <c r="L1019" i="3"/>
  <c r="L1018" i="3"/>
  <c r="L1017" i="3"/>
  <c r="L1016" i="3"/>
  <c r="L1015" i="3"/>
  <c r="L1014" i="3"/>
  <c r="L1013" i="3"/>
  <c r="L1012" i="3"/>
  <c r="L1011" i="3"/>
  <c r="L1010" i="3"/>
  <c r="L1009" i="3"/>
  <c r="L1008" i="3"/>
  <c r="L1007" i="3"/>
  <c r="L1006" i="3"/>
  <c r="L1005" i="3"/>
  <c r="L1004" i="3"/>
  <c r="L1003" i="3"/>
  <c r="L1002" i="3"/>
  <c r="L1001" i="3"/>
  <c r="L1000" i="3"/>
  <c r="L999" i="3"/>
  <c r="L998" i="3"/>
  <c r="L997" i="3"/>
  <c r="L996" i="3"/>
  <c r="L995" i="3"/>
  <c r="L994" i="3"/>
  <c r="L993" i="3"/>
  <c r="L992" i="3"/>
  <c r="L991" i="3"/>
  <c r="L990" i="3"/>
  <c r="L989" i="3"/>
  <c r="L988" i="3"/>
  <c r="L987" i="3"/>
  <c r="L986" i="3"/>
  <c r="L985" i="3"/>
  <c r="L984" i="3"/>
  <c r="L983" i="3"/>
  <c r="L982" i="3"/>
  <c r="L981" i="3"/>
  <c r="L980" i="3"/>
  <c r="L979" i="3"/>
  <c r="L978" i="3"/>
  <c r="L977" i="3"/>
  <c r="L976" i="3"/>
  <c r="L975" i="3"/>
  <c r="L974" i="3"/>
  <c r="L973" i="3"/>
  <c r="L972" i="3"/>
  <c r="L971" i="3"/>
  <c r="L970" i="3"/>
  <c r="L969" i="3"/>
  <c r="L968" i="3"/>
  <c r="L967" i="3"/>
  <c r="L966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28" i="3"/>
  <c r="L927" i="3"/>
  <c r="L926" i="3"/>
  <c r="L925" i="3"/>
  <c r="L924" i="3"/>
  <c r="L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L907" i="3"/>
  <c r="L906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L869" i="3"/>
  <c r="L868" i="3"/>
  <c r="L867" i="3"/>
  <c r="L866" i="3"/>
  <c r="L865" i="3"/>
  <c r="L864" i="3"/>
  <c r="L863" i="3"/>
  <c r="L862" i="3"/>
  <c r="L861" i="3"/>
  <c r="L860" i="3"/>
  <c r="L859" i="3"/>
  <c r="L858" i="3"/>
  <c r="L857" i="3"/>
  <c r="L856" i="3"/>
  <c r="L855" i="3"/>
  <c r="L854" i="3"/>
  <c r="L853" i="3"/>
  <c r="L852" i="3"/>
  <c r="L851" i="3"/>
  <c r="L850" i="3"/>
  <c r="L849" i="3"/>
  <c r="L848" i="3"/>
  <c r="L847" i="3"/>
  <c r="L846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L737" i="3"/>
  <c r="L736" i="3"/>
  <c r="L735" i="3"/>
  <c r="L734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L653" i="3"/>
  <c r="L652" i="3"/>
  <c r="L651" i="3"/>
  <c r="L650" i="3"/>
  <c r="L649" i="3"/>
  <c r="L648" i="3"/>
  <c r="L647" i="3"/>
  <c r="L646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L633" i="3"/>
  <c r="L631" i="3"/>
  <c r="L630" i="3"/>
  <c r="L629" i="3"/>
  <c r="L628" i="3"/>
  <c r="L627" i="3"/>
  <c r="L626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I6" i="2"/>
  <c r="K6" i="2" s="1"/>
  <c r="I5" i="2"/>
  <c r="K5" i="2" s="1"/>
  <c r="I4" i="2"/>
  <c r="I3" i="2"/>
  <c r="K3" i="2" s="1"/>
  <c r="I2" i="2"/>
  <c r="I8" i="2" l="1"/>
  <c r="I9" i="2" s="1"/>
  <c r="K4" i="2"/>
  <c r="L6" i="2" s="1"/>
  <c r="B51" i="5"/>
  <c r="F51" i="5"/>
  <c r="E51" i="5"/>
  <c r="O13" i="5"/>
  <c r="C13" i="5"/>
  <c r="R13" i="5"/>
  <c r="G13" i="5"/>
  <c r="B13" i="5"/>
  <c r="F13" i="5"/>
  <c r="J13" i="5"/>
  <c r="N13" i="5"/>
  <c r="D67" i="5"/>
  <c r="B67" i="5"/>
  <c r="F107" i="5"/>
  <c r="D107" i="5"/>
  <c r="C107" i="5"/>
  <c r="B107" i="5"/>
  <c r="G107" i="5"/>
  <c r="D50" i="5"/>
  <c r="G50" i="5"/>
  <c r="E50" i="5"/>
  <c r="E85" i="5"/>
  <c r="D85" i="5"/>
  <c r="F85" i="5"/>
  <c r="G15" i="5"/>
  <c r="C50" i="5"/>
  <c r="E67" i="5"/>
  <c r="K2" i="2"/>
  <c r="L2" i="2" s="1"/>
  <c r="S7" i="5"/>
  <c r="D15" i="5" s="1"/>
  <c r="H41" i="5"/>
  <c r="B49" i="5"/>
  <c r="D51" i="5"/>
  <c r="F61" i="5"/>
  <c r="B69" i="5" s="1"/>
  <c r="F62" i="5"/>
  <c r="E70" i="5" s="1"/>
  <c r="G76" i="5"/>
  <c r="B85" i="5"/>
  <c r="D101" i="5"/>
  <c r="H96" i="5"/>
  <c r="F58" i="5"/>
  <c r="E66" i="5" s="1"/>
  <c r="C87" i="5"/>
  <c r="G79" i="5"/>
  <c r="D87" i="5" s="1"/>
  <c r="H98" i="5"/>
  <c r="E107" i="5"/>
  <c r="F105" i="5"/>
  <c r="S4" i="5"/>
  <c r="N12" i="5" s="1"/>
  <c r="E13" i="5"/>
  <c r="I13" i="5"/>
  <c r="M13" i="5"/>
  <c r="Q13" i="5"/>
  <c r="G14" i="5"/>
  <c r="K14" i="5"/>
  <c r="O14" i="5"/>
  <c r="S6" i="5"/>
  <c r="F14" i="5" s="1"/>
  <c r="E15" i="5"/>
  <c r="I15" i="5"/>
  <c r="M15" i="5"/>
  <c r="Q15" i="5"/>
  <c r="G16" i="5"/>
  <c r="K16" i="5"/>
  <c r="S8" i="5"/>
  <c r="B50" i="5"/>
  <c r="F50" i="5"/>
  <c r="C51" i="5"/>
  <c r="G51" i="5"/>
  <c r="H44" i="5"/>
  <c r="D70" i="5"/>
  <c r="C85" i="5"/>
  <c r="G80" i="5"/>
  <c r="E88" i="5" s="1"/>
  <c r="B104" i="5"/>
  <c r="F104" i="5"/>
  <c r="C105" i="5"/>
  <c r="G105" i="5"/>
  <c r="E101" i="5"/>
  <c r="B105" i="5"/>
  <c r="H40" i="5"/>
  <c r="B48" i="5" s="1"/>
  <c r="E49" i="5"/>
  <c r="D66" i="5"/>
  <c r="C67" i="5"/>
  <c r="B68" i="5"/>
  <c r="F60" i="5"/>
  <c r="E69" i="5"/>
  <c r="E84" i="5"/>
  <c r="G78" i="5"/>
  <c r="C86" i="5" s="1"/>
  <c r="H100" i="5"/>
  <c r="E108" i="5" s="1"/>
  <c r="Q23" i="7"/>
  <c r="R23" i="7" s="1"/>
  <c r="Q31" i="7"/>
  <c r="Q32" i="7" s="1"/>
  <c r="Q33" i="7" s="1"/>
  <c r="R33" i="7" s="1"/>
  <c r="S15" i="7"/>
  <c r="S16" i="7" s="1"/>
  <c r="T16" i="7" s="1"/>
  <c r="S22" i="7"/>
  <c r="T22" i="7" s="1"/>
  <c r="S30" i="7"/>
  <c r="T30" i="7" s="1"/>
  <c r="S38" i="7"/>
  <c r="S39" i="7" s="1"/>
  <c r="S40" i="7" s="1"/>
  <c r="S41" i="7" s="1"/>
  <c r="S42" i="7" s="1"/>
  <c r="S43" i="7" s="1"/>
  <c r="T43" i="7" s="1"/>
  <c r="Q19" i="7"/>
  <c r="Q20" i="7" s="1"/>
  <c r="Q21" i="7" s="1"/>
  <c r="R21" i="7" s="1"/>
  <c r="S24" i="7"/>
  <c r="S25" i="7" s="1"/>
  <c r="S26" i="7" s="1"/>
  <c r="S27" i="7" s="1"/>
  <c r="S28" i="7" s="1"/>
  <c r="S29" i="7" s="1"/>
  <c r="T29" i="7" s="1"/>
  <c r="Q35" i="7"/>
  <c r="Q36" i="7" s="1"/>
  <c r="Q37" i="7" s="1"/>
  <c r="R37" i="7" s="1"/>
  <c r="Q104" i="7"/>
  <c r="R104" i="7" s="1"/>
  <c r="Q112" i="7"/>
  <c r="R112" i="7" s="1"/>
  <c r="S117" i="7"/>
  <c r="T117" i="7" s="1"/>
  <c r="S141" i="7"/>
  <c r="T141" i="7" s="1"/>
  <c r="S178" i="7"/>
  <c r="T178" i="7" s="1"/>
  <c r="Q178" i="7"/>
  <c r="R178" i="7" s="1"/>
  <c r="S280" i="7"/>
  <c r="S281" i="7" s="1"/>
  <c r="S282" i="7" s="1"/>
  <c r="T282" i="7" s="1"/>
  <c r="Q280" i="7"/>
  <c r="Q281" i="7" s="1"/>
  <c r="Q282" i="7" s="1"/>
  <c r="R282" i="7" s="1"/>
  <c r="S355" i="7"/>
  <c r="T355" i="7" s="1"/>
  <c r="Q355" i="7"/>
  <c r="R355" i="7" s="1"/>
  <c r="S250" i="7"/>
  <c r="S251" i="7" s="1"/>
  <c r="S252" i="7" s="1"/>
  <c r="T252" i="7" s="1"/>
  <c r="Q250" i="7"/>
  <c r="Q251" i="7" s="1"/>
  <c r="Q252" i="7" s="1"/>
  <c r="R252" i="7" s="1"/>
  <c r="Q185" i="7"/>
  <c r="R185" i="7" s="1"/>
  <c r="S185" i="7"/>
  <c r="T185" i="7" s="1"/>
  <c r="Q287" i="7"/>
  <c r="Q288" i="7" s="1"/>
  <c r="Q289" i="7" s="1"/>
  <c r="R289" i="7" s="1"/>
  <c r="S287" i="7"/>
  <c r="S288" i="7" s="1"/>
  <c r="S289" i="7" s="1"/>
  <c r="T289" i="7" s="1"/>
  <c r="S107" i="7"/>
  <c r="S108" i="7" s="1"/>
  <c r="S109" i="7" s="1"/>
  <c r="T109" i="7" s="1"/>
  <c r="Q110" i="7"/>
  <c r="R110" i="7" s="1"/>
  <c r="S115" i="7"/>
  <c r="T115" i="7" s="1"/>
  <c r="Q118" i="7"/>
  <c r="R118" i="7" s="1"/>
  <c r="S143" i="7"/>
  <c r="T143" i="7" s="1"/>
  <c r="Q177" i="7"/>
  <c r="R177" i="7" s="1"/>
  <c r="S177" i="7"/>
  <c r="T177" i="7" s="1"/>
  <c r="S186" i="7"/>
  <c r="T186" i="7" s="1"/>
  <c r="Q186" i="7"/>
  <c r="R186" i="7" s="1"/>
  <c r="S210" i="7"/>
  <c r="T210" i="7" s="1"/>
  <c r="Q210" i="7"/>
  <c r="R210" i="7" s="1"/>
  <c r="S220" i="7"/>
  <c r="T220" i="7" s="1"/>
  <c r="Q220" i="7"/>
  <c r="R220" i="7" s="1"/>
  <c r="Q224" i="7"/>
  <c r="R224" i="7" s="1"/>
  <c r="S228" i="7"/>
  <c r="T228" i="7" s="1"/>
  <c r="Q228" i="7"/>
  <c r="R228" i="7" s="1"/>
  <c r="S234" i="7"/>
  <c r="S235" i="7" s="1"/>
  <c r="S236" i="7" s="1"/>
  <c r="T236" i="7" s="1"/>
  <c r="S238" i="7"/>
  <c r="S239" i="7" s="1"/>
  <c r="S240" i="7" s="1"/>
  <c r="T240" i="7" s="1"/>
  <c r="Q238" i="7"/>
  <c r="Q239" i="7" s="1"/>
  <c r="Q240" i="7" s="1"/>
  <c r="R240" i="7" s="1"/>
  <c r="Q241" i="7"/>
  <c r="R241" i="7" s="1"/>
  <c r="S241" i="7"/>
  <c r="T241" i="7" s="1"/>
  <c r="S293" i="7"/>
  <c r="T293" i="7" s="1"/>
  <c r="Q293" i="7"/>
  <c r="R293" i="7" s="1"/>
  <c r="S179" i="7"/>
  <c r="T179" i="7" s="1"/>
  <c r="S187" i="7"/>
  <c r="T187" i="7" s="1"/>
  <c r="S200" i="7"/>
  <c r="S201" i="7" s="1"/>
  <c r="S202" i="7" s="1"/>
  <c r="S203" i="7" s="1"/>
  <c r="S204" i="7" s="1"/>
  <c r="T204" i="7" s="1"/>
  <c r="S266" i="7"/>
  <c r="T266" i="7" s="1"/>
  <c r="Q266" i="7"/>
  <c r="R266" i="7" s="1"/>
  <c r="Q271" i="7"/>
  <c r="R271" i="7" s="1"/>
  <c r="S271" i="7"/>
  <c r="T271" i="7" s="1"/>
  <c r="S292" i="7"/>
  <c r="T292" i="7" s="1"/>
  <c r="Q292" i="7"/>
  <c r="R292" i="7" s="1"/>
  <c r="S335" i="7"/>
  <c r="T335" i="7" s="1"/>
  <c r="Q335" i="7"/>
  <c r="R335" i="7" s="1"/>
  <c r="S351" i="7"/>
  <c r="T351" i="7" s="1"/>
  <c r="Q351" i="7"/>
  <c r="R351" i="7" s="1"/>
  <c r="Q263" i="7"/>
  <c r="Q264" i="7" s="1"/>
  <c r="Q265" i="7" s="1"/>
  <c r="R265" i="7" s="1"/>
  <c r="S263" i="7"/>
  <c r="S264" i="7" s="1"/>
  <c r="S265" i="7" s="1"/>
  <c r="T265" i="7" s="1"/>
  <c r="Q305" i="7"/>
  <c r="R305" i="7" s="1"/>
  <c r="S305" i="7"/>
  <c r="T305" i="7" s="1"/>
  <c r="Q307" i="7"/>
  <c r="R307" i="7" s="1"/>
  <c r="S307" i="7"/>
  <c r="T307" i="7" s="1"/>
  <c r="Q329" i="7"/>
  <c r="R329" i="7" s="1"/>
  <c r="S329" i="7"/>
  <c r="T329" i="7" s="1"/>
  <c r="Q180" i="7"/>
  <c r="R180" i="7" s="1"/>
  <c r="Q188" i="7"/>
  <c r="Q189" i="7" s="1"/>
  <c r="Q190" i="7" s="1"/>
  <c r="Q191" i="7" s="1"/>
  <c r="Q192" i="7" s="1"/>
  <c r="Q193" i="7" s="1"/>
  <c r="R193" i="7" s="1"/>
  <c r="Q198" i="7"/>
  <c r="R198" i="7" s="1"/>
  <c r="Q208" i="7"/>
  <c r="R208" i="7" s="1"/>
  <c r="S226" i="7"/>
  <c r="S227" i="7" s="1"/>
  <c r="T227" i="7" s="1"/>
  <c r="S242" i="7"/>
  <c r="T242" i="7" s="1"/>
  <c r="Q242" i="7"/>
  <c r="R242" i="7" s="1"/>
  <c r="Q247" i="7"/>
  <c r="Q248" i="7" s="1"/>
  <c r="Q249" i="7" s="1"/>
  <c r="R249" i="7" s="1"/>
  <c r="S247" i="7"/>
  <c r="S248" i="7" s="1"/>
  <c r="S249" i="7" s="1"/>
  <c r="T249" i="7" s="1"/>
  <c r="Q256" i="7"/>
  <c r="Q257" i="7" s="1"/>
  <c r="Q258" i="7" s="1"/>
  <c r="R258" i="7" s="1"/>
  <c r="Q272" i="7"/>
  <c r="Q273" i="7" s="1"/>
  <c r="Q274" i="7" s="1"/>
  <c r="R274" i="7" s="1"/>
  <c r="S290" i="7"/>
  <c r="T290" i="7" s="1"/>
  <c r="Q290" i="7"/>
  <c r="R290" i="7" s="1"/>
  <c r="Q331" i="7"/>
  <c r="R331" i="7" s="1"/>
  <c r="Q349" i="7"/>
  <c r="R349" i="7" s="1"/>
  <c r="S349" i="7"/>
  <c r="T349" i="7" s="1"/>
  <c r="S361" i="7"/>
  <c r="T361" i="7" s="1"/>
  <c r="Q361" i="7"/>
  <c r="R361" i="7" s="1"/>
  <c r="S407" i="7"/>
  <c r="T407" i="7" s="1"/>
  <c r="Q407" i="7"/>
  <c r="R407" i="7" s="1"/>
  <c r="L5" i="8"/>
  <c r="Q357" i="7"/>
  <c r="R357" i="7" s="1"/>
  <c r="S357" i="7"/>
  <c r="T357" i="7" s="1"/>
  <c r="Q365" i="7"/>
  <c r="R365" i="7" s="1"/>
  <c r="S365" i="7"/>
  <c r="T365" i="7" s="1"/>
  <c r="S385" i="7"/>
  <c r="S386" i="7" s="1"/>
  <c r="S387" i="7" s="1"/>
  <c r="S388" i="7" s="1"/>
  <c r="T388" i="7" s="1"/>
  <c r="S393" i="7"/>
  <c r="S394" i="7" s="1"/>
  <c r="T394" i="7" s="1"/>
  <c r="S429" i="7"/>
  <c r="T429" i="7" s="1"/>
  <c r="Q244" i="7"/>
  <c r="R244" i="7" s="1"/>
  <c r="Q260" i="7"/>
  <c r="Q261" i="7" s="1"/>
  <c r="Q262" i="7" s="1"/>
  <c r="R262" i="7" s="1"/>
  <c r="Q268" i="7"/>
  <c r="Q269" i="7" s="1"/>
  <c r="Q270" i="7" s="1"/>
  <c r="R270" i="7" s="1"/>
  <c r="Q276" i="7"/>
  <c r="R276" i="7" s="1"/>
  <c r="Q284" i="7"/>
  <c r="Q285" i="7" s="1"/>
  <c r="Q286" i="7" s="1"/>
  <c r="R286" i="7" s="1"/>
  <c r="S333" i="7"/>
  <c r="T333" i="7" s="1"/>
  <c r="Q343" i="7"/>
  <c r="Q344" i="7" s="1"/>
  <c r="Q345" i="7" s="1"/>
  <c r="R345" i="7" s="1"/>
  <c r="Q353" i="7"/>
  <c r="R353" i="7" s="1"/>
  <c r="S353" i="7"/>
  <c r="T353" i="7" s="1"/>
  <c r="S367" i="7"/>
  <c r="S368" i="7" s="1"/>
  <c r="S369" i="7" s="1"/>
  <c r="S370" i="7" s="1"/>
  <c r="S371" i="7" s="1"/>
  <c r="S372" i="7" s="1"/>
  <c r="T372" i="7" s="1"/>
  <c r="Q367" i="7"/>
  <c r="Q368" i="7" s="1"/>
  <c r="Q369" i="7" s="1"/>
  <c r="Q370" i="7" s="1"/>
  <c r="Q371" i="7" s="1"/>
  <c r="Q372" i="7" s="1"/>
  <c r="R372" i="7" s="1"/>
  <c r="N7" i="8"/>
  <c r="N11" i="8"/>
  <c r="S295" i="7"/>
  <c r="S296" i="7" s="1"/>
  <c r="T296" i="7" s="1"/>
  <c r="Q299" i="7"/>
  <c r="Q300" i="7" s="1"/>
  <c r="Q301" i="7" s="1"/>
  <c r="Q302" i="7" s="1"/>
  <c r="Q303" i="7" s="1"/>
  <c r="R303" i="7" s="1"/>
  <c r="Q379" i="7"/>
  <c r="R379" i="7" s="1"/>
  <c r="S391" i="7"/>
  <c r="T391" i="7" s="1"/>
  <c r="S397" i="7"/>
  <c r="T397" i="7" s="1"/>
  <c r="S405" i="7"/>
  <c r="T405" i="7" s="1"/>
  <c r="Q405" i="7"/>
  <c r="R405" i="7" s="1"/>
  <c r="L2" i="8"/>
  <c r="L4" i="8"/>
  <c r="N8" i="8"/>
  <c r="L12" i="8"/>
  <c r="N10" i="8"/>
  <c r="L7" i="2" l="1"/>
  <c r="H105" i="5"/>
  <c r="I16" i="5"/>
  <c r="M16" i="5"/>
  <c r="Q16" i="5"/>
  <c r="L16" i="5"/>
  <c r="C16" i="5"/>
  <c r="K12" i="5"/>
  <c r="B108" i="5"/>
  <c r="D104" i="5"/>
  <c r="C104" i="5"/>
  <c r="G104" i="5"/>
  <c r="F49" i="5"/>
  <c r="D49" i="5"/>
  <c r="F87" i="5"/>
  <c r="N16" i="5"/>
  <c r="R12" i="5"/>
  <c r="B12" i="5"/>
  <c r="C70" i="5"/>
  <c r="G49" i="5"/>
  <c r="D16" i="5"/>
  <c r="H12" i="5"/>
  <c r="D86" i="5"/>
  <c r="B66" i="5"/>
  <c r="F86" i="5"/>
  <c r="M5" i="8"/>
  <c r="N4" i="8" s="1"/>
  <c r="C108" i="5"/>
  <c r="G108" i="5"/>
  <c r="E68" i="5"/>
  <c r="C68" i="5"/>
  <c r="O16" i="5"/>
  <c r="M14" i="5"/>
  <c r="Q14" i="5"/>
  <c r="P14" i="5"/>
  <c r="E14" i="5"/>
  <c r="C14" i="5"/>
  <c r="G12" i="5"/>
  <c r="E87" i="5"/>
  <c r="B87" i="5"/>
  <c r="G87" i="5" s="1"/>
  <c r="K15" i="5"/>
  <c r="O15" i="5"/>
  <c r="N15" i="5"/>
  <c r="C15" i="5"/>
  <c r="J16" i="5"/>
  <c r="L14" i="5"/>
  <c r="C69" i="5"/>
  <c r="F69" i="5" s="1"/>
  <c r="C49" i="5"/>
  <c r="R14" i="5"/>
  <c r="B14" i="5"/>
  <c r="D68" i="5"/>
  <c r="E16" i="5"/>
  <c r="B70" i="5"/>
  <c r="F70" i="5" s="1"/>
  <c r="P15" i="5"/>
  <c r="I14" i="5"/>
  <c r="S13" i="5"/>
  <c r="B86" i="5"/>
  <c r="R15" i="5"/>
  <c r="N5" i="8"/>
  <c r="F68" i="5"/>
  <c r="G48" i="5"/>
  <c r="E48" i="5"/>
  <c r="C48" i="5"/>
  <c r="H48" i="5" s="1"/>
  <c r="D88" i="5"/>
  <c r="C88" i="5"/>
  <c r="B88" i="5"/>
  <c r="F52" i="5"/>
  <c r="C52" i="5"/>
  <c r="G52" i="5"/>
  <c r="Q12" i="5"/>
  <c r="E12" i="5"/>
  <c r="I12" i="5"/>
  <c r="D12" i="5"/>
  <c r="G106" i="5"/>
  <c r="E106" i="5"/>
  <c r="G85" i="5"/>
  <c r="F16" i="5"/>
  <c r="H14" i="5"/>
  <c r="J12" i="5"/>
  <c r="F106" i="5"/>
  <c r="C66" i="5"/>
  <c r="P16" i="5"/>
  <c r="N14" i="5"/>
  <c r="P12" i="5"/>
  <c r="J15" i="5"/>
  <c r="H107" i="5"/>
  <c r="E104" i="5"/>
  <c r="H104" i="5" s="1"/>
  <c r="F67" i="5"/>
  <c r="L15" i="5"/>
  <c r="C12" i="5"/>
  <c r="D69" i="5"/>
  <c r="H51" i="5"/>
  <c r="F15" i="5"/>
  <c r="M3" i="8"/>
  <c r="N3" i="8" s="1"/>
  <c r="D48" i="5"/>
  <c r="E86" i="5"/>
  <c r="D52" i="5"/>
  <c r="H50" i="5"/>
  <c r="O12" i="5"/>
  <c r="F108" i="5"/>
  <c r="D106" i="5"/>
  <c r="B84" i="5"/>
  <c r="G84" i="5" s="1"/>
  <c r="F84" i="5"/>
  <c r="D84" i="5"/>
  <c r="C84" i="5"/>
  <c r="H49" i="5"/>
  <c r="D108" i="5"/>
  <c r="R16" i="5"/>
  <c r="B16" i="5"/>
  <c r="D14" i="5"/>
  <c r="F12" i="5"/>
  <c r="B106" i="5"/>
  <c r="E52" i="5"/>
  <c r="H16" i="5"/>
  <c r="J14" i="5"/>
  <c r="L12" i="5"/>
  <c r="B15" i="5"/>
  <c r="F88" i="5"/>
  <c r="H15" i="5"/>
  <c r="C106" i="5"/>
  <c r="B52" i="5"/>
  <c r="H52" i="5" s="1"/>
  <c r="F48" i="5"/>
  <c r="M12" i="5"/>
  <c r="S15" i="5" l="1"/>
  <c r="S16" i="5"/>
  <c r="N2" i="8"/>
  <c r="G88" i="5"/>
  <c r="S14" i="5"/>
  <c r="F66" i="5"/>
  <c r="H106" i="5"/>
  <c r="G86" i="5"/>
  <c r="S12" i="5"/>
  <c r="H10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Cannon, Steven [AGRON]</author>
  </authors>
  <commentList>
    <comment ref="G1" authorId="0" shapeId="0" xr:uid="{00000000-0006-0000-0100-000001000000}">
      <text>
        <r>
          <rPr>
            <sz val="12"/>
            <color theme="1"/>
            <rFont val="Arial"/>
            <family val="2"/>
          </rPr>
          <t>Cannon, Steven [AGRON]:
Expected: selected for replicate genotyping based on observed phenotypic heterogeneity.
Random: accession selected at random for replicate genotyping.</t>
        </r>
      </text>
    </comment>
    <comment ref="A6" authorId="1" shapeId="0" xr:uid="{2578D4EE-B3F6-284D-8BAB-742A80EDEE08}">
      <text>
        <r>
          <rPr>
            <b/>
            <sz val="10"/>
            <color rgb="FF000000"/>
            <rFont val="Tahoma"/>
            <family val="2"/>
          </rPr>
          <t>Cannon, Steven [AGRON]: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alt name in some analyses: </t>
        </r>
        <r>
          <rPr>
            <sz val="10"/>
            <color rgb="FF000000"/>
            <rFont val="Tahoma"/>
            <family val="2"/>
          </rPr>
          <t>NCL06</t>
        </r>
      </text>
    </comment>
    <comment ref="A14" authorId="1" shapeId="0" xr:uid="{014351B2-69D3-A74B-B318-3F7935686DEA}">
      <text>
        <r>
          <rPr>
            <b/>
            <sz val="10"/>
            <color rgb="FF000000"/>
            <rFont val="Tahoma"/>
            <family val="2"/>
          </rPr>
          <t>Cannon, Steven [AGRON]: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alt name in some analyses: </t>
        </r>
        <r>
          <rPr>
            <sz val="10"/>
            <color rgb="FF000000"/>
            <rFont val="Tahoma"/>
            <family val="2"/>
          </rPr>
          <t>ROL11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1" authorId="0" shapeId="0" xr:uid="{00000000-0006-0000-0200-000001000000}">
      <text>
        <r>
          <rPr>
            <sz val="12"/>
            <color theme="1"/>
            <rFont val="Arial"/>
            <family val="2"/>
          </rPr>
          <t>Cannon, Steven [AGRON]:
McDonald Dezern</t>
        </r>
      </text>
    </comment>
    <comment ref="B204" authorId="0" shapeId="0" xr:uid="{00000000-0006-0000-0200-000002000000}">
      <text>
        <r>
          <rPr>
            <sz val="12"/>
            <color theme="1"/>
            <rFont val="Arial"/>
            <family val="2"/>
          </rPr>
          <t xml:space="preserve">Cannon, Steven [AGRON]:
had been PI345401
</t>
        </r>
      </text>
    </comment>
    <comment ref="K260" authorId="0" shapeId="0" xr:uid="{00000000-0006-0000-0200-000003000000}">
      <text>
        <r>
          <rPr>
            <sz val="12"/>
            <color theme="1"/>
            <rFont val="Arial"/>
            <family val="2"/>
          </rPr>
          <t>Cannon, Steven [AGRON]:
via VIR</t>
        </r>
      </text>
    </comment>
    <comment ref="B505" authorId="0" shapeId="0" xr:uid="{00000000-0006-0000-0200-000004000000}">
      <text>
        <r>
          <rPr>
            <sz val="12"/>
            <color theme="1"/>
            <rFont val="Arial"/>
            <family val="2"/>
          </rPr>
          <t xml:space="preserve">Cannon, Steven [AGRON]:
had been PI442697
</t>
        </r>
      </text>
    </comment>
    <comment ref="B702" authorId="0" shapeId="0" xr:uid="{00000000-0006-0000-0200-000005000000}">
      <text>
        <r>
          <rPr>
            <sz val="12"/>
            <color theme="1"/>
            <rFont val="Arial"/>
            <family val="2"/>
          </rPr>
          <t xml:space="preserve">Cannon, Steven [AGRON]:
had been PI473562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1" authorId="0" shapeId="0" xr:uid="{00000000-0006-0000-0600-000001000000}">
      <text>
        <r>
          <rPr>
            <sz val="12"/>
            <color theme="1"/>
            <rFont val="Arial"/>
            <family val="2"/>
          </rPr>
          <t>Cannon, Steven [AGRON]:
spreadsheet CoreCollection_master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392" authorId="0" shapeId="0" xr:uid="{00000000-0006-0000-0800-000001000000}">
      <text>
        <r>
          <rPr>
            <sz val="12"/>
            <color theme="1"/>
            <rFont val="Arial"/>
            <family val="2"/>
          </rPr>
          <t>Cannon, Steven [AGRON]:
via VIR</t>
        </r>
      </text>
    </comment>
    <comment ref="B628" authorId="0" shapeId="0" xr:uid="{00000000-0006-0000-0800-000002000000}">
      <text>
        <r>
          <rPr>
            <sz val="12"/>
            <color theme="1"/>
            <rFont val="Arial"/>
            <family val="2"/>
          </rPr>
          <t xml:space="preserve">Cannon, Steven [AGRON]:
had been PI345401
</t>
        </r>
      </text>
    </comment>
    <comment ref="B783" authorId="0" shapeId="0" xr:uid="{00000000-0006-0000-0800-000003000000}">
      <text>
        <r>
          <rPr>
            <sz val="12"/>
            <color theme="1"/>
            <rFont val="Arial"/>
            <family val="2"/>
          </rPr>
          <t xml:space="preserve">Cannon, Steven [AGRON]:
PI442697
</t>
        </r>
      </text>
    </comment>
  </commentList>
</comments>
</file>

<file path=xl/sharedStrings.xml><?xml version="1.0" encoding="utf-8"?>
<sst xmlns="http://schemas.openxmlformats.org/spreadsheetml/2006/main" count="45190" uniqueCount="5662">
  <si>
    <t>acessions and reps</t>
  </si>
  <si>
    <t>samples</t>
  </si>
  <si>
    <t>uniques</t>
  </si>
  <si>
    <t>clade summary</t>
  </si>
  <si>
    <t>clusters</t>
  </si>
  <si>
    <t>rep analysis</t>
  </si>
  <si>
    <t>rep summary</t>
  </si>
  <si>
    <t>ID hash</t>
  </si>
  <si>
    <t>countries</t>
  </si>
  <si>
    <t>notes</t>
  </si>
  <si>
    <t>primary ID</t>
  </si>
  <si>
    <t>orig ID</t>
  </si>
  <si>
    <t>base ID</t>
  </si>
  <si>
    <t>representative</t>
  </si>
  <si>
    <t>full-tree order</t>
  </si>
  <si>
    <t>clust at 99 pct</t>
  </si>
  <si>
    <t>main clade Jan</t>
  </si>
  <si>
    <t>main clade</t>
  </si>
  <si>
    <t>Affymetrix ID</t>
  </si>
  <si>
    <t>country</t>
  </si>
  <si>
    <t>plate loc</t>
  </si>
  <si>
    <t>Region</t>
  </si>
  <si>
    <t>Holbrook cluster</t>
  </si>
  <si>
    <t>Botanical variety - GRIN</t>
  </si>
  <si>
    <t>Market type</t>
  </si>
  <si>
    <t>Growth habit - Holbrrok</t>
  </si>
  <si>
    <t>Pod shape - Holbrook</t>
  </si>
  <si>
    <t>Seed weight g - Holbrook</t>
  </si>
  <si>
    <t>Seed count per pod - Holbrook</t>
  </si>
  <si>
    <t>seed - red</t>
  </si>
  <si>
    <t>Accessions - unique</t>
  </si>
  <si>
    <t>seed - green</t>
  </si>
  <si>
    <t>seed - blue</t>
  </si>
  <si>
    <t>R inv</t>
  </si>
  <si>
    <t>G inv</t>
  </si>
  <si>
    <t>B inv</t>
  </si>
  <si>
    <t>minicore</t>
  </si>
  <si>
    <t>ave RGB inv</t>
  </si>
  <si>
    <t>PI290566_1</t>
  </si>
  <si>
    <t>PI290566</t>
  </si>
  <si>
    <t>rep count</t>
  </si>
  <si>
    <t>planned reps</t>
  </si>
  <si>
    <t>reps as planned</t>
  </si>
  <si>
    <t>uc99_15</t>
  </si>
  <si>
    <t>India</t>
  </si>
  <si>
    <t>IN</t>
  </si>
  <si>
    <t>cl3</t>
  </si>
  <si>
    <t>Valencia</t>
  </si>
  <si>
    <t>spreading</t>
  </si>
  <si>
    <t>Fastigiata</t>
  </si>
  <si>
    <t>sampling basis</t>
  </si>
  <si>
    <t>PI288116_1</t>
  </si>
  <si>
    <t>PI288116</t>
  </si>
  <si>
    <t/>
  </si>
  <si>
    <t>num with this rep count</t>
  </si>
  <si>
    <t>replicate count</t>
  </si>
  <si>
    <t>Georgia-06G</t>
  </si>
  <si>
    <t>a550846-4392289-041321-471_D17</t>
  </si>
  <si>
    <t>B09</t>
  </si>
  <si>
    <t>singletons</t>
  </si>
  <si>
    <t>FL 107</t>
  </si>
  <si>
    <t>cl4</t>
  </si>
  <si>
    <t>Virginia</t>
  </si>
  <si>
    <t>a550846-4392289-041321-471_F07</t>
  </si>
  <si>
    <t>C04</t>
  </si>
  <si>
    <t>Bailey</t>
  </si>
  <si>
    <t>Florida Fancy</t>
  </si>
  <si>
    <t>PI210829_3</t>
  </si>
  <si>
    <t>PI210829r2</t>
  </si>
  <si>
    <t>PI210829</t>
  </si>
  <si>
    <t>Tamnut OL 06</t>
  </si>
  <si>
    <t>a550846-4392289-041321-474_J09</t>
  </si>
  <si>
    <t>E05</t>
  </si>
  <si>
    <t>Argentina</t>
  </si>
  <si>
    <t>cl1</t>
  </si>
  <si>
    <t>Mixed</t>
  </si>
  <si>
    <t>replicates</t>
  </si>
  <si>
    <t>OLin</t>
  </si>
  <si>
    <t>PI210829_4</t>
  </si>
  <si>
    <t>PI210829r3</t>
  </si>
  <si>
    <t>a550846-4392289-041321-474_J07</t>
  </si>
  <si>
    <t>E04</t>
  </si>
  <si>
    <t>all</t>
  </si>
  <si>
    <t>&gt;1</t>
  </si>
  <si>
    <t>PI290566_2</t>
  </si>
  <si>
    <t>PI290566r1</t>
  </si>
  <si>
    <t>SA_SE</t>
  </si>
  <si>
    <t>a550846-4392289-041321-474_B09</t>
  </si>
  <si>
    <t>A05</t>
  </si>
  <si>
    <t>PI210829_2</t>
  </si>
  <si>
    <t>PI210829r1</t>
  </si>
  <si>
    <t>Red River Runner</t>
  </si>
  <si>
    <t>a550846-4390129-041321-033_E20</t>
  </si>
  <si>
    <t>Jupiter</t>
  </si>
  <si>
    <t>C10</t>
  </si>
  <si>
    <t>NM309-2</t>
  </si>
  <si>
    <t>PI300962_1</t>
  </si>
  <si>
    <t>Florida-07</t>
  </si>
  <si>
    <t>Tifguard</t>
  </si>
  <si>
    <t>PI300962</t>
  </si>
  <si>
    <t>OLé</t>
  </si>
  <si>
    <t>PI118474</t>
  </si>
  <si>
    <t>PI119083</t>
  </si>
  <si>
    <t>PI139915</t>
  </si>
  <si>
    <t>PI139919</t>
  </si>
  <si>
    <t>PI149265</t>
  </si>
  <si>
    <t>Senegal</t>
  </si>
  <si>
    <t>A_NW</t>
  </si>
  <si>
    <t>a550846-4390129-041321-033_P03</t>
  </si>
  <si>
    <t>H02</t>
  </si>
  <si>
    <t>PI149268</t>
  </si>
  <si>
    <t>PI149270</t>
  </si>
  <si>
    <t>PI149643</t>
  </si>
  <si>
    <t>PI152105</t>
  </si>
  <si>
    <t>YES</t>
  </si>
  <si>
    <t>expected</t>
  </si>
  <si>
    <t>PI152111</t>
  </si>
  <si>
    <t>PI152135</t>
  </si>
  <si>
    <t>PI288116_2</t>
  </si>
  <si>
    <t>PI288116r1_a</t>
  </si>
  <si>
    <t>PI152141</t>
  </si>
  <si>
    <t>a550846-4390129-041321-033_G05</t>
  </si>
  <si>
    <t>D03</t>
  </si>
  <si>
    <t>PI152146</t>
  </si>
  <si>
    <t>PI153157</t>
  </si>
  <si>
    <t>PI153173</t>
  </si>
  <si>
    <t>PI288116_3</t>
  </si>
  <si>
    <t>PI288116r1_b</t>
  </si>
  <si>
    <t>PI153323</t>
  </si>
  <si>
    <t>PI153328</t>
  </si>
  <si>
    <t>a550846-4390129-041321-033_K05</t>
  </si>
  <si>
    <t>PI153339</t>
  </si>
  <si>
    <t>PI155107</t>
  </si>
  <si>
    <t>PI155111</t>
  </si>
  <si>
    <t>PI157542</t>
  </si>
  <si>
    <t>PI158839</t>
  </si>
  <si>
    <t>PI210829_1</t>
  </si>
  <si>
    <t>PI158840</t>
  </si>
  <si>
    <t>PI158854</t>
  </si>
  <si>
    <t>a550846-4392289-041321-471_E06</t>
  </si>
  <si>
    <t>C03</t>
  </si>
  <si>
    <t>PI159031</t>
  </si>
  <si>
    <t>PI159664</t>
  </si>
  <si>
    <t>PI159786</t>
  </si>
  <si>
    <t>PI288203_1</t>
  </si>
  <si>
    <t>PI288203</t>
  </si>
  <si>
    <t>PI161310</t>
  </si>
  <si>
    <t>PI161867</t>
  </si>
  <si>
    <t>PI162404</t>
  </si>
  <si>
    <t>PI300962_2</t>
  </si>
  <si>
    <t>PI162655</t>
  </si>
  <si>
    <t>PI300962r2</t>
  </si>
  <si>
    <t>PI162657</t>
  </si>
  <si>
    <t>a550846-4390129-041321-033_I20</t>
  </si>
  <si>
    <t>E10</t>
  </si>
  <si>
    <t>PI162814</t>
  </si>
  <si>
    <t>PI162857</t>
  </si>
  <si>
    <t>PI162859</t>
  </si>
  <si>
    <t>PI163347</t>
  </si>
  <si>
    <t>PI185633</t>
  </si>
  <si>
    <t>PI259642_2</t>
  </si>
  <si>
    <t>PI259642r1</t>
  </si>
  <si>
    <t>PI482091_s</t>
  </si>
  <si>
    <t>PI259642</t>
  </si>
  <si>
    <t>PI482091</t>
  </si>
  <si>
    <t>random</t>
  </si>
  <si>
    <t>PI196610</t>
  </si>
  <si>
    <t>a550846-4392289-041321-474_H21</t>
  </si>
  <si>
    <t>D11</t>
  </si>
  <si>
    <t>Cuba</t>
  </si>
  <si>
    <t>PI196613</t>
  </si>
  <si>
    <t>PI196621</t>
  </si>
  <si>
    <t>PI196622</t>
  </si>
  <si>
    <t>PI196635</t>
  </si>
  <si>
    <t>Zimbabwe</t>
  </si>
  <si>
    <t>A_S</t>
  </si>
  <si>
    <t>PI196641</t>
  </si>
  <si>
    <t>PI196644</t>
  </si>
  <si>
    <t>no</t>
  </si>
  <si>
    <t>a550846-4392289-041321-471_H21</t>
  </si>
  <si>
    <t>PI196645</t>
  </si>
  <si>
    <t>PI196647</t>
  </si>
  <si>
    <t>PI196662</t>
  </si>
  <si>
    <t>PI196668</t>
  </si>
  <si>
    <t>PI288203_2</t>
  </si>
  <si>
    <t>PI288203r1</t>
  </si>
  <si>
    <t>PI196673</t>
  </si>
  <si>
    <t>PI196635_s</t>
  </si>
  <si>
    <t>PI196691</t>
  </si>
  <si>
    <t>a550846-4390129-041321-033_I06</t>
  </si>
  <si>
    <t>E03</t>
  </si>
  <si>
    <t>PI196701</t>
  </si>
  <si>
    <t>PI196702</t>
  </si>
  <si>
    <t>PI196707</t>
  </si>
  <si>
    <t>PI196710</t>
  </si>
  <si>
    <t>PI196712</t>
  </si>
  <si>
    <t>a550846-4390129-041321-033_L06</t>
  </si>
  <si>
    <t>PI196715</t>
  </si>
  <si>
    <t>F03</t>
  </si>
  <si>
    <t>Madagascar</t>
  </si>
  <si>
    <t>PI196719</t>
  </si>
  <si>
    <t>Vulgaris</t>
  </si>
  <si>
    <t>PI196724</t>
  </si>
  <si>
    <t>PI196726</t>
  </si>
  <si>
    <t>PI196729</t>
  </si>
  <si>
    <t>PI153323_s</t>
  </si>
  <si>
    <t>PI196751</t>
  </si>
  <si>
    <t>PI196759</t>
  </si>
  <si>
    <t>a550846-4390129-041321-033_D09</t>
  </si>
  <si>
    <t>B05</t>
  </si>
  <si>
    <t>PI196762</t>
  </si>
  <si>
    <t>PI200432</t>
  </si>
  <si>
    <t>PI200439</t>
  </si>
  <si>
    <t>South_Africa</t>
  </si>
  <si>
    <t>PI200441</t>
  </si>
  <si>
    <t>PI203396</t>
  </si>
  <si>
    <t>a550846-4390129-041321-033_B11</t>
  </si>
  <si>
    <t>A06</t>
  </si>
  <si>
    <t>PI210831</t>
  </si>
  <si>
    <t>PI210833</t>
  </si>
  <si>
    <t>PI221056</t>
  </si>
  <si>
    <t>PI221063</t>
  </si>
  <si>
    <t>PI153328_s</t>
  </si>
  <si>
    <t>PI221068</t>
  </si>
  <si>
    <t>PI229658</t>
  </si>
  <si>
    <t>a550846-4390129-041321-033_B13</t>
  </si>
  <si>
    <t>A07</t>
  </si>
  <si>
    <t>PI229659</t>
  </si>
  <si>
    <t>PI234416</t>
  </si>
  <si>
    <t>PI240551</t>
  </si>
  <si>
    <t>PI240556</t>
  </si>
  <si>
    <t>PI295747_s</t>
  </si>
  <si>
    <t>PI295747</t>
  </si>
  <si>
    <t>PI240560</t>
  </si>
  <si>
    <t>a550846-4392289-041321-471_L11</t>
  </si>
  <si>
    <t>F06</t>
  </si>
  <si>
    <t>China</t>
  </si>
  <si>
    <t>PI240567</t>
  </si>
  <si>
    <t>PI240572</t>
  </si>
  <si>
    <t>PI240578</t>
  </si>
  <si>
    <t>PI259642_1</t>
  </si>
  <si>
    <t>PI241631</t>
  </si>
  <si>
    <t>a550846-4392289-041321-471_G22</t>
  </si>
  <si>
    <t>PI242101</t>
  </si>
  <si>
    <t>PI246390</t>
  </si>
  <si>
    <t>PI248760</t>
  </si>
  <si>
    <t>PI248764</t>
  </si>
  <si>
    <t>PI408727_s</t>
  </si>
  <si>
    <t>PI408727</t>
  </si>
  <si>
    <t>PI259575</t>
  </si>
  <si>
    <t>uc99_407</t>
  </si>
  <si>
    <t>PI259596</t>
  </si>
  <si>
    <t>a550846-4392289-041321-471_C23</t>
  </si>
  <si>
    <t>CN</t>
  </si>
  <si>
    <t>B12</t>
  </si>
  <si>
    <t>PI259602</t>
  </si>
  <si>
    <t>PI259603</t>
  </si>
  <si>
    <t>PI259606</t>
  </si>
  <si>
    <t>cl5</t>
  </si>
  <si>
    <t>PI259617</t>
  </si>
  <si>
    <t>PI290576_s</t>
  </si>
  <si>
    <t>PI290576</t>
  </si>
  <si>
    <t>PI259639</t>
  </si>
  <si>
    <t>a550846-4392289-041321-471_H01</t>
  </si>
  <si>
    <t>D01</t>
  </si>
  <si>
    <t>PI259646</t>
  </si>
  <si>
    <t>PI196701_s</t>
  </si>
  <si>
    <t>PI259651</t>
  </si>
  <si>
    <t>uc99_46</t>
  </si>
  <si>
    <t>a550846-4392289-041321-471_C06</t>
  </si>
  <si>
    <t>B03</t>
  </si>
  <si>
    <t>Guinea</t>
  </si>
  <si>
    <t>PI259658</t>
  </si>
  <si>
    <t>PI259665</t>
  </si>
  <si>
    <t>PI259693</t>
  </si>
  <si>
    <t>cl2</t>
  </si>
  <si>
    <t>PI259699</t>
  </si>
  <si>
    <t>PI302404_s</t>
  </si>
  <si>
    <t>PI302404</t>
  </si>
  <si>
    <t>SA_NW</t>
  </si>
  <si>
    <t>PI259703</t>
  </si>
  <si>
    <t>uc99_258</t>
  </si>
  <si>
    <t>PI259719</t>
  </si>
  <si>
    <t>a550846-4392289-041321-471_N05</t>
  </si>
  <si>
    <t>G03</t>
  </si>
  <si>
    <t>PI259725</t>
  </si>
  <si>
    <t>PI259734</t>
  </si>
  <si>
    <t>PI259742</t>
  </si>
  <si>
    <t>PI259748</t>
  </si>
  <si>
    <t>PI286831_3</t>
  </si>
  <si>
    <t>PI286831r3</t>
  </si>
  <si>
    <t>PI286831</t>
  </si>
  <si>
    <t>PI259756</t>
  </si>
  <si>
    <t>uc99_221</t>
  </si>
  <si>
    <t>a550846-4392289-041321-474_B15</t>
  </si>
  <si>
    <t>A08</t>
  </si>
  <si>
    <t>Paraguay</t>
  </si>
  <si>
    <t>PI259767</t>
  </si>
  <si>
    <t>PI259772</t>
  </si>
  <si>
    <t>PI259778</t>
  </si>
  <si>
    <t>PI259781</t>
  </si>
  <si>
    <t>PI288099_s</t>
  </si>
  <si>
    <t>PI259794</t>
  </si>
  <si>
    <t>PI288099</t>
  </si>
  <si>
    <t>PI259796</t>
  </si>
  <si>
    <t>a550846-4392289-041321-471_B23</t>
  </si>
  <si>
    <t>A12</t>
  </si>
  <si>
    <t>PI259813</t>
  </si>
  <si>
    <t>PI259825</t>
  </si>
  <si>
    <t>PI259834</t>
  </si>
  <si>
    <t>PI259836</t>
  </si>
  <si>
    <t>PI259837</t>
  </si>
  <si>
    <t>PI286831_1</t>
  </si>
  <si>
    <t>PI259851</t>
  </si>
  <si>
    <t>a550846-4392289-041321-471_B05</t>
  </si>
  <si>
    <t>A03</t>
  </si>
  <si>
    <t>PI259853</t>
  </si>
  <si>
    <t>PI261904</t>
  </si>
  <si>
    <t>PI261911</t>
  </si>
  <si>
    <t>PI261919</t>
  </si>
  <si>
    <t>PI261924</t>
  </si>
  <si>
    <t>PI261933</t>
  </si>
  <si>
    <t>PI261940</t>
  </si>
  <si>
    <t>PI261942</t>
  </si>
  <si>
    <t>PI290536_s</t>
  </si>
  <si>
    <t>PI290536</t>
  </si>
  <si>
    <t>PI261949</t>
  </si>
  <si>
    <t>a550846-4392289-041321-471_B03</t>
  </si>
  <si>
    <t>A02</t>
  </si>
  <si>
    <t>PI261971</t>
  </si>
  <si>
    <t>PI261973</t>
  </si>
  <si>
    <t>PI261976</t>
  </si>
  <si>
    <t>PI261977</t>
  </si>
  <si>
    <t>bunch</t>
  </si>
  <si>
    <t>PI261982</t>
  </si>
  <si>
    <t>PI268836_s</t>
  </si>
  <si>
    <t>PI268836</t>
  </si>
  <si>
    <t>PI261983</t>
  </si>
  <si>
    <t>a550846-4390129-041321-033_J18</t>
  </si>
  <si>
    <t>E09</t>
  </si>
  <si>
    <t>PI261998</t>
  </si>
  <si>
    <t>Zambia</t>
  </si>
  <si>
    <t>PI262003</t>
  </si>
  <si>
    <t>PI262019</t>
  </si>
  <si>
    <t>cl6</t>
  </si>
  <si>
    <t>PI262027</t>
  </si>
  <si>
    <t>PI476616_2</t>
  </si>
  <si>
    <t>PI262028</t>
  </si>
  <si>
    <t>PI476616r1</t>
  </si>
  <si>
    <t>PI476616</t>
  </si>
  <si>
    <t>uc99_511</t>
  </si>
  <si>
    <t>a550846-4392289-041321-474_F22</t>
  </si>
  <si>
    <t>C11</t>
  </si>
  <si>
    <t>Nigeria</t>
  </si>
  <si>
    <t>PI262038</t>
  </si>
  <si>
    <t>PI262049</t>
  </si>
  <si>
    <t>Unclass</t>
  </si>
  <si>
    <t>PI262066</t>
  </si>
  <si>
    <t>PI270969_1</t>
  </si>
  <si>
    <t>PI270969</t>
  </si>
  <si>
    <t>PI262068</t>
  </si>
  <si>
    <t>PI262073</t>
  </si>
  <si>
    <t>a550846-4390129-041321-033_B18</t>
  </si>
  <si>
    <t>A09</t>
  </si>
  <si>
    <t>PI262079</t>
  </si>
  <si>
    <t>PI476521_s</t>
  </si>
  <si>
    <t>PI262086</t>
  </si>
  <si>
    <t>PI476521r1</t>
  </si>
  <si>
    <t>PI262102</t>
  </si>
  <si>
    <t>PI262103</t>
  </si>
  <si>
    <t>PI476521</t>
  </si>
  <si>
    <t>PI262106</t>
  </si>
  <si>
    <t>PI262108</t>
  </si>
  <si>
    <t>a550846-4392289-041321-474_F20</t>
  </si>
  <si>
    <t>na</t>
  </si>
  <si>
    <t>PI262127</t>
  </si>
  <si>
    <t>PI264156</t>
  </si>
  <si>
    <t>PI264162</t>
  </si>
  <si>
    <t>PI264172</t>
  </si>
  <si>
    <t>PI264188</t>
  </si>
  <si>
    <t>PI279628_1</t>
  </si>
  <si>
    <t>PI279628</t>
  </si>
  <si>
    <t>PI265489</t>
  </si>
  <si>
    <t>PI268493</t>
  </si>
  <si>
    <t>a550846-4390129-041321-033_P17</t>
  </si>
  <si>
    <t>H09</t>
  </si>
  <si>
    <t>Burkina_Faso</t>
  </si>
  <si>
    <t>PI268498</t>
  </si>
  <si>
    <t>PI268511</t>
  </si>
  <si>
    <t>PI268530</t>
  </si>
  <si>
    <t>PI268547</t>
  </si>
  <si>
    <t>PI268548</t>
  </si>
  <si>
    <t>PI268955_1</t>
  </si>
  <si>
    <t>PI268955</t>
  </si>
  <si>
    <t>PI268553</t>
  </si>
  <si>
    <t>a550846-4392289-041321-471_M05</t>
  </si>
  <si>
    <t>PI268560</t>
  </si>
  <si>
    <t>PI268565</t>
  </si>
  <si>
    <t>PI268576</t>
  </si>
  <si>
    <t>PI268578</t>
  </si>
  <si>
    <t>cl12</t>
  </si>
  <si>
    <t>PI268586</t>
  </si>
  <si>
    <t>PI279628_2</t>
  </si>
  <si>
    <t>PI279628r1</t>
  </si>
  <si>
    <t>PI268593</t>
  </si>
  <si>
    <t>PI268608</t>
  </si>
  <si>
    <t>a550846-4392289-041321-474_B19</t>
  </si>
  <si>
    <t>A10</t>
  </si>
  <si>
    <t>PI268613</t>
  </si>
  <si>
    <t>PI268621</t>
  </si>
  <si>
    <t>PI268625</t>
  </si>
  <si>
    <t>PI268634</t>
  </si>
  <si>
    <t>PI268647</t>
  </si>
  <si>
    <t>PI268654</t>
  </si>
  <si>
    <t>PI268656</t>
  </si>
  <si>
    <t>PI268659</t>
  </si>
  <si>
    <t>PI268665</t>
  </si>
  <si>
    <t>PI268668</t>
  </si>
  <si>
    <t>PI268677</t>
  </si>
  <si>
    <t>PI268682</t>
  </si>
  <si>
    <t>PI268692</t>
  </si>
  <si>
    <t>PI268710</t>
  </si>
  <si>
    <t>PI268713</t>
  </si>
  <si>
    <t>PI268714</t>
  </si>
  <si>
    <t>PI268718</t>
  </si>
  <si>
    <t>PI270989_s</t>
  </si>
  <si>
    <t>PI270989</t>
  </si>
  <si>
    <t>PI268722</t>
  </si>
  <si>
    <t>PI268727</t>
  </si>
  <si>
    <t>a550846-4390129-041321-033_B12</t>
  </si>
  <si>
    <t>PI268751</t>
  </si>
  <si>
    <t>PI268752</t>
  </si>
  <si>
    <t>PI268755</t>
  </si>
  <si>
    <t>cl11</t>
  </si>
  <si>
    <t>Spanish</t>
  </si>
  <si>
    <t>PI268784</t>
  </si>
  <si>
    <t>PI196662_s</t>
  </si>
  <si>
    <t>PI268806</t>
  </si>
  <si>
    <t>a550846-4390129-041321-033_D17</t>
  </si>
  <si>
    <t>PI268820</t>
  </si>
  <si>
    <t>Mali</t>
  </si>
  <si>
    <t>PI268833</t>
  </si>
  <si>
    <t>PI268842</t>
  </si>
  <si>
    <t>PI268845</t>
  </si>
  <si>
    <t>PI295986_2</t>
  </si>
  <si>
    <t>PI295986r1</t>
  </si>
  <si>
    <t>PI295986</t>
  </si>
  <si>
    <t>PI268850</t>
  </si>
  <si>
    <t>a550846-4390129-041321-033_O21</t>
  </si>
  <si>
    <t>H11</t>
  </si>
  <si>
    <t>PI268852</t>
  </si>
  <si>
    <t>PI268856</t>
  </si>
  <si>
    <t>PI268857</t>
  </si>
  <si>
    <t>PI268868</t>
  </si>
  <si>
    <t>Runner</t>
  </si>
  <si>
    <t>PI268870</t>
  </si>
  <si>
    <t>PI268879</t>
  </si>
  <si>
    <t>PI399563_1</t>
  </si>
  <si>
    <t>PI399563</t>
  </si>
  <si>
    <t>PI268885</t>
  </si>
  <si>
    <t>a550846-4392289-041321-471_E11</t>
  </si>
  <si>
    <t>PI268891</t>
  </si>
  <si>
    <t>C06</t>
  </si>
  <si>
    <t>PI268903</t>
  </si>
  <si>
    <t>PI268917</t>
  </si>
  <si>
    <t>PI268922</t>
  </si>
  <si>
    <t>PI268926</t>
  </si>
  <si>
    <t>PI476565_s</t>
  </si>
  <si>
    <t>PI476565</t>
  </si>
  <si>
    <t>PI268933</t>
  </si>
  <si>
    <t>a550846-4392289-041321-471_M21</t>
  </si>
  <si>
    <t>PI268943</t>
  </si>
  <si>
    <t>G11</t>
  </si>
  <si>
    <t>PI268965</t>
  </si>
  <si>
    <t>PI268968</t>
  </si>
  <si>
    <t>PI268970</t>
  </si>
  <si>
    <t>PI399563_2</t>
  </si>
  <si>
    <t>PI399563r1</t>
  </si>
  <si>
    <t>PI268975</t>
  </si>
  <si>
    <t>PI268980</t>
  </si>
  <si>
    <t>a550846-4390129-041321-033_M12</t>
  </si>
  <si>
    <t>G06</t>
  </si>
  <si>
    <t>PI268987</t>
  </si>
  <si>
    <t>PI268996</t>
  </si>
  <si>
    <t>PI269003</t>
  </si>
  <si>
    <t>PI295986_1</t>
  </si>
  <si>
    <t>PI269008</t>
  </si>
  <si>
    <t>PI269054</t>
  </si>
  <si>
    <t>a550846-4390129-041321-033_P11</t>
  </si>
  <si>
    <t>H06</t>
  </si>
  <si>
    <t>PI269061</t>
  </si>
  <si>
    <t>PI269064</t>
  </si>
  <si>
    <t>PI269067</t>
  </si>
  <si>
    <t>PI269074</t>
  </si>
  <si>
    <t>PI269078</t>
  </si>
  <si>
    <t>PI269084</t>
  </si>
  <si>
    <t>PI268856_s</t>
  </si>
  <si>
    <t>PI269129</t>
  </si>
  <si>
    <t>PI269698</t>
  </si>
  <si>
    <t>a550846-4390129-041321-033_J08</t>
  </si>
  <si>
    <t>PI269710</t>
  </si>
  <si>
    <t>PI270775</t>
  </si>
  <si>
    <t>PI270780</t>
  </si>
  <si>
    <t>cl16</t>
  </si>
  <si>
    <t>PI270782</t>
  </si>
  <si>
    <t>PI295973_s</t>
  </si>
  <si>
    <t>PI270783</t>
  </si>
  <si>
    <t>PI295973</t>
  </si>
  <si>
    <t>PI270786</t>
  </si>
  <si>
    <t>a550846-4390129-041321-033_P13</t>
  </si>
  <si>
    <t>H07</t>
  </si>
  <si>
    <t>PI270791</t>
  </si>
  <si>
    <t>PI270798</t>
  </si>
  <si>
    <t>PI270801</t>
  </si>
  <si>
    <t>PI270810</t>
  </si>
  <si>
    <t>PI270821</t>
  </si>
  <si>
    <t>PI159031_s</t>
  </si>
  <si>
    <t>PI270830</t>
  </si>
  <si>
    <t>PI270835</t>
  </si>
  <si>
    <t>a550846-4392289-041321-471_A10</t>
  </si>
  <si>
    <t>PI270856</t>
  </si>
  <si>
    <t>PI270879</t>
  </si>
  <si>
    <t>PI270880</t>
  </si>
  <si>
    <t>PI270905</t>
  </si>
  <si>
    <t>PI270907</t>
  </si>
  <si>
    <t>PI196707_2</t>
  </si>
  <si>
    <t>PI196707r1</t>
  </si>
  <si>
    <t>PI270923</t>
  </si>
  <si>
    <t>a550846-4392289-041321-474_J19</t>
  </si>
  <si>
    <t>PI270961</t>
  </si>
  <si>
    <t>PI270976</t>
  </si>
  <si>
    <t>PI270988</t>
  </si>
  <si>
    <t>PI270907_1</t>
  </si>
  <si>
    <t>a550846-4390129-041321-033_B24</t>
  </si>
  <si>
    <t>PI270991</t>
  </si>
  <si>
    <t>erect</t>
  </si>
  <si>
    <t>PI270993</t>
  </si>
  <si>
    <t>PI270988_1</t>
  </si>
  <si>
    <t>PI270998</t>
  </si>
  <si>
    <t>a550846-4390129-041321-033_B14</t>
  </si>
  <si>
    <t>PI271016</t>
  </si>
  <si>
    <t>PI271019</t>
  </si>
  <si>
    <t>PI274193</t>
  </si>
  <si>
    <t>cl19</t>
  </si>
  <si>
    <t>PI274253</t>
  </si>
  <si>
    <t>PI275695</t>
  </si>
  <si>
    <t>PI268917_s</t>
  </si>
  <si>
    <t>PI275699</t>
  </si>
  <si>
    <t>PI275707</t>
  </si>
  <si>
    <t>a550846-4390129-041321-033_N15</t>
  </si>
  <si>
    <t>G08</t>
  </si>
  <si>
    <t>PI275725</t>
  </si>
  <si>
    <t>PI275741</t>
  </si>
  <si>
    <t>PI275747</t>
  </si>
  <si>
    <t>PI276105</t>
  </si>
  <si>
    <t>PI277188</t>
  </si>
  <si>
    <t>PI476636_s</t>
  </si>
  <si>
    <t>PI476636</t>
  </si>
  <si>
    <t>PI277213</t>
  </si>
  <si>
    <t>a550846-4390129-041321-033_N20</t>
  </si>
  <si>
    <t>PI279615</t>
  </si>
  <si>
    <t>G10</t>
  </si>
  <si>
    <t>PI280689</t>
  </si>
  <si>
    <t>PI280691</t>
  </si>
  <si>
    <t>PI285538</t>
  </si>
  <si>
    <t>mixed</t>
  </si>
  <si>
    <t>PI196641_s</t>
  </si>
  <si>
    <t>a550846-4390129-041321-033_D11</t>
  </si>
  <si>
    <t>B06</t>
  </si>
  <si>
    <t>Morocco</t>
  </si>
  <si>
    <t>PI288125</t>
  </si>
  <si>
    <t>PI288126</t>
  </si>
  <si>
    <t>PI288129</t>
  </si>
  <si>
    <t>PI268868_s</t>
  </si>
  <si>
    <t>PI288146</t>
  </si>
  <si>
    <t>PI288147</t>
  </si>
  <si>
    <t>a550846-4390129-041321-033_J04</t>
  </si>
  <si>
    <t>E02</t>
  </si>
  <si>
    <t>Sudan</t>
  </si>
  <si>
    <t>PI288148</t>
  </si>
  <si>
    <t>PI288159</t>
  </si>
  <si>
    <t>PI288168</t>
  </si>
  <si>
    <t>spreading bunch</t>
  </si>
  <si>
    <t>PI476480_2</t>
  </si>
  <si>
    <t>PI476480r1</t>
  </si>
  <si>
    <t>PI288174</t>
  </si>
  <si>
    <t>PI476480</t>
  </si>
  <si>
    <t>a550846-4392289-041321-474_F18</t>
  </si>
  <si>
    <t>C09</t>
  </si>
  <si>
    <t>PI288178</t>
  </si>
  <si>
    <t>PI288198</t>
  </si>
  <si>
    <t>PI196712_1</t>
  </si>
  <si>
    <t>PI288210</t>
  </si>
  <si>
    <t>PI288214</t>
  </si>
  <si>
    <t>a550846-4390129-041321-033_F03</t>
  </si>
  <si>
    <t>C02</t>
  </si>
  <si>
    <t>PI288915</t>
  </si>
  <si>
    <t>PI290538</t>
  </si>
  <si>
    <t>PI290560</t>
  </si>
  <si>
    <t>PI196702_s</t>
  </si>
  <si>
    <t>a550846-4392289-041321-471_C08</t>
  </si>
  <si>
    <t>B04</t>
  </si>
  <si>
    <t>PI290589</t>
  </si>
  <si>
    <t>PI290604</t>
  </si>
  <si>
    <t>PI290613</t>
  </si>
  <si>
    <t>PI290620</t>
  </si>
  <si>
    <t>PI290626</t>
  </si>
  <si>
    <t>PI290674</t>
  </si>
  <si>
    <t>PI288126_s</t>
  </si>
  <si>
    <t>PI290682</t>
  </si>
  <si>
    <t>PI290689</t>
  </si>
  <si>
    <t>PI290971</t>
  </si>
  <si>
    <t>a550846-4392289-041321-471_H05</t>
  </si>
  <si>
    <t>PI291985</t>
  </si>
  <si>
    <t>PI292271</t>
  </si>
  <si>
    <t>PI292305</t>
  </si>
  <si>
    <t>PI292950</t>
  </si>
  <si>
    <t>PI294647</t>
  </si>
  <si>
    <t>PI295174</t>
  </si>
  <si>
    <t>PI159664_s</t>
  </si>
  <si>
    <t>PI295186</t>
  </si>
  <si>
    <t>uc99_33</t>
  </si>
  <si>
    <t>PI295195</t>
  </si>
  <si>
    <t>a550846-4392289-041321-471_A12</t>
  </si>
  <si>
    <t>PI295234</t>
  </si>
  <si>
    <t>PI295243</t>
  </si>
  <si>
    <t>PI295250</t>
  </si>
  <si>
    <t>PI295309</t>
  </si>
  <si>
    <t>PI295730</t>
  </si>
  <si>
    <t>PI268975_2</t>
  </si>
  <si>
    <t>PI268975r1</t>
  </si>
  <si>
    <t>PI295754</t>
  </si>
  <si>
    <t>a550846-4392289-041321-474_F05</t>
  </si>
  <si>
    <t>PI296550</t>
  </si>
  <si>
    <t>PI296558</t>
  </si>
  <si>
    <t>PI298115</t>
  </si>
  <si>
    <t>PI298839</t>
  </si>
  <si>
    <t>PI268806_s</t>
  </si>
  <si>
    <t>PI298854</t>
  </si>
  <si>
    <t>PI298866</t>
  </si>
  <si>
    <t>PI298877</t>
  </si>
  <si>
    <t>a550846-4390129-041321-033_J22</t>
  </si>
  <si>
    <t>E11</t>
  </si>
  <si>
    <t>PI299016</t>
  </si>
  <si>
    <t>PI300589</t>
  </si>
  <si>
    <t>PI300593</t>
  </si>
  <si>
    <t>PI240567_s</t>
  </si>
  <si>
    <t>PI306358</t>
  </si>
  <si>
    <t>PI311266</t>
  </si>
  <si>
    <t>a550846-4392289-041321-471_E22</t>
  </si>
  <si>
    <t>PI313123</t>
  </si>
  <si>
    <t>PI313129</t>
  </si>
  <si>
    <t>PI313130</t>
  </si>
  <si>
    <t>PI313131</t>
  </si>
  <si>
    <t>PI313134</t>
  </si>
  <si>
    <t>PI159786_s</t>
  </si>
  <si>
    <t>PI313140</t>
  </si>
  <si>
    <t>a550846-4390129-041321-033_B17</t>
  </si>
  <si>
    <t>PI313167</t>
  </si>
  <si>
    <t>PI313171</t>
  </si>
  <si>
    <t>PI313183</t>
  </si>
  <si>
    <t>PI313191</t>
  </si>
  <si>
    <t>PI196610_1</t>
  </si>
  <si>
    <t>PI313197</t>
  </si>
  <si>
    <t>PI314817</t>
  </si>
  <si>
    <t>a550846-4390129-041321-033_D01</t>
  </si>
  <si>
    <t>PI314895</t>
  </si>
  <si>
    <t>B01</t>
  </si>
  <si>
    <t>PI314897</t>
  </si>
  <si>
    <t>PI315608</t>
  </si>
  <si>
    <t>PI315637</t>
  </si>
  <si>
    <t>PI319756</t>
  </si>
  <si>
    <t>PI319768</t>
  </si>
  <si>
    <t>PI196610_2</t>
  </si>
  <si>
    <t>PI196610r1</t>
  </si>
  <si>
    <t>PI319770</t>
  </si>
  <si>
    <t>uc99_40</t>
  </si>
  <si>
    <t>a550846-4392289-041321-474_J21</t>
  </si>
  <si>
    <t>PI319782</t>
  </si>
  <si>
    <t>PI319783</t>
  </si>
  <si>
    <t>PI319787</t>
  </si>
  <si>
    <t>PI319793</t>
  </si>
  <si>
    <t>PI338502_s</t>
  </si>
  <si>
    <t>PI338502</t>
  </si>
  <si>
    <t>PI319799</t>
  </si>
  <si>
    <t>PI320057</t>
  </si>
  <si>
    <t>a550846-4392289-041321-471_N02</t>
  </si>
  <si>
    <t>G01</t>
  </si>
  <si>
    <t>PI323237</t>
  </si>
  <si>
    <t>PI323241</t>
  </si>
  <si>
    <t>PI323268</t>
  </si>
  <si>
    <t>PI323582</t>
  </si>
  <si>
    <t>PI324504</t>
  </si>
  <si>
    <t>PI325080</t>
  </si>
  <si>
    <t>PI196719_1</t>
  </si>
  <si>
    <t>PI325943</t>
  </si>
  <si>
    <t>a550846-4390129-041321-033_F07</t>
  </si>
  <si>
    <t>PI326586</t>
  </si>
  <si>
    <t>Gambia</t>
  </si>
  <si>
    <t>PI326588</t>
  </si>
  <si>
    <t>PI330646</t>
  </si>
  <si>
    <t>PI331277</t>
  </si>
  <si>
    <t>PI331281</t>
  </si>
  <si>
    <t>PI196719_3</t>
  </si>
  <si>
    <t>PI196719r2</t>
  </si>
  <si>
    <t>PI331293</t>
  </si>
  <si>
    <t>a550846-4390129-041321-033_G02</t>
  </si>
  <si>
    <t>PI331297</t>
  </si>
  <si>
    <t>PI331299</t>
  </si>
  <si>
    <t>PI331314</t>
  </si>
  <si>
    <t>PI331324</t>
  </si>
  <si>
    <t>PI196719_2</t>
  </si>
  <si>
    <t>PI196719r1</t>
  </si>
  <si>
    <t>PI331326</t>
  </si>
  <si>
    <t>uc99_48</t>
  </si>
  <si>
    <t>a550846-4392289-041321-474_J15</t>
  </si>
  <si>
    <t>E08</t>
  </si>
  <si>
    <t>PI331337</t>
  </si>
  <si>
    <t>PI331749</t>
  </si>
  <si>
    <t>PI331758</t>
  </si>
  <si>
    <t>PI196719_4</t>
  </si>
  <si>
    <t>PI196719r3</t>
  </si>
  <si>
    <t>PI331760</t>
  </si>
  <si>
    <t>uc99_49</t>
  </si>
  <si>
    <t>PI331762</t>
  </si>
  <si>
    <t>a550846-4392289-041321-474_J13</t>
  </si>
  <si>
    <t>E07</t>
  </si>
  <si>
    <t>PI336904</t>
  </si>
  <si>
    <t>PI336915</t>
  </si>
  <si>
    <t>PI336921</t>
  </si>
  <si>
    <t>PI196645_s</t>
  </si>
  <si>
    <t>PI336933</t>
  </si>
  <si>
    <t>a550846-4390129-041321-033_D15</t>
  </si>
  <si>
    <t>B08</t>
  </si>
  <si>
    <t>PI336937</t>
  </si>
  <si>
    <t>PI336946</t>
  </si>
  <si>
    <t>PI336948</t>
  </si>
  <si>
    <t>PI336952</t>
  </si>
  <si>
    <t>PI372270_s</t>
  </si>
  <si>
    <t>PI372270</t>
  </si>
  <si>
    <t>PI336971</t>
  </si>
  <si>
    <t>PI336978</t>
  </si>
  <si>
    <t>a550846-4392289-041321-471_G03</t>
  </si>
  <si>
    <t>D02</t>
  </si>
  <si>
    <t>PI337293</t>
  </si>
  <si>
    <t>PI337296</t>
  </si>
  <si>
    <t>PI337380</t>
  </si>
  <si>
    <t>PI337399</t>
  </si>
  <si>
    <t>PI268755_1</t>
  </si>
  <si>
    <t>PI337406</t>
  </si>
  <si>
    <t>a550846-4390129-041321-033_L02</t>
  </si>
  <si>
    <t>F01</t>
  </si>
  <si>
    <t>PI337426</t>
  </si>
  <si>
    <t>PI337457</t>
  </si>
  <si>
    <t>PI338338</t>
  </si>
  <si>
    <t>Hypogaea</t>
  </si>
  <si>
    <t>PI196673_s</t>
  </si>
  <si>
    <t>PI338503</t>
  </si>
  <si>
    <t>uc99_44</t>
  </si>
  <si>
    <t>PI338553</t>
  </si>
  <si>
    <t>a550846-4390129-041321-033_D21</t>
  </si>
  <si>
    <t>B11</t>
  </si>
  <si>
    <t>PI338555</t>
  </si>
  <si>
    <t>PI338556</t>
  </si>
  <si>
    <t>PI339954</t>
  </si>
  <si>
    <t>PI339960</t>
  </si>
  <si>
    <t>PI268845_1</t>
  </si>
  <si>
    <t>PI339965</t>
  </si>
  <si>
    <t>a550846-4390129-041321-033_J14</t>
  </si>
  <si>
    <t>PI339972</t>
  </si>
  <si>
    <t>PI339973</t>
  </si>
  <si>
    <t>PI341113</t>
  </si>
  <si>
    <t>PI343358</t>
  </si>
  <si>
    <t>cl7</t>
  </si>
  <si>
    <t>PI343361</t>
  </si>
  <si>
    <t>PI268943_3</t>
  </si>
  <si>
    <t>PI268943r2</t>
  </si>
  <si>
    <t>PI343375</t>
  </si>
  <si>
    <t>PI343384</t>
  </si>
  <si>
    <t>a550846-4390129-041321-033_G13</t>
  </si>
  <si>
    <t>D07</t>
  </si>
  <si>
    <t>PI343398</t>
  </si>
  <si>
    <t>PI343401</t>
  </si>
  <si>
    <t>PI345945</t>
  </si>
  <si>
    <t>PI346382</t>
  </si>
  <si>
    <t>PI346964</t>
  </si>
  <si>
    <t>PI350680</t>
  </si>
  <si>
    <t>PI355268</t>
  </si>
  <si>
    <t>PI355271</t>
  </si>
  <si>
    <t>PI372335_1</t>
  </si>
  <si>
    <t>PI372335</t>
  </si>
  <si>
    <t>PI355278</t>
  </si>
  <si>
    <t>PI355279</t>
  </si>
  <si>
    <t>a550846-4392289-041321-471_E19</t>
  </si>
  <si>
    <t>PI355979</t>
  </si>
  <si>
    <t>PI355995</t>
  </si>
  <si>
    <t>PI355996</t>
  </si>
  <si>
    <t>PI356004</t>
  </si>
  <si>
    <t>PI356008</t>
  </si>
  <si>
    <t>PI268903_s</t>
  </si>
  <si>
    <t>PI362141</t>
  </si>
  <si>
    <t>A_N</t>
  </si>
  <si>
    <t>PI362144</t>
  </si>
  <si>
    <t>a550846-4390129-041321-033_H20</t>
  </si>
  <si>
    <t>D10</t>
  </si>
  <si>
    <t>PI365100</t>
  </si>
  <si>
    <t>PI365523</t>
  </si>
  <si>
    <t>PI365561</t>
  </si>
  <si>
    <t>PI366050</t>
  </si>
  <si>
    <t>PI370149</t>
  </si>
  <si>
    <t>PI268842_s</t>
  </si>
  <si>
    <t>PI370331</t>
  </si>
  <si>
    <t>PI371521</t>
  </si>
  <si>
    <t>a550846-4390129-041321-033_J16</t>
  </si>
  <si>
    <t>PI371853</t>
  </si>
  <si>
    <t>PI371963</t>
  </si>
  <si>
    <t>A_NE</t>
  </si>
  <si>
    <t>PI372271</t>
  </si>
  <si>
    <t>PI268933_s</t>
  </si>
  <si>
    <t>PI372294</t>
  </si>
  <si>
    <t>a550846-4390129-041321-033_H14</t>
  </si>
  <si>
    <t>PI372305</t>
  </si>
  <si>
    <t>PI372318</t>
  </si>
  <si>
    <t>cl9</t>
  </si>
  <si>
    <t>PI372336</t>
  </si>
  <si>
    <t>PI268955_2</t>
  </si>
  <si>
    <t>PI268955r1</t>
  </si>
  <si>
    <t>PI376050</t>
  </si>
  <si>
    <t>uc99_162</t>
  </si>
  <si>
    <t>PI378013</t>
  </si>
  <si>
    <t>PI381331</t>
  </si>
  <si>
    <t>a550846-4390129-041321-033_A05</t>
  </si>
  <si>
    <t>PI383428</t>
  </si>
  <si>
    <t>PI385938</t>
  </si>
  <si>
    <t>PI386306</t>
  </si>
  <si>
    <t>PI386308</t>
  </si>
  <si>
    <t>PI386350</t>
  </si>
  <si>
    <t>PI372335_2</t>
  </si>
  <si>
    <t>PI372335r1_a</t>
  </si>
  <si>
    <t>PI388619</t>
  </si>
  <si>
    <t>a550846-4392289-041321-474_B08</t>
  </si>
  <si>
    <t>F07</t>
  </si>
  <si>
    <t>PI390428</t>
  </si>
  <si>
    <t>PI390591</t>
  </si>
  <si>
    <t>PI393520</t>
  </si>
  <si>
    <t>PI393525</t>
  </si>
  <si>
    <t>PI270976_1</t>
  </si>
  <si>
    <t>PI393641</t>
  </si>
  <si>
    <t>uc99_200</t>
  </si>
  <si>
    <t>a550846-4390129-041321-033_B16</t>
  </si>
  <si>
    <t>PI393646</t>
  </si>
  <si>
    <t>PI399581</t>
  </si>
  <si>
    <t>PI399582</t>
  </si>
  <si>
    <t>PI399596</t>
  </si>
  <si>
    <t>PI390591_s</t>
  </si>
  <si>
    <t>PI402595</t>
  </si>
  <si>
    <t>uc99_374</t>
  </si>
  <si>
    <t>a550846-4392289-041321-471_L14</t>
  </si>
  <si>
    <t>Peru</t>
  </si>
  <si>
    <t>PI403742</t>
  </si>
  <si>
    <t>PI403761</t>
  </si>
  <si>
    <t>PI403772</t>
  </si>
  <si>
    <t>PI403775</t>
  </si>
  <si>
    <t>PI372335_3</t>
  </si>
  <si>
    <t>PI403799</t>
  </si>
  <si>
    <t>PI372335r1_b</t>
  </si>
  <si>
    <t>uc99_364</t>
  </si>
  <si>
    <t>PI403806</t>
  </si>
  <si>
    <t>a550846-4392289-041321-474_L13</t>
  </si>
  <si>
    <t>PI403813</t>
  </si>
  <si>
    <t>PI403816</t>
  </si>
  <si>
    <t>PI403821</t>
  </si>
  <si>
    <t>PI403824</t>
  </si>
  <si>
    <t>PI259606_s</t>
  </si>
  <si>
    <t>PI404001</t>
  </si>
  <si>
    <t>a550846-4392289-041321-471_G16</t>
  </si>
  <si>
    <t>D08</t>
  </si>
  <si>
    <t>Brazil</t>
  </si>
  <si>
    <t>PI407451</t>
  </si>
  <si>
    <t>PI407648</t>
  </si>
  <si>
    <t>PI407651</t>
  </si>
  <si>
    <t>PI407667</t>
  </si>
  <si>
    <t>PI407669</t>
  </si>
  <si>
    <t>PI268857_1</t>
  </si>
  <si>
    <t>PI407678</t>
  </si>
  <si>
    <t>a550846-4390129-041321-033_J06</t>
  </si>
  <si>
    <t>PI407688</t>
  </si>
  <si>
    <t>PI408710</t>
  </si>
  <si>
    <t>PI408731</t>
  </si>
  <si>
    <t>PI408743</t>
  </si>
  <si>
    <t>PI268943_2</t>
  </si>
  <si>
    <t>PI268943r1</t>
  </si>
  <si>
    <t>PI414998</t>
  </si>
  <si>
    <t>a550846-4390129-041321-033_A07</t>
  </si>
  <si>
    <t>A04</t>
  </si>
  <si>
    <t>PI414999</t>
  </si>
  <si>
    <t>PI415000</t>
  </si>
  <si>
    <t>PI415690</t>
  </si>
  <si>
    <t>PI415837</t>
  </si>
  <si>
    <t>PI415870</t>
  </si>
  <si>
    <t>PI295174_2</t>
  </si>
  <si>
    <t>PI295174r1</t>
  </si>
  <si>
    <t>PI415874</t>
  </si>
  <si>
    <t>a550846-4392289-041321-474_B01</t>
  </si>
  <si>
    <t>PI418225</t>
  </si>
  <si>
    <t>A01</t>
  </si>
  <si>
    <t>Israel</t>
  </si>
  <si>
    <t>PI420334</t>
  </si>
  <si>
    <t>PI429409</t>
  </si>
  <si>
    <t>PI429414</t>
  </si>
  <si>
    <t>PI429420</t>
  </si>
  <si>
    <t>PI481795_s</t>
  </si>
  <si>
    <t>PI481795</t>
  </si>
  <si>
    <t>PI429429</t>
  </si>
  <si>
    <t>a550846-4390129-041321-033_L18</t>
  </si>
  <si>
    <t>F09</t>
  </si>
  <si>
    <t>PI429431</t>
  </si>
  <si>
    <t>Mozambique</t>
  </si>
  <si>
    <t>PI429486</t>
  </si>
  <si>
    <t>PI429490</t>
  </si>
  <si>
    <t>PI496448_s</t>
  </si>
  <si>
    <t>PI496448</t>
  </si>
  <si>
    <t>PI430307</t>
  </si>
  <si>
    <t>a550846-4392289-041321-471_K15</t>
  </si>
  <si>
    <t>F08</t>
  </si>
  <si>
    <t>PI431457</t>
  </si>
  <si>
    <t>PI433347</t>
  </si>
  <si>
    <t>PI433351</t>
  </si>
  <si>
    <t>PI433356</t>
  </si>
  <si>
    <t>PI196622_s</t>
  </si>
  <si>
    <t>PI433484</t>
  </si>
  <si>
    <t>PI436543</t>
  </si>
  <si>
    <t>a550846-4390129-041321-033_D07</t>
  </si>
  <si>
    <t>Ivory_Coast</t>
  </si>
  <si>
    <t>PI438605</t>
  </si>
  <si>
    <t>PI439877</t>
  </si>
  <si>
    <t>PI442566</t>
  </si>
  <si>
    <t>PI442579</t>
  </si>
  <si>
    <t>PI372271_s</t>
  </si>
  <si>
    <t>PI442583</t>
  </si>
  <si>
    <t>a550846-4392289-041321-471_G01</t>
  </si>
  <si>
    <t>PI442587</t>
  </si>
  <si>
    <t>PI442590</t>
  </si>
  <si>
    <t>PI442593</t>
  </si>
  <si>
    <t>PI442597</t>
  </si>
  <si>
    <t>PI264172_s</t>
  </si>
  <si>
    <t>a550846-4392289-041321-471_F17</t>
  </si>
  <si>
    <t>Australia</t>
  </si>
  <si>
    <t>PI442612</t>
  </si>
  <si>
    <t>PI442714</t>
  </si>
  <si>
    <t>PI442715</t>
  </si>
  <si>
    <t>PI393646_2</t>
  </si>
  <si>
    <t>PI393646r1_a</t>
  </si>
  <si>
    <t>PI442716</t>
  </si>
  <si>
    <t>uc99_380</t>
  </si>
  <si>
    <t>PI442722</t>
  </si>
  <si>
    <t>a550846-4392289-041321-474_B14</t>
  </si>
  <si>
    <t>F10</t>
  </si>
  <si>
    <t>PI442724</t>
  </si>
  <si>
    <t>PI442768</t>
  </si>
  <si>
    <t>PI442786</t>
  </si>
  <si>
    <t>PI443030</t>
  </si>
  <si>
    <t>PI393646_3</t>
  </si>
  <si>
    <t>PI445920</t>
  </si>
  <si>
    <t>PI393646r1_b</t>
  </si>
  <si>
    <t>PI458619</t>
  </si>
  <si>
    <t>a550846-4392289-041321-474_L19</t>
  </si>
  <si>
    <t>PI461427</t>
  </si>
  <si>
    <t>PI461434</t>
  </si>
  <si>
    <t>PI461440</t>
  </si>
  <si>
    <t>PI461451</t>
  </si>
  <si>
    <t>PI468133</t>
  </si>
  <si>
    <t>PI490367_s</t>
  </si>
  <si>
    <t>PI490367</t>
  </si>
  <si>
    <t>PI468138</t>
  </si>
  <si>
    <t>uc99_549</t>
  </si>
  <si>
    <t>PI468195</t>
  </si>
  <si>
    <t>a550846-4392289-041321-471_I21</t>
  </si>
  <si>
    <t>PI468213</t>
  </si>
  <si>
    <t>PI468219</t>
  </si>
  <si>
    <t>PI468250</t>
  </si>
  <si>
    <t>PI468252</t>
  </si>
  <si>
    <t>PI468271</t>
  </si>
  <si>
    <t>PI259796_s</t>
  </si>
  <si>
    <t>PI468280</t>
  </si>
  <si>
    <t>a550846-4390129-041321-033_H11</t>
  </si>
  <si>
    <t>D06</t>
  </si>
  <si>
    <t>Malawi</t>
  </si>
  <si>
    <t>PI468350</t>
  </si>
  <si>
    <t>PI471952</t>
  </si>
  <si>
    <t>PI471954</t>
  </si>
  <si>
    <t>PI471955</t>
  </si>
  <si>
    <t>PI471963</t>
  </si>
  <si>
    <t>PI185633_1</t>
  </si>
  <si>
    <t>PI471966</t>
  </si>
  <si>
    <t>a550846-4390129-041321-033_B23</t>
  </si>
  <si>
    <t>Ghana</t>
  </si>
  <si>
    <t>PI471967</t>
  </si>
  <si>
    <t>PI471986</t>
  </si>
  <si>
    <t>PI471998</t>
  </si>
  <si>
    <t>PI475849</t>
  </si>
  <si>
    <t>PI475851</t>
  </si>
  <si>
    <t>PI185633_2</t>
  </si>
  <si>
    <t>PI185633r1</t>
  </si>
  <si>
    <t>PI475861</t>
  </si>
  <si>
    <t>a550846-4392289-041321-474_J23</t>
  </si>
  <si>
    <t>E12</t>
  </si>
  <si>
    <t>PI475863</t>
  </si>
  <si>
    <t>PI475866</t>
  </si>
  <si>
    <t>PI475872</t>
  </si>
  <si>
    <t>PI475903</t>
  </si>
  <si>
    <t>PI196715_s</t>
  </si>
  <si>
    <t>PI475913</t>
  </si>
  <si>
    <t>PI475918</t>
  </si>
  <si>
    <t>a550846-4390129-041321-033_F05</t>
  </si>
  <si>
    <t>PI475931</t>
  </si>
  <si>
    <t>PI475968</t>
  </si>
  <si>
    <t>PI475971</t>
  </si>
  <si>
    <t>PI475982</t>
  </si>
  <si>
    <t>PI276105_s</t>
  </si>
  <si>
    <t>PI476025</t>
  </si>
  <si>
    <t>a550846-4390129-041321-033_P23</t>
  </si>
  <si>
    <t>H12</t>
  </si>
  <si>
    <t>PI476081</t>
  </si>
  <si>
    <t>PI476089</t>
  </si>
  <si>
    <t>PI476093</t>
  </si>
  <si>
    <t>PI476156</t>
  </si>
  <si>
    <t>PI476205</t>
  </si>
  <si>
    <t>PI295250_2</t>
  </si>
  <si>
    <t>PI295250r1</t>
  </si>
  <si>
    <t>PI476317</t>
  </si>
  <si>
    <t>a550846-4390129-041321-033_O23</t>
  </si>
  <si>
    <t>PI476426</t>
  </si>
  <si>
    <t>PI476432</t>
  </si>
  <si>
    <t>PI476454</t>
  </si>
  <si>
    <t>PI476472</t>
  </si>
  <si>
    <t>PI300589_s</t>
  </si>
  <si>
    <t>PI476473</t>
  </si>
  <si>
    <t>a550846-4392289-041321-471_N01</t>
  </si>
  <si>
    <t>Vietnam</t>
  </si>
  <si>
    <t>PI476504</t>
  </si>
  <si>
    <t>PI476525</t>
  </si>
  <si>
    <t>PI295250_1</t>
  </si>
  <si>
    <t>PI476596</t>
  </si>
  <si>
    <t>a550846-4392289-041321-471_L05</t>
  </si>
  <si>
    <t>PI476604</t>
  </si>
  <si>
    <t>PI476628</t>
  </si>
  <si>
    <t>PI476631</t>
  </si>
  <si>
    <t>PI372336_s</t>
  </si>
  <si>
    <t>PI476641</t>
  </si>
  <si>
    <t>PI476824</t>
  </si>
  <si>
    <t>a550846-4392289-041321-471_E17</t>
  </si>
  <si>
    <t>PI476829</t>
  </si>
  <si>
    <t>PI478774</t>
  </si>
  <si>
    <t>PI478775</t>
  </si>
  <si>
    <t>PI478803</t>
  </si>
  <si>
    <t>PI295174_1</t>
  </si>
  <si>
    <t>PI478807</t>
  </si>
  <si>
    <t>a550846-4392289-041321-471_J19</t>
  </si>
  <si>
    <t>PI478850</t>
  </si>
  <si>
    <t>PI478852</t>
  </si>
  <si>
    <t>PI478890</t>
  </si>
  <si>
    <t>PI481744</t>
  </si>
  <si>
    <t>PI494808_s</t>
  </si>
  <si>
    <t>PI494808</t>
  </si>
  <si>
    <t>PI481749</t>
  </si>
  <si>
    <t>uc99_608</t>
  </si>
  <si>
    <t>a550846-4392289-041321-471_K03</t>
  </si>
  <si>
    <t>PI481756</t>
  </si>
  <si>
    <t>F02</t>
  </si>
  <si>
    <t>PI481761</t>
  </si>
  <si>
    <t>PI481765</t>
  </si>
  <si>
    <t>PI481768</t>
  </si>
  <si>
    <t>PI275707_1</t>
  </si>
  <si>
    <t>PI481772</t>
  </si>
  <si>
    <t>uc99_161</t>
  </si>
  <si>
    <t>PI481774</t>
  </si>
  <si>
    <t>a550846-4392289-041321-471_B07</t>
  </si>
  <si>
    <t>PI481791</t>
  </si>
  <si>
    <t>PI481802</t>
  </si>
  <si>
    <t>PI482070</t>
  </si>
  <si>
    <t>PI482079</t>
  </si>
  <si>
    <t>PI290626_s</t>
  </si>
  <si>
    <t>PI482081</t>
  </si>
  <si>
    <t>a550846-4392289-041321-471_D11</t>
  </si>
  <si>
    <t>PI482089</t>
  </si>
  <si>
    <t>PI482120</t>
  </si>
  <si>
    <t>PI482124</t>
  </si>
  <si>
    <t>PI277188_2</t>
  </si>
  <si>
    <t>PI277188r1</t>
  </si>
  <si>
    <t>PI482125</t>
  </si>
  <si>
    <t>uc99_214</t>
  </si>
  <si>
    <t>PI482133</t>
  </si>
  <si>
    <t>a550846-4392289-041321-474_B21</t>
  </si>
  <si>
    <t>A11</t>
  </si>
  <si>
    <t>PI482142</t>
  </si>
  <si>
    <t>PI482168</t>
  </si>
  <si>
    <t>PI482189</t>
  </si>
  <si>
    <t>PI482195</t>
  </si>
  <si>
    <t>PI268922_s</t>
  </si>
  <si>
    <t>PI482209</t>
  </si>
  <si>
    <t>a550846-4390129-041321-033_H18</t>
  </si>
  <si>
    <t>PI482210</t>
  </si>
  <si>
    <t>D09</t>
  </si>
  <si>
    <t>PI482212</t>
  </si>
  <si>
    <t>PI482223</t>
  </si>
  <si>
    <t>PI482239</t>
  </si>
  <si>
    <t>PI487555</t>
  </si>
  <si>
    <t>PI275707_2</t>
  </si>
  <si>
    <t>PI275707r1</t>
  </si>
  <si>
    <t>a550846-4390129-041321-033_K01</t>
  </si>
  <si>
    <t>PI493310</t>
  </si>
  <si>
    <t>PI493356</t>
  </si>
  <si>
    <t>PI493358</t>
  </si>
  <si>
    <t>PI493380</t>
  </si>
  <si>
    <t>PI493381</t>
  </si>
  <si>
    <t>PI288129_s</t>
  </si>
  <si>
    <t>PI493396</t>
  </si>
  <si>
    <t>a550846-4392289-041321-471_H23</t>
  </si>
  <si>
    <t>D12</t>
  </si>
  <si>
    <t>PI493420</t>
  </si>
  <si>
    <t>PI493425</t>
  </si>
  <si>
    <t>PI493443</t>
  </si>
  <si>
    <t>PI493456</t>
  </si>
  <si>
    <t>PI277188_1</t>
  </si>
  <si>
    <t>PI493467</t>
  </si>
  <si>
    <t>PI493468</t>
  </si>
  <si>
    <t>a550846-4392289-041321-471_H07</t>
  </si>
  <si>
    <t>D04</t>
  </si>
  <si>
    <t>PI493487</t>
  </si>
  <si>
    <t>PI493504</t>
  </si>
  <si>
    <t>PI493506</t>
  </si>
  <si>
    <t>PI493512</t>
  </si>
  <si>
    <t>PI259658_1</t>
  </si>
  <si>
    <t>PI493521</t>
  </si>
  <si>
    <t>uc99_88</t>
  </si>
  <si>
    <t>PI493536</t>
  </si>
  <si>
    <t>a550846-4392289-041321-471_I04</t>
  </si>
  <si>
    <t>PI493547</t>
  </si>
  <si>
    <t>PI493550</t>
  </si>
  <si>
    <t>PI493559</t>
  </si>
  <si>
    <t>PI493562</t>
  </si>
  <si>
    <t>PI259658_2</t>
  </si>
  <si>
    <t>PI259658r1</t>
  </si>
  <si>
    <t>a550846-4392289-041321-474_H17</t>
  </si>
  <si>
    <t>PI482212_1</t>
  </si>
  <si>
    <t>uc99_159</t>
  </si>
  <si>
    <t>PI493580</t>
  </si>
  <si>
    <t>a550846-4392289-041321-471_I13</t>
  </si>
  <si>
    <t>PI493581</t>
  </si>
  <si>
    <t>PI493595</t>
  </si>
  <si>
    <t>PI493615</t>
  </si>
  <si>
    <t>PI493631</t>
  </si>
  <si>
    <t>PI482168_s</t>
  </si>
  <si>
    <t>PI493643</t>
  </si>
  <si>
    <t>uc99_541</t>
  </si>
  <si>
    <t>PI493661</t>
  </si>
  <si>
    <t>a550846-4392289-041321-471_M23</t>
  </si>
  <si>
    <t>G12</t>
  </si>
  <si>
    <t>PI493667</t>
  </si>
  <si>
    <t>PI493668</t>
  </si>
  <si>
    <t>PI493693</t>
  </si>
  <si>
    <t>PI493706</t>
  </si>
  <si>
    <t>PI493710</t>
  </si>
  <si>
    <t>PI493717</t>
  </si>
  <si>
    <t>PI493721</t>
  </si>
  <si>
    <t>PI482125_2</t>
  </si>
  <si>
    <t>PI482125r1</t>
  </si>
  <si>
    <t>PI493727</t>
  </si>
  <si>
    <t>uc99_536</t>
  </si>
  <si>
    <t>PI493729</t>
  </si>
  <si>
    <t>a550846-4392289-041321-474_J04</t>
  </si>
  <si>
    <t>PI493735</t>
  </si>
  <si>
    <t>PI493748</t>
  </si>
  <si>
    <t>PI493750</t>
  </si>
  <si>
    <t>PI493754</t>
  </si>
  <si>
    <t>PI493755</t>
  </si>
  <si>
    <t>PI493780</t>
  </si>
  <si>
    <t>PI493799</t>
  </si>
  <si>
    <t>PI493800</t>
  </si>
  <si>
    <t>PI482209_s</t>
  </si>
  <si>
    <t>PI493815</t>
  </si>
  <si>
    <t>PI493830</t>
  </si>
  <si>
    <t>a550846-4392289-041321-471_I09</t>
  </si>
  <si>
    <t>PI493846</t>
  </si>
  <si>
    <t>PI493847</t>
  </si>
  <si>
    <t>PI493850</t>
  </si>
  <si>
    <t>PI493852</t>
  </si>
  <si>
    <t>PI493880</t>
  </si>
  <si>
    <t>PI493891</t>
  </si>
  <si>
    <t>PI493896</t>
  </si>
  <si>
    <t>PI482125_1</t>
  </si>
  <si>
    <t>PI493906</t>
  </si>
  <si>
    <t>a550846-4392289-041321-471_G23</t>
  </si>
  <si>
    <t>PI493911</t>
  </si>
  <si>
    <t>PI493913</t>
  </si>
  <si>
    <t>PI493937</t>
  </si>
  <si>
    <t>PI493938</t>
  </si>
  <si>
    <t>PI493942</t>
  </si>
  <si>
    <t>PI482212_2</t>
  </si>
  <si>
    <t>PI482212r1</t>
  </si>
  <si>
    <t>PI493994</t>
  </si>
  <si>
    <t>a550846-4390129-041321-033_E07</t>
  </si>
  <si>
    <t>PI494013</t>
  </si>
  <si>
    <t>PI494018</t>
  </si>
  <si>
    <t>PI494029</t>
  </si>
  <si>
    <t>PI494034</t>
  </si>
  <si>
    <t>PI259813_1</t>
  </si>
  <si>
    <t>PI494049</t>
  </si>
  <si>
    <t>PI494053</t>
  </si>
  <si>
    <t>a550846-4390129-041321-033_H13</t>
  </si>
  <si>
    <t>PI494783</t>
  </si>
  <si>
    <t>PI494795</t>
  </si>
  <si>
    <t>PI494813</t>
  </si>
  <si>
    <t>PI259813_2</t>
  </si>
  <si>
    <t>PI259813r1</t>
  </si>
  <si>
    <t>PI496401</t>
  </si>
  <si>
    <t>PI496406</t>
  </si>
  <si>
    <t>a550846-4392289-041321-474_H11</t>
  </si>
  <si>
    <t>PI496422</t>
  </si>
  <si>
    <t>PI496436</t>
  </si>
  <si>
    <t>PI497254</t>
  </si>
  <si>
    <t>PI295309_s</t>
  </si>
  <si>
    <t>PI497277</t>
  </si>
  <si>
    <t>PI497317</t>
  </si>
  <si>
    <t>a550846-4392289-041321-471_L07</t>
  </si>
  <si>
    <t>F04</t>
  </si>
  <si>
    <t>PI497318</t>
  </si>
  <si>
    <t>PI497323</t>
  </si>
  <si>
    <t>PI497342</t>
  </si>
  <si>
    <t>PI497351</t>
  </si>
  <si>
    <t>PI268857_2</t>
  </si>
  <si>
    <t>PI268857r1</t>
  </si>
  <si>
    <t>PI497391</t>
  </si>
  <si>
    <t>PI497395</t>
  </si>
  <si>
    <t>a550846-4390129-041321-033_G11</t>
  </si>
  <si>
    <t>PI497405</t>
  </si>
  <si>
    <t>PI497407</t>
  </si>
  <si>
    <t>PI497410</t>
  </si>
  <si>
    <t>PI497420</t>
  </si>
  <si>
    <t>PI497426</t>
  </si>
  <si>
    <t>PI268752_s</t>
  </si>
  <si>
    <t>PI497429</t>
  </si>
  <si>
    <t>PI497459</t>
  </si>
  <si>
    <t>a550846-4390129-041321-033_L04</t>
  </si>
  <si>
    <t>PI497460</t>
  </si>
  <si>
    <t>PI497461</t>
  </si>
  <si>
    <t>PI497462</t>
  </si>
  <si>
    <t>PI497480</t>
  </si>
  <si>
    <t>PI268885_s</t>
  </si>
  <si>
    <t>PI497489</t>
  </si>
  <si>
    <t>PI497495</t>
  </si>
  <si>
    <t>a550846-4392289-041321-471_B09</t>
  </si>
  <si>
    <t>PI497513</t>
  </si>
  <si>
    <t>PI497517</t>
  </si>
  <si>
    <t>PI497521</t>
  </si>
  <si>
    <t>PI497522</t>
  </si>
  <si>
    <t>PI270801_1</t>
  </si>
  <si>
    <t>PI497588</t>
  </si>
  <si>
    <t>PI497599</t>
  </si>
  <si>
    <t>a550846-4390129-041321-033_D16</t>
  </si>
  <si>
    <t>PI497610</t>
  </si>
  <si>
    <t>PI497631</t>
  </si>
  <si>
    <t>PI497639</t>
  </si>
  <si>
    <t>PI497640</t>
  </si>
  <si>
    <t>PI270786_s</t>
  </si>
  <si>
    <t>PI497648</t>
  </si>
  <si>
    <t>PI497660</t>
  </si>
  <si>
    <t>a550846-4390129-041321-033_D22</t>
  </si>
  <si>
    <t>PI501272</t>
  </si>
  <si>
    <t>PI501280</t>
  </si>
  <si>
    <t>PI501286</t>
  </si>
  <si>
    <t>PI501987</t>
  </si>
  <si>
    <t>PI270810_2</t>
  </si>
  <si>
    <t>PI270810r1</t>
  </si>
  <si>
    <t>PI501995</t>
  </si>
  <si>
    <t>PI502018</t>
  </si>
  <si>
    <t>PI502020</t>
  </si>
  <si>
    <t>PI502024</t>
  </si>
  <si>
    <t>a550846-4390129-041321-033_I07</t>
  </si>
  <si>
    <t>PI502028</t>
  </si>
  <si>
    <t>PI502040</t>
  </si>
  <si>
    <t>PI502093</t>
  </si>
  <si>
    <t>PI502111</t>
  </si>
  <si>
    <t>PI481744_s</t>
  </si>
  <si>
    <t>PI502116</t>
  </si>
  <si>
    <t>PI502120</t>
  </si>
  <si>
    <t>a550846-4390129-041321-033_N12</t>
  </si>
  <si>
    <t>PI502126</t>
  </si>
  <si>
    <t>PI504614</t>
  </si>
  <si>
    <t>PI505573</t>
  </si>
  <si>
    <t>PI505965</t>
  </si>
  <si>
    <t>PI505975</t>
  </si>
  <si>
    <t>PI268852_2</t>
  </si>
  <si>
    <t>PI268852r1</t>
  </si>
  <si>
    <t>PI508278</t>
  </si>
  <si>
    <t>PI512247</t>
  </si>
  <si>
    <t>PI512251</t>
  </si>
  <si>
    <t>PI512273</t>
  </si>
  <si>
    <t>redriver</t>
  </si>
  <si>
    <t>a550846-4390129-041321-033_G09</t>
  </si>
  <si>
    <t>D05</t>
  </si>
  <si>
    <t>shitoqi</t>
  </si>
  <si>
    <t>fuhuasheng</t>
  </si>
  <si>
    <t>tifrunner</t>
  </si>
  <si>
    <t>duranensis_and_ipaensis</t>
  </si>
  <si>
    <t>PI268926_s</t>
  </si>
  <si>
    <t>a550846-4390129-041321-033_H16</t>
  </si>
  <si>
    <t>AU</t>
  </si>
  <si>
    <t>PI468133_1</t>
  </si>
  <si>
    <t>a550846-4392289-041321-471_A11</t>
  </si>
  <si>
    <t>PI229659_1</t>
  </si>
  <si>
    <t>a550846-4390129-041321-033_F13</t>
  </si>
  <si>
    <t>C07</t>
  </si>
  <si>
    <t>PI482079_s</t>
  </si>
  <si>
    <t>a550846-4390129-041321-033_L12</t>
  </si>
  <si>
    <t>PI270791_s</t>
  </si>
  <si>
    <t>a550846-4390129-041321-033_D20</t>
  </si>
  <si>
    <t>B10</t>
  </si>
  <si>
    <t>PI270810_1</t>
  </si>
  <si>
    <t>a550846-4390129-041321-033_D14</t>
  </si>
  <si>
    <t>B07</t>
  </si>
  <si>
    <t>PI505573_2</t>
  </si>
  <si>
    <t>PI505573r1</t>
  </si>
  <si>
    <t>a550846-4390129-041321-033_G01</t>
  </si>
  <si>
    <t>REGION</t>
  </si>
  <si>
    <t>PI269067_2</t>
  </si>
  <si>
    <t>PI269067r1</t>
  </si>
  <si>
    <t>clade\</t>
  </si>
  <si>
    <t>a550846-4390129-041321-033_G19</t>
  </si>
  <si>
    <t>A_C</t>
  </si>
  <si>
    <t>EU_E</t>
  </si>
  <si>
    <t>EU_S</t>
  </si>
  <si>
    <t>SU</t>
  </si>
  <si>
    <t>ME</t>
  </si>
  <si>
    <t>NA</t>
  </si>
  <si>
    <t>NEA</t>
  </si>
  <si>
    <t>SEA</t>
  </si>
  <si>
    <t>SUM</t>
  </si>
  <si>
    <t>PI482081_1</t>
  </si>
  <si>
    <t>a550846-4390129-041321-033_L10</t>
  </si>
  <si>
    <t>F05</t>
  </si>
  <si>
    <t>PI158854_2</t>
  </si>
  <si>
    <t>PI158854r1</t>
  </si>
  <si>
    <t>a550846-4392289-041321-474_L01</t>
  </si>
  <si>
    <t>PI158854_3</t>
  </si>
  <si>
    <t>PI158854r2</t>
  </si>
  <si>
    <t>a550846-4390129-041321-033_G10</t>
  </si>
  <si>
    <t>PI149268_s</t>
  </si>
  <si>
    <t>a550846-4390129-041321-033_B07</t>
  </si>
  <si>
    <t>Tanzania</t>
  </si>
  <si>
    <t>PI158854_1</t>
  </si>
  <si>
    <t>a550846-4392289-041321-471_A08</t>
  </si>
  <si>
    <t>PI481749_2</t>
  </si>
  <si>
    <t>PI481749r1</t>
  </si>
  <si>
    <t>a550846-4390129-041321-033_C13</t>
  </si>
  <si>
    <t>PI268852_1</t>
  </si>
  <si>
    <t>a550846-4390129-041321-033_J10</t>
  </si>
  <si>
    <t>PI268943_1</t>
  </si>
  <si>
    <t>a550846-4390129-041321-033_H12</t>
  </si>
  <si>
    <t>PI268845_2</t>
  </si>
  <si>
    <t>PI268845r1</t>
  </si>
  <si>
    <t>a550846-4390129-041321-033_A12</t>
  </si>
  <si>
    <t>PI259825_s</t>
  </si>
  <si>
    <t>a550846-4390129-041321-033_H15</t>
  </si>
  <si>
    <t>PI268987_s</t>
  </si>
  <si>
    <t>a550846-4392289-041321-471_D03</t>
  </si>
  <si>
    <t>B02</t>
  </si>
  <si>
    <t>PI292950_s</t>
  </si>
  <si>
    <t>a550846-4390129-041321-033_P15</t>
  </si>
  <si>
    <t>H08</t>
  </si>
  <si>
    <t>PI478890_1</t>
  </si>
  <si>
    <t>a550846-4390129-041321-033_N14</t>
  </si>
  <si>
    <t>G07</t>
  </si>
  <si>
    <t>PI268879_s</t>
  </si>
  <si>
    <t>a550846-4390129-041321-033_H24</t>
  </si>
  <si>
    <t>cl15</t>
  </si>
  <si>
    <t>PI482070_1</t>
  </si>
  <si>
    <t>a550846-4390129-041321-033_L14</t>
  </si>
  <si>
    <t>PI268784_1</t>
  </si>
  <si>
    <t>a550846-4390129-041321-033_J24</t>
  </si>
  <si>
    <t>PI268891_s</t>
  </si>
  <si>
    <t>a550846-4390129-041321-033_H22</t>
  </si>
  <si>
    <t>PI268870_2</t>
  </si>
  <si>
    <t>PI268870r1</t>
  </si>
  <si>
    <t>uc99_160</t>
  </si>
  <si>
    <t>a550846-4392289-041321-474_F09</t>
  </si>
  <si>
    <t>C05</t>
  </si>
  <si>
    <t>PI494813_s</t>
  </si>
  <si>
    <t>a550846-4392289-041321-471_K05</t>
  </si>
  <si>
    <t>PI494783_s</t>
  </si>
  <si>
    <t>a550846-4392289-041321-471_I23</t>
  </si>
  <si>
    <t>PI162859_s</t>
  </si>
  <si>
    <t>a550846-4390129-041321-033_B21</t>
  </si>
  <si>
    <t>cl14</t>
  </si>
  <si>
    <t>PI481774_2</t>
  </si>
  <si>
    <t>PI481774r1</t>
  </si>
  <si>
    <t>a550846-4392289-041321-474_H18</t>
  </si>
  <si>
    <t>PI481756_2</t>
  </si>
  <si>
    <t>PI481756r1</t>
  </si>
  <si>
    <t>a550846-4392289-041321-474_H08</t>
  </si>
  <si>
    <t>PI481756_3</t>
  </si>
  <si>
    <t>PI481756r2</t>
  </si>
  <si>
    <t>uc99_528</t>
  </si>
  <si>
    <t>a550846-4392289-041321-474_H10</t>
  </si>
  <si>
    <t>PI270798_s</t>
  </si>
  <si>
    <t>a550846-4390129-041321-033_D18</t>
  </si>
  <si>
    <t>PI481756_4</t>
  </si>
  <si>
    <t>PI481756r3</t>
  </si>
  <si>
    <t>a550846-4392289-041321-474_H12</t>
  </si>
  <si>
    <t>PI270780_1</t>
  </si>
  <si>
    <t>a550846-4390129-041321-033_F04</t>
  </si>
  <si>
    <t>PI268850_s</t>
  </si>
  <si>
    <t>a550846-4390129-041321-033_J12</t>
  </si>
  <si>
    <t>E06</t>
  </si>
  <si>
    <t>PI270856_s</t>
  </si>
  <si>
    <t>a550846-4390129-041321-033_D06</t>
  </si>
  <si>
    <t>PI487555_s</t>
  </si>
  <si>
    <t>a550846-4392289-041321-471_I19</t>
  </si>
  <si>
    <t>PI481802_1</t>
  </si>
  <si>
    <t>a550846-4390129-041321-033_L16</t>
  </si>
  <si>
    <t>PI295186_s</t>
  </si>
  <si>
    <t>uc99_244</t>
  </si>
  <si>
    <t>a550846-4392289-041321-471_J21</t>
  </si>
  <si>
    <t>PI270993_1</t>
  </si>
  <si>
    <t>uc99_204</t>
  </si>
  <si>
    <t>a550846-4390129-041321-033_B10</t>
  </si>
  <si>
    <t>PI279615_s</t>
  </si>
  <si>
    <t>a550846-4390129-041321-033_P19</t>
  </si>
  <si>
    <t>H10</t>
  </si>
  <si>
    <t>PI338503_1</t>
  </si>
  <si>
    <t>uc99_226</t>
  </si>
  <si>
    <t>a550846-4392289-041321-471_N04</t>
  </si>
  <si>
    <t>G02</t>
  </si>
  <si>
    <t>PI338503_2</t>
  </si>
  <si>
    <t>PI338503r1</t>
  </si>
  <si>
    <t>uc99_329</t>
  </si>
  <si>
    <t>a550846-4390129-041321-033_K24</t>
  </si>
  <si>
    <t>F12</t>
  </si>
  <si>
    <t>PI288178_1</t>
  </si>
  <si>
    <t>a550846-4392289-041321-471_F09</t>
  </si>
  <si>
    <t>PI288178_2</t>
  </si>
  <si>
    <t>PI288178r1</t>
  </si>
  <si>
    <t>a550846-4390129-041321-033_I04</t>
  </si>
  <si>
    <t>PI288174_s</t>
  </si>
  <si>
    <t>uc99_225</t>
  </si>
  <si>
    <t>a550846-4392289-041321-471_D15</t>
  </si>
  <si>
    <t>PI343358_s</t>
  </si>
  <si>
    <t>uc99_338</t>
  </si>
  <si>
    <t>a550846-4392289-041321-471_N16</t>
  </si>
  <si>
    <t>PI415874_s</t>
  </si>
  <si>
    <t>uc99_417</t>
  </si>
  <si>
    <t>a550846-4392289-041321-471_C17</t>
  </si>
  <si>
    <t>REGION- percentage</t>
  </si>
  <si>
    <t>PI415870_s</t>
  </si>
  <si>
    <t>uc99_416</t>
  </si>
  <si>
    <t>a550846-4392289-041321-471_C19</t>
  </si>
  <si>
    <t>PI476525_2</t>
  </si>
  <si>
    <t>PI476525r1</t>
  </si>
  <si>
    <t>uc99_508</t>
  </si>
  <si>
    <t>a550846-4390129-041321-033_C07</t>
  </si>
  <si>
    <t>PI290589_1</t>
  </si>
  <si>
    <t>uc99_230</t>
  </si>
  <si>
    <t>a550846-4392289-041321-471_H19</t>
  </si>
  <si>
    <t>PI290589_2</t>
  </si>
  <si>
    <t>PI290589r1</t>
  </si>
  <si>
    <t>uc99_231</t>
  </si>
  <si>
    <t>a550846-4392289-041321-474_B07</t>
  </si>
  <si>
    <t>PI196644_s</t>
  </si>
  <si>
    <t>uc99_42</t>
  </si>
  <si>
    <t>a550846-4390129-041321-033_D13</t>
  </si>
  <si>
    <t>PI339954_s</t>
  </si>
  <si>
    <t>a550846-4392289-041321-471_H18</t>
  </si>
  <si>
    <t>PI288168_s</t>
  </si>
  <si>
    <t>uc99_224</t>
  </si>
  <si>
    <t>a550846-4392289-041321-471_B21</t>
  </si>
  <si>
    <t>PI339965_s</t>
  </si>
  <si>
    <t>uc99_309</t>
  </si>
  <si>
    <t>a550846-4392289-041321-471_N08</t>
  </si>
  <si>
    <t>G04</t>
  </si>
  <si>
    <t>Bolivia</t>
  </si>
  <si>
    <t>PI331758_1</t>
  </si>
  <si>
    <t>a550846-4392289-041321-471_D14</t>
  </si>
  <si>
    <t>Portugal</t>
  </si>
  <si>
    <t>PI331758_2</t>
  </si>
  <si>
    <t>PI331758r1</t>
  </si>
  <si>
    <t>a550846-4390129-041321-033_M11</t>
  </si>
  <si>
    <t>PI259851_s</t>
  </si>
  <si>
    <t>uc99_101</t>
  </si>
  <si>
    <t>a550846-4390129-041321-033_H23</t>
  </si>
  <si>
    <t>PI196621_s</t>
  </si>
  <si>
    <t>uc99_41</t>
  </si>
  <si>
    <t>a550846-4390129-041321-033_D05</t>
  </si>
  <si>
    <t>PI268820_s</t>
  </si>
  <si>
    <t>a550846-4390129-041321-033_J20</t>
  </si>
  <si>
    <t>cl8</t>
  </si>
  <si>
    <t>PI298854_s</t>
  </si>
  <si>
    <t>a550846-4390129-041321-033_P09</t>
  </si>
  <si>
    <t>H05</t>
  </si>
  <si>
    <t>PI288125_1</t>
  </si>
  <si>
    <t>a550846-4392289-041321-471_F11</t>
  </si>
  <si>
    <t>Counts of samples and accessions</t>
  </si>
  <si>
    <t>accessions</t>
  </si>
  <si>
    <t>Samples and accessions - percentage</t>
  </si>
  <si>
    <t>PI288125_2</t>
  </si>
  <si>
    <t>PI288125r1</t>
  </si>
  <si>
    <t>a550846-4390129-041321-033_I02</t>
  </si>
  <si>
    <t>E01</t>
  </si>
  <si>
    <t>PI259837_s</t>
  </si>
  <si>
    <t>a550846-4390129-041321-033_H21</t>
  </si>
  <si>
    <t>PI158839_s</t>
  </si>
  <si>
    <t>uc99_32</t>
  </si>
  <si>
    <t>a550846-4392289-041321-471_A04</t>
  </si>
  <si>
    <t>PI158840_s</t>
  </si>
  <si>
    <t>a550846-4392289-041321-471_A06</t>
  </si>
  <si>
    <t>PI196707_1</t>
  </si>
  <si>
    <t>a550846-4392289-041321-471_C10</t>
  </si>
  <si>
    <t>prostrate</t>
  </si>
  <si>
    <t>PI343401_1</t>
  </si>
  <si>
    <t>uc99_173</t>
  </si>
  <si>
    <t>a550846-4392289-041321-471_N18</t>
  </si>
  <si>
    <t>G09</t>
  </si>
  <si>
    <t>PI343401_3</t>
  </si>
  <si>
    <t>a550846-4390129-041321-033_M04</t>
  </si>
  <si>
    <t>PI343401_2</t>
  </si>
  <si>
    <t>PI343401r1</t>
  </si>
  <si>
    <t>a550846-4390129-041321-033_A13</t>
  </si>
  <si>
    <t>PI381331_s</t>
  </si>
  <si>
    <t>uc99_367</t>
  </si>
  <si>
    <t>a550846-4392289-041321-471_H08</t>
  </si>
  <si>
    <t>Spain</t>
  </si>
  <si>
    <t>PI268870_1</t>
  </si>
  <si>
    <t>a550846-4390129-041321-033_J02</t>
  </si>
  <si>
    <t>PI162857_s</t>
  </si>
  <si>
    <t>a550846-4390129-041321-033_B19</t>
  </si>
  <si>
    <t>PI323268_2</t>
  </si>
  <si>
    <t>PI323268r1</t>
  </si>
  <si>
    <t>a550846-4390129-041321-033_O01</t>
  </si>
  <si>
    <t>H01</t>
  </si>
  <si>
    <t>Pakistan</t>
  </si>
  <si>
    <t>PI476525_1</t>
  </si>
  <si>
    <t>uc99_507</t>
  </si>
  <si>
    <t>a550846-4392289-041321-471_M19</t>
  </si>
  <si>
    <t>PI320057_s</t>
  </si>
  <si>
    <t>a550846-4392289-041321-471_B06</t>
  </si>
  <si>
    <t>PI323268_1</t>
  </si>
  <si>
    <t>a550846-4392289-041321-471_B08</t>
  </si>
  <si>
    <t>PI366050_s</t>
  </si>
  <si>
    <t>a550846-4392289-041321-471_H06</t>
  </si>
  <si>
    <t>PI298839_1</t>
  </si>
  <si>
    <t>a550846-4392289-041321-471_L21</t>
  </si>
  <si>
    <t>F11</t>
  </si>
  <si>
    <t>PI298839_2</t>
  </si>
  <si>
    <t>PI298839r1</t>
  </si>
  <si>
    <t>a550846-4390129-041321-033_I18</t>
  </si>
  <si>
    <t>PI512251_s</t>
  </si>
  <si>
    <t>uc99_662</t>
  </si>
  <si>
    <t>a550846-4392289-041321-474_N17</t>
  </si>
  <si>
    <t>PI269061_1</t>
  </si>
  <si>
    <t>a550846-4392289-041321-471_D21</t>
  </si>
  <si>
    <t>PI269698_1</t>
  </si>
  <si>
    <t>a550846-4392289-041321-471_H09</t>
  </si>
  <si>
    <t>Growth habit - Holbrrok - percentage</t>
  </si>
  <si>
    <t>PI269698_2</t>
  </si>
  <si>
    <t>PI269698r1</t>
  </si>
  <si>
    <t>uc99_174</t>
  </si>
  <si>
    <t>a550846-4390129-041321-033_G21</t>
  </si>
  <si>
    <t>PI157542_s</t>
  </si>
  <si>
    <t>uc99_31</t>
  </si>
  <si>
    <t>a550846-4392289-041321-471_A02</t>
  </si>
  <si>
    <t>PI324504_s</t>
  </si>
  <si>
    <t>a550846-4392289-041321-471_B12</t>
  </si>
  <si>
    <t>Taiwan</t>
  </si>
  <si>
    <t>PI269064_1</t>
  </si>
  <si>
    <t>uc99_170</t>
  </si>
  <si>
    <t>a550846-4392289-041321-471_F15</t>
  </si>
  <si>
    <t>C08</t>
  </si>
  <si>
    <t>Soviet_Union</t>
  </si>
  <si>
    <t>PI290689_s</t>
  </si>
  <si>
    <t>a550846-4392289-041321-471_H17</t>
  </si>
  <si>
    <t>Japan</t>
  </si>
  <si>
    <t>PI280689_1</t>
  </si>
  <si>
    <t>uc99_216</t>
  </si>
  <si>
    <t>a550846-4392289-041321-471_M02</t>
  </si>
  <si>
    <t>Mexico</t>
  </si>
  <si>
    <t>PI290682_s</t>
  </si>
  <si>
    <t>a550846-4392289-041321-471_F23</t>
  </si>
  <si>
    <t>C12</t>
  </si>
  <si>
    <t>PI269061_2</t>
  </si>
  <si>
    <t>PI269061r1</t>
  </si>
  <si>
    <t>uc99_169</t>
  </si>
  <si>
    <t>a550846-4392289-041321-474_F03</t>
  </si>
  <si>
    <t>PI433351_2</t>
  </si>
  <si>
    <t>PI433351r1</t>
  </si>
  <si>
    <t>a550846-4392289-041321-474_D12</t>
  </si>
  <si>
    <t>PI280691_s</t>
  </si>
  <si>
    <t>uc99_218</t>
  </si>
  <si>
    <t>a550846-4392289-041321-471_M20</t>
  </si>
  <si>
    <t>PI433351_1</t>
  </si>
  <si>
    <t>uc99_429</t>
  </si>
  <si>
    <t>a550846-4392289-041321-474_C21</t>
  </si>
  <si>
    <t>PI280689_2</t>
  </si>
  <si>
    <t>PI280689r1</t>
  </si>
  <si>
    <t>uc99_217</t>
  </si>
  <si>
    <t>a550846-4392289-041321-474_B17</t>
  </si>
  <si>
    <t>PI196762_s</t>
  </si>
  <si>
    <t>uc99_56</t>
  </si>
  <si>
    <t>a550846-4392289-041321-471_C20</t>
  </si>
  <si>
    <t>Greece</t>
  </si>
  <si>
    <t>PI355271_s</t>
  </si>
  <si>
    <t>uc99_349</t>
  </si>
  <si>
    <t>a550846-4392289-041321-471_L08</t>
  </si>
  <si>
    <t>PI315637_s</t>
  </si>
  <si>
    <t>a550846-4392289-041321-471_P11</t>
  </si>
  <si>
    <t>PI355268_s</t>
  </si>
  <si>
    <t>a550846-4392289-041321-471_P02</t>
  </si>
  <si>
    <t>PI482089_s</t>
  </si>
  <si>
    <t>a550846-4390129-041321-033_L08</t>
  </si>
  <si>
    <t>PI436543_s</t>
  </si>
  <si>
    <t>uc99_432</t>
  </si>
  <si>
    <t>a550846-4392289-041321-474_E03</t>
  </si>
  <si>
    <t>Pod shape - Holbrook - percentage</t>
  </si>
  <si>
    <t>PI478774_1</t>
  </si>
  <si>
    <t>PI478774_a</t>
  </si>
  <si>
    <t>uc99_517</t>
  </si>
  <si>
    <t>a550846-4392289-041321-474_K21</t>
  </si>
  <si>
    <t>PI478775_1</t>
  </si>
  <si>
    <t>PI478775_a</t>
  </si>
  <si>
    <t>uc99_519</t>
  </si>
  <si>
    <t>a550846-4392289-041321-474_K23</t>
  </si>
  <si>
    <t>PI478775_3</t>
  </si>
  <si>
    <t>PI478775r1</t>
  </si>
  <si>
    <t>uc99_521</t>
  </si>
  <si>
    <t>a550846-4390129-041321-033_C09</t>
  </si>
  <si>
    <t>PI298115_s</t>
  </si>
  <si>
    <t>uc99_253</t>
  </si>
  <si>
    <t>a550846-4392289-041321-471_L19</t>
  </si>
  <si>
    <t>PI355278_1</t>
  </si>
  <si>
    <t>uc99_350</t>
  </si>
  <si>
    <t>a550846-4392289-041321-471_J16</t>
  </si>
  <si>
    <t>Botanical type - GRIN</t>
  </si>
  <si>
    <t>PI355278_2</t>
  </si>
  <si>
    <t>hypogaea</t>
  </si>
  <si>
    <t>fastigiata</t>
  </si>
  <si>
    <t>PI355278r1</t>
  </si>
  <si>
    <t>vulgaris</t>
  </si>
  <si>
    <t>runner</t>
  </si>
  <si>
    <t>aequatoriana</t>
  </si>
  <si>
    <t>a550846-4390129-041321-033_K09</t>
  </si>
  <si>
    <t>PI290674_s</t>
  </si>
  <si>
    <t>uc99_234</t>
  </si>
  <si>
    <t>a550846-4392289-041321-471_F05</t>
  </si>
  <si>
    <t>PI337457_s</t>
  </si>
  <si>
    <t>uc99_326</t>
  </si>
  <si>
    <t>a550846-4392289-041321-471_L22</t>
  </si>
  <si>
    <t>PI371853_s</t>
  </si>
  <si>
    <t>a550846-4392289-041321-471_P20</t>
  </si>
  <si>
    <t>Bailey_s</t>
  </si>
  <si>
    <t>uc99_0</t>
  </si>
  <si>
    <t>a550846-4392289-041321-474_P13</t>
  </si>
  <si>
    <t>United_States</t>
  </si>
  <si>
    <t>PI431457_s</t>
  </si>
  <si>
    <t>uc99_427</t>
  </si>
  <si>
    <t>a550846-4392289-041321-474_C17</t>
  </si>
  <si>
    <t>PI461451_1</t>
  </si>
  <si>
    <t>uc99_455</t>
  </si>
  <si>
    <t>a550846-4392289-041321-474_G13</t>
  </si>
  <si>
    <t>PI461451_4</t>
  </si>
  <si>
    <t>PI461451r3</t>
  </si>
  <si>
    <t>uc99_457</t>
  </si>
  <si>
    <t>a550846-4392289-041321-474_F06</t>
  </si>
  <si>
    <t>PI461451_3</t>
  </si>
  <si>
    <t>PI461451r2</t>
  </si>
  <si>
    <t>uc99_456</t>
  </si>
  <si>
    <t>a550846-4390129-041321-033_O08</t>
  </si>
  <si>
    <t>H04</t>
  </si>
  <si>
    <t>PI461451_2</t>
  </si>
  <si>
    <t>PI461451r1</t>
  </si>
  <si>
    <t>a550846-4390129-041321-033_M20</t>
  </si>
  <si>
    <t>Botanical type - GRIN - percentage</t>
  </si>
  <si>
    <t>PI229659_2</t>
  </si>
  <si>
    <t>PI229659r1</t>
  </si>
  <si>
    <t>uc99_68</t>
  </si>
  <si>
    <t>a550846-4390129-041321-033_E14</t>
  </si>
  <si>
    <t>PI442612_s</t>
  </si>
  <si>
    <t>uc99_441</t>
  </si>
  <si>
    <t>a550846-4392289-041321-471_C01</t>
  </si>
  <si>
    <t>PI372318_2</t>
  </si>
  <si>
    <t>PI372318r1_a</t>
  </si>
  <si>
    <t>uc99_358</t>
  </si>
  <si>
    <t>a550846-4392289-041321-474_B06</t>
  </si>
  <si>
    <t>PI372318_3</t>
  </si>
  <si>
    <t>PI372318r1_b</t>
  </si>
  <si>
    <t>a550846-4392289-041321-474_L11</t>
  </si>
  <si>
    <t>PI372318_1</t>
  </si>
  <si>
    <t>a550846-4392289-041321-471_E21</t>
  </si>
  <si>
    <t>PI365561_s</t>
  </si>
  <si>
    <t>a550846-4392289-041321-471_L06</t>
  </si>
  <si>
    <t>uc99_664</t>
  </si>
  <si>
    <t>a550846-4392289-041321-474_P01</t>
  </si>
  <si>
    <t>Jupiter_s</t>
  </si>
  <si>
    <t>uc99_5</t>
  </si>
  <si>
    <t>a550846-4392289-041321-474_P09</t>
  </si>
  <si>
    <t>PI162657_s</t>
  </si>
  <si>
    <t>uc99_37</t>
  </si>
  <si>
    <t>a550846-4392289-041321-471_A22</t>
  </si>
  <si>
    <t>Uruguay</t>
  </si>
  <si>
    <t>PI196712_2</t>
  </si>
  <si>
    <t>PI196712r1</t>
  </si>
  <si>
    <t>uc99_47</t>
  </si>
  <si>
    <t>a550846-4392289-041321-474_J17</t>
  </si>
  <si>
    <t>PI505573_1</t>
  </si>
  <si>
    <t>uc99_656</t>
  </si>
  <si>
    <t>a550846-4392289-041321-471_K17</t>
  </si>
  <si>
    <t>redriver_s</t>
  </si>
  <si>
    <t>uc99_668</t>
  </si>
  <si>
    <t>a550846-4392289-041321-474_N22</t>
  </si>
  <si>
    <t>PI482133_1</t>
  </si>
  <si>
    <t>uc99_537</t>
  </si>
  <si>
    <t>a550846-4392289-041321-471_I01</t>
  </si>
  <si>
    <t>GA06G</t>
  </si>
  <si>
    <t>GA06G_s</t>
  </si>
  <si>
    <t>uc99_4</t>
  </si>
  <si>
    <t>a550846-4392289-041321-474_P17</t>
  </si>
  <si>
    <t>PI346382_s</t>
  </si>
  <si>
    <t>a550846-4392289-041321-471_N20</t>
  </si>
  <si>
    <t>Tifguard_s</t>
  </si>
  <si>
    <t>uc99_665</t>
  </si>
  <si>
    <t>a550846-4392289-041321-474_P05</t>
  </si>
  <si>
    <t>H03</t>
  </si>
  <si>
    <t>PI502120_s</t>
  </si>
  <si>
    <t>uc99_655</t>
  </si>
  <si>
    <t>a550846-4392289-041321-474_N07</t>
  </si>
  <si>
    <t>uc99_670</t>
  </si>
  <si>
    <t>FL07_s</t>
  </si>
  <si>
    <t>FL07</t>
  </si>
  <si>
    <t>uc99_1</t>
  </si>
  <si>
    <t>a550846-4392289-041321-474_N21</t>
  </si>
  <si>
    <t>FL107_s</t>
  </si>
  <si>
    <t>FL107</t>
  </si>
  <si>
    <t>uc99_3</t>
  </si>
  <si>
    <t>a550846-4392289-041321-474_P15</t>
  </si>
  <si>
    <t>Market type - percentage</t>
  </si>
  <si>
    <t>PI482133_2</t>
  </si>
  <si>
    <t>PI482133r1</t>
  </si>
  <si>
    <t>uc99_538</t>
  </si>
  <si>
    <t>a550846-4392289-041321-474_J10</t>
  </si>
  <si>
    <t>PI296550_2</t>
  </si>
  <si>
    <t>PI296550r1</t>
  </si>
  <si>
    <t>uc99_251</t>
  </si>
  <si>
    <t>a550846-4390129-041321-033_O19</t>
  </si>
  <si>
    <t>PI296558_1</t>
  </si>
  <si>
    <t>a550846-4392289-041321-471_L17</t>
  </si>
  <si>
    <t>PI296558_2</t>
  </si>
  <si>
    <t>PI296558r1</t>
  </si>
  <si>
    <t>uc99_252</t>
  </si>
  <si>
    <t>a550846-4390129-041321-033_I16</t>
  </si>
  <si>
    <t>PI475982_2</t>
  </si>
  <si>
    <t>PI475982_b</t>
  </si>
  <si>
    <t>uc99_488</t>
  </si>
  <si>
    <t>a550846-4392289-041321-474_M03</t>
  </si>
  <si>
    <t>PI478807_s</t>
  </si>
  <si>
    <t>PI478807r1</t>
  </si>
  <si>
    <t>uc99_523</t>
  </si>
  <si>
    <t>a550846-4390129-041321-033_C11</t>
  </si>
  <si>
    <t>PI261904_s</t>
  </si>
  <si>
    <t>uc99_103</t>
  </si>
  <si>
    <t>clade</t>
  </si>
  <si>
    <t>count</t>
  </si>
  <si>
    <t>a550846-4392289-041321-471_K02</t>
  </si>
  <si>
    <t>region</t>
  </si>
  <si>
    <t>region - long</t>
  </si>
  <si>
    <t>Region \ clade</t>
  </si>
  <si>
    <t>PI319793_2</t>
  </si>
  <si>
    <t>PI319793r1</t>
  </si>
  <si>
    <t>Africa - central</t>
  </si>
  <si>
    <t>uc99_288</t>
  </si>
  <si>
    <t>a550846-4390129-041321-033_A10</t>
  </si>
  <si>
    <t>Africa - north</t>
  </si>
  <si>
    <t>Africa - northeast</t>
  </si>
  <si>
    <t>PI476089_2</t>
  </si>
  <si>
    <t>PI476089_b</t>
  </si>
  <si>
    <t>uc99_493</t>
  </si>
  <si>
    <t>a550846-4392289-041321-474_M09</t>
  </si>
  <si>
    <t>Africa - northwest</t>
  </si>
  <si>
    <t>Africa - south</t>
  </si>
  <si>
    <t>PI468138_s</t>
  </si>
  <si>
    <t>uc99_459</t>
  </si>
  <si>
    <t>a550846-4392289-041321-471_A09</t>
  </si>
  <si>
    <t>PI270961_1</t>
  </si>
  <si>
    <t>Europe - east</t>
  </si>
  <si>
    <t>uc99_194</t>
  </si>
  <si>
    <t>a550846-4390129-041321-033_B20</t>
  </si>
  <si>
    <t>Europe - south</t>
  </si>
  <si>
    <t>PI476093_2</t>
  </si>
  <si>
    <t>PI476093_b</t>
  </si>
  <si>
    <t>uc99_495</t>
  </si>
  <si>
    <t>a550846-4392289-041321-474_M11</t>
  </si>
  <si>
    <t>PI478852_s</t>
  </si>
  <si>
    <t>PI478852r1</t>
  </si>
  <si>
    <t>uc99_525</t>
  </si>
  <si>
    <t>a550846-4392289-041321-474_H04</t>
  </si>
  <si>
    <t>Middleast</t>
  </si>
  <si>
    <t>PI475968_2</t>
  </si>
  <si>
    <t>PI475968_b</t>
  </si>
  <si>
    <t>North America</t>
  </si>
  <si>
    <t>uc99_485</t>
  </si>
  <si>
    <t>a550846-4392289-041321-474_M01</t>
  </si>
  <si>
    <t>Northeast Asia</t>
  </si>
  <si>
    <t>PI478803_s</t>
  </si>
  <si>
    <t>PI478803r1</t>
  </si>
  <si>
    <t>uc99_522</t>
  </si>
  <si>
    <t>a550846-4392289-041321-474_H02</t>
  </si>
  <si>
    <t>South America - north &amp; west</t>
  </si>
  <si>
    <t>South America - south &amp; east</t>
  </si>
  <si>
    <t>PI399596_s</t>
  </si>
  <si>
    <t>uc99_384</t>
  </si>
  <si>
    <t>a550846-4392289-041321-471_E05</t>
  </si>
  <si>
    <t>Southeast Asia</t>
  </si>
  <si>
    <t>PI343398_s</t>
  </si>
  <si>
    <t>uc99_343</t>
  </si>
  <si>
    <t>Soviet Union</t>
  </si>
  <si>
    <t>a550846-4392289-041321-471_H02</t>
  </si>
  <si>
    <t>PI378013_1</t>
  </si>
  <si>
    <t>PI378013_a</t>
  </si>
  <si>
    <t>uc99_365</t>
  </si>
  <si>
    <t>a550846-4392289-041321-474_L24</t>
  </si>
  <si>
    <t>PI378013_2</t>
  </si>
  <si>
    <t>PI378013_b</t>
  </si>
  <si>
    <t>uc99_366</t>
  </si>
  <si>
    <t>a550846-4392289-041321-474_P22</t>
  </si>
  <si>
    <t>PI270905_1</t>
  </si>
  <si>
    <t>uc99_188</t>
  </si>
  <si>
    <t>a550846-4390129-041321-033_D02</t>
  </si>
  <si>
    <t>PI476628_2</t>
  </si>
  <si>
    <t>PI476628r1</t>
  </si>
  <si>
    <t>a550846-4392289-041321-474_F24</t>
  </si>
  <si>
    <t>PI476473_s</t>
  </si>
  <si>
    <t>uc99_503</t>
  </si>
  <si>
    <t>a550846-4392289-041321-471_M17</t>
  </si>
  <si>
    <t>PI298866_s</t>
  </si>
  <si>
    <t>uc99_254</t>
  </si>
  <si>
    <t>a550846-4390129-041321-033_P07</t>
  </si>
  <si>
    <t>Africa</t>
  </si>
  <si>
    <t>PI372294_s</t>
  </si>
  <si>
    <t>uc99_362</t>
  </si>
  <si>
    <t>a550846-4392289-041321-471_P22</t>
  </si>
  <si>
    <t>FLFancy_s</t>
  </si>
  <si>
    <t>FLFancy</t>
  </si>
  <si>
    <t>Honduras</t>
  </si>
  <si>
    <t>uc99_2</t>
  </si>
  <si>
    <t>a550846-4392289-041321-474_P19</t>
  </si>
  <si>
    <t>PI290620_s</t>
  </si>
  <si>
    <t>uc99_233</t>
  </si>
  <si>
    <t>a550846-4392289-041321-471_B17</t>
  </si>
  <si>
    <t>PI323237_1</t>
  </si>
  <si>
    <t>uc99_290</t>
  </si>
  <si>
    <t>a550846-4390129-041321-033_N19</t>
  </si>
  <si>
    <t>PI323237_2</t>
  </si>
  <si>
    <t>PI323237r1</t>
  </si>
  <si>
    <t>uc99_291</t>
  </si>
  <si>
    <t>a550846-4390129-041321-033_O05</t>
  </si>
  <si>
    <t>PI350680_2</t>
  </si>
  <si>
    <t>PI350680r1</t>
  </si>
  <si>
    <t>uc99_348</t>
  </si>
  <si>
    <t>a550846-4390129-041321-033_K11</t>
  </si>
  <si>
    <t>PI502040_s</t>
  </si>
  <si>
    <t>uc99_651</t>
  </si>
  <si>
    <t>a550846-4392289-041321-474_O18</t>
  </si>
  <si>
    <t>PI291985_s</t>
  </si>
  <si>
    <t>uc99_236</t>
  </si>
  <si>
    <t>a550846-4392289-041321-471_J13</t>
  </si>
  <si>
    <t>PI399581_1</t>
  </si>
  <si>
    <t>uc99_381</t>
  </si>
  <si>
    <t>a550846-4392289-041321-471_E09</t>
  </si>
  <si>
    <t>PI399582_s</t>
  </si>
  <si>
    <t>a550846-4392289-041321-471_E07</t>
  </si>
  <si>
    <t>PI399581_2</t>
  </si>
  <si>
    <t>PI399581r1_a</t>
  </si>
  <si>
    <t>uc99_382</t>
  </si>
  <si>
    <t>a550846-4392289-041321-474_B16</t>
  </si>
  <si>
    <t>Thailand</t>
  </si>
  <si>
    <t>PI399581_3</t>
  </si>
  <si>
    <t>PI399581r1_b</t>
  </si>
  <si>
    <t>uc99_383</t>
  </si>
  <si>
    <t>a550846-4392289-041321-474_L21</t>
  </si>
  <si>
    <t>PI270923_1</t>
  </si>
  <si>
    <t>uc99_191</t>
  </si>
  <si>
    <t>a550846-4390129-041321-033_B22</t>
  </si>
  <si>
    <t>PI196751_1</t>
  </si>
  <si>
    <t>uc99_53</t>
  </si>
  <si>
    <t>a550846-4390129-041321-033_F09</t>
  </si>
  <si>
    <t>PI319793_1</t>
  </si>
  <si>
    <t>uc99_287</t>
  </si>
  <si>
    <t>a550846-4392289-041321-471_B02</t>
  </si>
  <si>
    <t>PI362144_2</t>
  </si>
  <si>
    <t>PI362144r1</t>
  </si>
  <si>
    <t>uc99_355</t>
  </si>
  <si>
    <t>Venezuela</t>
  </si>
  <si>
    <t>a550846-4390129-041321-033_A02</t>
  </si>
  <si>
    <t>PI442579_s</t>
  </si>
  <si>
    <t>uc99_436</t>
  </si>
  <si>
    <t>a550846-4392289-041321-474_E13</t>
  </si>
  <si>
    <t>Ecuador</t>
  </si>
  <si>
    <t>PI240556_s</t>
  </si>
  <si>
    <t>Malaysia</t>
  </si>
  <si>
    <t>uc99_71</t>
  </si>
  <si>
    <t>a550846-4390129-041321-033_F15</t>
  </si>
  <si>
    <t>PI319782_s</t>
  </si>
  <si>
    <t>uc99_283</t>
  </si>
  <si>
    <t>Philippines</t>
  </si>
  <si>
    <t>a550846-4392289-041321-471_P19</t>
  </si>
  <si>
    <t>PI268968_s</t>
  </si>
  <si>
    <t>uc99_165</t>
  </si>
  <si>
    <t>a550846-4390129-041321-033_H08</t>
  </si>
  <si>
    <t>Togo</t>
  </si>
  <si>
    <t>cl10</t>
  </si>
  <si>
    <t>PI319783_s</t>
  </si>
  <si>
    <t>Uganda</t>
  </si>
  <si>
    <t>uc99_284</t>
  </si>
  <si>
    <t>a550846-4392289-041321-471_P21</t>
  </si>
  <si>
    <t>PI442583_1</t>
  </si>
  <si>
    <t>uc99_437</t>
  </si>
  <si>
    <t>a550846-4392289-041321-474_E15</t>
  </si>
  <si>
    <t>Colombia</t>
  </si>
  <si>
    <t>PI442583_2</t>
  </si>
  <si>
    <t>PI442583r1</t>
  </si>
  <si>
    <t>uc99_438</t>
  </si>
  <si>
    <t>a550846-4392289-041321-474_D18</t>
  </si>
  <si>
    <t>Hungary</t>
  </si>
  <si>
    <t>PI362144_1</t>
  </si>
  <si>
    <t>uc99_354</t>
  </si>
  <si>
    <t>a550846-4392289-041321-471_L10</t>
  </si>
  <si>
    <t>Indonesia</t>
  </si>
  <si>
    <t>Libya</t>
  </si>
  <si>
    <t>PI407648_s</t>
  </si>
  <si>
    <t>uc99_400</t>
  </si>
  <si>
    <t>a550846-4392289-041321-474_C03</t>
  </si>
  <si>
    <t>Sierra_Leone</t>
  </si>
  <si>
    <t>PI512273_s</t>
  </si>
  <si>
    <t>uc99_663</t>
  </si>
  <si>
    <t>a550846-4392289-041321-474_N19</t>
  </si>
  <si>
    <t>Turkey</t>
  </si>
  <si>
    <t>PI319756_1</t>
  </si>
  <si>
    <t>uc99_276</t>
  </si>
  <si>
    <t>a550846-4392289-041321-471_P13</t>
  </si>
  <si>
    <t>PI319756_2</t>
  </si>
  <si>
    <t>PI319756r1</t>
  </si>
  <si>
    <t>uc99_277</t>
  </si>
  <si>
    <t>a550846-4390129-041321-033_O13</t>
  </si>
  <si>
    <t>PI319787_1</t>
  </si>
  <si>
    <t>uc99_285</t>
  </si>
  <si>
    <t>a550846-4392289-041321-471_P23</t>
  </si>
  <si>
    <t>PI319787_2</t>
  </si>
  <si>
    <t>PI319787r1</t>
  </si>
  <si>
    <t>uc99_286</t>
  </si>
  <si>
    <t>a550846-4390129-041321-033_O03</t>
  </si>
  <si>
    <t>PI325080_s</t>
  </si>
  <si>
    <t>uc99_292</t>
  </si>
  <si>
    <t>a550846-4392289-041321-471_G17</t>
  </si>
  <si>
    <t>PI319768_s</t>
  </si>
  <si>
    <t>uc99_278</t>
  </si>
  <si>
    <t>a550846-4392289-041321-471_P15</t>
  </si>
  <si>
    <t>PI319799_s</t>
  </si>
  <si>
    <t>uc99_289</t>
  </si>
  <si>
    <t>a550846-4392289-041321-471_B04</t>
  </si>
  <si>
    <t>Bulgaria</t>
  </si>
  <si>
    <t>PI442566_s</t>
  </si>
  <si>
    <t>uc99_435</t>
  </si>
  <si>
    <t>a550846-4392289-041321-474_E09</t>
  </si>
  <si>
    <t>PI295754_2</t>
  </si>
  <si>
    <t>PI295754r1</t>
  </si>
  <si>
    <t>uc99_249</t>
  </si>
  <si>
    <t>a550846-4390129-041321-033_I14</t>
  </si>
  <si>
    <t>PI433347_s</t>
  </si>
  <si>
    <t>Zaire</t>
  </si>
  <si>
    <t>uc99_428</t>
  </si>
  <si>
    <t>a550846-4392289-041321-474_C19</t>
  </si>
  <si>
    <t>PI461440_s</t>
  </si>
  <si>
    <t>a550846-4392289-041321-474_G11</t>
  </si>
  <si>
    <t>PI407651_s</t>
  </si>
  <si>
    <t>uc99_401</t>
  </si>
  <si>
    <t>a550846-4392289-041321-471_L18</t>
  </si>
  <si>
    <t>Jamaica</t>
  </si>
  <si>
    <t>PI343375_s</t>
  </si>
  <si>
    <t>uc99_340</t>
  </si>
  <si>
    <t>a550846-4392289-041321-471_J14</t>
  </si>
  <si>
    <t>PI442716_2</t>
  </si>
  <si>
    <t>PI442716r1</t>
  </si>
  <si>
    <t>uc99_443</t>
  </si>
  <si>
    <t>a550846-4390129-041321-033_M24</t>
  </si>
  <si>
    <t>PI292271_1</t>
  </si>
  <si>
    <t>PI292271_a</t>
  </si>
  <si>
    <t>uc99_237</t>
  </si>
  <si>
    <t>a550846-4392289-041321-474_L14</t>
  </si>
  <si>
    <t>PI292271_2</t>
  </si>
  <si>
    <t>PI292271_b</t>
  </si>
  <si>
    <t>uc99_238</t>
  </si>
  <si>
    <t>a550846-4392289-041321-474_L20</t>
  </si>
  <si>
    <t>PI268965_2</t>
  </si>
  <si>
    <t>PI268965r1</t>
  </si>
  <si>
    <t>uc99_164</t>
  </si>
  <si>
    <t>a550846-4390129-041321-033_G15</t>
  </si>
  <si>
    <t>PI337426_s</t>
  </si>
  <si>
    <t>uc99_325</t>
  </si>
  <si>
    <t>a550846-4392289-041321-471_F22</t>
  </si>
  <si>
    <t>cl13</t>
  </si>
  <si>
    <t>PI269064_2</t>
  </si>
  <si>
    <t>PI269064r1</t>
  </si>
  <si>
    <t>uc99_171</t>
  </si>
  <si>
    <t>a550846-4390129-041321-033_G17</t>
  </si>
  <si>
    <t>PI314897_1</t>
  </si>
  <si>
    <t>uc99_273</t>
  </si>
  <si>
    <t>a550846-4390129-041321-033_N21</t>
  </si>
  <si>
    <t>PI314897_2</t>
  </si>
  <si>
    <t>PI314897r1</t>
  </si>
  <si>
    <t>uc99_274</t>
  </si>
  <si>
    <t>a550846-4390129-041321-033_K02</t>
  </si>
  <si>
    <t>PI414998_s</t>
  </si>
  <si>
    <t>uc99_410</t>
  </si>
  <si>
    <t>a550846-4392289-041321-474_C09</t>
  </si>
  <si>
    <t>PI270905_2</t>
  </si>
  <si>
    <t>PI270905r2</t>
  </si>
  <si>
    <t>Burma</t>
  </si>
  <si>
    <t>uc99_189</t>
  </si>
  <si>
    <t>a550846-4390129-041321-033_I09</t>
  </si>
  <si>
    <t>PI270907_2</t>
  </si>
  <si>
    <t>PI270907r1</t>
  </si>
  <si>
    <t>a550846-4390129-041321-033_I11</t>
  </si>
  <si>
    <t>PI270907_3</t>
  </si>
  <si>
    <t>PI270907r2</t>
  </si>
  <si>
    <t>uc99_190</t>
  </si>
  <si>
    <t>a550846-4390129-041321-033_I13</t>
  </si>
  <si>
    <t>PI476628_1</t>
  </si>
  <si>
    <t>uc99_512</t>
  </si>
  <si>
    <t>a550846-4390129-041321-033_N24</t>
  </si>
  <si>
    <t>PI270998_s</t>
  </si>
  <si>
    <t>PI270998r1</t>
  </si>
  <si>
    <t>uc99_206</t>
  </si>
  <si>
    <t>a550846-4392289-041321-474_D05</t>
  </si>
  <si>
    <t>PI270976_2</t>
  </si>
  <si>
    <t>PI270976r1</t>
  </si>
  <si>
    <t>uc99_201</t>
  </si>
  <si>
    <t>a550846-4392289-041321-474_D11</t>
  </si>
  <si>
    <t>PI476504_1</t>
  </si>
  <si>
    <t>uc99_505</t>
  </si>
  <si>
    <t>a550846-4390129-041321-033_P10</t>
  </si>
  <si>
    <t>PI270991_s</t>
  </si>
  <si>
    <t>uc99_203</t>
  </si>
  <si>
    <t>a550846-4392289-041321-471_M09</t>
  </si>
  <si>
    <t>G05</t>
  </si>
  <si>
    <t>PI476472_s</t>
  </si>
  <si>
    <t>uc99_502</t>
  </si>
  <si>
    <t>a550846-4390129-041321-033_P14</t>
  </si>
  <si>
    <t>PI476432_s</t>
  </si>
  <si>
    <t>uc99_501</t>
  </si>
  <si>
    <t>a550846-4390129-041321-033_P18</t>
  </si>
  <si>
    <t>PI270923_3</t>
  </si>
  <si>
    <t>PI270923r3</t>
  </si>
  <si>
    <t>uc99_193</t>
  </si>
  <si>
    <t>a550846-4390129-041321-033_I15</t>
  </si>
  <si>
    <t>PI476604_s</t>
  </si>
  <si>
    <t>a550846-4390129-041321-033_P04</t>
  </si>
  <si>
    <t>PI270923_2</t>
  </si>
  <si>
    <t>PI270923r2</t>
  </si>
  <si>
    <t>uc99_192</t>
  </si>
  <si>
    <t>a550846-4392289-041321-474_D19</t>
  </si>
  <si>
    <t>PI270988_2</t>
  </si>
  <si>
    <t>PI270988r1</t>
  </si>
  <si>
    <t>uc99_202</t>
  </si>
  <si>
    <t>a550846-4392289-041321-474_D09</t>
  </si>
  <si>
    <t>PI476480_1</t>
  </si>
  <si>
    <t>uc99_504</t>
  </si>
  <si>
    <t>a550846-4390129-041321-033_P12</t>
  </si>
  <si>
    <t>PI268965_1</t>
  </si>
  <si>
    <t>uc99_163</t>
  </si>
  <si>
    <t>a550846-4390129-041321-033_H10</t>
  </si>
  <si>
    <t>PI152105_3</t>
  </si>
  <si>
    <t>PI152105r2</t>
  </si>
  <si>
    <t>uc99_19</t>
  </si>
  <si>
    <t>a550846-4390129-041321-033_G14</t>
  </si>
  <si>
    <t>PI153339_2</t>
  </si>
  <si>
    <t>PI153339r1</t>
  </si>
  <si>
    <t>a550846-4390129-041321-033_G12</t>
  </si>
  <si>
    <t>PI153339_3</t>
  </si>
  <si>
    <t>PI153339r2</t>
  </si>
  <si>
    <t>uc99_28</t>
  </si>
  <si>
    <t>a550846-4390129-041321-033_G03</t>
  </si>
  <si>
    <t>PI153339_1</t>
  </si>
  <si>
    <t>uc99_27</t>
  </si>
  <si>
    <t>a550846-4390129-041321-033_B15</t>
  </si>
  <si>
    <t>PI153339_4</t>
  </si>
  <si>
    <t>PI153339r3</t>
  </si>
  <si>
    <t>a550846-4392289-041321-474_L03</t>
  </si>
  <si>
    <t>PI268621_1</t>
  </si>
  <si>
    <t>uc99_147</t>
  </si>
  <si>
    <t>a550846-4390129-041321-033_L07</t>
  </si>
  <si>
    <t>TamrunOL-11_s</t>
  </si>
  <si>
    <t>PI268621_2</t>
  </si>
  <si>
    <t>PI268621r1</t>
  </si>
  <si>
    <t>a550846-4390129-041321-033_C06</t>
  </si>
  <si>
    <t>query</t>
  </si>
  <si>
    <t>uc code</t>
  </si>
  <si>
    <t>clust at 99 pct id</t>
  </si>
  <si>
    <t>identity</t>
  </si>
  <si>
    <t>target_origin</t>
  </si>
  <si>
    <t>PI476616_1</t>
  </si>
  <si>
    <t>uc99_510</t>
  </si>
  <si>
    <t>a550846-4390129-041321-033_P02</t>
  </si>
  <si>
    <t>PI338338_3</t>
  </si>
  <si>
    <t>PI338338r2</t>
  </si>
  <si>
    <t>uc99_328</t>
  </si>
  <si>
    <t>a550846-4390129-041321-033_M01</t>
  </si>
  <si>
    <t>S</t>
  </si>
  <si>
    <t>*</t>
  </si>
  <si>
    <t>Bailey_s__United_States_NA</t>
  </si>
  <si>
    <t>PI494018_s</t>
  </si>
  <si>
    <t>uc99_602</t>
  </si>
  <si>
    <t>a550846-4392289-041321-474_I02</t>
  </si>
  <si>
    <t>FL07_s__United_States_NA</t>
  </si>
  <si>
    <t>uc99_26</t>
  </si>
  <si>
    <t>PI259748_2</t>
  </si>
  <si>
    <t>PI259748r2</t>
  </si>
  <si>
    <t>uc99_96</t>
  </si>
  <si>
    <t>a550846-4390129-041321-033_E04</t>
  </si>
  <si>
    <t>FLFancy_s__United_States_NA</t>
  </si>
  <si>
    <t>uc99_65</t>
  </si>
  <si>
    <t>Ll107_s</t>
  </si>
  <si>
    <t>FL107_s__United_States_NA</t>
  </si>
  <si>
    <t>PI336946_4</t>
  </si>
  <si>
    <t>uc99_14</t>
  </si>
  <si>
    <t>PI336946r3</t>
  </si>
  <si>
    <t>uc99_317</t>
  </si>
  <si>
    <t>a550846-4390129-041321-033_K14</t>
  </si>
  <si>
    <t>GA06G_s__United_States_NA</t>
  </si>
  <si>
    <t>uc99_36</t>
  </si>
  <si>
    <t>H</t>
  </si>
  <si>
    <t>PI429490_1</t>
  </si>
  <si>
    <t>PI346382_s__Israel_ME</t>
  </si>
  <si>
    <t>uc99_424</t>
  </si>
  <si>
    <t>a550846-4392289-041321-471_C05</t>
  </si>
  <si>
    <t>Jupiter_s__United_States_NA</t>
  </si>
  <si>
    <t>uc99_35</t>
  </si>
  <si>
    <t>TamnutOL-06</t>
  </si>
  <si>
    <t>Tamnut OL 06_s</t>
  </si>
  <si>
    <t>uc99_6</t>
  </si>
  <si>
    <t>TamnutOL-06_s__United_States_NA</t>
  </si>
  <si>
    <t>NM309-2_s</t>
  </si>
  <si>
    <t>uc99_7</t>
  </si>
  <si>
    <t>NM309-2_s__United_States_NA</t>
  </si>
  <si>
    <t>PI241631_1</t>
  </si>
  <si>
    <t>uc99_74</t>
  </si>
  <si>
    <t>OLE</t>
  </si>
  <si>
    <t>OLE_s</t>
  </si>
  <si>
    <t>a550846-4392289-041321-471_E24</t>
  </si>
  <si>
    <t>uc99_8</t>
  </si>
  <si>
    <t>OLE_s__United_States_NA</t>
  </si>
  <si>
    <t>uc99_334</t>
  </si>
  <si>
    <t>Olin</t>
  </si>
  <si>
    <t>Olin_s</t>
  </si>
  <si>
    <t>uc99_9</t>
  </si>
  <si>
    <t>Olin_s__United_States_NA</t>
  </si>
  <si>
    <t>uc99_29</t>
  </si>
  <si>
    <t>PI118474_s</t>
  </si>
  <si>
    <t>uc99_10</t>
  </si>
  <si>
    <t>PI118474_s__Brazil_SA_SE</t>
  </si>
  <si>
    <t>uc99_67</t>
  </si>
  <si>
    <t>PI119083_s</t>
  </si>
  <si>
    <t>uc99_11</t>
  </si>
  <si>
    <t>PI119083_s__Brazil_SA_SE</t>
  </si>
  <si>
    <t>PI338338_1</t>
  </si>
  <si>
    <t>uc99_100</t>
  </si>
  <si>
    <t>uc99_327</t>
  </si>
  <si>
    <t>a550846-4392289-041321-471_L24</t>
  </si>
  <si>
    <t>PI139915_s</t>
  </si>
  <si>
    <t>uc99_12</t>
  </si>
  <si>
    <t>PI139915_s__Zaire_A_C</t>
  </si>
  <si>
    <t>uc99_105</t>
  </si>
  <si>
    <t>PI149270_s</t>
  </si>
  <si>
    <t>PI149270_s__Tanzania_A_C</t>
  </si>
  <si>
    <t>PI345945_s</t>
  </si>
  <si>
    <t>uc99_344</t>
  </si>
  <si>
    <t>PI139919_s</t>
  </si>
  <si>
    <t>a550846-4392289-041321-471_G09</t>
  </si>
  <si>
    <t>uc99_13</t>
  </si>
  <si>
    <t>PI139919_s__Zaire_A_C</t>
  </si>
  <si>
    <t>uc99_248</t>
  </si>
  <si>
    <t>PI149265_s</t>
  </si>
  <si>
    <t>PI149265_s__Tanzania_A_C</t>
  </si>
  <si>
    <t>uc99_315</t>
  </si>
  <si>
    <t>PI269074_s</t>
  </si>
  <si>
    <t>PI404001_s</t>
  </si>
  <si>
    <t>PI269074_s__Zambia_A_S</t>
  </si>
  <si>
    <t>uc99_398</t>
  </si>
  <si>
    <t>a550846-4392289-041321-471_E03</t>
  </si>
  <si>
    <t>PI270783_s</t>
  </si>
  <si>
    <t>PI270783_s__Zambia_A_S</t>
  </si>
  <si>
    <t>PI268692_2</t>
  </si>
  <si>
    <t>PI268692_2__Zimbabwe_A_S</t>
  </si>
  <si>
    <t>uc99_497</t>
  </si>
  <si>
    <t>PI268710_2</t>
  </si>
  <si>
    <t>PI268710_2__Senegal_A_NW</t>
  </si>
  <si>
    <t>uc99_535</t>
  </si>
  <si>
    <t>PI268718_1</t>
  </si>
  <si>
    <t>PI268718_1__Zambia_A_S</t>
  </si>
  <si>
    <t>uc99_59</t>
  </si>
  <si>
    <t>PI331762_2</t>
  </si>
  <si>
    <t>PI331762_2__Portugal_EU_S</t>
  </si>
  <si>
    <t>uc99_89</t>
  </si>
  <si>
    <t>PI482081_2</t>
  </si>
  <si>
    <t>PI482081_2__Zimbabwe_A_S</t>
  </si>
  <si>
    <t>uc99_118</t>
  </si>
  <si>
    <t>PI476156_s</t>
  </si>
  <si>
    <t>PI268692_1</t>
  </si>
  <si>
    <t>PI268692_1__Zimbabwe_A_S</t>
  </si>
  <si>
    <t>uc99_135</t>
  </si>
  <si>
    <t>uc99_496</t>
  </si>
  <si>
    <t>a550846-4392289-041321-474_M13</t>
  </si>
  <si>
    <t>PI268714_s</t>
  </si>
  <si>
    <t>PI268714_s__Sudan_A_NE</t>
  </si>
  <si>
    <t>uc99_141</t>
  </si>
  <si>
    <t>PI268722_s</t>
  </si>
  <si>
    <t>PI268722_s__Zambia_A_S</t>
  </si>
  <si>
    <t>uc99_145</t>
  </si>
  <si>
    <t>PI323241_s</t>
  </si>
  <si>
    <t>PI323241_s__South_Africa_A_S</t>
  </si>
  <si>
    <t>PI323582_s</t>
  </si>
  <si>
    <t>PI323582_s__Portugal_EU_S</t>
  </si>
  <si>
    <t>uc99_294</t>
  </si>
  <si>
    <t>PI196751_3</t>
  </si>
  <si>
    <t>PI196751r1_b</t>
  </si>
  <si>
    <t>PI248760_2</t>
  </si>
  <si>
    <t>PI248760_2__India_IN</t>
  </si>
  <si>
    <t>uc99_55</t>
  </si>
  <si>
    <t>a550846-4390129-041321-033_G04</t>
  </si>
  <si>
    <t>PI259651_1</t>
  </si>
  <si>
    <t>PI259651_1__Cuba_SA_NW</t>
  </si>
  <si>
    <t>uc99_316</t>
  </si>
  <si>
    <t>PI268727_s</t>
  </si>
  <si>
    <t>PI268727_s__Zambia_A_S</t>
  </si>
  <si>
    <t>PI476025_2</t>
  </si>
  <si>
    <t>PI476025_b</t>
  </si>
  <si>
    <t>uc99_324</t>
  </si>
  <si>
    <t>uc99_490</t>
  </si>
  <si>
    <t>PI269008_s</t>
  </si>
  <si>
    <t>PI269008_s__Zambia_A_S</t>
  </si>
  <si>
    <t>a550846-4392289-041321-474_M05</t>
  </si>
  <si>
    <t>uc99_34</t>
  </si>
  <si>
    <t>PI240578_s</t>
  </si>
  <si>
    <t>PI240578_s__Nigeria_A_NW</t>
  </si>
  <si>
    <t>PI482223_4</t>
  </si>
  <si>
    <t>PI482223_4__Zimbabwe_A_S</t>
  </si>
  <si>
    <t>PI476081_2</t>
  </si>
  <si>
    <t>PI476081_b</t>
  </si>
  <si>
    <t>uc99_361</t>
  </si>
  <si>
    <t>uc99_491</t>
  </si>
  <si>
    <t>PI482124_1</t>
  </si>
  <si>
    <t>a550846-4392289-041321-474_M07</t>
  </si>
  <si>
    <t>PI482124_1__Zimbabwe_A_S</t>
  </si>
  <si>
    <t>uc99_426</t>
  </si>
  <si>
    <t>PI482239_s</t>
  </si>
  <si>
    <t>PI482239_s__Zimbabwe_A_S</t>
  </si>
  <si>
    <t>uc99_43</t>
  </si>
  <si>
    <t>PI343384_1</t>
  </si>
  <si>
    <t>PI331762_1</t>
  </si>
  <si>
    <t>PI331762_1__Portugal_EU_S</t>
  </si>
  <si>
    <t>uc99_341</t>
  </si>
  <si>
    <t>uc99_433</t>
  </si>
  <si>
    <t>a550846-4392289-041321-471_H20</t>
  </si>
  <si>
    <t>PI248760_1</t>
  </si>
  <si>
    <t>PI248760_1__India_IN</t>
  </si>
  <si>
    <t>Fl107</t>
  </si>
  <si>
    <t>uc99_529</t>
  </si>
  <si>
    <t>PI269067_1</t>
  </si>
  <si>
    <t>PI270961_2</t>
  </si>
  <si>
    <t>PI270961r1</t>
  </si>
  <si>
    <t>uc99_195</t>
  </si>
  <si>
    <t>a550846-4392289-041321-474_D17</t>
  </si>
  <si>
    <t>PI269067_1__Zambia_A_S</t>
  </si>
  <si>
    <t>uc99_108</t>
  </si>
  <si>
    <t>PI481772_3</t>
  </si>
  <si>
    <t>PI481772_3__Mozambique_A_S</t>
  </si>
  <si>
    <t>PI476596_s</t>
  </si>
  <si>
    <t>uc99_114</t>
  </si>
  <si>
    <t>uc99_509</t>
  </si>
  <si>
    <t>a550846-4390129-041321-033_P06</t>
  </si>
  <si>
    <t>PI149268_s__Tanzania_A_C</t>
  </si>
  <si>
    <t>PI158854_2__China_CN</t>
  </si>
  <si>
    <t>uc99_131</t>
  </si>
  <si>
    <t>PI286831_2</t>
  </si>
  <si>
    <t>PI158854_3__China_CN</t>
  </si>
  <si>
    <t>PI286831r2</t>
  </si>
  <si>
    <t>uc99_220</t>
  </si>
  <si>
    <t>uc99_132</t>
  </si>
  <si>
    <t>a550846-4390129-041321-033_K03</t>
  </si>
  <si>
    <t>PI259825_s__Malawi_A_NW</t>
  </si>
  <si>
    <t>uc99_146</t>
  </si>
  <si>
    <t>PI268852_2__Zambia_A_S</t>
  </si>
  <si>
    <t>PI270961_4</t>
  </si>
  <si>
    <t>PI270961r3</t>
  </si>
  <si>
    <t>uc99_197</t>
  </si>
  <si>
    <t>a550846-4390129-041321-033_I19</t>
  </si>
  <si>
    <t>PI270810_2__Zambia_A_S</t>
  </si>
  <si>
    <t>uc99_149</t>
  </si>
  <si>
    <t>PI481744_s__Mozambique_A_S</t>
  </si>
  <si>
    <t>uc99_151</t>
  </si>
  <si>
    <t>PI270993_2</t>
  </si>
  <si>
    <t>PI270993r1</t>
  </si>
  <si>
    <t>uc99_205</t>
  </si>
  <si>
    <t>PI481802_1__Mozambique_A_S</t>
  </si>
  <si>
    <t>a550846-4392289-041321-474_D07</t>
  </si>
  <si>
    <t>uc99_152</t>
  </si>
  <si>
    <t>PI482070_1__Zimbabwe_A_S</t>
  </si>
  <si>
    <t>uc99_155</t>
  </si>
  <si>
    <t>PI505573_2__Zambia_A_S</t>
  </si>
  <si>
    <t>uc99_157</t>
  </si>
  <si>
    <t>PI196715_s__Ivory_Coast_A_NW</t>
  </si>
  <si>
    <t>PI476454_s</t>
  </si>
  <si>
    <t>uc99_158</t>
  </si>
  <si>
    <t>PI268857_1__Zambia_A_S</t>
  </si>
  <si>
    <t>uc99_166</t>
  </si>
  <si>
    <t>PI268879_s__Sudan_A_NE</t>
  </si>
  <si>
    <t>uc99_17</t>
  </si>
  <si>
    <t>a550846-4390129-041321-033_P16</t>
  </si>
  <si>
    <t>PI268926_s__Sudan_A_NE</t>
  </si>
  <si>
    <t>uc99_177</t>
  </si>
  <si>
    <t>PI268943_1__Sudan_A_NE</t>
  </si>
  <si>
    <t>uc99_178</t>
  </si>
  <si>
    <t>PI268625_s</t>
  </si>
  <si>
    <t>uc99_148</t>
  </si>
  <si>
    <t>PI270780_1__Zambia_A_S</t>
  </si>
  <si>
    <t>a550846-4390129-041321-033_L09</t>
  </si>
  <si>
    <t>uc99_181</t>
  </si>
  <si>
    <t>PI270791_s__Zambia_A_S</t>
  </si>
  <si>
    <t>PI330646_2</t>
  </si>
  <si>
    <t>PI330646r1</t>
  </si>
  <si>
    <t>PI478890_1__Senegal_A_NW</t>
  </si>
  <si>
    <t>a550846-4390129-041321-033_M21</t>
  </si>
  <si>
    <t>PI482079_s__Zimbabwe_A_S</t>
  </si>
  <si>
    <t>PI482081_1__Zimbabwe_A_S</t>
  </si>
  <si>
    <t>PI330646_3</t>
  </si>
  <si>
    <t>PI330646r2</t>
  </si>
  <si>
    <t>PI159786_s__Senegal_A_NW</t>
  </si>
  <si>
    <t>a550846-4390129-041321-033_K06</t>
  </si>
  <si>
    <t>PI196622_s__Ivory_Coast_A_NW</t>
  </si>
  <si>
    <t>uc99_208</t>
  </si>
  <si>
    <t>PI330646_1</t>
  </si>
  <si>
    <t>PI196719_1__Gambia_A_NW</t>
  </si>
  <si>
    <t>uc99_210</t>
  </si>
  <si>
    <t>a550846-4392289-041321-471_B16</t>
  </si>
  <si>
    <t>PI259813_2__Malawi_A_NW</t>
  </si>
  <si>
    <t>uc99_212</t>
  </si>
  <si>
    <t>PI268752_s__Sudan_A_NE</t>
  </si>
  <si>
    <t>PI429490_2</t>
  </si>
  <si>
    <t>PI429490r1</t>
  </si>
  <si>
    <t>uc99_425</t>
  </si>
  <si>
    <t>a550846-4392289-041321-474_D06</t>
  </si>
  <si>
    <t>PI268784_1__Zambia_A_S</t>
  </si>
  <si>
    <t>uc99_232</t>
  </si>
  <si>
    <t>PI268845_1__Zambia_A_S</t>
  </si>
  <si>
    <t>PI261973_s</t>
  </si>
  <si>
    <t>uc99_111</t>
  </si>
  <si>
    <t>PI268852_1__Zambia_A_S</t>
  </si>
  <si>
    <t>a550846-4392289-041321-471_M12</t>
  </si>
  <si>
    <t>uc99_265</t>
  </si>
  <si>
    <t>PI268903_s__Zambia_A_S</t>
  </si>
  <si>
    <t>PI264188_2</t>
  </si>
  <si>
    <t>PI268943_2__Sudan_A_NE</t>
  </si>
  <si>
    <t>PI264188r1</t>
  </si>
  <si>
    <t>uc99_270</t>
  </si>
  <si>
    <t>a550846-4390129-041321-033_C14</t>
  </si>
  <si>
    <t>PI268943_3__Sudan_A_NE</t>
  </si>
  <si>
    <t>uc99_306</t>
  </si>
  <si>
    <t>PI264188_4</t>
  </si>
  <si>
    <t>PI264188r3</t>
  </si>
  <si>
    <t>a550846-4392289-041321-474_F21</t>
  </si>
  <si>
    <t>PI268987_s__Zambia_A_S</t>
  </si>
  <si>
    <t>uc99_314</t>
  </si>
  <si>
    <t>PI269067_2__Zambia_A_S</t>
  </si>
  <si>
    <t>uc99_323</t>
  </si>
  <si>
    <t>PI264188_1</t>
  </si>
  <si>
    <t>PI270798_s__Zambia_A_S</t>
  </si>
  <si>
    <t>a550846-4392289-041321-471_H11</t>
  </si>
  <si>
    <t>uc99_332</t>
  </si>
  <si>
    <t>PI270810_1__Zambia_A_S</t>
  </si>
  <si>
    <t>uc99_333</t>
  </si>
  <si>
    <t>PI268784_2</t>
  </si>
  <si>
    <t>PI268784r1</t>
  </si>
  <si>
    <t>PI270856_s__Zambia_A_S</t>
  </si>
  <si>
    <t>uc99_336</t>
  </si>
  <si>
    <t>a550846-4390129-041321-033_A14</t>
  </si>
  <si>
    <t>PI276105_s__South_Africa_A_S</t>
  </si>
  <si>
    <t>uc99_346</t>
  </si>
  <si>
    <t>PI292950_s__South_Africa_A_S</t>
  </si>
  <si>
    <t>PI268980_s</t>
  </si>
  <si>
    <t>a550846-4390129-041321-033_H02</t>
  </si>
  <si>
    <t>PI295309_s__Israel_ME</t>
  </si>
  <si>
    <t>uc99_386</t>
  </si>
  <si>
    <t>cl20</t>
  </si>
  <si>
    <t>PI372336_s__Nigeria_A_NW</t>
  </si>
  <si>
    <t>PI268970_s</t>
  </si>
  <si>
    <t>uc99_387</t>
  </si>
  <si>
    <t>a550846-4390129-041321-033_H06</t>
  </si>
  <si>
    <t>PI468133_1__Zimbabwe_A_S</t>
  </si>
  <si>
    <t>uc99_388</t>
  </si>
  <si>
    <t>PI496448_s__Burkina_Faso_A_NW</t>
  </si>
  <si>
    <t>PI482142_1</t>
  </si>
  <si>
    <t>PI153328_s__South_Africa_A_S</t>
  </si>
  <si>
    <t>a550846-4392289-041321-471_I03</t>
  </si>
  <si>
    <t>uc99_402</t>
  </si>
  <si>
    <t>PI185633_1__Ghana_A_NW</t>
  </si>
  <si>
    <t>PI196610_1__Senegal_A_NW</t>
  </si>
  <si>
    <t>uc99_446</t>
  </si>
  <si>
    <t>a550846-4390129-041321-033_F20</t>
  </si>
  <si>
    <t>PI196635_s__Madagascar_A_S</t>
  </si>
  <si>
    <t>uc99_453</t>
  </si>
  <si>
    <t>PI196641_s__Morocco_A_N</t>
  </si>
  <si>
    <t>PI196712_1__Mali_A_NW</t>
  </si>
  <si>
    <t>a550846-4390129-041321-033_F14</t>
  </si>
  <si>
    <t>uc99_472</t>
  </si>
  <si>
    <t>PI196719_3__Gambia_A_NW</t>
  </si>
  <si>
    <t>uc99_492</t>
  </si>
  <si>
    <t>cl17</t>
  </si>
  <si>
    <t>PI210829_2__Argentina_SA_SE</t>
  </si>
  <si>
    <t>uc99_494</t>
  </si>
  <si>
    <t>a550846-4390129-041321-033_B05</t>
  </si>
  <si>
    <t>PI259606_s__Brazil_SA_SE</t>
  </si>
  <si>
    <t>uc99_500</t>
  </si>
  <si>
    <t>PI264172_s__Australia_AU</t>
  </si>
  <si>
    <t>uc99_514</t>
  </si>
  <si>
    <t>PI268836_s__Zambia_A_S</t>
  </si>
  <si>
    <t>uc99_515</t>
  </si>
  <si>
    <t>a550846-4390129-041321-033_D24</t>
  </si>
  <si>
    <t>PI268842_s__Zambia_A_S</t>
  </si>
  <si>
    <t>uc99_547</t>
  </si>
  <si>
    <t>PI268857_2__Zambia_A_S</t>
  </si>
  <si>
    <t>uc99_561</t>
  </si>
  <si>
    <t>PI481772r3</t>
  </si>
  <si>
    <t>PI270907_1__Zambia_A_S</t>
  </si>
  <si>
    <t>a550846-4392289-041321-474_H16</t>
  </si>
  <si>
    <t>uc99_567</t>
  </si>
  <si>
    <t>PI270988_1__Zambia_A_S</t>
  </si>
  <si>
    <t>uc99_570</t>
  </si>
  <si>
    <t>PI288116_3__India_IN</t>
  </si>
  <si>
    <t>uc99_573</t>
  </si>
  <si>
    <t>a550846-4390129-041321-033_N07</t>
  </si>
  <si>
    <t>PI300589_s__Vietnam_SEA</t>
  </si>
  <si>
    <t>uc99_574</t>
  </si>
  <si>
    <t>PI481749_2__Mozambique_A_S</t>
  </si>
  <si>
    <t>uc99_575</t>
  </si>
  <si>
    <t>a550846-4390129-041321-033_F21</t>
  </si>
  <si>
    <t>PI153323_s__South_Africa_A_S</t>
  </si>
  <si>
    <t>uc99_580</t>
  </si>
  <si>
    <t>PI196645_s__South_Africa_A_S</t>
  </si>
  <si>
    <t>PI259651_2</t>
  </si>
  <si>
    <t>PI259651r1</t>
  </si>
  <si>
    <t>uc99_87</t>
  </si>
  <si>
    <t>uc99_585</t>
  </si>
  <si>
    <t>a550846-4392289-041321-474_H19</t>
  </si>
  <si>
    <t>PI229659_1__Madagascar_A_S</t>
  </si>
  <si>
    <t>uc99_586</t>
  </si>
  <si>
    <t>PI268755_1__Zambia_A_S</t>
  </si>
  <si>
    <t>uc99_60</t>
  </si>
  <si>
    <t>a550846-4392289-041321-471_G21</t>
  </si>
  <si>
    <t>PI268806_s__Zambia_A_S</t>
  </si>
  <si>
    <t>uc99_610</t>
  </si>
  <si>
    <t>PI268868_s__Sudan_A_NE</t>
  </si>
  <si>
    <t>uc99_611</t>
  </si>
  <si>
    <t>PI268917_s__Zambia_A_S</t>
  </si>
  <si>
    <t>uc99_69</t>
  </si>
  <si>
    <t>a550846-4392289-041321-471_B10</t>
  </si>
  <si>
    <t>PI270801_1__Zambia_A_S</t>
  </si>
  <si>
    <t>uc99_70</t>
  </si>
  <si>
    <t>PI270989_s__Zambia_A_S</t>
  </si>
  <si>
    <t>PI286831_1__Paraguay_SA_SE</t>
  </si>
  <si>
    <t>a550846-4392289-041321-471_I17</t>
  </si>
  <si>
    <t>uc99_97</t>
  </si>
  <si>
    <t>PI288116_2__India_IN</t>
  </si>
  <si>
    <t>PI288126_s__India_IN</t>
  </si>
  <si>
    <t>a550846-4392289-041321-471_D18</t>
  </si>
  <si>
    <t>PI295174_1__Israel_ME</t>
  </si>
  <si>
    <t>PI295986_2__Nigeria_A_NW</t>
  </si>
  <si>
    <t>a550846-4390129-041321-033_N05</t>
  </si>
  <si>
    <t>uc99_102</t>
  </si>
  <si>
    <t>PI300962_1__Senegal_A_NW</t>
  </si>
  <si>
    <t>PI300962_2__Senegal_A_NW</t>
  </si>
  <si>
    <t>PI331762r1</t>
  </si>
  <si>
    <t>uc99_104</t>
  </si>
  <si>
    <t>a550846-4390129-041321-033_A01</t>
  </si>
  <si>
    <t>PI476636_s__Nigeria_A_NW</t>
  </si>
  <si>
    <t>PI268710r1</t>
  </si>
  <si>
    <t>a550846-4392289-041321-474_F11</t>
  </si>
  <si>
    <t>uc99_106</t>
  </si>
  <si>
    <t>PI481795_s__Mozambique_A_S</t>
  </si>
  <si>
    <t>uc99_107</t>
  </si>
  <si>
    <t>PI482091_s__Zimbabwe_A_S</t>
  </si>
  <si>
    <t>a550846-4390129-041321-033_N11</t>
  </si>
  <si>
    <t>uc99_109</t>
  </si>
  <si>
    <t>PI159031_s__China_CN</t>
  </si>
  <si>
    <t>PI482223r3</t>
  </si>
  <si>
    <t>PI162859_s__Sudan_A_NE</t>
  </si>
  <si>
    <t>uc99_110</t>
  </si>
  <si>
    <t>a550846-4392289-041321-474_J12</t>
  </si>
  <si>
    <t>PI185633_2__Ghana_A_NW</t>
  </si>
  <si>
    <t>PI196662_s__Mali_A_NW</t>
  </si>
  <si>
    <t>uc99_112</t>
  </si>
  <si>
    <t>a550846-4392289-041321-471_I02</t>
  </si>
  <si>
    <t>PI210829_1__Argentina_SA_SE</t>
  </si>
  <si>
    <t>uc99_113</t>
  </si>
  <si>
    <t>PI210829_4__Argentina_SA_SE</t>
  </si>
  <si>
    <t>uc99_115</t>
  </si>
  <si>
    <t>PI259642_1__Cuba_SA_NW</t>
  </si>
  <si>
    <t>a550846-4390129-041321-033_F16</t>
  </si>
  <si>
    <t>uc99_116</t>
  </si>
  <si>
    <t>PI259796_s__Malawi_A_NW</t>
  </si>
  <si>
    <t>uc99_117</t>
  </si>
  <si>
    <t>PI482223_2</t>
  </si>
  <si>
    <t>PI482223r1</t>
  </si>
  <si>
    <t>uc99_548</t>
  </si>
  <si>
    <t>PI259813_1__Malawi_A_NW</t>
  </si>
  <si>
    <t>a550846-4392289-041321-474_J14</t>
  </si>
  <si>
    <t>uc99_119</t>
  </si>
  <si>
    <t>PI268856_s__Zambia_A_S</t>
  </si>
  <si>
    <t>uc99_120</t>
  </si>
  <si>
    <t>PI268885_s__China_CN</t>
  </si>
  <si>
    <t>a550846-4390129-041321-033_N17</t>
  </si>
  <si>
    <t>uc99_121</t>
  </si>
  <si>
    <t>PI268891_s__Zambia_A_S</t>
  </si>
  <si>
    <t>uc99_122</t>
  </si>
  <si>
    <t>a550846-4392289-041321-471_G04</t>
  </si>
  <si>
    <t>PI268975_2__Sudan_A_NE</t>
  </si>
  <si>
    <t>uc99_123</t>
  </si>
  <si>
    <t>PI270786_s__Zambia_A_S</t>
  </si>
  <si>
    <t>PI248760r1</t>
  </si>
  <si>
    <t>uc99_124</t>
  </si>
  <si>
    <t>a550846-4390129-041321-033_E08</t>
  </si>
  <si>
    <t>PI270969_1__Zambia_A_S</t>
  </si>
  <si>
    <t>uc99_125</t>
  </si>
  <si>
    <t>PI279628_1__Burkina_Faso_A_NW</t>
  </si>
  <si>
    <t>uc99_126</t>
  </si>
  <si>
    <t>PI288099_s__India_IN</t>
  </si>
  <si>
    <t>uc99_127</t>
  </si>
  <si>
    <t>a550846-4390129-041321-033_L21</t>
  </si>
  <si>
    <t>PI290566_2__India_IN</t>
  </si>
  <si>
    <t>uc99_128</t>
  </si>
  <si>
    <t>PI372271_s__Nigeria_A_NW</t>
  </si>
  <si>
    <t>uc99_129</t>
  </si>
  <si>
    <t>PI268692r1</t>
  </si>
  <si>
    <t>PI399563_2__Nigeria_A_NW</t>
  </si>
  <si>
    <t>a550846-4390129-041321-033_A20</t>
  </si>
  <si>
    <t>PI476480_2__Nigeria_A_NW</t>
  </si>
  <si>
    <t>uc99_130</t>
  </si>
  <si>
    <t>PI481756_2__Mozambique_A_S</t>
  </si>
  <si>
    <t>uc99_133</t>
  </si>
  <si>
    <t>a550846-4390129-041321-033_N09</t>
  </si>
  <si>
    <t>PI481756_4__Mozambique_A_S</t>
  </si>
  <si>
    <t>uc99_134</t>
  </si>
  <si>
    <t>PI481774_2__Mozambique_A_S</t>
  </si>
  <si>
    <t>uc99_136</t>
  </si>
  <si>
    <t>PI482212_2__Zimbabwe_A_S</t>
  </si>
  <si>
    <t>PI482081r1</t>
  </si>
  <si>
    <t>uc99_137</t>
  </si>
  <si>
    <t>a550846-4390129-041321-033_C01</t>
  </si>
  <si>
    <t>PI487555_s__Sudan_A_NE</t>
  </si>
  <si>
    <t>uc99_138</t>
  </si>
  <si>
    <t>PI494813_s__Zambia_A_S</t>
  </si>
  <si>
    <t>uc99_139</t>
  </si>
  <si>
    <t>PI268718_2</t>
  </si>
  <si>
    <t>PI268718r1</t>
  </si>
  <si>
    <t>uc99_156</t>
  </si>
  <si>
    <t>a550846-4390129-041321-033_A18</t>
  </si>
  <si>
    <t>PI210829_3__Argentina_SA_SE</t>
  </si>
  <si>
    <t>uc99_140</t>
  </si>
  <si>
    <t>PI268845_2__Zambia_A_S</t>
  </si>
  <si>
    <t>uc99_142</t>
  </si>
  <si>
    <t>PI269084_s</t>
  </si>
  <si>
    <t>uc99_172</t>
  </si>
  <si>
    <t>PI268933_s__Sudan_A_NE</t>
  </si>
  <si>
    <t>a550846-4390129-041321-033_F10</t>
  </si>
  <si>
    <t>uc99_143</t>
  </si>
  <si>
    <t>PI288203_2__India_IN</t>
  </si>
  <si>
    <t>uc99_144</t>
  </si>
  <si>
    <t>PI290560_s</t>
  </si>
  <si>
    <t>uc99_229</t>
  </si>
  <si>
    <t>PI290576_s__India_IN</t>
  </si>
  <si>
    <t>a550846-4392289-041321-471_D13</t>
  </si>
  <si>
    <t>PI295174_2__Israel_ME</t>
  </si>
  <si>
    <t>uc99_150</t>
  </si>
  <si>
    <t>PI295250_2__Israel_ME</t>
  </si>
  <si>
    <t>PI196613_s</t>
  </si>
  <si>
    <t>uc99_153</t>
  </si>
  <si>
    <t>a550846-4390129-041321-033_D03</t>
  </si>
  <si>
    <t>PI338502_s__India_IN</t>
  </si>
  <si>
    <t>uc99_154</t>
  </si>
  <si>
    <t>PI393646_3__Peru_SA_NW</t>
  </si>
  <si>
    <t>PI240560_s</t>
  </si>
  <si>
    <t>PI476565_s__Nigeria_A_NW</t>
  </si>
  <si>
    <t>a550846-4390129-041321-033_F17</t>
  </si>
  <si>
    <t>uc99_16</t>
  </si>
  <si>
    <t>PI494783_s__Zambia_A_S</t>
  </si>
  <si>
    <t>PI196702_s__Guinea_A_NW</t>
  </si>
  <si>
    <t>PI268955_1__Zambia_A_S</t>
  </si>
  <si>
    <t>PI383428_2</t>
  </si>
  <si>
    <t>PI383428r1_a</t>
  </si>
  <si>
    <t>a550846-4392289-041321-474_B10</t>
  </si>
  <si>
    <t>PI279615_s__Burkina_Faso_A_NW</t>
  </si>
  <si>
    <t>PI279628_2__Burkina_Faso_A_NW</t>
  </si>
  <si>
    <t>PI383428_3</t>
  </si>
  <si>
    <t>PI383428r1_b</t>
  </si>
  <si>
    <t>PI288203_1__India_IN</t>
  </si>
  <si>
    <t>a550846-4392289-041321-474_L15</t>
  </si>
  <si>
    <t>uc99_167</t>
  </si>
  <si>
    <t>PI290536_s__India_IN</t>
  </si>
  <si>
    <t>uc99_168</t>
  </si>
  <si>
    <t>PI268710_1</t>
  </si>
  <si>
    <t>PI295747_s__China_CN</t>
  </si>
  <si>
    <t>a550846-4390129-041321-033_N01</t>
  </si>
  <si>
    <t>PI295973_s__Nigeria_A_NW</t>
  </si>
  <si>
    <t>PI372335_1__Nigeria_A_NW</t>
  </si>
  <si>
    <t>PI482124_2</t>
  </si>
  <si>
    <t>PI482124r1</t>
  </si>
  <si>
    <t>a550846-4392289-041321-474_J02</t>
  </si>
  <si>
    <t>PI372335_2__Nigeria_A_NW</t>
  </si>
  <si>
    <t>PI399563_1__Nigeria_A_NW</t>
  </si>
  <si>
    <t>PI210833_s</t>
  </si>
  <si>
    <t>a550846-4392289-041321-471_E10</t>
  </si>
  <si>
    <t>PI196707_2__Guinea_A_NW</t>
  </si>
  <si>
    <t>uc99_175</t>
  </si>
  <si>
    <t>PI240567_s__India_IN</t>
  </si>
  <si>
    <t>uc99_176</t>
  </si>
  <si>
    <t>PI261971_2</t>
  </si>
  <si>
    <t>PI261971r1</t>
  </si>
  <si>
    <t>PI259642_2__Cuba_SA_NW</t>
  </si>
  <si>
    <t>uc99_179</t>
  </si>
  <si>
    <t>a550846-4392289-041321-474_H07</t>
  </si>
  <si>
    <t>PI268850_s__Zambia_A_S</t>
  </si>
  <si>
    <t>uc99_18</t>
  </si>
  <si>
    <t>PI288116_1__India_IN</t>
  </si>
  <si>
    <t>uc99_180</t>
  </si>
  <si>
    <t>PI295250_1__Israel_ME</t>
  </si>
  <si>
    <t>PI259772_2</t>
  </si>
  <si>
    <t>PI259772r1</t>
  </si>
  <si>
    <t>uc99_182</t>
  </si>
  <si>
    <t>uc99_98</t>
  </si>
  <si>
    <t>a550846-4392289-041321-474_H13</t>
  </si>
  <si>
    <t>PI295986_1__Nigeria_A_NW</t>
  </si>
  <si>
    <t>uc99_183</t>
  </si>
  <si>
    <t>PI372270_s__Nigeria_A_NW</t>
  </si>
  <si>
    <t>uc99_184</t>
  </si>
  <si>
    <t>PI268713_s</t>
  </si>
  <si>
    <t>a550846-4390129-041321-033_N03</t>
  </si>
  <si>
    <t>uc99_185</t>
  </si>
  <si>
    <t>PI158854_1__China_CN</t>
  </si>
  <si>
    <t>uc99_186</t>
  </si>
  <si>
    <t>PI290566_1__India_IN</t>
  </si>
  <si>
    <t>uc99_187</t>
  </si>
  <si>
    <t>PI259772_1</t>
  </si>
  <si>
    <t>PI149643_s</t>
  </si>
  <si>
    <t>a550846-4390129-041321-033_H03</t>
  </si>
  <si>
    <t>PI149643_s__Brazil_SA_SE</t>
  </si>
  <si>
    <t>PI152105_1</t>
  </si>
  <si>
    <t>PI152105_1__Brazil_SA_SE</t>
  </si>
  <si>
    <t>PI269054_s</t>
  </si>
  <si>
    <t>PI445920_s</t>
  </si>
  <si>
    <t>a550846-4390129-041321-033_F18</t>
  </si>
  <si>
    <t>PI445920_s__India_IN</t>
  </si>
  <si>
    <t>PI152105_2</t>
  </si>
  <si>
    <t>PI152105_2__Brazil_SA_SE</t>
  </si>
  <si>
    <t>PI162404_s</t>
  </si>
  <si>
    <t>PI152105_3__Brazil_SA_SE</t>
  </si>
  <si>
    <t>a550846-4392289-041321-471_A18</t>
  </si>
  <si>
    <t>PI153339_2__South_Africa_A_S</t>
  </si>
  <si>
    <t>uc99_196</t>
  </si>
  <si>
    <t>PI152105_4</t>
  </si>
  <si>
    <t>PI407678_1</t>
  </si>
  <si>
    <t>uc99_20</t>
  </si>
  <si>
    <t>PI152105_4__Brazil_SA_SE</t>
  </si>
  <si>
    <t>uc99_404</t>
  </si>
  <si>
    <t>a550846-4392289-041321-471_H14</t>
  </si>
  <si>
    <t>PI152111_s</t>
  </si>
  <si>
    <t>uc99_21</t>
  </si>
  <si>
    <t>PI152111_s__Brazil_SA_SE</t>
  </si>
  <si>
    <t>uc99_198</t>
  </si>
  <si>
    <t>PI152135_s</t>
  </si>
  <si>
    <t>uc99_22</t>
  </si>
  <si>
    <t>PI271019_2</t>
  </si>
  <si>
    <t>PI152135_s__Brazil_SA_SE</t>
  </si>
  <si>
    <t>PI271019r1</t>
  </si>
  <si>
    <t>uc99_199</t>
  </si>
  <si>
    <t>a550846-4390129-041321-033_I21</t>
  </si>
  <si>
    <t>PI152141_s</t>
  </si>
  <si>
    <t>uc99_23</t>
  </si>
  <si>
    <t>PI152141_s__Brazil_SA_SE</t>
  </si>
  <si>
    <t>PI152146_s</t>
  </si>
  <si>
    <t>uc99_24</t>
  </si>
  <si>
    <t>PI152146_s__Brazil_SA_SE</t>
  </si>
  <si>
    <t>PI290604_s</t>
  </si>
  <si>
    <t>a550846-4392289-041321-471_O08</t>
  </si>
  <si>
    <t>PI153157_s</t>
  </si>
  <si>
    <t>uc99_25</t>
  </si>
  <si>
    <t>PI153157_s__Argentina_SA_SE</t>
  </si>
  <si>
    <t>PI153173_s</t>
  </si>
  <si>
    <t>PI153173_s__Argentina_SA_SE</t>
  </si>
  <si>
    <t>PI268530_s</t>
  </si>
  <si>
    <t>PI481768_3</t>
  </si>
  <si>
    <t>PI268530_s__Zambia_A_S</t>
  </si>
  <si>
    <t>PI481768r2</t>
  </si>
  <si>
    <t>a550846-4392289-041321-474_H14</t>
  </si>
  <si>
    <t>PI161310_s</t>
  </si>
  <si>
    <t>PI161310_s__Argentina_SA_SE</t>
  </si>
  <si>
    <t>PI196647_2</t>
  </si>
  <si>
    <t>PI482070_2</t>
  </si>
  <si>
    <t>PI482070r1</t>
  </si>
  <si>
    <t>uc99_534</t>
  </si>
  <si>
    <t>a550846-4390129-041321-033_C23</t>
  </si>
  <si>
    <t>PI196647_2__Guinea_A_NW</t>
  </si>
  <si>
    <t>PI259794_s</t>
  </si>
  <si>
    <t>PI259794_s__Malawi_A_NW</t>
  </si>
  <si>
    <t>PI471967_s</t>
  </si>
  <si>
    <t>uc99_470</t>
  </si>
  <si>
    <t>a550846-4390129-041321-033_P22</t>
  </si>
  <si>
    <t>PI268493_s</t>
  </si>
  <si>
    <t>PI268493_s__Sudan_A_NE</t>
  </si>
  <si>
    <t>uc99_207</t>
  </si>
  <si>
    <t>PI268511_1</t>
  </si>
  <si>
    <t>PI268511_1__Sudan_A_NE</t>
  </si>
  <si>
    <t>uc99_209</t>
  </si>
  <si>
    <t>PI268586_1</t>
  </si>
  <si>
    <t>PI268547_1</t>
  </si>
  <si>
    <t>PI268547_1__Zambia_A_S</t>
  </si>
  <si>
    <t>a550846-4390129-041321-033_J23</t>
  </si>
  <si>
    <t>PI355995_1</t>
  </si>
  <si>
    <t>PI355995_1__Argentina_SA_SE</t>
  </si>
  <si>
    <t>uc99_211</t>
  </si>
  <si>
    <t>PI429409_1</t>
  </si>
  <si>
    <t>PI439877_2</t>
  </si>
  <si>
    <t>PI439877r1</t>
  </si>
  <si>
    <t>PI429409_1__Zimbabwe_A_S</t>
  </si>
  <si>
    <t>uc99_434</t>
  </si>
  <si>
    <t>a550846-4390129-041321-033_M18</t>
  </si>
  <si>
    <t>uc99_213</t>
  </si>
  <si>
    <t>PI429429_2</t>
  </si>
  <si>
    <t>PI429429_2__Zimbabwe_A_S</t>
  </si>
  <si>
    <t>PI383428_1</t>
  </si>
  <si>
    <t>PI471966_s</t>
  </si>
  <si>
    <t>uc99_368</t>
  </si>
  <si>
    <t>PI471966_s__Zimbabwe_A_S</t>
  </si>
  <si>
    <t>a550846-4392289-041321-471_E15</t>
  </si>
  <si>
    <t>uc99_215</t>
  </si>
  <si>
    <t>PI493396_s</t>
  </si>
  <si>
    <t>PI493396_s__Argentina_SA_SE</t>
  </si>
  <si>
    <t>PI482223_1</t>
  </si>
  <si>
    <t>a550846-4392289-041321-471_I15</t>
  </si>
  <si>
    <t>PI196647_3</t>
  </si>
  <si>
    <t>PI196647_3__Guinea_A_NW</t>
  </si>
  <si>
    <t>PI200432_2</t>
  </si>
  <si>
    <t>PI200432_2__Japan_NEA</t>
  </si>
  <si>
    <t>PI482223_3</t>
  </si>
  <si>
    <t>PI482223r2</t>
  </si>
  <si>
    <t>a550846-4390129-041321-033_E09</t>
  </si>
  <si>
    <t>PI259693_s</t>
  </si>
  <si>
    <t>PI259693_s__Uruguay_SA_SE</t>
  </si>
  <si>
    <t>uc99_219</t>
  </si>
  <si>
    <t>PI259734_s</t>
  </si>
  <si>
    <t>PI259734_s__Argentina_SA_SE</t>
  </si>
  <si>
    <t>PI268677_s</t>
  </si>
  <si>
    <t>PI259781_s</t>
  </si>
  <si>
    <t>PI259781_s__Malawi_A_NW</t>
  </si>
  <si>
    <t>a550846-4392289-041321-471_M03</t>
  </si>
  <si>
    <t>PI268553_s</t>
  </si>
  <si>
    <t>PI268553_s__Zambia_A_S</t>
  </si>
  <si>
    <t>PI497489_s</t>
  </si>
  <si>
    <t>uc99_628</t>
  </si>
  <si>
    <t>PI268560_1</t>
  </si>
  <si>
    <t>a550846-4392289-041321-474_M02</t>
  </si>
  <si>
    <t>PI268560_1__Zambia_A_S</t>
  </si>
  <si>
    <t>uc99_222</t>
  </si>
  <si>
    <t>PI275695_2</t>
  </si>
  <si>
    <t>PI275695_2__Brazil_SA_SE</t>
  </si>
  <si>
    <t>uc99_223</t>
  </si>
  <si>
    <t>PI482120_1</t>
  </si>
  <si>
    <t>PI275741_2</t>
  </si>
  <si>
    <t>a550846-4392289-041321-471_G19</t>
  </si>
  <si>
    <t>PI275741_2__Brazil_SA_SE</t>
  </si>
  <si>
    <t>PI306358_s</t>
  </si>
  <si>
    <t>PI306358_s__Israel_ME</t>
  </si>
  <si>
    <t>PI325943_2</t>
  </si>
  <si>
    <t>PI482120_3</t>
  </si>
  <si>
    <t>PI325943_2__Venezuela_SA_NW</t>
  </si>
  <si>
    <t>PI482120r2</t>
  </si>
  <si>
    <t>uc99_227</t>
  </si>
  <si>
    <t>a550846-4392289-041321-474_H22</t>
  </si>
  <si>
    <t>PI355996_s</t>
  </si>
  <si>
    <t>PI355996_s__Argentina_SA_SE</t>
  </si>
  <si>
    <t>uc99_228</t>
  </si>
  <si>
    <t>PI388619_2</t>
  </si>
  <si>
    <t>PI388619_2__Soviet_Union_SU</t>
  </si>
  <si>
    <t>PI482120_4</t>
  </si>
  <si>
    <t>PI482120r3</t>
  </si>
  <si>
    <t>PI415000_s</t>
  </si>
  <si>
    <t>a550846-4392289-041321-474_H24</t>
  </si>
  <si>
    <t>PI415000_s__Israel_ME</t>
  </si>
  <si>
    <t>PI418225_s</t>
  </si>
  <si>
    <t>PI418225_s__Argentina_SA_SE</t>
  </si>
  <si>
    <t>PI482120_2</t>
  </si>
  <si>
    <t>PI482120r1</t>
  </si>
  <si>
    <t>PI259646_s</t>
  </si>
  <si>
    <t>PI259646_s__Cuba_SA_NW</t>
  </si>
  <si>
    <t>a550846-4392289-041321-474_H20</t>
  </si>
  <si>
    <t>PI268498_s</t>
  </si>
  <si>
    <t>PI268498_s__Sudan_A_NE</t>
  </si>
  <si>
    <t>PI275695_1</t>
  </si>
  <si>
    <t>PI365100_s</t>
  </si>
  <si>
    <t>PI275695_1__Brazil_SA_SE</t>
  </si>
  <si>
    <t>uc99_356</t>
  </si>
  <si>
    <t>uc99_235</t>
  </si>
  <si>
    <t>a550846-4392289-041321-471_G07</t>
  </si>
  <si>
    <t>PI275741_1</t>
  </si>
  <si>
    <t>PI275741_1__Brazil_SA_SE</t>
  </si>
  <si>
    <t>PI325943_1</t>
  </si>
  <si>
    <t>PI325943_1__Venezuela_SA_NW</t>
  </si>
  <si>
    <t>PI407678_2</t>
  </si>
  <si>
    <t>PI407678r1_a</t>
  </si>
  <si>
    <t>PI356004_s</t>
  </si>
  <si>
    <t>PI356004_s__Argentina_SA_SE</t>
  </si>
  <si>
    <t>uc99_405</t>
  </si>
  <si>
    <t>a550846-4392289-041321-474_B22</t>
  </si>
  <si>
    <t>PI429486_2</t>
  </si>
  <si>
    <t>PI429486_2__Zimbabwe_A_S</t>
  </si>
  <si>
    <t>uc99_239</t>
  </si>
  <si>
    <t>PI407678_3</t>
  </si>
  <si>
    <t>PI407678r1_b</t>
  </si>
  <si>
    <t>PI438605_s</t>
  </si>
  <si>
    <t>a550846-4392289-041321-474_N03</t>
  </si>
  <si>
    <t>PI438605_s__Mexico_NA</t>
  </si>
  <si>
    <t>PI468250_s</t>
  </si>
  <si>
    <t>PI468250_s__Bolivia_SA_NW</t>
  </si>
  <si>
    <t>PI196668_s</t>
  </si>
  <si>
    <t>uc99_240</t>
  </si>
  <si>
    <t>PI493512_s</t>
  </si>
  <si>
    <t>a550846-4390129-041321-033_D19</t>
  </si>
  <si>
    <t>PI493512_s__Argentina_SA_SE</t>
  </si>
  <si>
    <t>uc99_241</t>
  </si>
  <si>
    <t>PI196647_1</t>
  </si>
  <si>
    <t>PI196647_1__Guinea_A_NW</t>
  </si>
  <si>
    <t>uc99_242</t>
  </si>
  <si>
    <t>PI269129_s</t>
  </si>
  <si>
    <t>PI196726_2</t>
  </si>
  <si>
    <t>a550846-4390129-041321-033_F08</t>
  </si>
  <si>
    <t>PI196726_2__Bulgaria_EU_E</t>
  </si>
  <si>
    <t>uc99_243</t>
  </si>
  <si>
    <t>PI288214_s</t>
  </si>
  <si>
    <t>PI288214_s__Jamaica_SA_NW</t>
  </si>
  <si>
    <t>PI481802_2</t>
  </si>
  <si>
    <t>PI481802r1</t>
  </si>
  <si>
    <t>uc99_533</t>
  </si>
  <si>
    <t>PI326586_s</t>
  </si>
  <si>
    <t>a550846-4390129-041321-033_C21</t>
  </si>
  <si>
    <t>PI326586_s__Uganda_A_C</t>
  </si>
  <si>
    <t>uc99_245</t>
  </si>
  <si>
    <t>PI331749_s</t>
  </si>
  <si>
    <t>PI331749_s__Portugal_EU_S</t>
  </si>
  <si>
    <t>uc99_246</t>
  </si>
  <si>
    <t>PI481772_2</t>
  </si>
  <si>
    <t>PI481772r2</t>
  </si>
  <si>
    <t>PI408710_s</t>
  </si>
  <si>
    <t>a550846-4390129-041321-033_C19</t>
  </si>
  <si>
    <t>PI408710_s__Uganda_A_C</t>
  </si>
  <si>
    <t>uc99_247</t>
  </si>
  <si>
    <t>PI461427_s</t>
  </si>
  <si>
    <t>PI461427_s__China_CN</t>
  </si>
  <si>
    <t>PI505573_3</t>
  </si>
  <si>
    <t>PI505573r3</t>
  </si>
  <si>
    <t>PI355995_2</t>
  </si>
  <si>
    <t>uc99_657</t>
  </si>
  <si>
    <t>PI355995_2__Argentina_SA_SE</t>
  </si>
  <si>
    <t>a550846-4390129-041321-033_A23</t>
  </si>
  <si>
    <t>PI429429_1</t>
  </si>
  <si>
    <t>PI429429_1__Zimbabwe_A_S</t>
  </si>
  <si>
    <t>uc99_250</t>
  </si>
  <si>
    <t>PI270782_1</t>
  </si>
  <si>
    <t>PI442593_s</t>
  </si>
  <si>
    <t>PI442593_s__Japan_NEA</t>
  </si>
  <si>
    <t>a550846-4390129-041321-033_F02</t>
  </si>
  <si>
    <t>C01</t>
  </si>
  <si>
    <t>PI493521_s</t>
  </si>
  <si>
    <t>PI493521_s__Argentina_SA_SE</t>
  </si>
  <si>
    <t>PI481768_2</t>
  </si>
  <si>
    <t>PI481768r1</t>
  </si>
  <si>
    <t>uc99_530</t>
  </si>
  <si>
    <t>a550846-4390129-041321-033_C15</t>
  </si>
  <si>
    <t>PI153339_1__South_Africa_A_S</t>
  </si>
  <si>
    <t>PI153339_4__South_Africa_A_S</t>
  </si>
  <si>
    <t>PI290971_s</t>
  </si>
  <si>
    <t>PI290971r1</t>
  </si>
  <si>
    <t>uc99_255</t>
  </si>
  <si>
    <t>a550846-4390129-041321-033_I10</t>
  </si>
  <si>
    <t>PI153339_3__South_Africa_A_S</t>
  </si>
  <si>
    <t>uc99_256</t>
  </si>
  <si>
    <t>PI155107_s</t>
  </si>
  <si>
    <t>PI155107_s__Uruguay_SA_SE</t>
  </si>
  <si>
    <t>PI240551_1</t>
  </si>
  <si>
    <t>uc99_257</t>
  </si>
  <si>
    <t>a550846-4392289-041321-471_E20</t>
  </si>
  <si>
    <t>PI274253_s</t>
  </si>
  <si>
    <t>PI274253_s__Libya_A_N</t>
  </si>
  <si>
    <t>PI471963_s</t>
  </si>
  <si>
    <t>PI471963_s__Zimbabwe_A_S</t>
  </si>
  <si>
    <t>PI240551_2</t>
  </si>
  <si>
    <t>uc99_259</t>
  </si>
  <si>
    <t>PI240551r1</t>
  </si>
  <si>
    <t>PI504614_s</t>
  </si>
  <si>
    <t>a550846-4392289-041321-474_J05</t>
  </si>
  <si>
    <t>PI504614_s__Colombia_SA_NW</t>
  </si>
  <si>
    <t>uc99_260</t>
  </si>
  <si>
    <t>PI493850_2</t>
  </si>
  <si>
    <t>PI493850_2__Argentina_SA_SE</t>
  </si>
  <si>
    <t>uc99_261</t>
  </si>
  <si>
    <t>PI155111_s</t>
  </si>
  <si>
    <t>PI259596_s</t>
  </si>
  <si>
    <t>uc99_30</t>
  </si>
  <si>
    <t>PI155111_s__Uruguay_SA_SE</t>
  </si>
  <si>
    <t>uc99_262</t>
  </si>
  <si>
    <t>uc99_80</t>
  </si>
  <si>
    <t>a550846-4392289-041321-471_G10</t>
  </si>
  <si>
    <t>PI157542_s__China_CN</t>
  </si>
  <si>
    <t>uc99_263</t>
  </si>
  <si>
    <t>PI158839_s__China_CN</t>
  </si>
  <si>
    <t>uc99_264</t>
  </si>
  <si>
    <t>PI158840_s__China_CN</t>
  </si>
  <si>
    <t>uc99_266</t>
  </si>
  <si>
    <t>a550846-4392289-041321-471_O17</t>
  </si>
  <si>
    <t>PI162857_s__Sudan_A_NE</t>
  </si>
  <si>
    <t>uc99_267</t>
  </si>
  <si>
    <t>PI196707_1__Guinea_A_NW</t>
  </si>
  <si>
    <t>PI290538_s</t>
  </si>
  <si>
    <t>uc99_268</t>
  </si>
  <si>
    <t>a550846-4392289-041321-471_B19</t>
  </si>
  <si>
    <t>PI159664_s__India_IN</t>
  </si>
  <si>
    <t>uc99_269</t>
  </si>
  <si>
    <t>PI161867_s</t>
  </si>
  <si>
    <t>PI161867_s__Argentina_SA_SE</t>
  </si>
  <si>
    <t>uc99_271</t>
  </si>
  <si>
    <t>PI298877_s</t>
  </si>
  <si>
    <t>a550846-4390129-041321-033_P05</t>
  </si>
  <si>
    <t>PI476641_s</t>
  </si>
  <si>
    <t>PI476641_s__Nigeria_A_NW</t>
  </si>
  <si>
    <t>uc99_272</t>
  </si>
  <si>
    <t>PI355279_2</t>
  </si>
  <si>
    <t>PI355279_2__Mexico_NA</t>
  </si>
  <si>
    <t>PI300593_s</t>
  </si>
  <si>
    <t>a550846-4392289-041321-471_N03</t>
  </si>
  <si>
    <t>PI162404_s__Bolivia_SA_NW</t>
  </si>
  <si>
    <t>PI196613_s__Senegal_A_NW</t>
  </si>
  <si>
    <t>PI259756_s</t>
  </si>
  <si>
    <t>uc99_275</t>
  </si>
  <si>
    <t>a550846-4392289-041321-471_I24</t>
  </si>
  <si>
    <t>PI240560_s__South_Africa_A_S</t>
  </si>
  <si>
    <t>PI268713_s__Sudan_A_NE</t>
  </si>
  <si>
    <t>PI259834_s</t>
  </si>
  <si>
    <t>a550846-4390129-041321-033_H17</t>
  </si>
  <si>
    <t>PI269054_s__Sudan_A_NE</t>
  </si>
  <si>
    <t>PI383428_3__Senegal_A_NW</t>
  </si>
  <si>
    <t>PI288159_1</t>
  </si>
  <si>
    <t>PI288159_a</t>
  </si>
  <si>
    <t>uc99_279</t>
  </si>
  <si>
    <t>a550846-4392289-041321-474_L18</t>
  </si>
  <si>
    <t>PI482124_2__Zimbabwe_A_S</t>
  </si>
  <si>
    <t>PI259772_1__Malawi_A_NW</t>
  </si>
  <si>
    <t>PI288159_2</t>
  </si>
  <si>
    <t>PI288159_b</t>
  </si>
  <si>
    <t>uc99_280</t>
  </si>
  <si>
    <t>a550846-4392289-041321-474_N24</t>
  </si>
  <si>
    <t>PI268710_1__Senegal_A_NW</t>
  </si>
  <si>
    <t>uc99_281</t>
  </si>
  <si>
    <t>PI271019_2__Zambia_A_S</t>
  </si>
  <si>
    <t>uc99_282</t>
  </si>
  <si>
    <t>PI264162_s</t>
  </si>
  <si>
    <t>PI210833_s__Argentina_SA_SE</t>
  </si>
  <si>
    <t>a550846-4392289-041321-471_D23</t>
  </si>
  <si>
    <t>PI261971_2__Paraguay_SA_SE</t>
  </si>
  <si>
    <t>PI288915_1</t>
  </si>
  <si>
    <t>PI481768_3__Mozambique_A_S</t>
  </si>
  <si>
    <t>a550846-4392289-041321-471_O10</t>
  </si>
  <si>
    <t>PI290604_s__India_IN</t>
  </si>
  <si>
    <t>PI383428_2__Senegal_A_NW</t>
  </si>
  <si>
    <t>PI337399_s</t>
  </si>
  <si>
    <t>PI162655_s</t>
  </si>
  <si>
    <t>PI162655_s__Uruguay_SA_SE</t>
  </si>
  <si>
    <t>a550846-4392289-041321-471_G11</t>
  </si>
  <si>
    <t>PI196710_s</t>
  </si>
  <si>
    <t>PI196710_s__Mali_A_NW</t>
  </si>
  <si>
    <t>PI288147_s</t>
  </si>
  <si>
    <t>PI269710_1</t>
  </si>
  <si>
    <t>PI269710_1__Japan_NEA</t>
  </si>
  <si>
    <t>a550846-4392289-041321-471_M18</t>
  </si>
  <si>
    <t>PI295243_s</t>
  </si>
  <si>
    <t>PI295243_s__Israel_ME</t>
  </si>
  <si>
    <t>PI314895_1</t>
  </si>
  <si>
    <t>PI314895_1__Nigeria_A_NW</t>
  </si>
  <si>
    <t>PI288915_2</t>
  </si>
  <si>
    <t>PI288915r1</t>
  </si>
  <si>
    <t>a550846-4392289-041321-474_B13</t>
  </si>
  <si>
    <t>PI314895_2</t>
  </si>
  <si>
    <t>PI314895_2__Nigeria_A_NW</t>
  </si>
  <si>
    <t>uc99_293</t>
  </si>
  <si>
    <t>PI264162_s__Australia_AU</t>
  </si>
  <si>
    <t>PI264156_s</t>
  </si>
  <si>
    <t>uc99_295</t>
  </si>
  <si>
    <t>a550846-4392289-041321-471_D05</t>
  </si>
  <si>
    <t>PI269078_s</t>
  </si>
  <si>
    <t>PI269078_s__Zambia_A_S</t>
  </si>
  <si>
    <t>uc99_296</t>
  </si>
  <si>
    <t>PI288147_s__India_IN</t>
  </si>
  <si>
    <t>uc99_297</t>
  </si>
  <si>
    <t>a550846-4392289-041321-471_A20</t>
  </si>
  <si>
    <t>PI355279_1</t>
  </si>
  <si>
    <t>PI355279_1__Mexico_NA</t>
  </si>
  <si>
    <t>uc99_298</t>
  </si>
  <si>
    <t>PI386306_s</t>
  </si>
  <si>
    <t>a550846-4390129-041321-033_N23</t>
  </si>
  <si>
    <t>PI386306_s__Israel_ME</t>
  </si>
  <si>
    <t>uc99_299</t>
  </si>
  <si>
    <t>PI386308_1</t>
  </si>
  <si>
    <t>PI386308_1__Israel_ME</t>
  </si>
  <si>
    <t>PI386308_3</t>
  </si>
  <si>
    <t>PI314895r1</t>
  </si>
  <si>
    <t>PI386308_3__Israel_ME</t>
  </si>
  <si>
    <t>a550846-4390129-041321-033_I24</t>
  </si>
  <si>
    <t>PI442587_s</t>
  </si>
  <si>
    <t>PI442587_s__Japan_NEA</t>
  </si>
  <si>
    <t>uc99_300</t>
  </si>
  <si>
    <t>PI442597_2</t>
  </si>
  <si>
    <t>PI442597_2__South_Africa_A_S</t>
  </si>
  <si>
    <t>uc99_301</t>
  </si>
  <si>
    <t>a550846-4392289-041321-471_L03</t>
  </si>
  <si>
    <t>PI259767_s</t>
  </si>
  <si>
    <t>PI259767_s__Malawi_A_NW</t>
  </si>
  <si>
    <t>uc99_302</t>
  </si>
  <si>
    <t>PI264156_s__Australia_AU</t>
  </si>
  <si>
    <t>uc99_303</t>
  </si>
  <si>
    <t>PI288159_2__India_IN</t>
  </si>
  <si>
    <t>a550846-4392289-041321-471_H22</t>
  </si>
  <si>
    <t>uc99_304</t>
  </si>
  <si>
    <t>PI288915_1__Hungary_EU_E</t>
  </si>
  <si>
    <t>uc99_305</t>
  </si>
  <si>
    <t>PI268833_s</t>
  </si>
  <si>
    <t>PI288915_2__Hungary_EU_E</t>
  </si>
  <si>
    <t>uc99_307</t>
  </si>
  <si>
    <t>PI268975_1</t>
  </si>
  <si>
    <t>a550846-4392289-041321-471_O18</t>
  </si>
  <si>
    <t>PI268975_1__Sudan_A_NE</t>
  </si>
  <si>
    <t>uc99_308</t>
  </si>
  <si>
    <t>PI288148_s</t>
  </si>
  <si>
    <t>PI288148_s__India_IN</t>
  </si>
  <si>
    <t>PI196759_s</t>
  </si>
  <si>
    <t>PI337399_s__Morocco_A_N</t>
  </si>
  <si>
    <t>a550846-4392289-041321-471_C18</t>
  </si>
  <si>
    <t>uc99_310</t>
  </si>
  <si>
    <t>PI196759_s__Turkey_ME</t>
  </si>
  <si>
    <t>uc99_311</t>
  </si>
  <si>
    <t>PI200439_s</t>
  </si>
  <si>
    <t>PI268833_s__China_CN</t>
  </si>
  <si>
    <t>uc99_312</t>
  </si>
  <si>
    <t>uc99_58</t>
  </si>
  <si>
    <t>a550846-4392289-041321-471_C24</t>
  </si>
  <si>
    <t>PI162657_s__Uruguay_SA_SE</t>
  </si>
  <si>
    <t>uc99_313</t>
  </si>
  <si>
    <t>PI162814_s</t>
  </si>
  <si>
    <t>uc99_38</t>
  </si>
  <si>
    <t>PI162814_s__Taiwan_SEA</t>
  </si>
  <si>
    <t>PI163347_s</t>
  </si>
  <si>
    <t>uc99_39</t>
  </si>
  <si>
    <t>PI163347_s__Brazil_SA_SE</t>
  </si>
  <si>
    <t>a550846-4392289-041321-471_O12</t>
  </si>
  <si>
    <t>uc99_318</t>
  </si>
  <si>
    <t>PI196610_2__Senegal_A_NW</t>
  </si>
  <si>
    <t>uc99_319</t>
  </si>
  <si>
    <t>PI196621_s__Senegal_A_NW</t>
  </si>
  <si>
    <t>a550846-4392289-041321-471_J03</t>
  </si>
  <si>
    <t>uc99_320</t>
  </si>
  <si>
    <t>PI196644_s__South_Africa_A_S</t>
  </si>
  <si>
    <t>uc99_321</t>
  </si>
  <si>
    <t>PI196668_s__Mali_A_NW</t>
  </si>
  <si>
    <t>uc99_322</t>
  </si>
  <si>
    <t>PI407678_3__Thailand_SEA</t>
  </si>
  <si>
    <t>a550846-4392289-041321-471_P24</t>
  </si>
  <si>
    <t>PI269129_s__Zambia_A_S</t>
  </si>
  <si>
    <t>PI196673_s__Mali_A_NW</t>
  </si>
  <si>
    <t>a550846-4392289-041321-474_A01</t>
  </si>
  <si>
    <t>PI196691_s</t>
  </si>
  <si>
    <t>uc99_45</t>
  </si>
  <si>
    <t>PI196691_s__Zaire_A_C</t>
  </si>
  <si>
    <t>PI386308_2</t>
  </si>
  <si>
    <t>PI386308r1_a</t>
  </si>
  <si>
    <t>uc99_370</t>
  </si>
  <si>
    <t>PI196701_s__Guinea_A_NW</t>
  </si>
  <si>
    <t>a550846-4392289-041321-474_B12</t>
  </si>
  <si>
    <t>PI196712_2__Mali_A_NW</t>
  </si>
  <si>
    <t>PI386308r1_b</t>
  </si>
  <si>
    <t>PI196719_2__Gambia_A_NW</t>
  </si>
  <si>
    <t>a550846-4392289-041321-474_L17</t>
  </si>
  <si>
    <t>uc99_330</t>
  </si>
  <si>
    <t>PI196719_4__Gambia_A_NW</t>
  </si>
  <si>
    <t>uc99_331</t>
  </si>
  <si>
    <t>PI196724_s</t>
  </si>
  <si>
    <t>uc99_50</t>
  </si>
  <si>
    <t>PI196724_s__Guinea_A_NW</t>
  </si>
  <si>
    <t>PI407667_1</t>
  </si>
  <si>
    <t>uc99_335</t>
  </si>
  <si>
    <t>a550846-4392289-041321-471_J24</t>
  </si>
  <si>
    <t>PI196726_1</t>
  </si>
  <si>
    <t>uc99_51</t>
  </si>
  <si>
    <t>PI196726_1__Bulgaria_EU_E</t>
  </si>
  <si>
    <t>uc99_337</t>
  </si>
  <si>
    <t>PI196729_s</t>
  </si>
  <si>
    <t>uc99_52</t>
  </si>
  <si>
    <t>PI196729_s__Bulgaria_EU_E</t>
  </si>
  <si>
    <t>PI407667_2</t>
  </si>
  <si>
    <t>PI407667r1</t>
  </si>
  <si>
    <t>a550846-4390129-041321-033_A17</t>
  </si>
  <si>
    <t>PI196751_1__Madagascar_A_S</t>
  </si>
  <si>
    <t>uc99_339</t>
  </si>
  <si>
    <t>PI196751_2</t>
  </si>
  <si>
    <t>uc99_54</t>
  </si>
  <si>
    <t>PI196751_2__Madagascar_A_S</t>
  </si>
  <si>
    <t>PI442597_1</t>
  </si>
  <si>
    <t>uc99_440</t>
  </si>
  <si>
    <t>a550846-4392289-041321-471_C03</t>
  </si>
  <si>
    <t>PI196751_3__Madagascar_A_S</t>
  </si>
  <si>
    <t>PI196762_s__Greece_EU_S</t>
  </si>
  <si>
    <t>uc99_342</t>
  </si>
  <si>
    <t>PI200432_1</t>
  </si>
  <si>
    <t>uc99_57</t>
  </si>
  <si>
    <t>PI200432_1__Japan_NEA</t>
  </si>
  <si>
    <t>a550846-4390129-041321-033_M22</t>
  </si>
  <si>
    <t>PI200439_s__Japan_NEA</t>
  </si>
  <si>
    <t>PI200441_1</t>
  </si>
  <si>
    <t>PI200441_1__Japan_NEA</t>
  </si>
  <si>
    <t>uc99_345</t>
  </si>
  <si>
    <t>PI200441_2</t>
  </si>
  <si>
    <t>a550846-4390129-041321-033_F12</t>
  </si>
  <si>
    <t>PI200441_2__Japan_NEA</t>
  </si>
  <si>
    <t>uc99_347</t>
  </si>
  <si>
    <t>PI200441_3</t>
  </si>
  <si>
    <t>PI200441_3__Japan_NEA</t>
  </si>
  <si>
    <t>a550846-4390129-041321-033_F01</t>
  </si>
  <si>
    <t>PI261982_s</t>
  </si>
  <si>
    <t>PI261982_s__Paraguay_SA_SE</t>
  </si>
  <si>
    <t>PI203396_s</t>
  </si>
  <si>
    <t>PI203396_s__Brazil_SA_SE</t>
  </si>
  <si>
    <t>uc99_351</t>
  </si>
  <si>
    <t>PI497323_s</t>
  </si>
  <si>
    <t>a550846-4392289-041321-474_E17</t>
  </si>
  <si>
    <t>PI497323_s__Bolivia_SA_NW</t>
  </si>
  <si>
    <t>uc99_352</t>
  </si>
  <si>
    <t>PI210831_1</t>
  </si>
  <si>
    <t>uc99_61</t>
  </si>
  <si>
    <t>PI210831_1__Argentina_SA_SE</t>
  </si>
  <si>
    <t>uc99_353</t>
  </si>
  <si>
    <t>PI210831_2</t>
  </si>
  <si>
    <t>PI288146_s</t>
  </si>
  <si>
    <t>uc99_62</t>
  </si>
  <si>
    <t>PI210831_2__Argentina_SA_SE</t>
  </si>
  <si>
    <t>a550846-4392289-041321-471_K24</t>
  </si>
  <si>
    <t>PI221056_s</t>
  </si>
  <si>
    <t>uc99_63</t>
  </si>
  <si>
    <t>PI221056_s__Brazil_SA_SE</t>
  </si>
  <si>
    <t>PI221063_1</t>
  </si>
  <si>
    <t>uc99_64</t>
  </si>
  <si>
    <t>PI221063_1__Brazil_SA_SE</t>
  </si>
  <si>
    <t>PI221063_2</t>
  </si>
  <si>
    <t>a550846-4390129-041321-033_H01</t>
  </si>
  <si>
    <t>PI221063_2__Brazil_SA_SE</t>
  </si>
  <si>
    <t>uc99_357</t>
  </si>
  <si>
    <t>PI476081_1</t>
  </si>
  <si>
    <t>PI476081_1__Brazil_SA_SE</t>
  </si>
  <si>
    <t>uc99_359</t>
  </si>
  <si>
    <t>PI493595_3</t>
  </si>
  <si>
    <t>PI493595_3__Argentina_SA_SE</t>
  </si>
  <si>
    <t>a550846-4390129-041321-033_H04</t>
  </si>
  <si>
    <t>uc99_360</t>
  </si>
  <si>
    <t>PI338553_2</t>
  </si>
  <si>
    <t>PI338553_2__Brazil_SA_SE</t>
  </si>
  <si>
    <t>PI476081_3</t>
  </si>
  <si>
    <t>PI476081_3__Brazil_SA_SE</t>
  </si>
  <si>
    <t>PI331326_1</t>
  </si>
  <si>
    <t>uc99_363</t>
  </si>
  <si>
    <t>a550846-4392289-041321-471_D08</t>
  </si>
  <si>
    <t>PI493468_s</t>
  </si>
  <si>
    <t>PI493468_s__Argentina_SA_SE</t>
  </si>
  <si>
    <t>PI262028_s</t>
  </si>
  <si>
    <t>PI262028_s__Brazil_SA_SE</t>
  </si>
  <si>
    <t>PI331326_2</t>
  </si>
  <si>
    <t>PI331326r1</t>
  </si>
  <si>
    <t>PI268548_1</t>
  </si>
  <si>
    <t>PI268548_1__Zambia_A_S</t>
  </si>
  <si>
    <t>a550846-4390129-041321-033_M13</t>
  </si>
  <si>
    <t>PI336971_1</t>
  </si>
  <si>
    <t>PI336971_1__Brazil_SA_SE</t>
  </si>
  <si>
    <t>PI493562_3</t>
  </si>
  <si>
    <t>PI493562_3__Argentina_SA_SE</t>
  </si>
  <si>
    <t>PI259639_s</t>
  </si>
  <si>
    <t>PI493581_s</t>
  </si>
  <si>
    <t>uc99_86</t>
  </si>
  <si>
    <t>PI493581_s__Argentina_SA_SE</t>
  </si>
  <si>
    <t>a550846-4392289-041321-471_G20</t>
  </si>
  <si>
    <t>uc99_369</t>
  </si>
  <si>
    <t>PI493595_1</t>
  </si>
  <si>
    <t>PI493595_1__Argentina_SA_SE</t>
  </si>
  <si>
    <t>PI262086_s</t>
  </si>
  <si>
    <t>PI262086_s__Brazil_SA_SE</t>
  </si>
  <si>
    <t>PI408743_s</t>
  </si>
  <si>
    <t>uc99_409</t>
  </si>
  <si>
    <t>PI442714_2</t>
  </si>
  <si>
    <t>a550846-4392289-041321-474_C07</t>
  </si>
  <si>
    <t>PI442714_2__Brazil_SA_SE</t>
  </si>
  <si>
    <t>uc99_371</t>
  </si>
  <si>
    <t>PI261949_1</t>
  </si>
  <si>
    <t>PI246390_s</t>
  </si>
  <si>
    <t>PI261949_1__Paraguay_SA_SE</t>
  </si>
  <si>
    <t>uc99_77</t>
  </si>
  <si>
    <t>uc99_372</t>
  </si>
  <si>
    <t>a550846-4390129-041321-033_F23</t>
  </si>
  <si>
    <t>PI262038_s</t>
  </si>
  <si>
    <t>PI262038_s__Brazil_SA_SE</t>
  </si>
  <si>
    <t>uc99_373</t>
  </si>
  <si>
    <t>PI268548_2</t>
  </si>
  <si>
    <t>PI268548_2__Zambia_A_S</t>
  </si>
  <si>
    <t>PI319770_1</t>
  </si>
  <si>
    <t>PI336915_s</t>
  </si>
  <si>
    <t>a550846-4392289-041321-471_P17</t>
  </si>
  <si>
    <t>PI336915_s__Brazil_SA_SE</t>
  </si>
  <si>
    <t>uc99_375</t>
  </si>
  <si>
    <t>PI336971_2</t>
  </si>
  <si>
    <t>PI336971_2__Brazil_SA_SE</t>
  </si>
  <si>
    <t>uc99_376</t>
  </si>
  <si>
    <t>PI319770_4</t>
  </si>
  <si>
    <t>PI319770r3</t>
  </si>
  <si>
    <t>PI442714_1</t>
  </si>
  <si>
    <t>PI442714_1__Brazil_SA_SE</t>
  </si>
  <si>
    <t>a550846-4390129-041321-033_O07</t>
  </si>
  <si>
    <t>uc99_377</t>
  </si>
  <si>
    <t>PI493559_s</t>
  </si>
  <si>
    <t>PI493559_s__Argentina_SA_SE</t>
  </si>
  <si>
    <t>uc99_378</t>
  </si>
  <si>
    <t>PI311266_1</t>
  </si>
  <si>
    <t>PI493580_s</t>
  </si>
  <si>
    <t>PI493580_s__Argentina_SA_SE</t>
  </si>
  <si>
    <t>a550846-4390129-041321-033_P01</t>
  </si>
  <si>
    <t>uc99_379</t>
  </si>
  <si>
    <t>PI338556_s</t>
  </si>
  <si>
    <t>PI338556_s__Brazil_SA_SE</t>
  </si>
  <si>
    <t>PI493487_1</t>
  </si>
  <si>
    <t>PI311266_2</t>
  </si>
  <si>
    <t>PI311266r1</t>
  </si>
  <si>
    <t>PI493487_1__Argentina_SA_SE</t>
  </si>
  <si>
    <t>a550846-4390129-041321-033_O17</t>
  </si>
  <si>
    <t>PI493487_2</t>
  </si>
  <si>
    <t>PI493487_2__Argentina_SA_SE</t>
  </si>
  <si>
    <t>PI493467_1</t>
  </si>
  <si>
    <t>PI493467_1__Argentina_SA_SE</t>
  </si>
  <si>
    <t>PI268608_s</t>
  </si>
  <si>
    <t>a550846-4390129-041321-033_L03</t>
  </si>
  <si>
    <t>PI493550_s</t>
  </si>
  <si>
    <t>PI493550_s__Argentina_SA_SE</t>
  </si>
  <si>
    <t>PI461434_1</t>
  </si>
  <si>
    <t>PI221068_s</t>
  </si>
  <si>
    <t>uc99_66</t>
  </si>
  <si>
    <t>PI221068_s__Brazil_SA_SE</t>
  </si>
  <si>
    <t>a550846-4392289-041321-474_G09</t>
  </si>
  <si>
    <t>uc99_385</t>
  </si>
  <si>
    <t>PI229658_s</t>
  </si>
  <si>
    <t>PI229658_s__Madagascar_A_S</t>
  </si>
  <si>
    <t>uc99_389</t>
  </si>
  <si>
    <t>PI461434_2</t>
  </si>
  <si>
    <t>PI461434r1</t>
  </si>
  <si>
    <t>PI268755_2</t>
  </si>
  <si>
    <t>PI268755_2__Zambia_A_S</t>
  </si>
  <si>
    <t>PI262068_s</t>
  </si>
  <si>
    <t>a550846-4392289-041321-474_F04</t>
  </si>
  <si>
    <t>PI262068_s__Brazil_SA_SE</t>
  </si>
  <si>
    <t>uc99_390</t>
  </si>
  <si>
    <t>PI442716_1</t>
  </si>
  <si>
    <t>PI442716_1__Brazil_SA_SE</t>
  </si>
  <si>
    <t>uc99_391</t>
  </si>
  <si>
    <t>PI295195_s</t>
  </si>
  <si>
    <t>PI313130_s</t>
  </si>
  <si>
    <t>PI313130_s__Taiwan_SEA</t>
  </si>
  <si>
    <t>a550846-4392289-041321-471_J23</t>
  </si>
  <si>
    <t>uc99_392</t>
  </si>
  <si>
    <t>PI229659_2__Madagascar_A_S</t>
  </si>
  <si>
    <t>uc99_393</t>
  </si>
  <si>
    <t>PI234416_1</t>
  </si>
  <si>
    <t>PI234416_1__Taiwan_SEA</t>
  </si>
  <si>
    <t>uc99_394</t>
  </si>
  <si>
    <t>PI294647_3</t>
  </si>
  <si>
    <t>PI234416_2</t>
  </si>
  <si>
    <t>PI294647r2</t>
  </si>
  <si>
    <t>PI234416_2__Taiwan_SEA</t>
  </si>
  <si>
    <t>a550846-4392289-041321-474_B03</t>
  </si>
  <si>
    <t>uc99_395</t>
  </si>
  <si>
    <t>PI240551_1__United_States_NA</t>
  </si>
  <si>
    <t>uc99_396</t>
  </si>
  <si>
    <t>PI294647_2</t>
  </si>
  <si>
    <t>PI294647r1</t>
  </si>
  <si>
    <t>PI240551_2__United_States_NA</t>
  </si>
  <si>
    <t>a550846-4390129-041321-033_A03</t>
  </si>
  <si>
    <t>uc99_397</t>
  </si>
  <si>
    <t>PI240556_s__South_Africa_A_S</t>
  </si>
  <si>
    <t>PI240572_1</t>
  </si>
  <si>
    <t>uc99_72</t>
  </si>
  <si>
    <t>PI240572_1__Sierra_Leone_A_NW</t>
  </si>
  <si>
    <t>PI371963_2</t>
  </si>
  <si>
    <t>PI371963r1_a</t>
  </si>
  <si>
    <t>uc99_399</t>
  </si>
  <si>
    <t>PI240572_2</t>
  </si>
  <si>
    <t>a550846-4392289-041321-474_B04</t>
  </si>
  <si>
    <t>uc99_73</t>
  </si>
  <si>
    <t>PI240572_2__Sierra_Leone_A_NW</t>
  </si>
  <si>
    <t>PI241631_1__Peru_SA_NW</t>
  </si>
  <si>
    <t>PI241631_2</t>
  </si>
  <si>
    <t>PI371963_3</t>
  </si>
  <si>
    <t>PI371963r1_b</t>
  </si>
  <si>
    <t>uc99_75</t>
  </si>
  <si>
    <t>PI241631_2__Peru_SA_NW</t>
  </si>
  <si>
    <t>a550846-4392289-041321-474_L09</t>
  </si>
  <si>
    <t>PI242101_s</t>
  </si>
  <si>
    <t>uc99_76</t>
  </si>
  <si>
    <t>PI242101_s__Taiwan_SEA</t>
  </si>
  <si>
    <t>uc99_403</t>
  </si>
  <si>
    <t>PI246390_s__South_Africa_A_S</t>
  </si>
  <si>
    <t>PI371963_1</t>
  </si>
  <si>
    <t>a550846-4392289-041321-471_G05</t>
  </si>
  <si>
    <t>PI248764_s</t>
  </si>
  <si>
    <t>uc99_78</t>
  </si>
  <si>
    <t>PI248764_s__India_IN</t>
  </si>
  <si>
    <t>PI275725_1</t>
  </si>
  <si>
    <t>PI259575_s</t>
  </si>
  <si>
    <t>uc99_79</t>
  </si>
  <si>
    <t>PI259575_s__Paraguay_SA_SE</t>
  </si>
  <si>
    <t>uc99_406</t>
  </si>
  <si>
    <t>a550846-4392289-041321-471_D01</t>
  </si>
  <si>
    <t>PI259596_s__Uruguay_SA_SE</t>
  </si>
  <si>
    <t>PI259602_1</t>
  </si>
  <si>
    <t>uc99_81</t>
  </si>
  <si>
    <t>PI259602_1__Australia_AU</t>
  </si>
  <si>
    <t>PI275725_2</t>
  </si>
  <si>
    <t>PI275725r1</t>
  </si>
  <si>
    <t>uc99_408</t>
  </si>
  <si>
    <t>PI259602_2</t>
  </si>
  <si>
    <t>a550846-4392289-041321-474_D01</t>
  </si>
  <si>
    <t>uc99_82</t>
  </si>
  <si>
    <t>PI259602_2__Australia_AU</t>
  </si>
  <si>
    <t>PI259603_s</t>
  </si>
  <si>
    <t>uc99_83</t>
  </si>
  <si>
    <t>PI259603_s__Australia_AU</t>
  </si>
  <si>
    <t>PI259617_1</t>
  </si>
  <si>
    <t>uc99_84</t>
  </si>
  <si>
    <t>PI313134_s</t>
  </si>
  <si>
    <t>PI259617_1__Cuba_SA_NW</t>
  </si>
  <si>
    <t>a550846-4392289-041321-471_N17</t>
  </si>
  <si>
    <t>PI259617_2</t>
  </si>
  <si>
    <t>uc99_85</t>
  </si>
  <si>
    <t>PI259617_2__Cuba_SA_NW</t>
  </si>
  <si>
    <t>uc99_411</t>
  </si>
  <si>
    <t>PI259639_s__Cuba_SA_NW</t>
  </si>
  <si>
    <t>uc99_412</t>
  </si>
  <si>
    <t>PI196751r1_a</t>
  </si>
  <si>
    <t>PI259651_2__Cuba_SA_NW</t>
  </si>
  <si>
    <t>a550846-4390129-041321-033_A09</t>
  </si>
  <si>
    <t>uc99_413</t>
  </si>
  <si>
    <t>PI259658_1__Cuba_SA_NW</t>
  </si>
  <si>
    <t>uc99_414</t>
  </si>
  <si>
    <t>PI476829_1</t>
  </si>
  <si>
    <t>PI259658_2__Cuba_SA_NW</t>
  </si>
  <si>
    <t>PI476829_a</t>
  </si>
  <si>
    <t>uc99_415</t>
  </si>
  <si>
    <t>a550846-4392289-041321-474_K19</t>
  </si>
  <si>
    <t>PI259665_1</t>
  </si>
  <si>
    <t>PI259665_1__Cuba_SA_NW</t>
  </si>
  <si>
    <t>PI259665_2</t>
  </si>
  <si>
    <t>PI259665_2__Cuba_SA_NW</t>
  </si>
  <si>
    <t>PI476829_3</t>
  </si>
  <si>
    <t>PI476829r1</t>
  </si>
  <si>
    <t>PI268578_s</t>
  </si>
  <si>
    <t>PI268578_s__Zimbabwe_A_S</t>
  </si>
  <si>
    <t>a550846-4390129-041321-033_A08</t>
  </si>
  <si>
    <t>uc99_418</t>
  </si>
  <si>
    <t>PI259719_s</t>
  </si>
  <si>
    <t>PI259719_s__Venezuela_SA_NW</t>
  </si>
  <si>
    <t>uc99_419</t>
  </si>
  <si>
    <t>PI259699_s</t>
  </si>
  <si>
    <t>uc99_90</t>
  </si>
  <si>
    <t>PI259699_s__Venezuela_SA_NW</t>
  </si>
  <si>
    <t>a550846-4392289-041321-471_E18</t>
  </si>
  <si>
    <t>PI259703_1</t>
  </si>
  <si>
    <t>uc99_91</t>
  </si>
  <si>
    <t>PI259703_1__Argentina_SA_SE</t>
  </si>
  <si>
    <t>uc99_420</t>
  </si>
  <si>
    <t>PI259703_2</t>
  </si>
  <si>
    <t>PI234416r1</t>
  </si>
  <si>
    <t>uc99_92</t>
  </si>
  <si>
    <t>PI259703_2__Argentina_SA_SE</t>
  </si>
  <si>
    <t>uc99_421</t>
  </si>
  <si>
    <t>a550846-4390129-041321-033_E12</t>
  </si>
  <si>
    <t>PI259725_s</t>
  </si>
  <si>
    <t>uc99_93</t>
  </si>
  <si>
    <t>PI259725_s__Cuba_SA_NW</t>
  </si>
  <si>
    <t>uc99_422</t>
  </si>
  <si>
    <t>PI259742_s</t>
  </si>
  <si>
    <t>uc99_94</t>
  </si>
  <si>
    <t>PI259742_s__Uruguay_SA_SE</t>
  </si>
  <si>
    <t>PI439877_1</t>
  </si>
  <si>
    <t>uc99_423</t>
  </si>
  <si>
    <t>PI259748_1</t>
  </si>
  <si>
    <t>a550846-4392289-041321-474_E07</t>
  </si>
  <si>
    <t>uc99_95</t>
  </si>
  <si>
    <t>PI259748_1__Peru_SA_NW</t>
  </si>
  <si>
    <t>PI259748_2__Peru_SA_NW</t>
  </si>
  <si>
    <t>PI439877_3</t>
  </si>
  <si>
    <t>PI439877r2</t>
  </si>
  <si>
    <t>PI259756_s__Venezuela_SA_NW</t>
  </si>
  <si>
    <t>a550846-4390129-041321-033_O06</t>
  </si>
  <si>
    <t>PI259834_s__Malawi_A_NW</t>
  </si>
  <si>
    <t>PI259772_2__Malawi_A_NW</t>
  </si>
  <si>
    <t>PI439877_4</t>
  </si>
  <si>
    <t>PI439877r3</t>
  </si>
  <si>
    <t>uc99_430</t>
  </si>
  <si>
    <t>PI259778_s</t>
  </si>
  <si>
    <t>a550846-4392289-041321-474_D14</t>
  </si>
  <si>
    <t>uc99_99</t>
  </si>
  <si>
    <t>PI259778_s__Malawi_A_NW</t>
  </si>
  <si>
    <t>uc99_431</t>
  </si>
  <si>
    <t>PI259836_s</t>
  </si>
  <si>
    <t>PI259836_s__Malawi_A_NW</t>
  </si>
  <si>
    <t>PI268656_1</t>
  </si>
  <si>
    <t>PI268665_2</t>
  </si>
  <si>
    <t>PI268665_2__Sudan_A_NE</t>
  </si>
  <si>
    <t>a550846-4390129-041321-033_L17</t>
  </si>
  <si>
    <t>PI288198_s</t>
  </si>
  <si>
    <t>PI288198_s__India_IN</t>
  </si>
  <si>
    <t>PI268665_1</t>
  </si>
  <si>
    <t>PI268656_2</t>
  </si>
  <si>
    <t>PI268656r1</t>
  </si>
  <si>
    <t>PI268665_1__Sudan_A_NE</t>
  </si>
  <si>
    <t>a550846-4390129-041321-033_C04</t>
  </si>
  <si>
    <t>PI259837_s__Malawi_A_NW</t>
  </si>
  <si>
    <t>PI268682_1</t>
  </si>
  <si>
    <t>PI268870_1__Zimbabwe_A_S</t>
  </si>
  <si>
    <t>a550846-4390129-041321-033_L19</t>
  </si>
  <si>
    <t>PI288125_2__India_IN</t>
  </si>
  <si>
    <t>uc99_439</t>
  </si>
  <si>
    <t>PI268682_2</t>
  </si>
  <si>
    <t>PI259851_s__Malawi_A_NW</t>
  </si>
  <si>
    <t>PI268682r1</t>
  </si>
  <si>
    <t>a550846-4390129-041321-033_A22</t>
  </si>
  <si>
    <t>PI269061_1__China_CN</t>
  </si>
  <si>
    <t>PI288125_1__India_IN</t>
  </si>
  <si>
    <t>PI362141_s</t>
  </si>
  <si>
    <t>PI298854_s__South_Africa_A_S</t>
  </si>
  <si>
    <t>a550846-4392289-041321-471_P12</t>
  </si>
  <si>
    <t>uc99_442</t>
  </si>
  <si>
    <t>PI259853_s</t>
  </si>
  <si>
    <t>PI259853_s__Malawi_A_NW</t>
  </si>
  <si>
    <t>PI261904_s__Bolivia_SA_NW</t>
  </si>
  <si>
    <t>uc99_444</t>
  </si>
  <si>
    <t>PI261911_s</t>
  </si>
  <si>
    <t>a550846-4390129-041321-033_F19</t>
  </si>
  <si>
    <t>PI261911_s__Bolivia_SA_NW</t>
  </si>
  <si>
    <t>uc99_445</t>
  </si>
  <si>
    <t>PI261919_1</t>
  </si>
  <si>
    <t>PI261919_1__Argentina_SA_SE</t>
  </si>
  <si>
    <t>uc99_447</t>
  </si>
  <si>
    <t>PI292305_s</t>
  </si>
  <si>
    <t>PI261919_2</t>
  </si>
  <si>
    <t>PI261919_2__Argentina_SA_SE</t>
  </si>
  <si>
    <t>uc99_448</t>
  </si>
  <si>
    <t>a550846-4392289-041321-471_J15</t>
  </si>
  <si>
    <t>PI261919_3</t>
  </si>
  <si>
    <t>PI261919_3__Argentina_SA_SE</t>
  </si>
  <si>
    <t>uc99_449</t>
  </si>
  <si>
    <t>PI261942_s</t>
  </si>
  <si>
    <t>PI261942_s__Paraguay_SA_SE</t>
  </si>
  <si>
    <t>PI268634_1</t>
  </si>
  <si>
    <t>PI261924_s</t>
  </si>
  <si>
    <t>a550846-4390129-041321-033_L11</t>
  </si>
  <si>
    <t>PI261924_s__Argentina_SA_SE</t>
  </si>
  <si>
    <t>uc99_450</t>
  </si>
  <si>
    <t>PI261933_s</t>
  </si>
  <si>
    <t>PI261933_s__Paraguay_SA_SE</t>
  </si>
  <si>
    <t>uc99_451</t>
  </si>
  <si>
    <t>PI268634_2</t>
  </si>
  <si>
    <t>PI268634r1</t>
  </si>
  <si>
    <t>PI261940_s</t>
  </si>
  <si>
    <t>a550846-4392289-041321-474_F13</t>
  </si>
  <si>
    <t>PI261940_s__Paraguay_SA_SE</t>
  </si>
  <si>
    <t>uc99_452</t>
  </si>
  <si>
    <t>PI403821_s</t>
  </si>
  <si>
    <t>PI403821_s__Paraguay_SA_SE</t>
  </si>
  <si>
    <t>uc99_454</t>
  </si>
  <si>
    <t>PI261949_2</t>
  </si>
  <si>
    <t>PI261949_2__Paraguay_SA_SE</t>
  </si>
  <si>
    <t>a550846-4392289-041321-471_G12</t>
  </si>
  <si>
    <t>PI261971_1</t>
  </si>
  <si>
    <t>PI261971_1__Paraguay_SA_SE</t>
  </si>
  <si>
    <t>PI261973_s__Paraguay_SA_SE</t>
  </si>
  <si>
    <t>uc99_458</t>
  </si>
  <si>
    <t>PI259602r1</t>
  </si>
  <si>
    <t>PI261976_s</t>
  </si>
  <si>
    <t>PI261976_s__Paraguay_SA_SE</t>
  </si>
  <si>
    <t>a550846-4392289-041321-474_J01</t>
  </si>
  <si>
    <t>PI261977_s</t>
  </si>
  <si>
    <t>PI261977_s__Paraguay_SA_SE</t>
  </si>
  <si>
    <t>PI261983_1</t>
  </si>
  <si>
    <t>PI261983_1__Paraguay_SA_SE</t>
  </si>
  <si>
    <t>uc99_460</t>
  </si>
  <si>
    <t>PI261983_2</t>
  </si>
  <si>
    <t>PI261983_2__Paraguay_SA_SE</t>
  </si>
  <si>
    <t>uc99_461</t>
  </si>
  <si>
    <t>PI261998_s</t>
  </si>
  <si>
    <t>PI261998_s__Paraguay_SA_SE</t>
  </si>
  <si>
    <t>uc99_462</t>
  </si>
  <si>
    <t>a550846-4392289-041321-471_G14</t>
  </si>
  <si>
    <t>PI262003_1</t>
  </si>
  <si>
    <t>PI262003_1__Paraguay_SA_SE</t>
  </si>
  <si>
    <t>uc99_463</t>
  </si>
  <si>
    <t>PI262003_2</t>
  </si>
  <si>
    <t>PI262003_2__Paraguay_SA_SE</t>
  </si>
  <si>
    <t>PI294647_1</t>
  </si>
  <si>
    <t>uc99_464</t>
  </si>
  <si>
    <t>PI262019_1</t>
  </si>
  <si>
    <t>a550846-4392289-041321-471_J17</t>
  </si>
  <si>
    <t>PI262019_1__Paraguay_SA_SE</t>
  </si>
  <si>
    <t>uc99_465</t>
  </si>
  <si>
    <t>PI493380_s</t>
  </si>
  <si>
    <t>PI497460_s</t>
  </si>
  <si>
    <t>PI493380_s__Argentina_SA_SE</t>
  </si>
  <si>
    <t>uc99_466</t>
  </si>
  <si>
    <t>a550846-4392289-041321-474_K18</t>
  </si>
  <si>
    <t>PI493381_s</t>
  </si>
  <si>
    <t>PI493381_s__Argentina_SA_SE</t>
  </si>
  <si>
    <t>uc99_467</t>
  </si>
  <si>
    <t>PI262019_2</t>
  </si>
  <si>
    <t>PI346964_2</t>
  </si>
  <si>
    <t>PI346964r1</t>
  </si>
  <si>
    <t>PI262019_2__Paraguay_SA_SE</t>
  </si>
  <si>
    <t>uc99_468</t>
  </si>
  <si>
    <t>a550846-4390129-041321-033_K15</t>
  </si>
  <si>
    <t>PI262027_s</t>
  </si>
  <si>
    <t>PI262027_s__Brazil_SA_SE</t>
  </si>
  <si>
    <t>uc99_469</t>
  </si>
  <si>
    <t>PI262049_s</t>
  </si>
  <si>
    <t>PI262049_s__Brazil_SA_SE</t>
  </si>
  <si>
    <t>PI346964_1</t>
  </si>
  <si>
    <t>PI262066_1</t>
  </si>
  <si>
    <t>a550846-4392289-041321-471_N22</t>
  </si>
  <si>
    <t>PI262066_1__Brazil_SA_SE</t>
  </si>
  <si>
    <t>PI262066_2</t>
  </si>
  <si>
    <t>PI262066_2__Brazil_SA_SE</t>
  </si>
  <si>
    <t>uc99_471</t>
  </si>
  <si>
    <t>PI262073_s</t>
  </si>
  <si>
    <t>PI407688_s</t>
  </si>
  <si>
    <t>PI262073_s__Brazil_SA_SE</t>
  </si>
  <si>
    <t>uc99_473</t>
  </si>
  <si>
    <t>a550846-4392289-041321-474_C05</t>
  </si>
  <si>
    <t>PI262079_s</t>
  </si>
  <si>
    <t>PI262079_s__Brazil_SA_SE</t>
  </si>
  <si>
    <t>uc99_474</t>
  </si>
  <si>
    <t>PI262102_s</t>
  </si>
  <si>
    <t>PI313191_1</t>
  </si>
  <si>
    <t>PI262102_s__Bolivia_SA_NW</t>
  </si>
  <si>
    <t>a550846-4392289-041321-471_P01</t>
  </si>
  <si>
    <t>uc99_475</t>
  </si>
  <si>
    <t>PI262103_1</t>
  </si>
  <si>
    <t>PI262103_1__Bolivia_SA_NW</t>
  </si>
  <si>
    <t>uc99_476</t>
  </si>
  <si>
    <t>PI262103_2</t>
  </si>
  <si>
    <t>PI313191_2</t>
  </si>
  <si>
    <t>PI313191r1</t>
  </si>
  <si>
    <t>PI262103_2__Bolivia_SA_NW</t>
  </si>
  <si>
    <t>uc99_477</t>
  </si>
  <si>
    <t>a550846-4390129-041321-033_I22</t>
  </si>
  <si>
    <t>PI262103_3</t>
  </si>
  <si>
    <t>PI262103_3__Bolivia_SA_NW</t>
  </si>
  <si>
    <t>uc99_478</t>
  </si>
  <si>
    <t>PI262106_s</t>
  </si>
  <si>
    <t>PI262106_s__Bolivia_SA_NW</t>
  </si>
  <si>
    <t>PI313183_1</t>
  </si>
  <si>
    <t>PI313183_a</t>
  </si>
  <si>
    <t>uc99_479</t>
  </si>
  <si>
    <t>a550846-4392289-041321-474_L22</t>
  </si>
  <si>
    <t>PI262108_s</t>
  </si>
  <si>
    <t>PI262108_s__Bolivia_SA_NW</t>
  </si>
  <si>
    <t>PI493547_s</t>
  </si>
  <si>
    <t>uc99_480</t>
  </si>
  <si>
    <t>PI313183_2</t>
  </si>
  <si>
    <t>PI262127_1</t>
  </si>
  <si>
    <t>PI313183_b</t>
  </si>
  <si>
    <t>PI262127_1__Peru_SA_NW</t>
  </si>
  <si>
    <t>a550846-4392289-041321-474_P24</t>
  </si>
  <si>
    <t>uc99_481</t>
  </si>
  <si>
    <t>PI262127_2</t>
  </si>
  <si>
    <t>PI262127_2__Peru_SA_NW</t>
  </si>
  <si>
    <t>uc99_482</t>
  </si>
  <si>
    <t>PI262127_3</t>
  </si>
  <si>
    <t>PI262127_3__Peru_SA_NW</t>
  </si>
  <si>
    <t>PI415690_s</t>
  </si>
  <si>
    <t>uc99_483</t>
  </si>
  <si>
    <t>a550846-4392289-041321-471_L20</t>
  </si>
  <si>
    <t>PI262127_4</t>
  </si>
  <si>
    <t>PI262127_4__Peru_SA_NW</t>
  </si>
  <si>
    <t>uc99_484</t>
  </si>
  <si>
    <t>PI264188_1__Australia_AU</t>
  </si>
  <si>
    <t>PI268647_s</t>
  </si>
  <si>
    <t>PI264188_2__Australia_AU</t>
  </si>
  <si>
    <t>uc99_486</t>
  </si>
  <si>
    <t>a550846-4390129-041321-033_L13</t>
  </si>
  <si>
    <t>PI264188_4__Australia_AU</t>
  </si>
  <si>
    <t>uc99_487</t>
  </si>
  <si>
    <t>PI264188_3</t>
  </si>
  <si>
    <t>PI264188_3__Australia_AU</t>
  </si>
  <si>
    <t>PI326588_s</t>
  </si>
  <si>
    <t>PI265489_s</t>
  </si>
  <si>
    <t>PI265489_s__Brazil_SA_SE</t>
  </si>
  <si>
    <t>a550846-4392289-041321-471_G13</t>
  </si>
  <si>
    <t>uc99_489</t>
  </si>
  <si>
    <t>PI268511_2</t>
  </si>
  <si>
    <t>PI268511_2__Sudan_A_NE</t>
  </si>
  <si>
    <t>PI268547_2</t>
  </si>
  <si>
    <t>PI497588_s</t>
  </si>
  <si>
    <t>PI268547_2__Zambia_A_S</t>
  </si>
  <si>
    <t>uc99_634</t>
  </si>
  <si>
    <t>a550846-4392289-041321-474_M14</t>
  </si>
  <si>
    <t>PI268560_2</t>
  </si>
  <si>
    <t>PI268560_2__Zambia_A_S</t>
  </si>
  <si>
    <t>PI268565_s</t>
  </si>
  <si>
    <t>PI268565_s__Sudan_A_NE</t>
  </si>
  <si>
    <t>PI277213_s</t>
  </si>
  <si>
    <t>PI268593_1</t>
  </si>
  <si>
    <t>a550846-4392289-041321-471_J01</t>
  </si>
  <si>
    <t>PI268593_1__Sudan_A_NE</t>
  </si>
  <si>
    <t>PI268593_2</t>
  </si>
  <si>
    <t>PI268593_2__Sudan_A_NE</t>
  </si>
  <si>
    <t>PI268576_s</t>
  </si>
  <si>
    <t>a550846-4392289-041321-471_O15</t>
  </si>
  <si>
    <t>uc99_498</t>
  </si>
  <si>
    <t>PI268586_1__Zambia_A_S</t>
  </si>
  <si>
    <t>uc99_499</t>
  </si>
  <si>
    <t>PI268586_2</t>
  </si>
  <si>
    <t>PI268586_2__Zambia_A_S</t>
  </si>
  <si>
    <t>a550846-4390129-041321-033_F11</t>
  </si>
  <si>
    <t>PI268608_s__Zambia_A_S</t>
  </si>
  <si>
    <t>PI461434_2__China_CN</t>
  </si>
  <si>
    <t>PI268755r1</t>
  </si>
  <si>
    <t>a550846-4390129-041321-033_A16</t>
  </si>
  <si>
    <t>PI461434_1__China_CN</t>
  </si>
  <si>
    <t>PI268613_s</t>
  </si>
  <si>
    <t>PI268613_s__Sudan_A_NE</t>
  </si>
  <si>
    <t>a550846-4392289-041321-474_G03</t>
  </si>
  <si>
    <t>PI268654_s</t>
  </si>
  <si>
    <t>PI268654_s__Zambia_A_S</t>
  </si>
  <si>
    <t>PI268621_1__Sudan_A_NE</t>
  </si>
  <si>
    <t>PI269003_s</t>
  </si>
  <si>
    <t>PI268621_2__Sudan_A_NE</t>
  </si>
  <si>
    <t>uc99_506</t>
  </si>
  <si>
    <t>a550846-4390129-041321-033_F22</t>
  </si>
  <si>
    <t>PI268625_s__Sudan_A_NE</t>
  </si>
  <si>
    <t>PI268634_1__Sudan_A_NE</t>
  </si>
  <si>
    <t>a550846-4392289-041321-471_D07</t>
  </si>
  <si>
    <t>PI268634_2__Sudan_A_NE</t>
  </si>
  <si>
    <t>PI268647_s__Zambia_A_S</t>
  </si>
  <si>
    <t>PI268656_1__Zambia_A_S</t>
  </si>
  <si>
    <t>a550846-4392289-041321-471_N13</t>
  </si>
  <si>
    <t>PI268656_2__Zambia_A_S</t>
  </si>
  <si>
    <t>PI268659_1</t>
  </si>
  <si>
    <t>PI268659_1__China_CN</t>
  </si>
  <si>
    <t>PI268659_2</t>
  </si>
  <si>
    <t>a550846-4392289-041321-471_A16</t>
  </si>
  <si>
    <t>PI268659_2__China_CN</t>
  </si>
  <si>
    <t>uc99_513</t>
  </si>
  <si>
    <t>PI268668_s</t>
  </si>
  <si>
    <t>PI268668_s__Zambia_A_S</t>
  </si>
  <si>
    <t>uc99_516</t>
  </si>
  <si>
    <t>a550846-4392289-041321-471_I20</t>
  </si>
  <si>
    <t>PI268677_s__Zimbabwe_A_S</t>
  </si>
  <si>
    <t>PI268682_1__Sudan_A_NE</t>
  </si>
  <si>
    <t>uc99_518</t>
  </si>
  <si>
    <t>PI268682_2__Sudan_A_NE</t>
  </si>
  <si>
    <t>a550846-4390129-041321-033_N18</t>
  </si>
  <si>
    <t>PI268718_2__Zambia_A_S</t>
  </si>
  <si>
    <t>PI268751_s</t>
  </si>
  <si>
    <t>PI268751_s__Sudan_A_NE</t>
  </si>
  <si>
    <t>uc99_520</t>
  </si>
  <si>
    <t>PI355279r1</t>
  </si>
  <si>
    <t>PI376050_s</t>
  </si>
  <si>
    <t>a550846-4390129-041321-033_M06</t>
  </si>
  <si>
    <t>PI376050_s__India_IN</t>
  </si>
  <si>
    <t>PI268784_2__Zambia_A_S</t>
  </si>
  <si>
    <t>PI268980_s__Zambia_A_S</t>
  </si>
  <si>
    <t>a550846-4392289-041321-471_O21</t>
  </si>
  <si>
    <t>PI268820_s__Zimbabwe_A_S</t>
  </si>
  <si>
    <t>uc99_524</t>
  </si>
  <si>
    <t>PI482125_1__Zimbabwe_A_S</t>
  </si>
  <si>
    <t>PI482212_1__Zimbabwe_A_S</t>
  </si>
  <si>
    <t>a550846-4390129-041321-033_B02</t>
  </si>
  <si>
    <t>uc99_526</t>
  </si>
  <si>
    <t>PI482209_s__Zimbabwe_A_S</t>
  </si>
  <si>
    <t>uc99_527</t>
  </si>
  <si>
    <t>PI393646_1</t>
  </si>
  <si>
    <t>PI268870_2__Zimbabwe_A_S</t>
  </si>
  <si>
    <t>a550846-4392289-041321-474_A09</t>
  </si>
  <si>
    <t>PI268922_s__Zambia_A_S</t>
  </si>
  <si>
    <t>PI275707_2__Brazil_SA_SE</t>
  </si>
  <si>
    <t>a550846-4392289-041321-471_G06</t>
  </si>
  <si>
    <t>PI277188_1__India_IN</t>
  </si>
  <si>
    <t>uc99_531</t>
  </si>
  <si>
    <t>PI288129_s__India_IN</t>
  </si>
  <si>
    <t>uc99_532</t>
  </si>
  <si>
    <t>PI275707_1__Brazil_SA_SE</t>
  </si>
  <si>
    <t>a550846-4392289-041321-474_N11</t>
  </si>
  <si>
    <t>PI290626_s__India_IN</t>
  </si>
  <si>
    <t>PI493850_1</t>
  </si>
  <si>
    <t>PI493850_a</t>
  </si>
  <si>
    <t>uc99_589</t>
  </si>
  <si>
    <t>a550846-4392289-041321-474_N14</t>
  </si>
  <si>
    <t>PI268955_2__Zambia_A_S</t>
  </si>
  <si>
    <t>PI268965_1__Sudan_A_NE</t>
  </si>
  <si>
    <t>PI493850_b</t>
  </si>
  <si>
    <t>PI268965_2__Sudan_A_NE</t>
  </si>
  <si>
    <t>a550846-4392289-041321-474_P08</t>
  </si>
  <si>
    <t>PI268968_s__Sudan_A_NE</t>
  </si>
  <si>
    <t>uc99_539</t>
  </si>
  <si>
    <t>PI268970_s__Sudan_A_NE</t>
  </si>
  <si>
    <t>a550846-4392289-041321-471_A01</t>
  </si>
  <si>
    <t>PI482142_1__Zimbabwe_A_S</t>
  </si>
  <si>
    <t>uc99_540</t>
  </si>
  <si>
    <t>PI268996_s</t>
  </si>
  <si>
    <t>PI268996_s__Zambia_A_S</t>
  </si>
  <si>
    <t>a550846-4392289-041321-471_J05</t>
  </si>
  <si>
    <t>PI269003_s__Zambia_A_S</t>
  </si>
  <si>
    <t>uc99_542</t>
  </si>
  <si>
    <t>PI269061_2__China_CN</t>
  </si>
  <si>
    <t>uc99_543</t>
  </si>
  <si>
    <t>PI476317_1</t>
  </si>
  <si>
    <t>PI476317_a</t>
  </si>
  <si>
    <t>PI269064_1__Soviet_Union_SU</t>
  </si>
  <si>
    <t>a550846-4392289-041321-474_K17</t>
  </si>
  <si>
    <t>uc99_544</t>
  </si>
  <si>
    <t>PI269064_2__Soviet_Union_SU</t>
  </si>
  <si>
    <t>uc99_545</t>
  </si>
  <si>
    <t>PI269084_s__Zambia_A_S</t>
  </si>
  <si>
    <t>a550846-4392289-041321-471_I16</t>
  </si>
  <si>
    <t>uc99_546</t>
  </si>
  <si>
    <t>PI269698_1__Argentina_SA_SE</t>
  </si>
  <si>
    <t>PI337293_s</t>
  </si>
  <si>
    <t>PI298839_2__Brazil_SA_SE</t>
  </si>
  <si>
    <t>a550846-4392289-041321-471_F14</t>
  </si>
  <si>
    <t>PI343401_3__Israel_ME</t>
  </si>
  <si>
    <t>a550846-4390129-041321-033_N13</t>
  </si>
  <si>
    <t>PI323268_1__Pakistan_ME</t>
  </si>
  <si>
    <t>uc99_550</t>
  </si>
  <si>
    <t>PI323268_2__Pakistan_ME</t>
  </si>
  <si>
    <t>uc99_551</t>
  </si>
  <si>
    <t>PI343401_1__Israel_ME</t>
  </si>
  <si>
    <t>uc99_552</t>
  </si>
  <si>
    <t>a550846-4392289-041321-471_L12</t>
  </si>
  <si>
    <t>PI343401_2__Israel_ME</t>
  </si>
  <si>
    <t>uc99_553</t>
  </si>
  <si>
    <t>PI482089_s__Zimbabwe_A_S</t>
  </si>
  <si>
    <t>PI370149_2</t>
  </si>
  <si>
    <t>PI370149r1_a</t>
  </si>
  <si>
    <t>uc99_554</t>
  </si>
  <si>
    <t>a550846-4392289-041321-474_B02</t>
  </si>
  <si>
    <t>PI290689_s__Japan_NEA</t>
  </si>
  <si>
    <t>uc99_555</t>
  </si>
  <si>
    <t>PI298839_1__Brazil_SA_SE</t>
  </si>
  <si>
    <t>uc99_556</t>
  </si>
  <si>
    <t>PI370149_3</t>
  </si>
  <si>
    <t>PI370149r1_b</t>
  </si>
  <si>
    <t>PI315637_s__Israel_ME</t>
  </si>
  <si>
    <t>a550846-4392289-041321-474_L07</t>
  </si>
  <si>
    <t>uc99_557</t>
  </si>
  <si>
    <t>PI320057_s__Pakistan_ME</t>
  </si>
  <si>
    <t>uc99_558</t>
  </si>
  <si>
    <t>PI324504_s__Taiwan_SEA</t>
  </si>
  <si>
    <t>PI370149_1</t>
  </si>
  <si>
    <t>uc99_559</t>
  </si>
  <si>
    <t>a550846-4392289-041321-471_P14</t>
  </si>
  <si>
    <t>PI366050_s__India_IN</t>
  </si>
  <si>
    <t>PI355268_s__Mexico_NA</t>
  </si>
  <si>
    <t>uc99_560</t>
  </si>
  <si>
    <t>PI295754_1</t>
  </si>
  <si>
    <t>PI433351_2__China_CN</t>
  </si>
  <si>
    <t>a550846-4392289-041321-471_L13</t>
  </si>
  <si>
    <t>uc99_562</t>
  </si>
  <si>
    <t>PI290682_s__Japan_NEA</t>
  </si>
  <si>
    <t>uc99_563</t>
  </si>
  <si>
    <t>PI296550_1</t>
  </si>
  <si>
    <t>PI269698_2__Argentina_SA_SE</t>
  </si>
  <si>
    <t>uc99_564</t>
  </si>
  <si>
    <t>a550846-4392289-041321-471_L15</t>
  </si>
  <si>
    <t>PI269710_2</t>
  </si>
  <si>
    <t>PI269710_2__Japan_NEA</t>
  </si>
  <si>
    <t>uc99_565</t>
  </si>
  <si>
    <t>a550846-4390129-041321-033_J19</t>
  </si>
  <si>
    <t>PI270775_s</t>
  </si>
  <si>
    <t>PI270775_s__Zambia_A_S</t>
  </si>
  <si>
    <t>uc99_566</t>
  </si>
  <si>
    <t>PI270780_2</t>
  </si>
  <si>
    <t>PI270780_2__Zambia_A_S</t>
  </si>
  <si>
    <t>uc99_568</t>
  </si>
  <si>
    <t>a550846-4390129-041321-033_L01</t>
  </si>
  <si>
    <t>PI481774_1</t>
  </si>
  <si>
    <t>PI481774_1__Mozambique_A_S</t>
  </si>
  <si>
    <t>uc99_569</t>
  </si>
  <si>
    <t>PI270782_1__Zambia_A_S</t>
  </si>
  <si>
    <t>PI268593r1</t>
  </si>
  <si>
    <t>a550846-4390129-041321-033_C08</t>
  </si>
  <si>
    <t>PI481772_2__Mozambique_A_S</t>
  </si>
  <si>
    <t>uc99_571</t>
  </si>
  <si>
    <t>PI270782_2</t>
  </si>
  <si>
    <t>PI270782_2__Zambia_A_S</t>
  </si>
  <si>
    <t>uc99_572</t>
  </si>
  <si>
    <t>PI407669_s</t>
  </si>
  <si>
    <t>PI270782_3</t>
  </si>
  <si>
    <t>PI270782_3__Zambia_A_S</t>
  </si>
  <si>
    <t>a550846-4392289-041321-471_J08</t>
  </si>
  <si>
    <t>uc99_576</t>
  </si>
  <si>
    <t>PI270801_2</t>
  </si>
  <si>
    <t>PI270801_2__Zambia_A_S</t>
  </si>
  <si>
    <t>uc99_577</t>
  </si>
  <si>
    <t>PI481749_1</t>
  </si>
  <si>
    <t>PI481749_1__Mozambique_A_S</t>
  </si>
  <si>
    <t>uc99_578</t>
  </si>
  <si>
    <t>PI415837_s</t>
  </si>
  <si>
    <t>PI270821_s</t>
  </si>
  <si>
    <t>a550846-4392289-041321-471_L02</t>
  </si>
  <si>
    <t>PI270821_s__Zambia_A_S</t>
  </si>
  <si>
    <t>uc99_579</t>
  </si>
  <si>
    <t>PI270830_1</t>
  </si>
  <si>
    <t>PI270830_1__Zambia_A_S</t>
  </si>
  <si>
    <t>PI313131_s</t>
  </si>
  <si>
    <t>PI270830_2</t>
  </si>
  <si>
    <t>PI270830_2__Zambia_A_S</t>
  </si>
  <si>
    <t>a550846-4392289-041321-471_N15</t>
  </si>
  <si>
    <t>uc99_581</t>
  </si>
  <si>
    <t>PI270835_s</t>
  </si>
  <si>
    <t>PI270835_s__Zambia_A_S</t>
  </si>
  <si>
    <t>uc99_582</t>
  </si>
  <si>
    <t>PI270879_s</t>
  </si>
  <si>
    <t>PI270879_s__Zambia_A_S</t>
  </si>
  <si>
    <t>uc99_583</t>
  </si>
  <si>
    <t>uc99_667</t>
  </si>
  <si>
    <t>PI270880_s</t>
  </si>
  <si>
    <t>Spanih</t>
  </si>
  <si>
    <t>PI270880_s__Zambia_A_S</t>
  </si>
  <si>
    <t>uc99_584</t>
  </si>
  <si>
    <t>a550846-4392289-041321-471_M24</t>
  </si>
  <si>
    <t>PI270905_1__Zambia_A_S</t>
  </si>
  <si>
    <t>uc99_587</t>
  </si>
  <si>
    <t>PI476628_2__Nigeria_A_NW</t>
  </si>
  <si>
    <t>uc99_588</t>
  </si>
  <si>
    <t>PI268659r1</t>
  </si>
  <si>
    <t>PI270905_2__Zambia_A_S</t>
  </si>
  <si>
    <t>a550846-4390129-041321-033_C02</t>
  </si>
  <si>
    <t>PI270907_2__Zambia_A_S</t>
  </si>
  <si>
    <t>uc99_590</t>
  </si>
  <si>
    <t>PI270907_3__Zambia_A_S</t>
  </si>
  <si>
    <t>uc99_591</t>
  </si>
  <si>
    <t>a550846-4392289-041321-471_E02</t>
  </si>
  <si>
    <t>PI270923_1__Zambia_A_S</t>
  </si>
  <si>
    <t>uc99_592</t>
  </si>
  <si>
    <t>PI270923_2__Zambia_A_S</t>
  </si>
  <si>
    <t>uc99_593</t>
  </si>
  <si>
    <t>PI200441r2</t>
  </si>
  <si>
    <t>PI270923_3__Zambia_A_S</t>
  </si>
  <si>
    <t>a550846-4390129-041321-033_E22</t>
  </si>
  <si>
    <t>uc99_594</t>
  </si>
  <si>
    <t>PI476604_s__Nigeria_A_NW</t>
  </si>
  <si>
    <t>uc99_595</t>
  </si>
  <si>
    <t>PI200441r1</t>
  </si>
  <si>
    <t>PI270961_1__Zambia_A_S</t>
  </si>
  <si>
    <t>a550846-4390129-041321-033_A06</t>
  </si>
  <si>
    <t>uc99_596</t>
  </si>
  <si>
    <t>PI270961_2__Zambia_A_S</t>
  </si>
  <si>
    <t>uc99_597</t>
  </si>
  <si>
    <t>PI270961_3</t>
  </si>
  <si>
    <t>a550846-4392289-041321-471_B15</t>
  </si>
  <si>
    <t>PI270961_3__Zambia_A_S</t>
  </si>
  <si>
    <t>uc99_598</t>
  </si>
  <si>
    <t>PI270961_4__Zambia_A_S</t>
  </si>
  <si>
    <t>uc99_599</t>
  </si>
  <si>
    <t>PI476426_1</t>
  </si>
  <si>
    <t>PI270969_2</t>
  </si>
  <si>
    <t>PI270969_2__Zambia_A_S</t>
  </si>
  <si>
    <t>a550846-4392289-041321-471_M15</t>
  </si>
  <si>
    <t>PI270969_3</t>
  </si>
  <si>
    <t>PI270969_3__Zambia_A_S</t>
  </si>
  <si>
    <t>uc99_600</t>
  </si>
  <si>
    <t>PI476426_2</t>
  </si>
  <si>
    <t>PI476426r1</t>
  </si>
  <si>
    <t>PI270976_1__Zambia_A_S</t>
  </si>
  <si>
    <t>a550846-4390129-041321-033_O20</t>
  </si>
  <si>
    <t>uc99_601</t>
  </si>
  <si>
    <t>PI270976_2__Zambia_A_S</t>
  </si>
  <si>
    <t>PI270988_2__Zambia_A_S</t>
  </si>
  <si>
    <t>uc99_603</t>
  </si>
  <si>
    <t>a550846-4392289-041321-471_G02</t>
  </si>
  <si>
    <t>PI270991_s__Zambia_A_S</t>
  </si>
  <si>
    <t>uc99_604</t>
  </si>
  <si>
    <t>PI505965_s</t>
  </si>
  <si>
    <t>uc99_658</t>
  </si>
  <si>
    <t>PI270993_1__Zambia_A_S</t>
  </si>
  <si>
    <t>uc99_605</t>
  </si>
  <si>
    <t>a550846-4392289-041321-471_K19</t>
  </si>
  <si>
    <t>PI270993_2__Zambia_A_S</t>
  </si>
  <si>
    <t>uc99_606</t>
  </si>
  <si>
    <t>PI476454_s__Nigeria_A_NW</t>
  </si>
  <si>
    <t>uc99_607</t>
  </si>
  <si>
    <t>PI402595_s</t>
  </si>
  <si>
    <t>a550846-4392289-041321-474_A11</t>
  </si>
  <si>
    <t>PI271016_1</t>
  </si>
  <si>
    <t>PI271016_1__Zambia_A_S</t>
  </si>
  <si>
    <t>uc99_609</t>
  </si>
  <si>
    <t>PI271016_2</t>
  </si>
  <si>
    <t>PI271016_2__Zambia_A_S</t>
  </si>
  <si>
    <t>a550846-4390129-041321-033_D04</t>
  </si>
  <si>
    <t>PI471998_s</t>
  </si>
  <si>
    <t>PI471998_s__Zimbabwe_A_S</t>
  </si>
  <si>
    <t>uc99_612</t>
  </si>
  <si>
    <t>PI271019_1</t>
  </si>
  <si>
    <t>PI271019_1__Zambia_A_S</t>
  </si>
  <si>
    <t>PI496436_s</t>
  </si>
  <si>
    <t>uc99_613</t>
  </si>
  <si>
    <t>PI274193_s</t>
  </si>
  <si>
    <t>a550846-4392289-041321-471_K13</t>
  </si>
  <si>
    <t>PI274193_s__Bolivia_SA_NW</t>
  </si>
  <si>
    <t>uc99_614</t>
  </si>
  <si>
    <t>PI502126_s</t>
  </si>
  <si>
    <t>PI502126_s__Peru_SA_NW</t>
  </si>
  <si>
    <t>uc99_615</t>
  </si>
  <si>
    <t>PI497610_s</t>
  </si>
  <si>
    <t>PI275699_s</t>
  </si>
  <si>
    <t>PI275699_s__Brazil_SA_SE</t>
  </si>
  <si>
    <t>a550846-4392289-041321-474_M18</t>
  </si>
  <si>
    <t>uc99_616</t>
  </si>
  <si>
    <t>PI275725_1__Brazil_SA_SE</t>
  </si>
  <si>
    <t>uc99_617</t>
  </si>
  <si>
    <t>a550846-4392289-041321-471_C12</t>
  </si>
  <si>
    <t>PI275725_2__Brazil_SA_SE</t>
  </si>
  <si>
    <t>uc99_618</t>
  </si>
  <si>
    <t>PI275747_s</t>
  </si>
  <si>
    <t>PI275747_s__Peru_SA_NW</t>
  </si>
  <si>
    <t>PI259665r1</t>
  </si>
  <si>
    <t>uc99_619</t>
  </si>
  <si>
    <t>a550846-4390129-041321-033_E06</t>
  </si>
  <si>
    <t>PI277188_2__India_IN</t>
  </si>
  <si>
    <t>PI277213_s__India_IN</t>
  </si>
  <si>
    <t>uc99_620</t>
  </si>
  <si>
    <t>a550846-4392289-041321-471_I14</t>
  </si>
  <si>
    <t>PI280689_1__Mexico_NA</t>
  </si>
  <si>
    <t>uc99_621</t>
  </si>
  <si>
    <t>PI280689_2__Mexico_NA</t>
  </si>
  <si>
    <t>uc99_622</t>
  </si>
  <si>
    <t>a550846-4392289-041321-471_I06</t>
  </si>
  <si>
    <t>PI280691_s__Mexico_NA</t>
  </si>
  <si>
    <t>uc99_623</t>
  </si>
  <si>
    <t>PI285538_s</t>
  </si>
  <si>
    <t>PI285538_s__Brazil_SA_SE</t>
  </si>
  <si>
    <t>uc99_624</t>
  </si>
  <si>
    <t>PI286831_2__Paraguay_SA_SE</t>
  </si>
  <si>
    <t>a550846-4390129-041321-033_J21</t>
  </si>
  <si>
    <t>uc99_625</t>
  </si>
  <si>
    <t>PI286831_3__Paraguay_SA_SE</t>
  </si>
  <si>
    <t>uc99_626</t>
  </si>
  <si>
    <t>PI313140_1</t>
  </si>
  <si>
    <t>PI288146_s__India_IN</t>
  </si>
  <si>
    <t>a550846-4392289-041321-471_N19</t>
  </si>
  <si>
    <t>uc99_627</t>
  </si>
  <si>
    <t>PI288159_1__India_IN</t>
  </si>
  <si>
    <t>PI313140_2</t>
  </si>
  <si>
    <t>PI313140r1</t>
  </si>
  <si>
    <t>PI288168_s__India_IN</t>
  </si>
  <si>
    <t>a550846-4390129-041321-033_O15</t>
  </si>
  <si>
    <t>uc99_629</t>
  </si>
  <si>
    <t>PI288174_s__India_IN</t>
  </si>
  <si>
    <t>PI313171_s</t>
  </si>
  <si>
    <t>a550846-4392289-041321-471_N23</t>
  </si>
  <si>
    <t>PI288178_1__India_IN</t>
  </si>
  <si>
    <t>uc99_630</t>
  </si>
  <si>
    <t>PI313123_s</t>
  </si>
  <si>
    <t>PI288178_2__India_IN</t>
  </si>
  <si>
    <t>a550846-4392289-041321-471_N09</t>
  </si>
  <si>
    <t>uc99_631</t>
  </si>
  <si>
    <t>PI338503_1__India_IN</t>
  </si>
  <si>
    <t>uc99_632</t>
  </si>
  <si>
    <t>PI288210_s</t>
  </si>
  <si>
    <t>PI476824_1</t>
  </si>
  <si>
    <t>PI288210_s__India_IN</t>
  </si>
  <si>
    <t>PI476824_a</t>
  </si>
  <si>
    <t>uc99_633</t>
  </si>
  <si>
    <t>a550846-4392289-041321-474_N06</t>
  </si>
  <si>
    <t>PI290538_s__India_IN</t>
  </si>
  <si>
    <t>PI290560_s__India_IN</t>
  </si>
  <si>
    <t>PI476824_2</t>
  </si>
  <si>
    <t>PI476824_b</t>
  </si>
  <si>
    <t>uc99_635</t>
  </si>
  <si>
    <t>a550846-4392289-041321-474_P16</t>
  </si>
  <si>
    <t>PI290589_1__India_IN</t>
  </si>
  <si>
    <t>uc99_636</t>
  </si>
  <si>
    <t>PI290589_2__India_IN</t>
  </si>
  <si>
    <t>uc99_637</t>
  </si>
  <si>
    <t>PI512247_s</t>
  </si>
  <si>
    <t>uc99_661</t>
  </si>
  <si>
    <t>PI339954_s__Argentina_SA_SE</t>
  </si>
  <si>
    <t>a550846-4392289-041321-474_N15</t>
  </si>
  <si>
    <t>uc99_638</t>
  </si>
  <si>
    <t>PI290613_1</t>
  </si>
  <si>
    <t>PI290613_1__India_IN</t>
  </si>
  <si>
    <t>uc99_639</t>
  </si>
  <si>
    <t>PI420334_s</t>
  </si>
  <si>
    <t>PI290613_2</t>
  </si>
  <si>
    <t>PI290613_2__India_IN</t>
  </si>
  <si>
    <t>a550846-4392289-041321-471_H16</t>
  </si>
  <si>
    <t>PI290620_s__India_IN</t>
  </si>
  <si>
    <t>uc99_640</t>
  </si>
  <si>
    <t>PI505975_s</t>
  </si>
  <si>
    <t>PI290674_s__Israel_ME</t>
  </si>
  <si>
    <t>uc99_659</t>
  </si>
  <si>
    <t>uc99_641</t>
  </si>
  <si>
    <t>a550846-4392289-041321-471_K21</t>
  </si>
  <si>
    <t>uc99_642</t>
  </si>
  <si>
    <t>shitouqi</t>
  </si>
  <si>
    <t>PI291985_s__Israel_ME</t>
  </si>
  <si>
    <t>uc99_669</t>
  </si>
  <si>
    <t>uc99_643</t>
  </si>
  <si>
    <t>PI442590_s</t>
  </si>
  <si>
    <t>PI292271_1__Argentina_SA_SE</t>
  </si>
  <si>
    <t>uc99_644</t>
  </si>
  <si>
    <t>a550846-4392289-041321-474_E19</t>
  </si>
  <si>
    <t>PI292271_2__Argentina_SA_SE</t>
  </si>
  <si>
    <t>uc99_645</t>
  </si>
  <si>
    <t>PI292271_3</t>
  </si>
  <si>
    <t>PI292271_3__Argentina_SA_SE</t>
  </si>
  <si>
    <t>uc99_646</t>
  </si>
  <si>
    <t>PI196647r1</t>
  </si>
  <si>
    <t>PI292305_s__Argentina_SA_SE</t>
  </si>
  <si>
    <t>a550846-4390129-041321-033_A11</t>
  </si>
  <si>
    <t>uc99_647</t>
  </si>
  <si>
    <t>PI294647_1__Thailand_SEA</t>
  </si>
  <si>
    <t>uc99_648</t>
  </si>
  <si>
    <t>PI294647_2__Thailand_SEA</t>
  </si>
  <si>
    <t>PI196647r2</t>
  </si>
  <si>
    <t>uc99_649</t>
  </si>
  <si>
    <t>a550846-4390129-041321-033_G06</t>
  </si>
  <si>
    <t>PI294647_3__Thailand_SEA</t>
  </si>
  <si>
    <t>uc99_650</t>
  </si>
  <si>
    <t>PI295186_s__Israel_ME</t>
  </si>
  <si>
    <t>a550846-4392289-041321-471_C04</t>
  </si>
  <si>
    <t>PI295195_s__Israel_ME</t>
  </si>
  <si>
    <t>uc99_652</t>
  </si>
  <si>
    <t>PI295234_s</t>
  </si>
  <si>
    <t>PI295234_s__Israel_ME</t>
  </si>
  <si>
    <t>uc99_653</t>
  </si>
  <si>
    <t>PI295730_s</t>
  </si>
  <si>
    <t>PI295730_s__Burma_SEA</t>
  </si>
  <si>
    <t>a550846-4392289-041321-474_G07</t>
  </si>
  <si>
    <t>uc99_654</t>
  </si>
  <si>
    <t>PI295754_1__China_CN</t>
  </si>
  <si>
    <t>PI370149_2__Soviet_Union_SU</t>
  </si>
  <si>
    <t>a550846-4390129-041321-033_B09</t>
  </si>
  <si>
    <t>PI370149_3__Soviet_Union_SU</t>
  </si>
  <si>
    <t>PI370149_1__Soviet_Union_SU</t>
  </si>
  <si>
    <t>a550846-4390129-041321-033_J07</t>
  </si>
  <si>
    <t>PI295754_2__China_CN</t>
  </si>
  <si>
    <t>PI296550_1__Israel_ME</t>
  </si>
  <si>
    <t>PI296550_2__Israel_ME</t>
  </si>
  <si>
    <t>uc99_660</t>
  </si>
  <si>
    <t>PI296558_1__Israel_ME</t>
  </si>
  <si>
    <t>a550846-4392289-041321-471_C15</t>
  </si>
  <si>
    <t>PI296558_2__Israel_ME</t>
  </si>
  <si>
    <t>PI298115_s__Israel_ME</t>
  </si>
  <si>
    <t>PI298866_s__South_Africa_A_S</t>
  </si>
  <si>
    <t>PI298877_s__South_Africa_A_S</t>
  </si>
  <si>
    <t>a550846-4392289-041321-471_C14</t>
  </si>
  <si>
    <t>PI299016_s</t>
  </si>
  <si>
    <t>PI299016_s__Argentina_SA_SE</t>
  </si>
  <si>
    <t>uc99_666</t>
  </si>
  <si>
    <t>PI300593_s__Vietnam_SEA</t>
  </si>
  <si>
    <t>PI429431_s</t>
  </si>
  <si>
    <t>PI302404_s__India_IN</t>
  </si>
  <si>
    <t>a550846-4392289-041321-471_C09</t>
  </si>
  <si>
    <t>PI311266_1__South_Africa_A_S</t>
  </si>
  <si>
    <t>PI311266_2__South_Africa_A_S</t>
  </si>
  <si>
    <t>a550846-4392289-041321-471_D12</t>
  </si>
  <si>
    <t>PI313123_s__Taiwan_SEA</t>
  </si>
  <si>
    <t>PI313129_s</t>
  </si>
  <si>
    <t>PI313129_s__Taiwan_SEA</t>
  </si>
  <si>
    <t>a550846-4392289-041321-474_E21</t>
  </si>
  <si>
    <t>PI313131_s__Taiwan_SEA</t>
  </si>
  <si>
    <t>PI313134_s__Taiwan_SEA</t>
  </si>
  <si>
    <t>PI200432r1</t>
  </si>
  <si>
    <t>a550846-4390129-041321-033_E24</t>
  </si>
  <si>
    <t>PI313140_1__Taiwan_SEA</t>
  </si>
  <si>
    <t>PI313140_2__Taiwan_SEA</t>
  </si>
  <si>
    <t>PI429486r1</t>
  </si>
  <si>
    <t>a550846-4392289-041321-474_D04</t>
  </si>
  <si>
    <t>PI313167_s</t>
  </si>
  <si>
    <t>PI313167_s__China_CN</t>
  </si>
  <si>
    <t>PI313171_s__Japan_NEA</t>
  </si>
  <si>
    <t>PI268511r1</t>
  </si>
  <si>
    <t>a550846-4392289-041321-474_F19</t>
  </si>
  <si>
    <t>PI313183_1__Philippines_SEA</t>
  </si>
  <si>
    <t>PI313183_2__Philippines_SEA</t>
  </si>
  <si>
    <t>PI355995r1</t>
  </si>
  <si>
    <t>PI313191_1__Vietnam_SEA</t>
  </si>
  <si>
    <t>a550846-4390129-041321-033_K07</t>
  </si>
  <si>
    <t>PI313191_2__Vietnam_SEA</t>
  </si>
  <si>
    <t>PI313197_s</t>
  </si>
  <si>
    <t>PI268547r1</t>
  </si>
  <si>
    <t>PI313197_s__Israel_ME</t>
  </si>
  <si>
    <t>a550846-4392289-041321-474_F17</t>
  </si>
  <si>
    <t>PI314817_s</t>
  </si>
  <si>
    <t>PI314817_s__Peru_SA_NW</t>
  </si>
  <si>
    <t>PI314897_1__Nigeria_A_NW</t>
  </si>
  <si>
    <t>PI429409_2</t>
  </si>
  <si>
    <t>PI429409r1</t>
  </si>
  <si>
    <t>PI314897_2__Nigeria_A_NW</t>
  </si>
  <si>
    <t>a550846-4392289-041321-474_D02</t>
  </si>
  <si>
    <t>PI315608_s</t>
  </si>
  <si>
    <t>PI315608_s__Israel_ME</t>
  </si>
  <si>
    <t>PI429486_1</t>
  </si>
  <si>
    <t>PI319756_1__Israel_ME</t>
  </si>
  <si>
    <t>a550846-4392289-041321-471_C07</t>
  </si>
  <si>
    <t>PI319756_2__Israel_ME</t>
  </si>
  <si>
    <t>PI319768_s__Israel_ME</t>
  </si>
  <si>
    <t>PI196726r1</t>
  </si>
  <si>
    <t>a550846-4392289-041321-474_J11</t>
  </si>
  <si>
    <t>PI319770_1__Israel_ME</t>
  </si>
  <si>
    <t>PI319770_2</t>
  </si>
  <si>
    <t>PI319770_2__Israel_ME</t>
  </si>
  <si>
    <t>PI388619_1</t>
  </si>
  <si>
    <t>a550846-4392289-041321-474_A05</t>
  </si>
  <si>
    <t>PI319770_3</t>
  </si>
  <si>
    <t>PI319770_3__Israel_ME</t>
  </si>
  <si>
    <t>PI319770_4__Israel_ME</t>
  </si>
  <si>
    <t>a550846-4392289-041321-471_C22</t>
  </si>
  <si>
    <t>PI319782_s__Israel_ME</t>
  </si>
  <si>
    <t>PI319783_s__Israel_ME</t>
  </si>
  <si>
    <t>PI319787_1__Israel_ME</t>
  </si>
  <si>
    <t>a550846-4392289-041321-471_G15</t>
  </si>
  <si>
    <t>PI319787_2__Israel_ME</t>
  </si>
  <si>
    <t>PI319793_1__Israel_ME</t>
  </si>
  <si>
    <t>PI319793_2__Israel_ME</t>
  </si>
  <si>
    <t>a550846-4392289-041321-471_G24</t>
  </si>
  <si>
    <t>PI319799_s__Israel_ME</t>
  </si>
  <si>
    <t>PI323237_1__South_Africa_A_S</t>
  </si>
  <si>
    <t>PI323237_2__South_Africa_A_S</t>
  </si>
  <si>
    <t>a550846-4392289-041321-471_M22</t>
  </si>
  <si>
    <t>PI325080_s__Nigeria_A_NW</t>
  </si>
  <si>
    <t>PI326588_s__Uganda_A_C</t>
  </si>
  <si>
    <t>PI330646_1__Uruguay_SA_SE</t>
  </si>
  <si>
    <t>a550846-4392289-041321-474_C13</t>
  </si>
  <si>
    <t>PI330646_2__Uruguay_SA_SE</t>
  </si>
  <si>
    <t>PI330646_3__Uruguay_SA_SE</t>
  </si>
  <si>
    <t>PI330646_4</t>
  </si>
  <si>
    <t>PI330646_4__Uruguay_SA_SE</t>
  </si>
  <si>
    <t>PI388619r1</t>
  </si>
  <si>
    <t>PI331277_s</t>
  </si>
  <si>
    <t>a550846-4390129-041321-033_M08</t>
  </si>
  <si>
    <t>PI331277_s__Argentina_SA_SE</t>
  </si>
  <si>
    <t>PI331281_1</t>
  </si>
  <si>
    <t>PI331281_1__Argentina_SA_SE</t>
  </si>
  <si>
    <t>PI331281_2</t>
  </si>
  <si>
    <t>PI331281_2__Argentina_SA_SE</t>
  </si>
  <si>
    <t>a550846-4392289-041321-471_I10</t>
  </si>
  <si>
    <t>PI331293_s</t>
  </si>
  <si>
    <t>PI331293_s__Argentina_SA_SE</t>
  </si>
  <si>
    <t>PI331297_1</t>
  </si>
  <si>
    <t>PI331297_1__Argentina_SA_SE</t>
  </si>
  <si>
    <t>PI331297_2</t>
  </si>
  <si>
    <t>PI331297_2__Argentina_SA_SE</t>
  </si>
  <si>
    <t>PI331299_s</t>
  </si>
  <si>
    <t>PI331299_s__Argentina_SA_SE</t>
  </si>
  <si>
    <t>a550846-4390129-041321-033_J11</t>
  </si>
  <si>
    <t>PI331314_1</t>
  </si>
  <si>
    <t>PI331314_1__Argentina_SA_SE</t>
  </si>
  <si>
    <t>PI331314_2</t>
  </si>
  <si>
    <t>PI331314_2__Argentina_SA_SE</t>
  </si>
  <si>
    <t>PI331324_s</t>
  </si>
  <si>
    <t>PI331324_s__Argentina_SA_SE</t>
  </si>
  <si>
    <t>a550846-4392289-041321-471_N07</t>
  </si>
  <si>
    <t>PI331326_1__Argentina_SA_SE</t>
  </si>
  <si>
    <t>PI331326_2__Argentina_SA_SE</t>
  </si>
  <si>
    <t>PI331337_1</t>
  </si>
  <si>
    <t>PI331337_1__Bolivia_SA_NW</t>
  </si>
  <si>
    <t>a550846-4390129-041321-033_J17</t>
  </si>
  <si>
    <t>PI331337_2</t>
  </si>
  <si>
    <t>PI331337_2__Bolivia_SA_NW</t>
  </si>
  <si>
    <t>PI331758_1__Portugal_EU_S</t>
  </si>
  <si>
    <t>PI331758_2__Portugal_EU_S</t>
  </si>
  <si>
    <t>PI339965_s__Bolivia_SA_NW</t>
  </si>
  <si>
    <t>a550846-4392289-041321-471_M16</t>
  </si>
  <si>
    <t>PI331760_s</t>
  </si>
  <si>
    <t>PI331760_s__Portugal_EU_S</t>
  </si>
  <si>
    <t>PI336904_s</t>
  </si>
  <si>
    <t>PI336904_s__Brazil_SA_SE</t>
  </si>
  <si>
    <t>PI336921_s</t>
  </si>
  <si>
    <t>PI336921_s__Brazil_SA_SE</t>
  </si>
  <si>
    <t>a550846-4390129-041321-033_H07</t>
  </si>
  <si>
    <t>PI336933_s</t>
  </si>
  <si>
    <t>PI336933_s__Argentina_SA_SE</t>
  </si>
  <si>
    <t>PI336937_1</t>
  </si>
  <si>
    <t>PI336937_1__Argentina_SA_SE</t>
  </si>
  <si>
    <t>PI336937_2</t>
  </si>
  <si>
    <t>PI336937_2__Argentina_SA_SE</t>
  </si>
  <si>
    <t>PI336946_1</t>
  </si>
  <si>
    <t>PI336946_1__Peru_SA_NW</t>
  </si>
  <si>
    <t>a550846-4390129-041321-033_J15</t>
  </si>
  <si>
    <t>PI336948_s</t>
  </si>
  <si>
    <t>PI336948_s__Argentina_SA_SE</t>
  </si>
  <si>
    <t>PI468219_2</t>
  </si>
  <si>
    <t>PI468219_2__Bolivia_SA_NW</t>
  </si>
  <si>
    <t>PI468219_1</t>
  </si>
  <si>
    <t>PI468219_1__Bolivia_SA_NW</t>
  </si>
  <si>
    <t>a550846-4390129-041321-033_H09</t>
  </si>
  <si>
    <t>PI336946_2</t>
  </si>
  <si>
    <t>PI336946_2__Peru_SA_NW</t>
  </si>
  <si>
    <t>PI336946_3</t>
  </si>
  <si>
    <t>PI336946_3__Peru_SA_NW</t>
  </si>
  <si>
    <t>PI338338_2</t>
  </si>
  <si>
    <t>PI338338_2__Venezuela_SA_NW</t>
  </si>
  <si>
    <t>a550846-4392289-041321-471_E01</t>
  </si>
  <si>
    <t>PI336946_4__Peru_SA_NW</t>
  </si>
  <si>
    <t>PI336952_s</t>
  </si>
  <si>
    <t>PI336952_s__Bolivia_SA_NW</t>
  </si>
  <si>
    <t>PI336978_1</t>
  </si>
  <si>
    <t>PI336978_1__Brazil_SA_SE</t>
  </si>
  <si>
    <t>PI336978_2</t>
  </si>
  <si>
    <t>PI336978_2__Brazil_SA_SE</t>
  </si>
  <si>
    <t>a550846-4392289-041321-474_G21</t>
  </si>
  <si>
    <t>PI337293_s__Brazil_SA_SE</t>
  </si>
  <si>
    <t>PI337296_s</t>
  </si>
  <si>
    <t>PI337296_s__Brazil_SA_SE</t>
  </si>
  <si>
    <t>PI337380_1</t>
  </si>
  <si>
    <t>PI337380_1__Argentina_SA_SE</t>
  </si>
  <si>
    <t>PI337380_2</t>
  </si>
  <si>
    <t>a550846-4390129-041321-033_P24</t>
  </si>
  <si>
    <t>PI337380_2__Argentina_SA_SE</t>
  </si>
  <si>
    <t>PI337406_1</t>
  </si>
  <si>
    <t>PI337406_1__Paraguay_SA_SE</t>
  </si>
  <si>
    <t>PI337406_2</t>
  </si>
  <si>
    <t>a550846-4392289-041321-471_B14</t>
  </si>
  <si>
    <t>PI337406_2__Paraguay_SA_SE</t>
  </si>
  <si>
    <t>PI337406_3</t>
  </si>
  <si>
    <t>PI337406_3__Paraguay_SA_SE</t>
  </si>
  <si>
    <t>PI337426_s__Brazil_SA_SE</t>
  </si>
  <si>
    <t>PI325943r2</t>
  </si>
  <si>
    <t>a550846-4390129-041321-033_M23</t>
  </si>
  <si>
    <t>PI337457_s__Argentina_SA_SE</t>
  </si>
  <si>
    <t>PI338338_1__Venezuela_SA_NW</t>
  </si>
  <si>
    <t>PI338338_3__Venezuela_SA_NW</t>
  </si>
  <si>
    <t>PI338503_2__India_IN</t>
  </si>
  <si>
    <t>PI338553_1</t>
  </si>
  <si>
    <t>PI338553_1__Brazil_SA_SE</t>
  </si>
  <si>
    <t>a550846-4390129-041321-033_B01</t>
  </si>
  <si>
    <t>PI338555_s</t>
  </si>
  <si>
    <t>PI338555_s__Brazil_SA_SE</t>
  </si>
  <si>
    <t>PI339960_1</t>
  </si>
  <si>
    <t>PI339960_1__Argentina_SA_SE</t>
  </si>
  <si>
    <t>PI339960_2</t>
  </si>
  <si>
    <t>PI339960_2__Argentina_SA_SE</t>
  </si>
  <si>
    <t>a550846-4392289-041321-471_G18</t>
  </si>
  <si>
    <t>PI339972_s</t>
  </si>
  <si>
    <t>PI339972_s__Bolivia_SA_NW</t>
  </si>
  <si>
    <t>PI497462_s</t>
  </si>
  <si>
    <t>PI497462_s__Bolivia_SA_NW</t>
  </si>
  <si>
    <t>PI339973_s</t>
  </si>
  <si>
    <t>PI339973_s__Argentina_SA_SE</t>
  </si>
  <si>
    <t>a550846-4392289-041321-471_C11</t>
  </si>
  <si>
    <t>PI475982_3</t>
  </si>
  <si>
    <t>PI475982_3__Bolivia_SA_NW</t>
  </si>
  <si>
    <t>PI497395_3</t>
  </si>
  <si>
    <t>PI497395_3__Bolivia_SA_NW</t>
  </si>
  <si>
    <t>PI497395_2</t>
  </si>
  <si>
    <t>PI429429r1</t>
  </si>
  <si>
    <t>a550846-4390129-041321-033_M16</t>
  </si>
  <si>
    <t>PI497395_2__Bolivia_SA_NW</t>
  </si>
  <si>
    <t>PI497480_s</t>
  </si>
  <si>
    <t>PI497480_s__Bolivia_SA_NW</t>
  </si>
  <si>
    <t>PI475982_1</t>
  </si>
  <si>
    <t>PI475982_1__Bolivia_SA_NW</t>
  </si>
  <si>
    <t>PI275695r1</t>
  </si>
  <si>
    <t>PI341113_1</t>
  </si>
  <si>
    <t>a550846-4390129-041321-033_I23</t>
  </si>
  <si>
    <t>PI341113_1__Paraguay_SA_SE</t>
  </si>
  <si>
    <t>PI341113_2</t>
  </si>
  <si>
    <t>PI341113_2__Paraguay_SA_SE</t>
  </si>
  <si>
    <t>PI341113_4</t>
  </si>
  <si>
    <t>PI341113_4__Paraguay_SA_SE</t>
  </si>
  <si>
    <t>PI341113_3</t>
  </si>
  <si>
    <t>a550846-4390129-041321-033_J03</t>
  </si>
  <si>
    <t>PI341113_3__Paraguay_SA_SE</t>
  </si>
  <si>
    <t>PI343358_s__Israel_ME</t>
  </si>
  <si>
    <t>PI343361_s</t>
  </si>
  <si>
    <t>PI343361_s__Israel_ME</t>
  </si>
  <si>
    <t>PI343375_s__Israel_ME</t>
  </si>
  <si>
    <t>a550846-4392289-041321-474_E05</t>
  </si>
  <si>
    <t>PI343384_1__Israel_ME</t>
  </si>
  <si>
    <t>PI343384_2</t>
  </si>
  <si>
    <t>PI343384_2__Israel_ME</t>
  </si>
  <si>
    <t>PI343398_s__Israel_ME</t>
  </si>
  <si>
    <t>a550846-4392289-041321-471_I08</t>
  </si>
  <si>
    <t>PI345945_s__Senegal_A_NW</t>
  </si>
  <si>
    <t>PI346964_1__Taiwan_SEA</t>
  </si>
  <si>
    <t>PI346964_2__Taiwan_SEA</t>
  </si>
  <si>
    <t>a550846-4392289-041321-474_A06</t>
  </si>
  <si>
    <t>PI497460_s__Bolivia_SA_NW</t>
  </si>
  <si>
    <t>PI350680_1</t>
  </si>
  <si>
    <t>PI350680_1__Honduras_SA_NW</t>
  </si>
  <si>
    <t>PI350680_2__Honduras_SA_NW</t>
  </si>
  <si>
    <t>a550846-4390129-041321-033_J09</t>
  </si>
  <si>
    <t>PI355271_s__Mexico_NA</t>
  </si>
  <si>
    <t>PI355278_1__Mexico_NA</t>
  </si>
  <si>
    <t>PI355278_2__Mexico_NA</t>
  </si>
  <si>
    <t>a550846-4392289-041321-471_I12</t>
  </si>
  <si>
    <t>PI371853_s__Israel_ME</t>
  </si>
  <si>
    <t>PI355979_s</t>
  </si>
  <si>
    <t>PI355979_s__Argentina_SA_SE</t>
  </si>
  <si>
    <t>PI356008_s</t>
  </si>
  <si>
    <t>PI356008_s__Argentina_SA_SE</t>
  </si>
  <si>
    <t>PI259703r1</t>
  </si>
  <si>
    <t>PI362141_s__India_IN</t>
  </si>
  <si>
    <t>a550846-4392289-041321-474_H15</t>
  </si>
  <si>
    <t>PI362144_1__India_IN</t>
  </si>
  <si>
    <t>PI362144_2__India_IN</t>
  </si>
  <si>
    <t>PI365100_s__Senegal_A_NW</t>
  </si>
  <si>
    <t>a550846-4392289-041321-471_O19</t>
  </si>
  <si>
    <t>PI365523_s</t>
  </si>
  <si>
    <t>PI365523_s__Thailand_SEA</t>
  </si>
  <si>
    <t>PI365561_s__Bolivia_SA_NW</t>
  </si>
  <si>
    <t>PI372318_1__Nigeria_A_NW</t>
  </si>
  <si>
    <t>a550846-4392289-041321-471_J10</t>
  </si>
  <si>
    <t>PI372318_2__Nigeria_A_NW</t>
  </si>
  <si>
    <t>PI372318_3__Nigeria_A_NW</t>
  </si>
  <si>
    <t>PI370331_s</t>
  </si>
  <si>
    <t>PI370331_s__Israel_ME</t>
  </si>
  <si>
    <t>PI371521_s</t>
  </si>
  <si>
    <t>PI371521_s__Israel_ME</t>
  </si>
  <si>
    <t>a550846-4390129-041321-033_J05</t>
  </si>
  <si>
    <t>PI371963_1__Uganda_A_C</t>
  </si>
  <si>
    <t>PI371963_2__Uganda_A_C</t>
  </si>
  <si>
    <t>PI371963_3__Uganda_A_C</t>
  </si>
  <si>
    <t>a550846-4392289-041321-471_D19</t>
  </si>
  <si>
    <t>PI372294_s__Africa_A_C</t>
  </si>
  <si>
    <t>PI372305_s</t>
  </si>
  <si>
    <t>PI372305_s__Nigeria_A_NW</t>
  </si>
  <si>
    <t>PI275741r1</t>
  </si>
  <si>
    <t>PI372335_3__Nigeria_A_NW</t>
  </si>
  <si>
    <t>PI378013_1__Israel_ME</t>
  </si>
  <si>
    <t>a550846-4392289-041321-474_B23</t>
  </si>
  <si>
    <t>PI378013_2__Israel_ME</t>
  </si>
  <si>
    <t>PI381331_s__Spain_EU_S</t>
  </si>
  <si>
    <t>PI383428_1__Senegal_A_NW</t>
  </si>
  <si>
    <t>a550846-4392289-041321-471_A14</t>
  </si>
  <si>
    <t>PI385938_s</t>
  </si>
  <si>
    <t>PI385938_s__Burkina_Faso_A_NW</t>
  </si>
  <si>
    <t>PI386308_2__Israel_ME</t>
  </si>
  <si>
    <t>PI386350_s</t>
  </si>
  <si>
    <t>PI386350_s__Argentina_SA_SE</t>
  </si>
  <si>
    <t>a550846-4392289-041321-471_P04</t>
  </si>
  <si>
    <t>PI388619_1__Soviet_Union_SU</t>
  </si>
  <si>
    <t>PI390428_s</t>
  </si>
  <si>
    <t>PI390428_s__Ecuador_SA_NW</t>
  </si>
  <si>
    <t>PI476081r1</t>
  </si>
  <si>
    <t>PI390591_s__Peru_SA_NW</t>
  </si>
  <si>
    <t>a550846-4392289-041321-474_F12</t>
  </si>
  <si>
    <t>PI393520_s</t>
  </si>
  <si>
    <t>PI393520_s__Peru_SA_NW</t>
  </si>
  <si>
    <t>PI393525_1</t>
  </si>
  <si>
    <t>PI393525_1__Peru_SA_NW</t>
  </si>
  <si>
    <t>PI393525_2</t>
  </si>
  <si>
    <t>PI393525_2__Peru_SA_NW</t>
  </si>
  <si>
    <t>PI393641_s</t>
  </si>
  <si>
    <t>a550846-4392289-041321-474_O21</t>
  </si>
  <si>
    <t>PI393641_s__Peru_SA_NW</t>
  </si>
  <si>
    <t>PI393646_1__Peru_SA_NW</t>
  </si>
  <si>
    <t>PI393646_2__Peru_SA_NW</t>
  </si>
  <si>
    <t>PI399581_1__Nigeria_A_NW</t>
  </si>
  <si>
    <t>PI403816_s</t>
  </si>
  <si>
    <t>PI399582_s__Nigeria_A_NW</t>
  </si>
  <si>
    <t>PI399581_2__Nigeria_A_NW</t>
  </si>
  <si>
    <t>a550846-4392289-041321-474_A19</t>
  </si>
  <si>
    <t>PI399581_3__Nigeria_A_NW</t>
  </si>
  <si>
    <t>PI399596_s__Nigeria_A_NW</t>
  </si>
  <si>
    <t>PI402595_s__Argentina_SA_SE</t>
  </si>
  <si>
    <t>a550846-4392289-041321-474_A16</t>
  </si>
  <si>
    <t>PI403742_1</t>
  </si>
  <si>
    <t>PI403742_1__Argentina_SA_SE</t>
  </si>
  <si>
    <t>PI403742_2</t>
  </si>
  <si>
    <t>PI403742_2__Argentina_SA_SE</t>
  </si>
  <si>
    <t>PI403761_1</t>
  </si>
  <si>
    <t>PI403761_1__Argentina_SA_SE</t>
  </si>
  <si>
    <t>PI476081_a</t>
  </si>
  <si>
    <t>PI403761_2</t>
  </si>
  <si>
    <t>a550846-4392289-041321-474_K07</t>
  </si>
  <si>
    <t>PI403761_2__Argentina_SA_SE</t>
  </si>
  <si>
    <t>PI403772_1</t>
  </si>
  <si>
    <t>PI403772_1__Argentina_SA_SE</t>
  </si>
  <si>
    <t>PI403775_s</t>
  </si>
  <si>
    <t>PI403775_s__Argentina_SA_SE</t>
  </si>
  <si>
    <t>PI403772_2</t>
  </si>
  <si>
    <t>PI403772_2__Argentina_SA_SE</t>
  </si>
  <si>
    <t>a550846-4392289-041321-471_M10</t>
  </si>
  <si>
    <t>PI403772_3</t>
  </si>
  <si>
    <t>PI403772_3__Argentina_SA_SE</t>
  </si>
  <si>
    <t>PI403799_s</t>
  </si>
  <si>
    <t>PI403799_s__Brazil_SA_SE</t>
  </si>
  <si>
    <t>PI403806_s</t>
  </si>
  <si>
    <t>PI493595r1</t>
  </si>
  <si>
    <t>a550846-4390129-041321-033_C03</t>
  </si>
  <si>
    <t>PI403806_s__Brazil_SA_SE</t>
  </si>
  <si>
    <t>PI403813_1</t>
  </si>
  <si>
    <t>PI403813_1__Argentina_SA_SE</t>
  </si>
  <si>
    <t>PI403813_2</t>
  </si>
  <si>
    <t>PI403813_2__Argentina_SA_SE</t>
  </si>
  <si>
    <t>PI403813_3</t>
  </si>
  <si>
    <t>PI403813_3__Argentina_SA_SE</t>
  </si>
  <si>
    <t>a550846-4390129-041321-033_J13</t>
  </si>
  <si>
    <t>PI403816_s__Brazil_SA_SE</t>
  </si>
  <si>
    <t>PI403824_s</t>
  </si>
  <si>
    <t>PI403824_s__Paraguay_SA_SE</t>
  </si>
  <si>
    <t>PI404001_s__South_Africa_A_S</t>
  </si>
  <si>
    <t>PI407451_s</t>
  </si>
  <si>
    <t>PI268548r1</t>
  </si>
  <si>
    <t>PI407451_s__Ecuador_SA_NW</t>
  </si>
  <si>
    <t>a550846-4392289-041321-474_F15</t>
  </si>
  <si>
    <t>PI407648_s__India_IN</t>
  </si>
  <si>
    <t>PI407651_s__India_IN</t>
  </si>
  <si>
    <t>PI407667_1__Thailand_SEA</t>
  </si>
  <si>
    <t>PI407667_2__Thailand_SEA</t>
  </si>
  <si>
    <t>PI221063r1</t>
  </si>
  <si>
    <t>PI407669_s__Thailand_SEA</t>
  </si>
  <si>
    <t>a550846-4390129-041321-033_E16</t>
  </si>
  <si>
    <t>PI407678_1__Thailand_SEA</t>
  </si>
  <si>
    <t>PI407678_2__Thailand_SEA</t>
  </si>
  <si>
    <t>PI407688_s__Thailand_SEA</t>
  </si>
  <si>
    <t>PI408727_s__Senegal_A_NW</t>
  </si>
  <si>
    <t>PI408731_s</t>
  </si>
  <si>
    <t>PI408731_s__South_Africa_A_S</t>
  </si>
  <si>
    <t>PI408743_s__Brazil_SA_SE</t>
  </si>
  <si>
    <t>PI414998_s__Israel_ME</t>
  </si>
  <si>
    <t>PI414999_1</t>
  </si>
  <si>
    <t>PI414999_1__Israel_ME</t>
  </si>
  <si>
    <t>PI414999_2</t>
  </si>
  <si>
    <t>PI414999_2__Israel_ME</t>
  </si>
  <si>
    <t>PI414999_3</t>
  </si>
  <si>
    <t>PI414999_3__Israel_ME</t>
  </si>
  <si>
    <t>PI415690_s__Taiwan_SEA</t>
  </si>
  <si>
    <t>a550846-4390129-041321-033_E15</t>
  </si>
  <si>
    <t>PI415837_s__Indonesia_SEA</t>
  </si>
  <si>
    <t>PI415870_s__Senegal_A_NW</t>
  </si>
  <si>
    <t>PI415874_s__Senegal_A_NW</t>
  </si>
  <si>
    <t>PI420334_s__China_CN</t>
  </si>
  <si>
    <t>PI429409_2__Zimbabwe_A_S</t>
  </si>
  <si>
    <t>PI493595_a</t>
  </si>
  <si>
    <t>PI429414_s</t>
  </si>
  <si>
    <t>PI429414_s__Zimbabwe_A_S</t>
  </si>
  <si>
    <t>a550846-4392289-041321-474_N08</t>
  </si>
  <si>
    <t>PI429420_s</t>
  </si>
  <si>
    <t>PI429420_s__Zimbabwe_A_S</t>
  </si>
  <si>
    <t>PI429431_s__Zimbabwe_A_S</t>
  </si>
  <si>
    <t>PI429486_1__Zimbabwe_A_S</t>
  </si>
  <si>
    <t>PI429490_1__Zimbabwe_A_S</t>
  </si>
  <si>
    <t>a550846-4392289-041321-471_J12</t>
  </si>
  <si>
    <t>PI429490_2__Zimbabwe_A_S</t>
  </si>
  <si>
    <t>PI430307_1</t>
  </si>
  <si>
    <t>PI430307_1__Israel_ME</t>
  </si>
  <si>
    <t>PI493595_2</t>
  </si>
  <si>
    <t>PI493595_b</t>
  </si>
  <si>
    <t>PI430307_3</t>
  </si>
  <si>
    <t>PI430307_3__Israel_ME</t>
  </si>
  <si>
    <t>a550846-4392289-041321-474_P14</t>
  </si>
  <si>
    <t>PI430307_2</t>
  </si>
  <si>
    <t>PI430307_2__Israel_ME</t>
  </si>
  <si>
    <t>PI431457_s__Argentina_SA_SE</t>
  </si>
  <si>
    <t>PI433347_s__China_CN</t>
  </si>
  <si>
    <t>a550846-4392289-041321-471_O01</t>
  </si>
  <si>
    <t>PI461440_s__China_CN</t>
  </si>
  <si>
    <t>PI433351_1__China_CN</t>
  </si>
  <si>
    <t>PI433356_s</t>
  </si>
  <si>
    <t>PI433356_s__China_CN</t>
  </si>
  <si>
    <t>PI433484_s</t>
  </si>
  <si>
    <t>PI433484_s__Venezuela_SA_NW</t>
  </si>
  <si>
    <t>a550846-4392289-041321-471_F12</t>
  </si>
  <si>
    <t>PI436543_s__China_CN</t>
  </si>
  <si>
    <t>PI439877_1__Malaysia_SEA</t>
  </si>
  <si>
    <t>PI439877_3__Malaysia_SEA</t>
  </si>
  <si>
    <t>PI439877_4__Malaysia_SEA</t>
  </si>
  <si>
    <t>PI336971r1</t>
  </si>
  <si>
    <t>PI439877_2__Malaysia_SEA</t>
  </si>
  <si>
    <t>a550846-4390129-041321-033_M05</t>
  </si>
  <si>
    <t>PI442566_s__China_CN</t>
  </si>
  <si>
    <t>PI442579_s__Japan_NEA</t>
  </si>
  <si>
    <t>PI442583_1__Japan_NEA</t>
  </si>
  <si>
    <t>a550846-4392289-041321-474_A22</t>
  </si>
  <si>
    <t>PI442583_2__Japan_NEA</t>
  </si>
  <si>
    <t>PI442590_s__Japan_NEA</t>
  </si>
  <si>
    <t>PI442597_1__South_Africa_A_S</t>
  </si>
  <si>
    <t>PI442612_s__South_Africa_A_S</t>
  </si>
  <si>
    <t>a550846-4392289-041321-471_O04</t>
  </si>
  <si>
    <t>PI442715_s</t>
  </si>
  <si>
    <t>PI442715_s__Brazil_SA_SE</t>
  </si>
  <si>
    <t>PI442716_2__Brazil_SA_SE</t>
  </si>
  <si>
    <t>PI442722_1</t>
  </si>
  <si>
    <t>PI442722_1__Zimbabwe_A_S</t>
  </si>
  <si>
    <t>PI442722_2</t>
  </si>
  <si>
    <t>PI442722_2__Zimbabwe_A_S</t>
  </si>
  <si>
    <t>a550846-4392289-041321-471_H13</t>
  </si>
  <si>
    <t>PI442724_1</t>
  </si>
  <si>
    <t>PI442724_1__Zimbabwe_A_S</t>
  </si>
  <si>
    <t>PI442724_2</t>
  </si>
  <si>
    <t>PI442724_2__Zimbabwe_A_S</t>
  </si>
  <si>
    <t>PI442768_s</t>
  </si>
  <si>
    <t>PI442768_s__Zimbabwe_A_S</t>
  </si>
  <si>
    <t>PI442786_1</t>
  </si>
  <si>
    <t>PI442786_1__Zimbabwe_A_S</t>
  </si>
  <si>
    <t>a550846-4392289-041321-471_N06</t>
  </si>
  <si>
    <t>PI442786_2</t>
  </si>
  <si>
    <t>PI442786_2__Zimbabwe_A_S</t>
  </si>
  <si>
    <t>PI442786_3</t>
  </si>
  <si>
    <t>PI442786_3__Zimbabwe_A_S</t>
  </si>
  <si>
    <t>PI442786_4</t>
  </si>
  <si>
    <t>PI442786_4__Zimbabwe_A_S</t>
  </si>
  <si>
    <t>PI338553r1</t>
  </si>
  <si>
    <t>PI442786_5</t>
  </si>
  <si>
    <t>PI442786_5__Zimbabwe_A_S</t>
  </si>
  <si>
    <t>PI443030_1</t>
  </si>
  <si>
    <t>PI443030_1__Burkina_Faso_A_NW</t>
  </si>
  <si>
    <t>a550846-4390129-041321-033_K23</t>
  </si>
  <si>
    <t>PI443030_2</t>
  </si>
  <si>
    <t>PI443030_2__Burkina_Faso_A_NW</t>
  </si>
  <si>
    <t>PI458619_s</t>
  </si>
  <si>
    <t>PI458619_s__Madagascar_A_S</t>
  </si>
  <si>
    <t>PI461451_1__China_CN</t>
  </si>
  <si>
    <t>a550846-4392289-041321-474_E23</t>
  </si>
  <si>
    <t>PI461451_2__China_CN</t>
  </si>
  <si>
    <t>PI461451_3__China_CN</t>
  </si>
  <si>
    <t>PI461451_4__China_CN</t>
  </si>
  <si>
    <t>PI442714r1</t>
  </si>
  <si>
    <t>PI468133_2</t>
  </si>
  <si>
    <t>a550846-4392289-041321-474_D20</t>
  </si>
  <si>
    <t>PI468133_2__Zimbabwe_A_S</t>
  </si>
  <si>
    <t>PI468138_s__Zimbabwe_A_S</t>
  </si>
  <si>
    <t>PI468195_s</t>
  </si>
  <si>
    <t>PI468195_s__Argentina_SA_SE</t>
  </si>
  <si>
    <t>a550846-4392289-041321-471_K16</t>
  </si>
  <si>
    <t>PI468213_s</t>
  </si>
  <si>
    <t>PI468213_s__Bolivia_SA_NW</t>
  </si>
  <si>
    <t>PI468252_s</t>
  </si>
  <si>
    <t>PI468252_s__Bolivia_SA_NW</t>
  </si>
  <si>
    <t>PI468271_s</t>
  </si>
  <si>
    <t>a550846-4392289-041321-471_D22</t>
  </si>
  <si>
    <t>PI468271_s__Bolivia_SA_NW</t>
  </si>
  <si>
    <t>PI468280_1</t>
  </si>
  <si>
    <t>PI468280_1__Bolivia_SA_NW</t>
  </si>
  <si>
    <t>PI468280_2</t>
  </si>
  <si>
    <t>PI468280_2__Bolivia_SA_NW</t>
  </si>
  <si>
    <t>PI468350_s</t>
  </si>
  <si>
    <t>PI468350_s__Paraguay_SA_SE</t>
  </si>
  <si>
    <t>PI471952_s</t>
  </si>
  <si>
    <t>PI471952_s__Zimbabwe_A_S</t>
  </si>
  <si>
    <t>PI471954_s</t>
  </si>
  <si>
    <t>a550846-4392289-041321-471_O20</t>
  </si>
  <si>
    <t>PI471954_s__Zimbabwe_A_S</t>
  </si>
  <si>
    <t>PI471955_s</t>
  </si>
  <si>
    <t>PI471955_s__Zimbabwe_A_S</t>
  </si>
  <si>
    <t>PI471967_s__Zimbabwe_A_S</t>
  </si>
  <si>
    <t>PI471986_s</t>
  </si>
  <si>
    <t>PI493547r1</t>
  </si>
  <si>
    <t>PI471986_s__Zimbabwe_A_S</t>
  </si>
  <si>
    <t>PI475849_1</t>
  </si>
  <si>
    <t>a550846-4392289-041321-474_J24</t>
  </si>
  <si>
    <t>PI475849_1__Bolivia_SA_NW</t>
  </si>
  <si>
    <t>PI475849_2</t>
  </si>
  <si>
    <t>PI475849_2__Bolivia_SA_NW</t>
  </si>
  <si>
    <t>PI475851_1</t>
  </si>
  <si>
    <t>PI475851_1__Bolivia_SA_NW</t>
  </si>
  <si>
    <t>PI475851_2</t>
  </si>
  <si>
    <t>PI475851_2__Bolivia_SA_NW</t>
  </si>
  <si>
    <t>PI475861_1</t>
  </si>
  <si>
    <t>PI475861_1__Bolivia_SA_NW</t>
  </si>
  <si>
    <t>PI475861_2</t>
  </si>
  <si>
    <t>a550846-4392289-041321-474_A14</t>
  </si>
  <si>
    <t>PI475861_2__Bolivia_SA_NW</t>
  </si>
  <si>
    <t>PI475863_s</t>
  </si>
  <si>
    <t>PI475863_s__Bolivia_SA_NW</t>
  </si>
  <si>
    <t>PI475866_s</t>
  </si>
  <si>
    <t>PI475866_s__Bolivia_SA_NW</t>
  </si>
  <si>
    <t>PI475872_s</t>
  </si>
  <si>
    <t>PI475872_s__Bolivia_SA_NW</t>
  </si>
  <si>
    <t>PI493536_s</t>
  </si>
  <si>
    <t>PI475903_s</t>
  </si>
  <si>
    <t>PI475903_s__Bolivia_SA_NW</t>
  </si>
  <si>
    <t>a550846-4392289-041321-474_A10</t>
  </si>
  <si>
    <t>PI475913_s</t>
  </si>
  <si>
    <t>PI475913_s__Bolivia_SA_NW</t>
  </si>
  <si>
    <t>PI475918_s</t>
  </si>
  <si>
    <t>PI475918_s__Bolivia_SA_NW</t>
  </si>
  <si>
    <t>PI493562_2</t>
  </si>
  <si>
    <t>PI475931_s</t>
  </si>
  <si>
    <t>PI493562r1</t>
  </si>
  <si>
    <t>PI475931_s__Bolivia_SA_NW</t>
  </si>
  <si>
    <t>a550846-4390129-041321-033_E13</t>
  </si>
  <si>
    <t>PI475968_1</t>
  </si>
  <si>
    <t>PI475968_1__Bolivia_SA_NW</t>
  </si>
  <si>
    <t>PI475968_2__Bolivia_SA_NW</t>
  </si>
  <si>
    <t>a550846-4392289-041321-471_F19</t>
  </si>
  <si>
    <t>PI475971_1</t>
  </si>
  <si>
    <t>PI475971_1__Bolivia_SA_NW</t>
  </si>
  <si>
    <t>PI475971_2</t>
  </si>
  <si>
    <t>PI475971_2__Bolivia_SA_NW</t>
  </si>
  <si>
    <t>PI475982_2__Bolivia_SA_NW</t>
  </si>
  <si>
    <t>PI476025_1</t>
  </si>
  <si>
    <t>PI476025_1__Peru_SA_NW</t>
  </si>
  <si>
    <t>a550846-4392289-041321-471_C02</t>
  </si>
  <si>
    <t>PI476025_2__Peru_SA_NW</t>
  </si>
  <si>
    <t>PI476081_2__Brazil_SA_SE</t>
  </si>
  <si>
    <t>PI476089_1</t>
  </si>
  <si>
    <t>PI476089_1__Brazil_SA_SE</t>
  </si>
  <si>
    <t>PI476089_3</t>
  </si>
  <si>
    <t>PI476089_3__Brazil_SA_SE</t>
  </si>
  <si>
    <t>a550846-4392289-041321-471_E14</t>
  </si>
  <si>
    <t>PI476089_2__Brazil_SA_SE</t>
  </si>
  <si>
    <t>PI476093_1</t>
  </si>
  <si>
    <t>PI476093_1__Brazil_SA_SE</t>
  </si>
  <si>
    <t>PI476093_3</t>
  </si>
  <si>
    <t>PI476093_3__Brazil_SA_SE</t>
  </si>
  <si>
    <t>PI476093_2__Brazil_SA_SE</t>
  </si>
  <si>
    <t>PI476156_s__Peru_SA_NW</t>
  </si>
  <si>
    <t>PI476205_1</t>
  </si>
  <si>
    <t>a550846-4392289-041321-471_B13</t>
  </si>
  <si>
    <t>PI476205_1__Peru_SA_NW</t>
  </si>
  <si>
    <t>PI502018_s</t>
  </si>
  <si>
    <t>PI502018_s__Peru_SA_NW</t>
  </si>
  <si>
    <t>PI476205_2</t>
  </si>
  <si>
    <t>PI476205_2__Peru_SA_NW</t>
  </si>
  <si>
    <t>PI501280_s</t>
  </si>
  <si>
    <t>PI501280_s__Peru_SA_NW</t>
  </si>
  <si>
    <t>PI476317_1__Soviet_Union_SU</t>
  </si>
  <si>
    <t>a550846-4392289-041321-471_D24</t>
  </si>
  <si>
    <t>PI476317_2</t>
  </si>
  <si>
    <t>PI476317_2__Soviet_Union_SU</t>
  </si>
  <si>
    <t>PI476426_1__Nigeria_A_NW</t>
  </si>
  <si>
    <t>PI476426_2__Nigeria_A_NW</t>
  </si>
  <si>
    <t>PI476432_s__Nigeria_A_NW</t>
  </si>
  <si>
    <t>PI476472_s__Nigeria_A_NW</t>
  </si>
  <si>
    <t>a550846-4392289-041321-471_F01</t>
  </si>
  <si>
    <t>PI476473_s__Nigeria_A_NW</t>
  </si>
  <si>
    <t>PI476480_1__Nigeria_A_NW</t>
  </si>
  <si>
    <t>PI476504_1__Nigeria_A_NW</t>
  </si>
  <si>
    <t>PI476504_2</t>
  </si>
  <si>
    <t>PI476504_2__Nigeria_A_NW</t>
  </si>
  <si>
    <t>PI476525_1__Nigeria_A_NW</t>
  </si>
  <si>
    <t>a550846-4392289-041321-474_A20</t>
  </si>
  <si>
    <t>PI476525_2__Nigeria_A_NW</t>
  </si>
  <si>
    <t>PI476596_s__Nigeria_A_NW</t>
  </si>
  <si>
    <t>PI476616_1__Nigeria_A_NW</t>
  </si>
  <si>
    <t>a550846-4392289-041321-474_O23</t>
  </si>
  <si>
    <t>PI476616_2__Nigeria_A_NW</t>
  </si>
  <si>
    <t>PI476628_1__Nigeria_A_NW</t>
  </si>
  <si>
    <t>PI476631_s</t>
  </si>
  <si>
    <t>PI493487r1</t>
  </si>
  <si>
    <t>PI476631_s__Nigeria_A_NW</t>
  </si>
  <si>
    <t>a550846-4392289-041321-474_J22</t>
  </si>
  <si>
    <t>PI476824_1__China_CN</t>
  </si>
  <si>
    <t>PI476824_2__China_CN</t>
  </si>
  <si>
    <t>PI476829_1__China_CN</t>
  </si>
  <si>
    <t>PI262066r1</t>
  </si>
  <si>
    <t>PI476829_3__China_CN</t>
  </si>
  <si>
    <t>a550846-4392289-041321-474_H01</t>
  </si>
  <si>
    <t>PI476829_2</t>
  </si>
  <si>
    <t>PI476829_2__China_CN</t>
  </si>
  <si>
    <t>PI478774_1__China_CN</t>
  </si>
  <si>
    <t>PI478774_2</t>
  </si>
  <si>
    <t>PI493467_2</t>
  </si>
  <si>
    <t>PI493467r1</t>
  </si>
  <si>
    <t>PI478774_2__China_CN</t>
  </si>
  <si>
    <t>a550846-4392289-041321-474_J20</t>
  </si>
  <si>
    <t>PI478775_1__China_CN</t>
  </si>
  <si>
    <t>PI478775_2</t>
  </si>
  <si>
    <t>PI478775_2__China_CN</t>
  </si>
  <si>
    <t>PI478775_3__China_CN</t>
  </si>
  <si>
    <t>a550846-4392289-041321-474_O19</t>
  </si>
  <si>
    <t>PI478850_s</t>
  </si>
  <si>
    <t>PI478850_s__Uganda_A_C</t>
  </si>
  <si>
    <t>a550846-4392289-041321-474_A08</t>
  </si>
  <si>
    <t>PI478890_2</t>
  </si>
  <si>
    <t>PI478890_2__Senegal_A_NW</t>
  </si>
  <si>
    <t>PI481756_1</t>
  </si>
  <si>
    <t>PI481756_1__Mozambique_A_S</t>
  </si>
  <si>
    <t>a550846-4390129-041321-033_D23</t>
  </si>
  <si>
    <t>PI481756_3__Mozambique_A_S</t>
  </si>
  <si>
    <t>PI481761_s</t>
  </si>
  <si>
    <t>PI481761_s__Mozambique_A_S</t>
  </si>
  <si>
    <t>PI493504_s</t>
  </si>
  <si>
    <t>PI481765_s</t>
  </si>
  <si>
    <t>PI481765_s__Mozambique_A_S</t>
  </si>
  <si>
    <t>a550846-4392289-041321-474_A02</t>
  </si>
  <si>
    <t>PI481768_1</t>
  </si>
  <si>
    <t>PI481768_1__Mozambique_A_S</t>
  </si>
  <si>
    <t>PI481768_2__Mozambique_A_S</t>
  </si>
  <si>
    <t>PI493755_s</t>
  </si>
  <si>
    <t>PI481772_1</t>
  </si>
  <si>
    <t>PI481772_1__Mozambique_A_S</t>
  </si>
  <si>
    <t>a550846-4392289-041321-474_E10</t>
  </si>
  <si>
    <t>PI481791_s</t>
  </si>
  <si>
    <t>PI481791_s__Mozambique_A_S</t>
  </si>
  <si>
    <t>PI481802_2__Mozambique_A_S</t>
  </si>
  <si>
    <t>PI493994_s</t>
  </si>
  <si>
    <t>PI482070_2__Zimbabwe_A_S</t>
  </si>
  <si>
    <t>a550846-4392289-041321-474_G20</t>
  </si>
  <si>
    <t>PI482120_1__Zimbabwe_A_S</t>
  </si>
  <si>
    <t>PI482120_3__Zimbabwe_A_S</t>
  </si>
  <si>
    <t>PI482120_4__Zimbabwe_A_S</t>
  </si>
  <si>
    <t>a550846-4392289-041321-471_O06</t>
  </si>
  <si>
    <t>PI482120_2__Zimbabwe_A_S</t>
  </si>
  <si>
    <t>PI482125_2__Zimbabwe_A_S</t>
  </si>
  <si>
    <t>PI482133_1__Zimbabwe_A_S</t>
  </si>
  <si>
    <t>a550846-4392289-041321-471_J09</t>
  </si>
  <si>
    <t>PI482133_2__Zimbabwe_A_S</t>
  </si>
  <si>
    <t>PI482142_2</t>
  </si>
  <si>
    <t>PI482142_2__Zimbabwe_A_S</t>
  </si>
  <si>
    <t>PI482142_3</t>
  </si>
  <si>
    <t>PI482142_3__Zimbabwe_A_S</t>
  </si>
  <si>
    <t>PI482168_s__Zimbabwe_A_S</t>
  </si>
  <si>
    <t>a550846-4392289-041321-471_O23</t>
  </si>
  <si>
    <t>PI482189_s</t>
  </si>
  <si>
    <t>PI482189_s__Zimbabwe_A_S</t>
  </si>
  <si>
    <t>PI482195_1</t>
  </si>
  <si>
    <t>PI482195_1__Zimbabwe_A_S</t>
  </si>
  <si>
    <t>PI482195_2</t>
  </si>
  <si>
    <t>PI482195_2__Zimbabwe_A_S</t>
  </si>
  <si>
    <t>a550846-4392289-041321-471_C16</t>
  </si>
  <si>
    <t>PI482210_1</t>
  </si>
  <si>
    <t>PI482210_1__Zimbabwe_A_S</t>
  </si>
  <si>
    <t>PI482210_2</t>
  </si>
  <si>
    <t>PI482210_2__Zimbabwe_A_S</t>
  </si>
  <si>
    <t>PI497495_s</t>
  </si>
  <si>
    <t>PI482223_1__Zimbabwe_A_S</t>
  </si>
  <si>
    <t>a550846-4392289-041321-474_M04</t>
  </si>
  <si>
    <t>PI482223_3__Zimbabwe_A_S</t>
  </si>
  <si>
    <t>PI482223_2__Zimbabwe_A_S</t>
  </si>
  <si>
    <t>a550846-4392289-041321-471_O09</t>
  </si>
  <si>
    <t>PI490367_s__Mali_A_NW</t>
  </si>
  <si>
    <t>PI493310_s</t>
  </si>
  <si>
    <t>PI493356_s</t>
  </si>
  <si>
    <t>PI493356_s__Argentina_SA_SE</t>
  </si>
  <si>
    <t>PI493358_1</t>
  </si>
  <si>
    <t>PI262103r1_a</t>
  </si>
  <si>
    <t>PI493358_1__Argentina_SA_SE</t>
  </si>
  <si>
    <t>PI493358_2</t>
  </si>
  <si>
    <t>a550846-4390129-041321-033_C20</t>
  </si>
  <si>
    <t>PI493358_2__Argentina_SA_SE</t>
  </si>
  <si>
    <t>PI493420_s</t>
  </si>
  <si>
    <t>PI493420_s__Argentina_SA_SE</t>
  </si>
  <si>
    <t>PI493425_s</t>
  </si>
  <si>
    <t>PI493425_s__Argentina_SA_SE</t>
  </si>
  <si>
    <t>PI262103r1_b</t>
  </si>
  <si>
    <t>PI493443_s</t>
  </si>
  <si>
    <t>a550846-4390129-041321-033_G07</t>
  </si>
  <si>
    <t>PI493443_s__Argentina_SA_SE</t>
  </si>
  <si>
    <t>PI493456_s</t>
  </si>
  <si>
    <t>PI493467_2__Argentina_SA_SE</t>
  </si>
  <si>
    <t>a550846-4392289-041321-471_K08</t>
  </si>
  <si>
    <t>PI493504_s__Argentina_SA_SE</t>
  </si>
  <si>
    <t>PI493506_s</t>
  </si>
  <si>
    <t>PI493506_s__Argentina_SA_SE</t>
  </si>
  <si>
    <t>PI493536_s__Argentina_SA_SE</t>
  </si>
  <si>
    <t>PI493937_s</t>
  </si>
  <si>
    <t>a550846-4392289-041321-474_G14</t>
  </si>
  <si>
    <t>PI493562_2__Argentina_SA_SE</t>
  </si>
  <si>
    <t>PI493595_2__Argentina_SA_SE</t>
  </si>
  <si>
    <t>PI493615_1</t>
  </si>
  <si>
    <t>PI493615_1__Argentina_SA_SE</t>
  </si>
  <si>
    <t>PI493906_s</t>
  </si>
  <si>
    <t>PI493615_2</t>
  </si>
  <si>
    <t>PI493615_2__Argentina_SA_SE</t>
  </si>
  <si>
    <t>a550846-4392289-041321-474_G08</t>
  </si>
  <si>
    <t>PI493631_s</t>
  </si>
  <si>
    <t>PI493631_s__Argentina_SA_SE</t>
  </si>
  <si>
    <t>PI493643_s</t>
  </si>
  <si>
    <t>PI493643_s__Argentina_SA_SE</t>
  </si>
  <si>
    <t>PI493693_1</t>
  </si>
  <si>
    <t>PI493693_a</t>
  </si>
  <si>
    <t>PI493661_1</t>
  </si>
  <si>
    <t>PI493661_1__Argentina_SA_SE</t>
  </si>
  <si>
    <t>a550846-4392289-041321-474_N10</t>
  </si>
  <si>
    <t>PI493661_2</t>
  </si>
  <si>
    <t>PI493661_2__Argentina_SA_SE</t>
  </si>
  <si>
    <t>PI493693_2</t>
  </si>
  <si>
    <t>PI493693_b</t>
  </si>
  <si>
    <t>PI493667_s</t>
  </si>
  <si>
    <t>PI493667_s__Argentina_SA_SE</t>
  </si>
  <si>
    <t>a550846-4392289-041321-474_P12</t>
  </si>
  <si>
    <t>PI493668_s</t>
  </si>
  <si>
    <t>PI493668_s__Argentina_SA_SE</t>
  </si>
  <si>
    <t>PI493693_1__Argentina_SA_SE</t>
  </si>
  <si>
    <t>PI493693_2__Argentina_SA_SE</t>
  </si>
  <si>
    <t>a550846-4392289-041321-471_D06</t>
  </si>
  <si>
    <t>PI493706_s</t>
  </si>
  <si>
    <t>PI493706_s__Argentina_SA_SE</t>
  </si>
  <si>
    <t>PI493710_s</t>
  </si>
  <si>
    <t>PI493710_s__Argentina_SA_SE</t>
  </si>
  <si>
    <t>PI493717_1</t>
  </si>
  <si>
    <t>PI493717_1__Argentina_SA_SE</t>
  </si>
  <si>
    <t>a550846-4392289-041321-474_C06</t>
  </si>
  <si>
    <t>PI493717_2</t>
  </si>
  <si>
    <t>PI493717_2__Argentina_SA_SE</t>
  </si>
  <si>
    <t>PI493721_1</t>
  </si>
  <si>
    <t>PI493721_1__Argentina_SA_SE</t>
  </si>
  <si>
    <t>PI493661r1</t>
  </si>
  <si>
    <t>PI493721_2</t>
  </si>
  <si>
    <t>PI493721_2__Argentina_SA_SE</t>
  </si>
  <si>
    <t>a550846-4390129-041321-033_E21</t>
  </si>
  <si>
    <t>PI493727_1</t>
  </si>
  <si>
    <t>PI493727_1__Argentina_SA_SE</t>
  </si>
  <si>
    <t>PI493727_2</t>
  </si>
  <si>
    <t>PI493727_2__Argentina_SA_SE</t>
  </si>
  <si>
    <t>PI493729_1</t>
  </si>
  <si>
    <t>a550846-4392289-041321-471_O14</t>
  </si>
  <si>
    <t>PI493729_1__Argentina_SA_SE</t>
  </si>
  <si>
    <t>PI493729_2</t>
  </si>
  <si>
    <t>PI493729_2__Argentina_SA_SE</t>
  </si>
  <si>
    <t>PI493735_s</t>
  </si>
  <si>
    <t>PI493735_s__Argentina_SA_SE</t>
  </si>
  <si>
    <t>PI493799_s</t>
  </si>
  <si>
    <t>PI493748_s</t>
  </si>
  <si>
    <t>a550846-4392289-041321-474_E14</t>
  </si>
  <si>
    <t>PI493748_s__Argentina_SA_SE</t>
  </si>
  <si>
    <t>PI493750_1</t>
  </si>
  <si>
    <t>PI493750_1__Argentina_SA_SE</t>
  </si>
  <si>
    <t>PI493750_2</t>
  </si>
  <si>
    <t>PI493750_2__Argentina_SA_SE</t>
  </si>
  <si>
    <t>PI493754_s</t>
  </si>
  <si>
    <t>a550846-4392289-041321-474_C24</t>
  </si>
  <si>
    <t>PI493754_s__Argentina_SA_SE</t>
  </si>
  <si>
    <t>PI493755_s__Argentina_SA_SE</t>
  </si>
  <si>
    <t>PI493780_s</t>
  </si>
  <si>
    <t>PI493780_s__Argentina_SA_SE</t>
  </si>
  <si>
    <t>a550846-4392289-041321-474_C16</t>
  </si>
  <si>
    <t>PI493799_s__Argentina_SA_SE</t>
  </si>
  <si>
    <t>PI493800_s</t>
  </si>
  <si>
    <t>PI493800_s__Argentina_SA_SE</t>
  </si>
  <si>
    <t>PI493815_s</t>
  </si>
  <si>
    <t>PI493815_s__Argentina_SA_SE</t>
  </si>
  <si>
    <t>a550846-4392289-041321-474_E08</t>
  </si>
  <si>
    <t>PI493830_1</t>
  </si>
  <si>
    <t>PI493830_1__Argentina_SA_SE</t>
  </si>
  <si>
    <t>PI493830_2</t>
  </si>
  <si>
    <t>PI493830_2__Argentina_SA_SE</t>
  </si>
  <si>
    <t>PI493846_s</t>
  </si>
  <si>
    <t>PI493846_s__Argentina_SA_SE</t>
  </si>
  <si>
    <t>a550846-4392289-041321-471_H12</t>
  </si>
  <si>
    <t>PI493847_s</t>
  </si>
  <si>
    <t>PI493847_s__Argentina_SA_SE</t>
  </si>
  <si>
    <t>PI493850_1__Argentina_SA_SE</t>
  </si>
  <si>
    <t>PI493852_s</t>
  </si>
  <si>
    <t>PI493852_s__Argentina_SA_SE</t>
  </si>
  <si>
    <t>a550846-4392289-041321-474_C02</t>
  </si>
  <si>
    <t>PI493880_s</t>
  </si>
  <si>
    <t>PI493880_s__Argentina_SA_SE</t>
  </si>
  <si>
    <t>PI493891_s</t>
  </si>
  <si>
    <t>PI493891_s__Argentina_SA_SE</t>
  </si>
  <si>
    <t>PI493896_s</t>
  </si>
  <si>
    <t>PI493896_s__Argentina_SA_SE</t>
  </si>
  <si>
    <t>PI493906_s__Argentina_SA_SE</t>
  </si>
  <si>
    <t>a550846-4392289-041321-474_C04</t>
  </si>
  <si>
    <t>PI493911_s</t>
  </si>
  <si>
    <t>PI493911_s__Argentina_SA_SE</t>
  </si>
  <si>
    <t>PI493913_s</t>
  </si>
  <si>
    <t>PI493913_s__Argentina_SA_SE</t>
  </si>
  <si>
    <t>PI262019r1</t>
  </si>
  <si>
    <t>PI493937_s__Argentina_SA_SE</t>
  </si>
  <si>
    <t>PI493938_s</t>
  </si>
  <si>
    <t>a550846-4390129-041321-033_C22</t>
  </si>
  <si>
    <t>PI493938_s__Argentina_SA_SE</t>
  </si>
  <si>
    <t>PI493942_s</t>
  </si>
  <si>
    <t>PI493942_s__Argentina_SA_SE</t>
  </si>
  <si>
    <t>PI493994_s__Argentina_SA_SE</t>
  </si>
  <si>
    <t>PI494013_s</t>
  </si>
  <si>
    <t>PI497522_s</t>
  </si>
  <si>
    <t>PI494013_s__Argentina_SA_SE</t>
  </si>
  <si>
    <t>a550846-4392289-041321-474_M12</t>
  </si>
  <si>
    <t>PI494018_s__Argentina_SA_SE</t>
  </si>
  <si>
    <t>PI494029_s</t>
  </si>
  <si>
    <t>PI494029_s__Argentina_SA_SE</t>
  </si>
  <si>
    <t>PI494034_s</t>
  </si>
  <si>
    <t>PI494034_s__Argentina_SA_SE</t>
  </si>
  <si>
    <t>PI476093_a</t>
  </si>
  <si>
    <t>PI494049_s</t>
  </si>
  <si>
    <t>a550846-4392289-041321-474_K11</t>
  </si>
  <si>
    <t>PI494049_s__Argentina_SA_SE</t>
  </si>
  <si>
    <t>PI494053_s</t>
  </si>
  <si>
    <t>PI494053_s__Argentina_SA_SE</t>
  </si>
  <si>
    <t>PI476093r1</t>
  </si>
  <si>
    <t>PI494795_s</t>
  </si>
  <si>
    <t>PI494795_s__Zambia_A_S</t>
  </si>
  <si>
    <t>a550846-4390129-041321-033_O18</t>
  </si>
  <si>
    <t>PI494808_s__Zambia_A_S</t>
  </si>
  <si>
    <t>PI496401_s</t>
  </si>
  <si>
    <t>PI496401_s__Burkina_Faso_A_NW</t>
  </si>
  <si>
    <t>PI497513_s</t>
  </si>
  <si>
    <t>PI496406_s</t>
  </si>
  <si>
    <t>PI496406_s__Burkina_Faso_A_NW</t>
  </si>
  <si>
    <t>PI496422_s</t>
  </si>
  <si>
    <t>a550846-4392289-041321-474_M06</t>
  </si>
  <si>
    <t>PI496422_s__Burkina_Faso_A_NW</t>
  </si>
  <si>
    <t>PI496436_s__Burkina_Faso_A_NW</t>
  </si>
  <si>
    <t>PI497610_s__Ecuador_SA_NW</t>
  </si>
  <si>
    <t>PI497521_s</t>
  </si>
  <si>
    <t>PI497254_s</t>
  </si>
  <si>
    <t>PI497254_s__Argentina_SA_SE</t>
  </si>
  <si>
    <t>a550846-4392289-041321-474_M10</t>
  </si>
  <si>
    <t>PI497277_s</t>
  </si>
  <si>
    <t>PI497277_s__Bolivia_SA_NW</t>
  </si>
  <si>
    <t>PI497317_s</t>
  </si>
  <si>
    <t>PI497317_s__Bolivia_SA_NW</t>
  </si>
  <si>
    <t>PI497318_s</t>
  </si>
  <si>
    <t>PI497318_s__Bolivia_SA_NW</t>
  </si>
  <si>
    <t>PI497342_s</t>
  </si>
  <si>
    <t>a550846-4392289-041321-471_O13</t>
  </si>
  <si>
    <t>PI497342_s__Bolivia_SA_NW</t>
  </si>
  <si>
    <t>PI497351_s</t>
  </si>
  <si>
    <t>PI497351_s__Bolivia_SA_NW</t>
  </si>
  <si>
    <t>PI497391_s</t>
  </si>
  <si>
    <t>PI497391_s__Bolivia_SA_NW</t>
  </si>
  <si>
    <t>PI476089_a</t>
  </si>
  <si>
    <t>PI497395_1</t>
  </si>
  <si>
    <t>PI497395_1__Bolivia_SA_NW</t>
  </si>
  <si>
    <t>a550846-4392289-041321-474_K09</t>
  </si>
  <si>
    <t>PI497405_s</t>
  </si>
  <si>
    <t>PI497405_s__Bolivia_SA_NW</t>
  </si>
  <si>
    <t>PI497407_s</t>
  </si>
  <si>
    <t>PI497407_s__Bolivia_SA_NW</t>
  </si>
  <si>
    <t>PI497410_s</t>
  </si>
  <si>
    <t>PI476089r1</t>
  </si>
  <si>
    <t>PI497410_s__Bolivia_SA_NW</t>
  </si>
  <si>
    <t>a550846-4392289-041321-474_F14</t>
  </si>
  <si>
    <t>PI497420_s</t>
  </si>
  <si>
    <t>PI497420_s__Bolivia_SA_NW</t>
  </si>
  <si>
    <t>PI497426_s</t>
  </si>
  <si>
    <t>PI497426_s__Bolivia_SA_NW</t>
  </si>
  <si>
    <t>PI497429_s</t>
  </si>
  <si>
    <t>PI497517_s</t>
  </si>
  <si>
    <t>PI497429_s__Bolivia_SA_NW</t>
  </si>
  <si>
    <t>a550846-4392289-041321-474_M08</t>
  </si>
  <si>
    <t>PI497459_s</t>
  </si>
  <si>
    <t>PI497459_s__Bolivia_SA_NW</t>
  </si>
  <si>
    <t>PI497461_s</t>
  </si>
  <si>
    <t>PI497461_s__Bolivia_SA_NW</t>
  </si>
  <si>
    <t>PI497489_s__Brazil_SA_SE</t>
  </si>
  <si>
    <t>a550846-4392289-041321-471_O11</t>
  </si>
  <si>
    <t>PI497495_s__Brazil_SA_SE</t>
  </si>
  <si>
    <t>PI497513_s__Brazil_SA_SE</t>
  </si>
  <si>
    <t>PI497517_s__Brazil_SA_SE</t>
  </si>
  <si>
    <t>PI497521_s__Brazil_SA_SE</t>
  </si>
  <si>
    <t>PI497522_s__Brazil_SA_SE</t>
  </si>
  <si>
    <t>a550846-4392289-041321-471_L04</t>
  </si>
  <si>
    <t>PI497588_s__Ecuador_SA_NW</t>
  </si>
  <si>
    <t>PI497599_s</t>
  </si>
  <si>
    <t>PI497599_s__Ecuador_SA_NW</t>
  </si>
  <si>
    <t>PI497631_1</t>
  </si>
  <si>
    <t>PI497631_1__Ecuador_SA_NW</t>
  </si>
  <si>
    <t>PI497631_2</t>
  </si>
  <si>
    <t>PI261949r1</t>
  </si>
  <si>
    <t>PI497631_2__Ecuador_SA_NW</t>
  </si>
  <si>
    <t>PI497639_1</t>
  </si>
  <si>
    <t>a550846-4392289-041321-474_H09</t>
  </si>
  <si>
    <t>PI497639_1__Ecuador_SA_NW</t>
  </si>
  <si>
    <t>PI497639_2</t>
  </si>
  <si>
    <t>PI497639_2__Ecuador_SA_NW</t>
  </si>
  <si>
    <t>PI497640_s</t>
  </si>
  <si>
    <t>PI497640_s__Ecuador_SA_NW</t>
  </si>
  <si>
    <t>PI262003r1</t>
  </si>
  <si>
    <t>PI497648_s</t>
  </si>
  <si>
    <t>PI497648_s__Ecuador_SA_NW</t>
  </si>
  <si>
    <t>a550846-4392289-041321-474_H03</t>
  </si>
  <si>
    <t>PI497660_s</t>
  </si>
  <si>
    <t>PI497660_s__Ecuador_SA_NW</t>
  </si>
  <si>
    <t>PI501272_s</t>
  </si>
  <si>
    <t>PI501272_s__Peru_SA_NW</t>
  </si>
  <si>
    <t>PI501286_s</t>
  </si>
  <si>
    <t>PI501286_s__Peru_SA_NW</t>
  </si>
  <si>
    <t>PI501987_1</t>
  </si>
  <si>
    <t>PI501987_1__Peru_SA_NW</t>
  </si>
  <si>
    <t>a550846-4392289-041321-474_I19</t>
  </si>
  <si>
    <t>PI501987_2</t>
  </si>
  <si>
    <t>PI501987_2__Peru_SA_NW</t>
  </si>
  <si>
    <t>PI501995_s</t>
  </si>
  <si>
    <t>PI501995_s__Peru_SA_NW</t>
  </si>
  <si>
    <t>PI502020_s</t>
  </si>
  <si>
    <t>PI502020_s__Peru_SA_NW</t>
  </si>
  <si>
    <t>PI502024_s</t>
  </si>
  <si>
    <t>a550846-4392289-041321-471_F21</t>
  </si>
  <si>
    <t>PI502024_s__Peru_SA_NW</t>
  </si>
  <si>
    <t>PI502028_s</t>
  </si>
  <si>
    <t>PI502028_s__Peru_SA_NW</t>
  </si>
  <si>
    <t>PI502040_s__Peru_SA_NW</t>
  </si>
  <si>
    <t>PI502093_s</t>
  </si>
  <si>
    <t>PI502093_s__Peru_SA_NW</t>
  </si>
  <si>
    <t>a550846-4392289-041321-474_P07</t>
  </si>
  <si>
    <t>PI502111_s</t>
  </si>
  <si>
    <t>PI502111_s__Peru_SA_NW</t>
  </si>
  <si>
    <t>PI502116_s</t>
  </si>
  <si>
    <t>PI502116_s__Peru_SA_NW</t>
  </si>
  <si>
    <t>a550846-4392289-041321-471_O24</t>
  </si>
  <si>
    <t>PI502120_s__Peru_SA_NW</t>
  </si>
  <si>
    <t>PI505573_1__Zambia_A_S</t>
  </si>
  <si>
    <t>a550846-4392289-041321-471_P06</t>
  </si>
  <si>
    <t>PI505573_3__Zambia_A_S</t>
  </si>
  <si>
    <t>PI505965_s__Togo_A_NW</t>
  </si>
  <si>
    <t>PI505975_s__Togo_A_NW</t>
  </si>
  <si>
    <t>PI508278_s</t>
  </si>
  <si>
    <t>a550846-4392289-041321-471_P08</t>
  </si>
  <si>
    <t>PI508278_s__United_States_NA</t>
  </si>
  <si>
    <t>PI512247_s__China_CN</t>
  </si>
  <si>
    <t>PI512251_s__China_CN</t>
  </si>
  <si>
    <t>a550846-4392289-041321-474_O09</t>
  </si>
  <si>
    <t>PI512273_s__China_CN</t>
  </si>
  <si>
    <t>Tifguard_s__United_States_NA</t>
  </si>
  <si>
    <t>a550846-4392289-041321-471_I18</t>
  </si>
  <si>
    <t>fuhuasheng__China_CN</t>
  </si>
  <si>
    <t>redriver_s__United_States_NA</t>
  </si>
  <si>
    <t>PI403813r1_a</t>
  </si>
  <si>
    <t>shitoqi__China_CN</t>
  </si>
  <si>
    <t>a550846-4392289-041321-474_B20</t>
  </si>
  <si>
    <t>tifrunner__United_States_NA</t>
  </si>
  <si>
    <t>PI403813r1_b</t>
  </si>
  <si>
    <t>a550846-4392289-041321-474_N01</t>
  </si>
  <si>
    <t>a550846-4392289-041321-471_F04</t>
  </si>
  <si>
    <t>PI336937r1</t>
  </si>
  <si>
    <t>a550846-4390129-041321-033_M09</t>
  </si>
  <si>
    <t>a550846-4392289-041321-474_E06</t>
  </si>
  <si>
    <t>group</t>
  </si>
  <si>
    <t>ID1</t>
  </si>
  <si>
    <t>ID2</t>
  </si>
  <si>
    <t>iden round</t>
  </si>
  <si>
    <t>length</t>
  </si>
  <si>
    <t>mismatch</t>
  </si>
  <si>
    <t>gapopen</t>
  </si>
  <si>
    <t>qstart</t>
  </si>
  <si>
    <t>qend</t>
  </si>
  <si>
    <t>sstart</t>
  </si>
  <si>
    <t>ssend</t>
  </si>
  <si>
    <t>evalue</t>
  </si>
  <si>
    <t>bitscore</t>
  </si>
  <si>
    <t>PI493750r1</t>
  </si>
  <si>
    <t>chosen as probably mixed</t>
  </si>
  <si>
    <t>a550846-4392289-041321-474_L10</t>
  </si>
  <si>
    <t>summary same or diff at 98%</t>
  </si>
  <si>
    <t>pct iden</t>
  </si>
  <si>
    <t>summary pct iden</t>
  </si>
  <si>
    <t>PI478775_b</t>
  </si>
  <si>
    <t>a550846-4392289-041321-474_M23</t>
  </si>
  <si>
    <t>a550846-4392289-041321-474_C14</t>
  </si>
  <si>
    <t>Y</t>
  </si>
  <si>
    <t>a550846-4392289-041321-471_K12</t>
  </si>
  <si>
    <t>a550846-4392289-041321-474_A21</t>
  </si>
  <si>
    <t>PI341113r1_a</t>
  </si>
  <si>
    <t>a550846-4390129-041321-033_K17</t>
  </si>
  <si>
    <t>pct id</t>
  </si>
  <si>
    <t>PI341113r2</t>
  </si>
  <si>
    <t>a550846-4390129-041321-033_K19</t>
  </si>
  <si>
    <t>median</t>
  </si>
  <si>
    <t>a550846-4392289-041321-471_C21</t>
  </si>
  <si>
    <t>a550846-4392289-041321-471_A24</t>
  </si>
  <si>
    <t>ave</t>
  </si>
  <si>
    <t>a550846-4392289-041321-474_G02</t>
  </si>
  <si>
    <t>a550846-4392289-041321-471_O22</t>
  </si>
  <si>
    <t>a550846-4392289-041321-474_E12</t>
  </si>
  <si>
    <t>a550846-4392289-041321-474_A04</t>
  </si>
  <si>
    <t>a550846-4392289-041321-471_L23</t>
  </si>
  <si>
    <t>a550846-4392289-041321-474_O11</t>
  </si>
  <si>
    <t>a550846-4392289-041321-474_E22</t>
  </si>
  <si>
    <t>PI476829_b</t>
  </si>
  <si>
    <t>a550846-4392289-041321-474_M19</t>
  </si>
  <si>
    <t>a550846-4392289-041321-471_B18</t>
  </si>
  <si>
    <t>a550846-4392289-041321-474_E04</t>
  </si>
  <si>
    <t>a550846-4392289-041321-471_F02</t>
  </si>
  <si>
    <t>PI270801r1</t>
  </si>
  <si>
    <t>a550846-4390129-041321-033_I05</t>
  </si>
  <si>
    <t>a550846-4390129-041321-033_N10</t>
  </si>
  <si>
    <t>a550846-4392289-041321-471_E12</t>
  </si>
  <si>
    <t>PI403772r1_a</t>
  </si>
  <si>
    <t>a550846-4392289-041321-474_B18</t>
  </si>
  <si>
    <t>PI403772r1_b</t>
  </si>
  <si>
    <t>a550846-4392289-041321-474_L23</t>
  </si>
  <si>
    <t>a550846-4392289-041321-471_K10</t>
  </si>
  <si>
    <t>a550846-4392289-041321-474_A23</t>
  </si>
  <si>
    <t>a550846-4392289-041321-474_O15</t>
  </si>
  <si>
    <t>a550846-4392289-041321-474_C22</t>
  </si>
  <si>
    <t>PI493727r1</t>
  </si>
  <si>
    <t>a550846-4392289-041321-474_L06</t>
  </si>
  <si>
    <t>a550846-4392289-041321-474_O03</t>
  </si>
  <si>
    <t>PI493358r1</t>
  </si>
  <si>
    <t>a550846-4392289-041321-474_J16</t>
  </si>
  <si>
    <t>a550846-4392289-041321-474_O01</t>
  </si>
  <si>
    <t>PI478774_b</t>
  </si>
  <si>
    <t>a550846-4392289-041321-474_M21</t>
  </si>
  <si>
    <t>a550846-4392289-041321-471_D09</t>
  </si>
  <si>
    <t>PI261983r1</t>
  </si>
  <si>
    <t>a550846-4392289-041321-474_H05</t>
  </si>
  <si>
    <t>PI493310r1</t>
  </si>
  <si>
    <t>a550846-4390129-041321-033_E11</t>
  </si>
  <si>
    <t>a550846-4392289-041321-471_N14</t>
  </si>
  <si>
    <t>PI341113r1_b</t>
  </si>
  <si>
    <t>a550846-4390129-041321-033_M02</t>
  </si>
  <si>
    <t>PI476317_b</t>
  </si>
  <si>
    <t>a550846-4392289-041321-474_M17</t>
  </si>
  <si>
    <t>PI493830_a</t>
  </si>
  <si>
    <t>a550846-4392289-041321-474_N12</t>
  </si>
  <si>
    <t>PI493830_b</t>
  </si>
  <si>
    <t>a550846-4392289-041321-474_P10</t>
  </si>
  <si>
    <t>a550846-4392289-041321-474_E02</t>
  </si>
  <si>
    <t>PI493456r1</t>
  </si>
  <si>
    <t>a550846-4392289-041321-474_J18</t>
  </si>
  <si>
    <t>a550846-4392289-041321-471_H15</t>
  </si>
  <si>
    <t>a550846-4392289-041321-474_O05</t>
  </si>
  <si>
    <t>a550846-4392289-041321-474_O07</t>
  </si>
  <si>
    <t>a550846-4392289-041321-474_G10</t>
  </si>
  <si>
    <t>a550846-4392289-041321-474_A13</t>
  </si>
  <si>
    <t>PI403742r1</t>
  </si>
  <si>
    <t>a550846-4390129-041321-033_M14</t>
  </si>
  <si>
    <t>a550846-4392289-041321-471_F18</t>
  </si>
  <si>
    <t>PI337380r1</t>
  </si>
  <si>
    <t>a550846-4390129-041321-033_K18</t>
  </si>
  <si>
    <t>a550846-4392289-041321-474_C20</t>
  </si>
  <si>
    <t>PI493721r1</t>
  </si>
  <si>
    <t>a550846-4392289-041321-474_L04</t>
  </si>
  <si>
    <t>a550846-4392289-041321-471_D20</t>
  </si>
  <si>
    <t>a550846-4392289-041321-474_G12</t>
  </si>
  <si>
    <t>a550846-4392289-041321-474_G18</t>
  </si>
  <si>
    <t>PI270961r2</t>
  </si>
  <si>
    <t>a550846-4390129-041321-033_I17</t>
  </si>
  <si>
    <t>a550846-4392289-041321-474_I10</t>
  </si>
  <si>
    <t>PI337406r1</t>
  </si>
  <si>
    <t>a550846-4390129-041321-033_K20</t>
  </si>
  <si>
    <t>PI337406r2</t>
  </si>
  <si>
    <t>a550846-4390129-041321-033_M03</t>
  </si>
  <si>
    <t>a550846-4392289-041321-471_F20</t>
  </si>
  <si>
    <t>a550846-4392289-041321-474_G04</t>
  </si>
  <si>
    <t>a550846-4392289-041321-474_G06</t>
  </si>
  <si>
    <t>a550846-4392289-041321-474_O13</t>
  </si>
  <si>
    <t>a550846-4392289-041321-471_B20</t>
  </si>
  <si>
    <t>PI331281r1</t>
  </si>
  <si>
    <t>a550846-4390129-041321-033_K08</t>
  </si>
  <si>
    <t>a550846-4392289-041321-471_J18</t>
  </si>
  <si>
    <t>a550846-4392289-041321-471_D02</t>
  </si>
  <si>
    <t>PI268560r1</t>
  </si>
  <si>
    <t>a550846-4390129-041321-033_C12</t>
  </si>
  <si>
    <t>a550846-4392289-041321-471_A07</t>
  </si>
  <si>
    <t>a550846-4392289-041321-471_I05</t>
  </si>
  <si>
    <t>a550846-4390129-041321-033_N08</t>
  </si>
  <si>
    <t>PI493729r1</t>
  </si>
  <si>
    <t>a550846-4392289-041321-474_L08</t>
  </si>
  <si>
    <t>PI269710r1</t>
  </si>
  <si>
    <t>a550846-4392289-041321-474_F01</t>
  </si>
  <si>
    <t>a550846-4392289-041321-471_H04</t>
  </si>
  <si>
    <t>a550846-4390129-041321-033_B03</t>
  </si>
  <si>
    <t>PI319770r1</t>
  </si>
  <si>
    <t>a550846-4390129-041321-033_O11</t>
  </si>
  <si>
    <t>a550846-4390129-041321-033_N16</t>
  </si>
  <si>
    <t>a550846-4392289-041321-471_F03</t>
  </si>
  <si>
    <t>PI319770r2</t>
  </si>
  <si>
    <t>a550846-4390129-041321-033_O09</t>
  </si>
  <si>
    <t>a550846-4392289-041321-474_C18</t>
  </si>
  <si>
    <t>PI493717r1</t>
  </si>
  <si>
    <t>a550846-4392289-041321-474_L02</t>
  </si>
  <si>
    <t>a550846-4392289-041321-471_K18</t>
  </si>
  <si>
    <t>a550846-4392289-041321-474_G24</t>
  </si>
  <si>
    <t>a550846-4392289-041321-474_I08</t>
  </si>
  <si>
    <t>a550846-4392289-041321-471_G08</t>
  </si>
  <si>
    <t>a550846-4392289-041321-474_I06</t>
  </si>
  <si>
    <t>a550846-4392289-041321-474_I04</t>
  </si>
  <si>
    <t>a550846-4390129-041321-033_F06</t>
  </si>
  <si>
    <t>cl18</t>
  </si>
  <si>
    <t>a550846-4392289-041321-471_I11</t>
  </si>
  <si>
    <t>PI271016r1</t>
  </si>
  <si>
    <t>a550846-4392289-041321-474_D03</t>
  </si>
  <si>
    <t>a550846-4390129-041321-033_P20</t>
  </si>
  <si>
    <t>PI262127r2</t>
  </si>
  <si>
    <t>a550846-4390129-041321-033_C16</t>
  </si>
  <si>
    <t>a550846-4392289-041321-474_C10</t>
  </si>
  <si>
    <t>a550846-4392289-041321-474_C08</t>
  </si>
  <si>
    <t>a550846-4392289-041321-474_G16</t>
  </si>
  <si>
    <t>a550846-4392289-041321-471_M06</t>
  </si>
  <si>
    <t>a550846-4392289-041321-471_C13</t>
  </si>
  <si>
    <t>PI264188r2</t>
  </si>
  <si>
    <t>a550846-4390129-041321-033_A04</t>
  </si>
  <si>
    <t>a550846-4392289-041321-471_I07</t>
  </si>
  <si>
    <t>PI482195r1</t>
  </si>
  <si>
    <t>a550846-4390129-041321-033_E03</t>
  </si>
  <si>
    <t>PI482142r1</t>
  </si>
  <si>
    <t>a550846-4392289-041321-474_J06</t>
  </si>
  <si>
    <t>PI482142r2</t>
  </si>
  <si>
    <t>a550846-4390129-041321-033_E01</t>
  </si>
  <si>
    <t>PI482210r1</t>
  </si>
  <si>
    <t>a550846-4390129-041321-033_E05</t>
  </si>
  <si>
    <t>a550846-4390129-041321-033_J01</t>
  </si>
  <si>
    <t>TamnutOL-06_s</t>
  </si>
  <si>
    <t>a550846-4392289-041321-474_N23</t>
  </si>
  <si>
    <t>a550846-4392289-041321-474_P03</t>
  </si>
  <si>
    <t>a550846-4392289-041321-474_P11</t>
  </si>
  <si>
    <t>a550846-4390129-041321-033_H05</t>
  </si>
  <si>
    <t>a550846-4390129-041321-033_F24</t>
  </si>
  <si>
    <t>PI270780r1</t>
  </si>
  <si>
    <t>a550846-4390129-041321-033_G23</t>
  </si>
  <si>
    <t>a550846-4390129-041321-033_L22</t>
  </si>
  <si>
    <t>a550846-4390129-041321-033_N22</t>
  </si>
  <si>
    <t>a550846-4390129-041321-033_N04</t>
  </si>
  <si>
    <t>a550846-4390129-041321-033_N02</t>
  </si>
  <si>
    <t>a550846-4390129-041321-033_N06</t>
  </si>
  <si>
    <t>PI270782r1</t>
  </si>
  <si>
    <t>a550846-4390129-041321-033_I01</t>
  </si>
  <si>
    <t>a550846-4390129-041321-033_L24</t>
  </si>
  <si>
    <t>PI270830r1</t>
  </si>
  <si>
    <t>a550846-4392289-041321-474_D21</t>
  </si>
  <si>
    <t>PI270782r3</t>
  </si>
  <si>
    <t>a550846-4390129-041321-033_I03</t>
  </si>
  <si>
    <t>a550846-4390129-041321-033_L05</t>
  </si>
  <si>
    <t>a550846-4390129-041321-033_L15</t>
  </si>
  <si>
    <t>a550846-4390129-041321-033_H19</t>
  </si>
  <si>
    <t>a550846-4392289-041321-471_H03</t>
  </si>
  <si>
    <t>a550846-4392289-041321-471_K23</t>
  </si>
  <si>
    <t>PI268665r1</t>
  </si>
  <si>
    <t>a550846-4390129-041321-033_A24</t>
  </si>
  <si>
    <t>a550846-4392289-041321-471_E13</t>
  </si>
  <si>
    <t>a550846-4392289-041321-471_M01</t>
  </si>
  <si>
    <t>a550846-4392289-041321-471_J22</t>
  </si>
  <si>
    <t>a550846-4392289-041321-474_E24</t>
  </si>
  <si>
    <t>a550846-4392289-041321-474_E16</t>
  </si>
  <si>
    <t>a550846-4392289-041321-474_E18</t>
  </si>
  <si>
    <t>a550846-4392289-041321-471_D16</t>
  </si>
  <si>
    <t>a550846-4392289-041321-471_O16</t>
  </si>
  <si>
    <t>a550846-4392289-041321-471_J06</t>
  </si>
  <si>
    <t>PI268586r2</t>
  </si>
  <si>
    <t>a550846-4390129-041321-033_C10</t>
  </si>
  <si>
    <t>a550846-4392289-041321-474_E20</t>
  </si>
  <si>
    <t>a550846-4392289-041321-471_O05</t>
  </si>
  <si>
    <t>a550846-4392289-041321-471_L01</t>
  </si>
  <si>
    <t>a550846-4392289-041321-471_L09</t>
  </si>
  <si>
    <t>a550846-4392289-041321-471_O03</t>
  </si>
  <si>
    <t>PI330646r3</t>
  </si>
  <si>
    <t>a550846-4390129-041321-033_M19</t>
  </si>
  <si>
    <t>a550846-4390129-041321-033_D12</t>
  </si>
  <si>
    <t>PI478890r1</t>
  </si>
  <si>
    <t>a550846-4392289-041321-474_H06</t>
  </si>
  <si>
    <t>a550846-4392289-041321-471_O07</t>
  </si>
  <si>
    <t>a550846-4392289-041321-474_G05</t>
  </si>
  <si>
    <t>PI152105r1</t>
  </si>
  <si>
    <t>a550846-4390129-041321-033_G16</t>
  </si>
  <si>
    <t>PI152105r3</t>
  </si>
  <si>
    <t>a550846-4392289-041321-474_L05</t>
  </si>
  <si>
    <t>a550846-4392289-041321-474_I03</t>
  </si>
  <si>
    <t>a550846-4392289-041321-471_K06</t>
  </si>
  <si>
    <t>PI261919r1_b</t>
  </si>
  <si>
    <t>a550846-4390129-041321-033_E02</t>
  </si>
  <si>
    <t>PI261919r1_a</t>
  </si>
  <si>
    <t>a550846-4390129-041321-033_C24</t>
  </si>
  <si>
    <t>a550846-4392289-041321-471_K14</t>
  </si>
  <si>
    <t>a550846-4392289-041321-471_B01</t>
  </si>
  <si>
    <t>PI290613r1</t>
  </si>
  <si>
    <t>a550846-4390129-041321-033_I08</t>
  </si>
  <si>
    <t>a550846-4392289-041321-474_G01</t>
  </si>
  <si>
    <t>a550846-4392289-041321-471_P10</t>
  </si>
  <si>
    <t>a550846-4392289-041321-474_A03</t>
  </si>
  <si>
    <t>a550846-4392289-041321-474_A15</t>
  </si>
  <si>
    <t>PI403761r1</t>
  </si>
  <si>
    <t>a550846-4390129-041321-033_A15</t>
  </si>
  <si>
    <t>a550846-4392289-041321-471_A05</t>
  </si>
  <si>
    <t>PI259617r1</t>
  </si>
  <si>
    <t>a550846-4392289-041321-474_H23</t>
  </si>
  <si>
    <t>PI270969r1</t>
  </si>
  <si>
    <t>a550846-4392289-041321-474_D15</t>
  </si>
  <si>
    <t>a550846-4392289-041321-474_N13</t>
  </si>
  <si>
    <t>PI270969r2</t>
  </si>
  <si>
    <t>a550846-4392289-041321-474_D13</t>
  </si>
  <si>
    <t>a550846-4390129-041321-033_L20</t>
  </si>
  <si>
    <t>a550846-4392289-041321-471_A03</t>
  </si>
  <si>
    <t>PI292271r1</t>
  </si>
  <si>
    <t>a550846-4392289-041321-474_B05</t>
  </si>
  <si>
    <t>a550846-4392289-041321-471_F10</t>
  </si>
  <si>
    <t>a550846-4392289-041321-474_I14</t>
  </si>
  <si>
    <t>a550846-4392289-041321-474_I15</t>
  </si>
  <si>
    <t>PI475968_a</t>
  </si>
  <si>
    <t>a550846-4392289-041321-474_K01</t>
  </si>
  <si>
    <t>a550846-4392289-041321-474_O06</t>
  </si>
  <si>
    <t>a550846-4392289-041321-474_O24</t>
  </si>
  <si>
    <t>PI476205r1</t>
  </si>
  <si>
    <t>a550846-4392289-041321-474_F16</t>
  </si>
  <si>
    <t>a550846-4392289-041321-474_O10</t>
  </si>
  <si>
    <t>a550846-4392289-041321-474_K15</t>
  </si>
  <si>
    <t>a550846-4392289-041321-474_O04</t>
  </si>
  <si>
    <t>a550846-4392289-041321-474_G19</t>
  </si>
  <si>
    <t>a550846-4392289-041321-474_K16</t>
  </si>
  <si>
    <t>PI468219r1</t>
  </si>
  <si>
    <t>a550846-4390129-041321-033_O12</t>
  </si>
  <si>
    <t>a550846-4392289-041321-471_F06</t>
  </si>
  <si>
    <t>a550846-4392289-041321-471_F08</t>
  </si>
  <si>
    <t>a550846-4392289-041321-471_F24</t>
  </si>
  <si>
    <t>PI339960r1</t>
  </si>
  <si>
    <t>a550846-4390129-041321-033_K21</t>
  </si>
  <si>
    <t>a550846-4392289-041321-474_A17</t>
  </si>
  <si>
    <t>a550846-4392289-041321-471_L16</t>
  </si>
  <si>
    <t>a550846-4392289-041321-471_J07</t>
  </si>
  <si>
    <t>a550846-4392289-041321-474_I11</t>
  </si>
  <si>
    <t>a550846-4392289-041321-471_B11</t>
  </si>
  <si>
    <t>PI262127r1</t>
  </si>
  <si>
    <t>a550846-4390129-041321-033_C18</t>
  </si>
  <si>
    <t>a550846-4392289-041321-471_M08</t>
  </si>
  <si>
    <t>a550846-4392289-041321-474_A24</t>
  </si>
  <si>
    <t>PI493615r1</t>
  </si>
  <si>
    <t>a550846-4390129-041321-033_E19</t>
  </si>
  <si>
    <t>a550846-4392289-041321-474_I21</t>
  </si>
  <si>
    <t>a550846-4392289-041321-471_K04</t>
  </si>
  <si>
    <t>PI262127r3</t>
  </si>
  <si>
    <t>a550846-4392289-041321-474_F23</t>
  </si>
  <si>
    <t>a550846-4392289-041321-474_C15</t>
  </si>
  <si>
    <t>PI430307r3</t>
  </si>
  <si>
    <t>a550846-4392289-041321-474_D10</t>
  </si>
  <si>
    <t>PI430307r1</t>
  </si>
  <si>
    <t>a550846-4392289-041321-474_D08</t>
  </si>
  <si>
    <t>a550846-4392289-041321-471_B22</t>
  </si>
  <si>
    <t>a550846-4392289-041321-471_A19</t>
  </si>
  <si>
    <t>a550846-4392289-041321-474_A07</t>
  </si>
  <si>
    <t>PI442786r4</t>
  </si>
  <si>
    <t>a550846-4390129-041321-033_O04</t>
  </si>
  <si>
    <t>PI442786r2</t>
  </si>
  <si>
    <t>a550846-4390129-041321-033_A19</t>
  </si>
  <si>
    <t>a550846-4390129-041321-033_D10</t>
  </si>
  <si>
    <t>PI338338r1</t>
  </si>
  <si>
    <t>a550846-4390129-041321-033_K22</t>
  </si>
  <si>
    <t>a550846-4392289-041321-471_N24</t>
  </si>
  <si>
    <t>a550846-4392289-041321-474_E01</t>
  </si>
  <si>
    <t>a550846-4392289-041321-474_M20</t>
  </si>
  <si>
    <t>a550846-4392289-041321-474_M22</t>
  </si>
  <si>
    <t>PI336946r1</t>
  </si>
  <si>
    <t>a550846-4390129-041321-033_M07</t>
  </si>
  <si>
    <t>PI336946r2</t>
  </si>
  <si>
    <t>a550846-4390129-041321-033_K16</t>
  </si>
  <si>
    <t>PI497639_a</t>
  </si>
  <si>
    <t>a550846-4392289-041321-474_N18</t>
  </si>
  <si>
    <t>PI497639_b</t>
  </si>
  <si>
    <t>a550846-4392289-041321-474_P04</t>
  </si>
  <si>
    <t>a550846-4392289-041321-474_O14</t>
  </si>
  <si>
    <t>a550846-4392289-041321-474_O20</t>
  </si>
  <si>
    <t>a550846-4392289-041321-471_P05</t>
  </si>
  <si>
    <t>a550846-4392289-041321-474_C01</t>
  </si>
  <si>
    <t>a550846-4392289-041321-474_O08</t>
  </si>
  <si>
    <t>a550846-4392289-041321-474_O12</t>
  </si>
  <si>
    <t>a550846-4392289-041321-471_H10</t>
  </si>
  <si>
    <t>a550846-4392289-041321-474_O16</t>
  </si>
  <si>
    <t>a550846-4392289-041321-471_I22</t>
  </si>
  <si>
    <t>a550846-4392289-041321-471_F13</t>
  </si>
  <si>
    <t>a550846-4392289-041321-471_J20</t>
  </si>
  <si>
    <t>PI501987_a</t>
  </si>
  <si>
    <t>a550846-4392289-041321-474_N20</t>
  </si>
  <si>
    <t>PI501987_b</t>
  </si>
  <si>
    <t>a550846-4392289-041321-474_P02</t>
  </si>
  <si>
    <t>PI476025_a</t>
  </si>
  <si>
    <t>a550846-4392289-041321-474_K05</t>
  </si>
  <si>
    <t>a550846-4392289-041321-474_O22</t>
  </si>
  <si>
    <t>PI240572r1</t>
  </si>
  <si>
    <t>a550846-4392289-041321-474_J03</t>
  </si>
  <si>
    <t>PI241631r1</t>
  </si>
  <si>
    <t>a550846-4390129-041321-033_E10</t>
  </si>
  <si>
    <t>a550846-4392289-041321-474_M24</t>
  </si>
  <si>
    <t>PI497631_a</t>
  </si>
  <si>
    <t>a550846-4392289-041321-474_N16</t>
  </si>
  <si>
    <t>PI497631_b</t>
  </si>
  <si>
    <t>a550846-4392289-041321-474_P06</t>
  </si>
  <si>
    <t>PI414999r1_a</t>
  </si>
  <si>
    <t>a550846-4392289-041321-474_B24</t>
  </si>
  <si>
    <t>PI414999r1_b</t>
  </si>
  <si>
    <t>a550846-4392289-041321-474_N05</t>
  </si>
  <si>
    <t>a550846-4392289-041321-474_C11</t>
  </si>
  <si>
    <t>a550846-4392289-041321-471_N21</t>
  </si>
  <si>
    <t>a550846-4392289-041321-471_B24</t>
  </si>
  <si>
    <t>a550846-4392289-041321-471_P18</t>
  </si>
  <si>
    <t>a550846-4390129-041321-033_D08</t>
  </si>
  <si>
    <t>a550846-4392289-041321-471_A13</t>
  </si>
  <si>
    <t>PI443030r1</t>
  </si>
  <si>
    <t>a550846-4390129-041321-033_A21</t>
  </si>
  <si>
    <t>a550846-4392289-041321-471_K11</t>
  </si>
  <si>
    <t>a550846-4392289-041321-471_K09</t>
  </si>
  <si>
    <t>a550846-4392289-041321-471_K07</t>
  </si>
  <si>
    <t>PI468133r1</t>
  </si>
  <si>
    <t>a550846-4390129-041321-033_O10</t>
  </si>
  <si>
    <t>a550846-4392289-041321-471_J04</t>
  </si>
  <si>
    <t>a550846-4392289-041321-474_O02</t>
  </si>
  <si>
    <t>PI393525r1</t>
  </si>
  <si>
    <t>a550846-4390129-041321-033_M10</t>
  </si>
  <si>
    <t>a550846-4392289-041321-471_E23</t>
  </si>
  <si>
    <t>PI476504r1</t>
  </si>
  <si>
    <t>a550846-4390129-041321-033_C05</t>
  </si>
  <si>
    <t>a550846-4392289-041321-471_P03</t>
  </si>
  <si>
    <t>a550846-4392289-041321-471_P07</t>
  </si>
  <si>
    <t>a550846-4392289-041321-471_P16</t>
  </si>
  <si>
    <t>a550846-4392289-041321-471_N11</t>
  </si>
  <si>
    <t>a550846-4392289-041321-474_C23</t>
  </si>
  <si>
    <t>a550846-4392289-041321-471_E16</t>
  </si>
  <si>
    <t>a550846-4392289-041321-471_K22</t>
  </si>
  <si>
    <t>PI336978_a</t>
  </si>
  <si>
    <t>a550846-4392289-041321-474_P21</t>
  </si>
  <si>
    <t>PI336978_b</t>
  </si>
  <si>
    <t>a550846-4392289-041321-474_P23</t>
  </si>
  <si>
    <t>PI468280_a</t>
  </si>
  <si>
    <t>a550846-4392289-041321-474_N02</t>
  </si>
  <si>
    <t>PI468280_b</t>
  </si>
  <si>
    <t>a550846-4392289-041321-474_P20</t>
  </si>
  <si>
    <t>a550846-4392289-041321-471_D10</t>
  </si>
  <si>
    <t>PI331337r1</t>
  </si>
  <si>
    <t>a550846-4390129-041321-033_K10</t>
  </si>
  <si>
    <t>PI475971_b</t>
  </si>
  <si>
    <t>a550846-4392289-041321-474_P18</t>
  </si>
  <si>
    <t>a550846-4392289-041321-474_K06</t>
  </si>
  <si>
    <t>PI475971_a</t>
  </si>
  <si>
    <t>a550846-4392289-041321-474_N04</t>
  </si>
  <si>
    <t>a550846-4392289-041321-474_I20</t>
  </si>
  <si>
    <t>a550846-4392289-041321-471_E04</t>
  </si>
  <si>
    <t>a550846-4392289-041321-471_F16</t>
  </si>
  <si>
    <t>a550846-4392289-041321-471_K01</t>
  </si>
  <si>
    <t>a550846-4392289-041321-474_I23</t>
  </si>
  <si>
    <t>a550846-4392289-041321-474_I24</t>
  </si>
  <si>
    <t>a550846-4392289-041321-474_K02</t>
  </si>
  <si>
    <t>a550846-4392289-041321-474_I12</t>
  </si>
  <si>
    <t>a550846-4392289-041321-474_K12</t>
  </si>
  <si>
    <t>a550846-4392289-041321-474_L16</t>
  </si>
  <si>
    <t>a550846-4392289-041321-474_I22</t>
  </si>
  <si>
    <t>a550846-4392289-041321-474_I16</t>
  </si>
  <si>
    <t>a550846-4392289-041321-474_G23</t>
  </si>
  <si>
    <t>a550846-4392289-041321-474_I17</t>
  </si>
  <si>
    <t>a550846-4392289-041321-474_I01</t>
  </si>
  <si>
    <t>a550846-4390129-041321-033_B06</t>
  </si>
  <si>
    <t>a550846-4392289-041321-474_K04</t>
  </si>
  <si>
    <t>a550846-4392289-041321-474_K14</t>
  </si>
  <si>
    <t>a550846-4392289-041321-474_G17</t>
  </si>
  <si>
    <t>PI475982_a</t>
  </si>
  <si>
    <t>a550846-4392289-041321-474_K03</t>
  </si>
  <si>
    <t>PI475982r1</t>
  </si>
  <si>
    <t>a550846-4390129-041321-033_O16</t>
  </si>
  <si>
    <t>a550846-4392289-041321-474_I18</t>
  </si>
  <si>
    <t>PI497395r1</t>
  </si>
  <si>
    <t>a550846-4392289-041321-474_L12</t>
  </si>
  <si>
    <t>PI497395r2</t>
  </si>
  <si>
    <t>a550846-4390129-041321-033_E23</t>
  </si>
  <si>
    <t>a550846-4392289-041321-471_N12</t>
  </si>
  <si>
    <t>a550846-4392289-041321-474_K24</t>
  </si>
  <si>
    <t>a550846-4392289-041321-474_K20</t>
  </si>
  <si>
    <t>a550846-4392289-041321-474_I07</t>
  </si>
  <si>
    <t>PI475851r1</t>
  </si>
  <si>
    <t>a550846-4392289-041321-474_F10</t>
  </si>
  <si>
    <t>a550846-4392289-041321-474_G15</t>
  </si>
  <si>
    <t>a550846-4392289-041321-474_I13</t>
  </si>
  <si>
    <t>a550846-4392289-041321-474_K10</t>
  </si>
  <si>
    <t>a550846-4392289-041321-474_I05</t>
  </si>
  <si>
    <t>PI475849r1</t>
  </si>
  <si>
    <t>a550846-4392289-041321-474_F08</t>
  </si>
  <si>
    <t>a550846-4392289-041321-471_O02</t>
  </si>
  <si>
    <t>a550846-4392289-041321-471_M11</t>
  </si>
  <si>
    <t>a550846-4392289-041321-474_M16</t>
  </si>
  <si>
    <t>a550846-4392289-041321-474_I09</t>
  </si>
  <si>
    <t>PI475861r1</t>
  </si>
  <si>
    <t>a550846-4390129-041321-033_O14</t>
  </si>
  <si>
    <t>a550846-4392289-041321-474_K08</t>
  </si>
  <si>
    <t>a550846-4392289-041321-474_K22</t>
  </si>
  <si>
    <t>a550846-4392289-041321-471_N10</t>
  </si>
  <si>
    <t>a550846-4392289-041321-471_A17</t>
  </si>
  <si>
    <t>a550846-4392289-041321-471_M07</t>
  </si>
  <si>
    <t>a550846-4392289-041321-471_M04</t>
  </si>
  <si>
    <t>a550846-4392289-041321-474_N09</t>
  </si>
  <si>
    <t>a550846-4392289-041321-471_H24</t>
  </si>
  <si>
    <t>a550846-4392289-041321-471_E08</t>
  </si>
  <si>
    <t>PI210831r1</t>
  </si>
  <si>
    <t>a550846-4390129-041321-033_E18</t>
  </si>
  <si>
    <t>a550846-4392289-041321-471_M13</t>
  </si>
  <si>
    <t>a550846-4392289-041321-471_A21</t>
  </si>
  <si>
    <t>PI442724r1</t>
  </si>
  <si>
    <t>a550846-4390129-041321-033_O02</t>
  </si>
  <si>
    <t>a550846-4392289-041321-471_A23</t>
  </si>
  <si>
    <t>PI442722r1</t>
  </si>
  <si>
    <t>a550846-4392289-041321-474_D22</t>
  </si>
  <si>
    <t>a550846-4392289-041321-471_D04</t>
  </si>
  <si>
    <t>PI331314r1</t>
  </si>
  <si>
    <t>a550846-4390129-041321-033_M15</t>
  </si>
  <si>
    <t>PI331297r1</t>
  </si>
  <si>
    <t>a550846-4390129-041321-033_M17</t>
  </si>
  <si>
    <t>a550846-4390129-041321-033_B04</t>
  </si>
  <si>
    <t>PI343384r1</t>
  </si>
  <si>
    <t>a550846-4390129-041321-033_K13</t>
  </si>
  <si>
    <t>a550846-4392289-041321-471_A15</t>
  </si>
  <si>
    <t>PI442786r3</t>
  </si>
  <si>
    <t>a550846-4392289-041321-474_F02</t>
  </si>
  <si>
    <t>PI442786r1</t>
  </si>
  <si>
    <t>a550846-4392289-041321-474_D24</t>
  </si>
  <si>
    <t>reps</t>
  </si>
  <si>
    <t>pairs</t>
  </si>
  <si>
    <t>same or diff overall</t>
  </si>
  <si>
    <t>ave pct iden</t>
  </si>
  <si>
    <t>0, 0, 0, 0, 0, 0, 0, 0, 0, 0</t>
  </si>
  <si>
    <t>87.5, 85.4, 80.7, 80.5, 79.8, 79.5, 78.9, 77, 76.4, 70</t>
  </si>
  <si>
    <t>Y_0</t>
  </si>
  <si>
    <t>1, 1, 1, 1, 1, 1</t>
  </si>
  <si>
    <t>99.7, 99.6, 99.5, 99.5, 99.4, 99.3</t>
  </si>
  <si>
    <t>Y_1</t>
  </si>
  <si>
    <t>99.5, 99.2, 99.2, 99.1, 99.1, 99</t>
  </si>
  <si>
    <t>no_0</t>
  </si>
  <si>
    <t>99.8, 99, 99, 99, 99, 98.3</t>
  </si>
  <si>
    <t>no_1</t>
  </si>
  <si>
    <t>99.8, 99.3, 98.8, 98.7, 98.6, 98.6</t>
  </si>
  <si>
    <t>1, 1, 1, 1, 1, 0</t>
  </si>
  <si>
    <t>99.7, 98.8, 98.8, 98.2, 98.1, 97.5</t>
  </si>
  <si>
    <t>1, 1, 1, 0, 0, 0</t>
  </si>
  <si>
    <t>99.8, 99.6, 99.6, 93.8, 93.7, 93.5</t>
  </si>
  <si>
    <t>1, 0, 0, 0, 0, 0</t>
  </si>
  <si>
    <t>99.9, 96.5, 96.4, 95.2, 95.2, 93.6</t>
  </si>
  <si>
    <t>99, 97.4, 96, 95.3, 94.8, 94.1</t>
  </si>
  <si>
    <t>same</t>
  </si>
  <si>
    <t>99.9, 99, 99, 84.1, 84, 83.4</t>
  </si>
  <si>
    <t>99.7, 99.1, 99.1, 82, 81.9, 81.5</t>
  </si>
  <si>
    <t>99.2, 89.1, 89.1, 79.3, 76.9, 76.9</t>
  </si>
  <si>
    <t>98.9, 98.5, 98.4, 70, 70, 70</t>
  </si>
  <si>
    <t>0, 0, 0, 0, 0, 0</t>
  </si>
  <si>
    <t>89.3, 86.1, 82.8, 76.4, 70, 70</t>
  </si>
  <si>
    <t>86.2, 81.5, 77.2, 75.9, 75.1, 70</t>
  </si>
  <si>
    <t>99.6, 75.9, 75.9, 70, 70, 70</t>
  </si>
  <si>
    <t>83.5, 80.8, 76.7, 70, 70, 70</t>
  </si>
  <si>
    <t>1, 1, 1</t>
  </si>
  <si>
    <t>99.9, 99.8, 99.8</t>
  </si>
  <si>
    <t>99.9, 99.7, 99.6</t>
  </si>
  <si>
    <t>99.8, 99.7, 99.6</t>
  </si>
  <si>
    <t>99.8, 99.5, 99.5</t>
  </si>
  <si>
    <t>99.7, 99.6, 99.5</t>
  </si>
  <si>
    <t>99.6, 99.6, 99.5</t>
  </si>
  <si>
    <t>99.8, 99.4, 99.3</t>
  </si>
  <si>
    <t>99.5, 99.5, 99.4</t>
  </si>
  <si>
    <t>99.7, 99.4, 99.2</t>
  </si>
  <si>
    <t>99.8, 99, 99</t>
  </si>
  <si>
    <t>99.7, 98.9, 98.8</t>
  </si>
  <si>
    <t>99.3, 99.1, 99</t>
  </si>
  <si>
    <t>99.2, 99.1, 99</t>
  </si>
  <si>
    <t>99.5, 98.7, 98.6</t>
  </si>
  <si>
    <t>1, 0, 0</t>
  </si>
  <si>
    <t>98.8, 97.6, 97.6</t>
  </si>
  <si>
    <t>98.7, 97.7, 97</t>
  </si>
  <si>
    <t>99, 96.5, 95.9</t>
  </si>
  <si>
    <t>98.5, 95.8, 94.4</t>
  </si>
  <si>
    <t>0, 0, 0</t>
  </si>
  <si>
    <t>95.1, 95.1, 93.6</t>
  </si>
  <si>
    <t>99.3, 90, 89.6</t>
  </si>
  <si>
    <t>97.9, 90.4, 89.8</t>
  </si>
  <si>
    <t>98.5, 89, 89</t>
  </si>
  <si>
    <t>97.9, 89.6, 88.1</t>
  </si>
  <si>
    <t>98.7, 86.6, 86.4</t>
  </si>
  <si>
    <t>97.5, 85.5, 85.1</t>
  </si>
  <si>
    <t>99.5, 83.7, 83.6</t>
  </si>
  <si>
    <t>98.1, 84.3, 84.1</t>
  </si>
  <si>
    <t>91.6, 91, 83.2</t>
  </si>
  <si>
    <t>96.3, 81.9, 81.5</t>
  </si>
  <si>
    <t>89.4, 85.8, 83.2</t>
  </si>
  <si>
    <t>89.2, 85.3, 81.5</t>
  </si>
  <si>
    <t>99.4, 78, 77.8</t>
  </si>
  <si>
    <t>99.7, 70, 70</t>
  </si>
  <si>
    <t>99.6, 70, 70</t>
  </si>
  <si>
    <t>98.6, 70, 70</t>
  </si>
  <si>
    <t>98.5, 70, 70</t>
  </si>
  <si>
    <t>98.2, 70, 70</t>
  </si>
  <si>
    <t>98.1, 70, 70</t>
  </si>
  <si>
    <t>96.5, 70, 70</t>
  </si>
  <si>
    <t>96.3, 70, 70</t>
  </si>
  <si>
    <t>83.7, 70, 70</t>
  </si>
  <si>
    <t>81.4, 70, 70</t>
  </si>
  <si>
    <t>76.7, 70, 70</t>
  </si>
  <si>
    <t>1, 0</t>
  </si>
  <si>
    <t>99.6, 97.7</t>
  </si>
  <si>
    <t>Affy order</t>
  </si>
  <si>
    <t>original ID</t>
  </si>
  <si>
    <t>ID_region</t>
  </si>
  <si>
    <t>Notes</t>
  </si>
  <si>
    <t>duranensis_and_ipaensis_s</t>
  </si>
  <si>
    <t>PI196751r1</t>
  </si>
  <si>
    <t>none</t>
  </si>
  <si>
    <t>PI262103r1</t>
  </si>
  <si>
    <t>PI261919r1</t>
  </si>
  <si>
    <t>PI473562</t>
  </si>
  <si>
    <t>a550846-4390129-041321-033_E17</t>
  </si>
  <si>
    <t>PI494595_s</t>
  </si>
  <si>
    <t>PI494595</t>
  </si>
  <si>
    <t>REMOVED from analyses because this one is uncertain (only 91% identity)</t>
  </si>
  <si>
    <t>PI288116r1</t>
  </si>
  <si>
    <t>region_short</t>
  </si>
  <si>
    <t>region_long</t>
  </si>
  <si>
    <t>South America - south or east</t>
  </si>
  <si>
    <t>South America - north or west</t>
  </si>
  <si>
    <t>Incorrect:</t>
  </si>
  <si>
    <t>Corrected to:</t>
  </si>
  <si>
    <t>PI345401</t>
  </si>
  <si>
    <t>PI442697</t>
  </si>
  <si>
    <t>rep analysis ID</t>
  </si>
  <si>
    <t>PI493562_1</t>
  </si>
  <si>
    <t>a550846-4392289-041321-474_A18</t>
  </si>
  <si>
    <t>Nov 18: removed PI493562_1, because seems to be artifactual derivative of PI493562_2 and PI493562_3</t>
  </si>
  <si>
    <t>PI341113r1</t>
  </si>
  <si>
    <t>PI370149r1</t>
  </si>
  <si>
    <t>PI371963r1</t>
  </si>
  <si>
    <t>PI372318r1</t>
  </si>
  <si>
    <t>PI372335r1</t>
  </si>
  <si>
    <t>PI383428r1</t>
  </si>
  <si>
    <t>PI386308r1</t>
  </si>
  <si>
    <t>PI393646r1</t>
  </si>
  <si>
    <t>PI399581r1</t>
  </si>
  <si>
    <t>PI403772r1</t>
  </si>
  <si>
    <t>PI403813r1</t>
  </si>
  <si>
    <t>PI407678r1</t>
  </si>
  <si>
    <t>PI414999r1</t>
  </si>
  <si>
    <t>TamrunOL-11</t>
  </si>
  <si>
    <t>dip_dur.A</t>
  </si>
  <si>
    <t>Fuh.A</t>
  </si>
  <si>
    <t>dip_ipa.B</t>
  </si>
  <si>
    <t>Shi.A</t>
  </si>
  <si>
    <t>dip.merge</t>
  </si>
  <si>
    <t>Tif.A</t>
  </si>
  <si>
    <t>Fuh.B</t>
  </si>
  <si>
    <t>Fuh.merge</t>
  </si>
  <si>
    <t>Fuhuasheng</t>
  </si>
  <si>
    <t>Shi.B</t>
  </si>
  <si>
    <t>Tif.B</t>
  </si>
  <si>
    <t>Shi.merge</t>
  </si>
  <si>
    <t>Shitouqi</t>
  </si>
  <si>
    <t>Tif.merge</t>
  </si>
  <si>
    <t>Tifrunner</t>
  </si>
  <si>
    <t>PI493562_1_REMOVE</t>
  </si>
  <si>
    <t>Variety names</t>
  </si>
  <si>
    <t>TamrunOL-11_s__United_States_NA</t>
  </si>
  <si>
    <t>Worksheets</t>
  </si>
  <si>
    <t>Contents</t>
  </si>
  <si>
    <t>query__country_of_origin</t>
  </si>
  <si>
    <t>Similarty analysis of replicate samples within accession. Replicates in an accession were compared using blastn and scored by identity.</t>
  </si>
  <si>
    <t>Summary of replicate analysis (previous worksheet), showing percent identities per accession.</t>
  </si>
  <si>
    <t>Summary of various traits by clade.</t>
  </si>
  <si>
    <t>Representative samples for all accessions, with clade assignments, classification, and countr-of-origin and phenotypic information, including seed color measurements (RGB scale).</t>
  </si>
  <si>
    <t>All samples, selected representatives, clade assignments, Affymetrix IDs, classification, and countr-of-origin and phenotypic information.</t>
  </si>
  <si>
    <t>List of all accessions, count of replicates, and summary of replicates.</t>
  </si>
  <si>
    <t>clusters at 99% id (calculated using vsearch cluster_fast).</t>
  </si>
  <si>
    <t>Identifiers in various forms: Affymetrix IDs, primary identifier in this analysis, original experimental ID used for planting and DNA extraction</t>
  </si>
  <si>
    <t>Country names and region names and abbreviations used in analysis</t>
  </si>
  <si>
    <t>Four identifiers used in plantings were later found to be incorrect. The following notes describe the corrections.</t>
  </si>
  <si>
    <t>For other detailed analysis notes, see this repository:</t>
  </si>
  <si>
    <t>https://github.com/cannongroup/peanut_core_collection_genotyping</t>
  </si>
  <si>
    <t>Notes about changes in four identifiers, and link to detailed notes about project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</si>
</sst>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2"/>
      <color theme="1"/>
      <name val="Arial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sz val="12"/>
      <color rgb="FFFF0000"/>
      <name val="Calibri"/>
      <family val="2"/>
    </font>
    <font>
      <sz val="12"/>
      <color rgb="FF0070C0"/>
      <name val="Calibri"/>
      <family val="2"/>
    </font>
    <font>
      <i/>
      <sz val="12"/>
      <color theme="1"/>
      <name val="Calibri"/>
      <family val="2"/>
    </font>
    <font>
      <sz val="12"/>
      <color rgb="FF2F571B"/>
      <name val="Arial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2"/>
      <color rgb="FFA5A5A5"/>
      <name val="Calibri"/>
      <family val="2"/>
    </font>
    <font>
      <sz val="12"/>
      <color rgb="FFA5A5A5"/>
      <name val="Calibri"/>
      <family val="2"/>
    </font>
    <font>
      <sz val="12"/>
      <color rgb="FF00B050"/>
      <name val="Calibri"/>
      <family val="2"/>
    </font>
    <font>
      <sz val="12"/>
      <color theme="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B4966E"/>
        <bgColor rgb="FFB4966E"/>
      </patternFill>
    </fill>
    <fill>
      <patternFill patternType="solid">
        <fgColor rgb="FFB49664"/>
        <bgColor rgb="FFB49664"/>
      </patternFill>
    </fill>
    <fill>
      <patternFill patternType="solid">
        <fgColor rgb="FFB4A06E"/>
        <bgColor rgb="FFB4A06E"/>
      </patternFill>
    </fill>
    <fill>
      <patternFill patternType="solid">
        <fgColor rgb="FFA07850"/>
        <bgColor rgb="FFA07850"/>
      </patternFill>
    </fill>
    <fill>
      <patternFill patternType="solid">
        <fgColor rgb="FFBEA06E"/>
        <bgColor rgb="FFBEA06E"/>
      </patternFill>
    </fill>
    <fill>
      <patternFill patternType="solid">
        <fgColor rgb="FFA08255"/>
        <bgColor rgb="FFA08255"/>
      </patternFill>
    </fill>
    <fill>
      <patternFill patternType="solid">
        <fgColor rgb="FF8C6450"/>
        <bgColor rgb="FF8C6450"/>
      </patternFill>
    </fill>
    <fill>
      <patternFill patternType="solid">
        <fgColor rgb="FFB48C64"/>
        <bgColor rgb="FFB48C64"/>
      </patternFill>
    </fill>
    <fill>
      <patternFill patternType="solid">
        <fgColor rgb="FFBEA578"/>
        <bgColor rgb="FFBEA578"/>
      </patternFill>
    </fill>
    <fill>
      <patternFill patternType="solid">
        <fgColor rgb="FFAAA57D"/>
        <bgColor rgb="FFAAA57D"/>
      </patternFill>
    </fill>
    <fill>
      <patternFill patternType="solid">
        <fgColor rgb="FFBE9164"/>
        <bgColor rgb="FFBE9164"/>
      </patternFill>
    </fill>
    <fill>
      <patternFill patternType="solid">
        <fgColor rgb="FFAA9164"/>
        <bgColor rgb="FFAA9164"/>
      </patternFill>
    </fill>
    <fill>
      <patternFill patternType="solid">
        <fgColor rgb="FFAA8250"/>
        <bgColor rgb="FFAA8250"/>
      </patternFill>
    </fill>
    <fill>
      <patternFill patternType="solid">
        <fgColor rgb="FF966450"/>
        <bgColor rgb="FF966450"/>
      </patternFill>
    </fill>
    <fill>
      <patternFill patternType="solid">
        <fgColor rgb="FFFFFF00"/>
        <bgColor rgb="FFFFFF00"/>
      </patternFill>
    </fill>
    <fill>
      <patternFill patternType="solid">
        <fgColor rgb="FFB4B482"/>
        <bgColor rgb="FFB4B482"/>
      </patternFill>
    </fill>
    <fill>
      <patternFill patternType="solid">
        <fgColor rgb="FFAA8C5A"/>
        <bgColor rgb="FFAA8C5A"/>
      </patternFill>
    </fill>
    <fill>
      <patternFill patternType="solid">
        <fgColor rgb="FFB4A078"/>
        <bgColor rgb="FFB4A078"/>
      </patternFill>
    </fill>
    <fill>
      <patternFill patternType="solid">
        <fgColor rgb="FFAA825A"/>
        <bgColor rgb="FFAA825A"/>
      </patternFill>
    </fill>
    <fill>
      <patternFill patternType="solid">
        <fgColor rgb="FFB4AA78"/>
        <bgColor rgb="FFB4AA78"/>
      </patternFill>
    </fill>
    <fill>
      <patternFill patternType="solid">
        <fgColor rgb="FFB4AA87"/>
        <bgColor rgb="FFB4AA87"/>
      </patternFill>
    </fill>
    <fill>
      <patternFill patternType="solid">
        <fgColor rgb="FFB4BEAA"/>
        <bgColor rgb="FFB4BEAA"/>
      </patternFill>
    </fill>
    <fill>
      <patternFill patternType="solid">
        <fgColor rgb="FF0C0C0C"/>
        <bgColor rgb="FF0C0C0C"/>
      </patternFill>
    </fill>
    <fill>
      <patternFill patternType="solid">
        <fgColor rgb="FFAA7850"/>
        <bgColor rgb="FFAA7850"/>
      </patternFill>
    </fill>
    <fill>
      <patternFill patternType="solid">
        <fgColor rgb="FFBEBE87"/>
        <bgColor rgb="FFBEBE87"/>
      </patternFill>
    </fill>
    <fill>
      <patternFill patternType="solid">
        <fgColor rgb="FFA0785F"/>
        <bgColor rgb="FFA0785F"/>
      </patternFill>
    </fill>
    <fill>
      <patternFill patternType="solid">
        <fgColor rgb="FF966E55"/>
        <bgColor rgb="FF966E55"/>
      </patternFill>
    </fill>
    <fill>
      <patternFill patternType="solid">
        <fgColor rgb="FF966E46"/>
        <bgColor rgb="FF966E46"/>
      </patternFill>
    </fill>
    <fill>
      <patternFill patternType="solid">
        <fgColor rgb="FFA07846"/>
        <bgColor rgb="FFA07846"/>
      </patternFill>
    </fill>
    <fill>
      <patternFill patternType="solid">
        <fgColor rgb="FFB48C5A"/>
        <bgColor rgb="FFB48C5A"/>
      </patternFill>
    </fill>
    <fill>
      <patternFill patternType="solid">
        <fgColor rgb="FF825A46"/>
        <bgColor rgb="FF825A46"/>
      </patternFill>
    </fill>
    <fill>
      <patternFill patternType="solid">
        <fgColor rgb="FFBEA064"/>
        <bgColor rgb="FFBEA064"/>
      </patternFill>
    </fill>
    <fill>
      <patternFill patternType="solid">
        <fgColor rgb="FFB4B478"/>
        <bgColor rgb="FFB4B478"/>
      </patternFill>
    </fill>
    <fill>
      <patternFill patternType="solid">
        <fgColor rgb="FFAA7846"/>
        <bgColor rgb="FFAA7846"/>
      </patternFill>
    </fill>
    <fill>
      <patternFill patternType="solid">
        <fgColor rgb="FFB4BE9B"/>
        <bgColor rgb="FFB4BE9B"/>
      </patternFill>
    </fill>
    <fill>
      <patternFill patternType="solid">
        <fgColor rgb="FF9B7346"/>
        <bgColor rgb="FF9B7346"/>
      </patternFill>
    </fill>
    <fill>
      <patternFill patternType="solid">
        <fgColor rgb="FFB4B491"/>
        <bgColor rgb="FFB4B491"/>
      </patternFill>
    </fill>
    <fill>
      <patternFill patternType="solid">
        <fgColor rgb="FFB4B4A5"/>
        <bgColor rgb="FFB4B4A5"/>
      </patternFill>
    </fill>
    <fill>
      <patternFill patternType="solid">
        <fgColor rgb="FFB4A082"/>
        <bgColor rgb="FFB4A082"/>
      </patternFill>
    </fill>
    <fill>
      <patternFill patternType="solid">
        <fgColor rgb="FF78503C"/>
        <bgColor rgb="FF78503C"/>
      </patternFill>
    </fill>
    <fill>
      <patternFill patternType="solid">
        <fgColor rgb="FFAA8246"/>
        <bgColor rgb="FFAA8246"/>
      </patternFill>
    </fill>
    <fill>
      <patternFill patternType="solid">
        <fgColor rgb="FFFFC000"/>
        <bgColor rgb="FFFFC000"/>
      </patternFill>
    </fill>
    <fill>
      <patternFill patternType="solid">
        <fgColor rgb="FF6E4632"/>
        <bgColor rgb="FF6E4632"/>
      </patternFill>
    </fill>
    <fill>
      <patternFill patternType="solid">
        <fgColor rgb="FF784632"/>
        <bgColor rgb="FF784632"/>
      </patternFill>
    </fill>
    <fill>
      <patternFill patternType="solid">
        <fgColor rgb="FFBEB487"/>
        <bgColor rgb="FFBEB487"/>
      </patternFill>
    </fill>
    <fill>
      <patternFill patternType="solid">
        <fgColor rgb="FFB4BE87"/>
        <bgColor rgb="FFB4BE87"/>
      </patternFill>
    </fill>
    <fill>
      <patternFill patternType="solid">
        <fgColor rgb="FFB4BEB4"/>
        <bgColor rgb="FFB4BEB4"/>
      </patternFill>
    </fill>
    <fill>
      <patternFill patternType="solid">
        <fgColor rgb="FFBEBEB4"/>
        <bgColor rgb="FFBEBEB4"/>
      </patternFill>
    </fill>
    <fill>
      <patternFill patternType="solid">
        <fgColor rgb="FF82503C"/>
        <bgColor rgb="FF82503C"/>
      </patternFill>
    </fill>
    <fill>
      <patternFill patternType="solid">
        <fgColor rgb="FF825046"/>
        <bgColor rgb="FF825046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AAA96"/>
        <bgColor rgb="FFAAAA96"/>
      </patternFill>
    </fill>
    <fill>
      <patternFill patternType="solid">
        <fgColor rgb="FFB48255"/>
        <bgColor rgb="FFB48255"/>
      </patternFill>
    </fill>
    <fill>
      <patternFill patternType="solid">
        <fgColor rgb="FFBEC8A0"/>
        <bgColor rgb="FFBEC8A0"/>
      </patternFill>
    </fill>
    <fill>
      <patternFill patternType="solid">
        <fgColor rgb="FFBEB4A0"/>
        <bgColor rgb="FFBEB4A0"/>
      </patternFill>
    </fill>
    <fill>
      <patternFill patternType="solid">
        <fgColor rgb="FFA09682"/>
        <bgColor rgb="FFA09682"/>
      </patternFill>
    </fill>
    <fill>
      <patternFill patternType="solid">
        <fgColor rgb="FFBEBE96"/>
        <bgColor rgb="FFBEBE96"/>
      </patternFill>
    </fill>
    <fill>
      <patternFill patternType="solid">
        <fgColor rgb="FFAA9678"/>
        <bgColor rgb="FFAA9678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textRotation="90"/>
    </xf>
    <xf numFmtId="0" fontId="3" fillId="0" borderId="0" xfId="0" applyFont="1"/>
    <xf numFmtId="0" fontId="3" fillId="2" borderId="1" xfId="0" applyFont="1" applyFill="1" applyBorder="1"/>
    <xf numFmtId="1" fontId="3" fillId="0" borderId="0" xfId="0" applyNumberFormat="1" applyFont="1"/>
    <xf numFmtId="0" fontId="3" fillId="3" borderId="1" xfId="0" applyFont="1" applyFill="1" applyBorder="1"/>
    <xf numFmtId="0" fontId="4" fillId="0" borderId="0" xfId="0" applyFont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5" fillId="0" borderId="0" xfId="0" applyFont="1"/>
    <xf numFmtId="0" fontId="3" fillId="9" borderId="1" xfId="0" applyFont="1" applyFill="1" applyBorder="1"/>
    <xf numFmtId="0" fontId="3" fillId="10" borderId="1" xfId="0" applyFont="1" applyFill="1" applyBorder="1"/>
    <xf numFmtId="0" fontId="3" fillId="11" borderId="1" xfId="0" applyFont="1" applyFill="1" applyBorder="1"/>
    <xf numFmtId="0" fontId="2" fillId="0" borderId="0" xfId="0" applyFont="1"/>
    <xf numFmtId="0" fontId="3" fillId="12" borderId="1" xfId="0" applyFont="1" applyFill="1" applyBorder="1"/>
    <xf numFmtId="0" fontId="3" fillId="13" borderId="1" xfId="0" applyFont="1" applyFill="1" applyBorder="1"/>
    <xf numFmtId="0" fontId="6" fillId="0" borderId="0" xfId="0" applyFont="1"/>
    <xf numFmtId="0" fontId="3" fillId="14" borderId="1" xfId="0" applyFont="1" applyFill="1" applyBorder="1"/>
    <xf numFmtId="0" fontId="3" fillId="15" borderId="1" xfId="0" applyFont="1" applyFill="1" applyBorder="1"/>
    <xf numFmtId="0" fontId="3" fillId="16" borderId="1" xfId="0" applyFont="1" applyFill="1" applyBorder="1"/>
    <xf numFmtId="0" fontId="3" fillId="17" borderId="1" xfId="0" applyFont="1" applyFill="1" applyBorder="1"/>
    <xf numFmtId="0" fontId="3" fillId="18" borderId="1" xfId="0" applyFont="1" applyFill="1" applyBorder="1"/>
    <xf numFmtId="0" fontId="3" fillId="19" borderId="1" xfId="0" applyFont="1" applyFill="1" applyBorder="1"/>
    <xf numFmtId="0" fontId="3" fillId="20" borderId="1" xfId="0" applyFont="1" applyFill="1" applyBorder="1"/>
    <xf numFmtId="0" fontId="7" fillId="0" borderId="0" xfId="0" applyFont="1"/>
    <xf numFmtId="0" fontId="3" fillId="21" borderId="1" xfId="0" applyFont="1" applyFill="1" applyBorder="1"/>
    <xf numFmtId="0" fontId="3" fillId="22" borderId="1" xfId="0" applyFont="1" applyFill="1" applyBorder="1"/>
    <xf numFmtId="0" fontId="8" fillId="0" borderId="0" xfId="0" applyFont="1"/>
    <xf numFmtId="164" fontId="3" fillId="0" borderId="0" xfId="0" applyNumberFormat="1" applyFont="1"/>
    <xf numFmtId="9" fontId="3" fillId="0" borderId="0" xfId="0" applyNumberFormat="1" applyFont="1"/>
    <xf numFmtId="0" fontId="3" fillId="23" borderId="1" xfId="0" applyFont="1" applyFill="1" applyBorder="1"/>
    <xf numFmtId="0" fontId="3" fillId="24" borderId="1" xfId="0" applyFont="1" applyFill="1" applyBorder="1"/>
    <xf numFmtId="0" fontId="9" fillId="0" borderId="0" xfId="0" applyFont="1"/>
    <xf numFmtId="0" fontId="3" fillId="25" borderId="1" xfId="0" applyFont="1" applyFill="1" applyBorder="1"/>
    <xf numFmtId="0" fontId="3" fillId="26" borderId="1" xfId="0" applyFont="1" applyFill="1" applyBorder="1"/>
    <xf numFmtId="0" fontId="3" fillId="27" borderId="1" xfId="0" applyFont="1" applyFill="1" applyBorder="1"/>
    <xf numFmtId="0" fontId="3" fillId="28" borderId="1" xfId="0" applyFont="1" applyFill="1" applyBorder="1"/>
    <xf numFmtId="0" fontId="3" fillId="29" borderId="1" xfId="0" applyFont="1" applyFill="1" applyBorder="1"/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30" borderId="1" xfId="0" applyFont="1" applyFill="1" applyBorder="1"/>
    <xf numFmtId="0" fontId="3" fillId="31" borderId="1" xfId="0" applyFont="1" applyFill="1" applyBorder="1"/>
    <xf numFmtId="0" fontId="3" fillId="32" borderId="1" xfId="0" applyFont="1" applyFill="1" applyBorder="1"/>
    <xf numFmtId="0" fontId="3" fillId="24" borderId="1" xfId="0" applyFont="1" applyFill="1" applyBorder="1" applyAlignment="1">
      <alignment textRotation="90"/>
    </xf>
    <xf numFmtId="0" fontId="3" fillId="33" borderId="1" xfId="0" applyFont="1" applyFill="1" applyBorder="1"/>
    <xf numFmtId="0" fontId="3" fillId="34" borderId="1" xfId="0" applyFont="1" applyFill="1" applyBorder="1"/>
    <xf numFmtId="0" fontId="3" fillId="35" borderId="1" xfId="0" applyFont="1" applyFill="1" applyBorder="1"/>
    <xf numFmtId="0" fontId="3" fillId="36" borderId="1" xfId="0" applyFont="1" applyFill="1" applyBorder="1"/>
    <xf numFmtId="0" fontId="3" fillId="37" borderId="1" xfId="0" applyFont="1" applyFill="1" applyBorder="1"/>
    <xf numFmtId="0" fontId="3" fillId="38" borderId="1" xfId="0" applyFont="1" applyFill="1" applyBorder="1"/>
    <xf numFmtId="0" fontId="3" fillId="39" borderId="1" xfId="0" applyFont="1" applyFill="1" applyBorder="1"/>
    <xf numFmtId="0" fontId="3" fillId="40" borderId="1" xfId="0" applyFont="1" applyFill="1" applyBorder="1"/>
    <xf numFmtId="0" fontId="3" fillId="41" borderId="1" xfId="0" applyFont="1" applyFill="1" applyBorder="1"/>
    <xf numFmtId="0" fontId="3" fillId="42" borderId="1" xfId="0" applyFont="1" applyFill="1" applyBorder="1"/>
    <xf numFmtId="0" fontId="10" fillId="43" borderId="1" xfId="0" applyFont="1" applyFill="1" applyBorder="1"/>
    <xf numFmtId="0" fontId="10" fillId="0" borderId="0" xfId="0" applyFont="1"/>
    <xf numFmtId="0" fontId="3" fillId="44" borderId="1" xfId="0" applyFont="1" applyFill="1" applyBorder="1"/>
    <xf numFmtId="0" fontId="3" fillId="45" borderId="1" xfId="0" applyFont="1" applyFill="1" applyBorder="1"/>
    <xf numFmtId="0" fontId="11" fillId="0" borderId="0" xfId="0" applyFont="1" applyAlignment="1">
      <alignment wrapText="1"/>
    </xf>
    <xf numFmtId="11" fontId="3" fillId="0" borderId="0" xfId="0" applyNumberFormat="1" applyFont="1"/>
    <xf numFmtId="0" fontId="12" fillId="0" borderId="0" xfId="0" applyFont="1"/>
    <xf numFmtId="2" fontId="3" fillId="0" borderId="0" xfId="0" applyNumberFormat="1" applyFont="1"/>
    <xf numFmtId="0" fontId="3" fillId="46" borderId="1" xfId="0" applyFont="1" applyFill="1" applyBorder="1"/>
    <xf numFmtId="0" fontId="3" fillId="47" borderId="1" xfId="0" applyFont="1" applyFill="1" applyBorder="1"/>
    <xf numFmtId="0" fontId="3" fillId="48" borderId="1" xfId="0" applyFont="1" applyFill="1" applyBorder="1"/>
    <xf numFmtId="0" fontId="3" fillId="49" borderId="1" xfId="0" applyFont="1" applyFill="1" applyBorder="1"/>
    <xf numFmtId="49" fontId="3" fillId="0" borderId="0" xfId="0" applyNumberFormat="1" applyFont="1" applyAlignment="1">
      <alignment wrapText="1"/>
    </xf>
    <xf numFmtId="49" fontId="3" fillId="0" borderId="0" xfId="0" applyNumberFormat="1" applyFont="1"/>
    <xf numFmtId="165" fontId="3" fillId="0" borderId="0" xfId="0" applyNumberFormat="1" applyFont="1"/>
    <xf numFmtId="0" fontId="3" fillId="50" borderId="1" xfId="0" applyFont="1" applyFill="1" applyBorder="1"/>
    <xf numFmtId="0" fontId="3" fillId="51" borderId="1" xfId="0" applyFont="1" applyFill="1" applyBorder="1"/>
    <xf numFmtId="0" fontId="2" fillId="0" borderId="2" xfId="0" applyFont="1" applyBorder="1" applyAlignment="1">
      <alignment wrapText="1"/>
    </xf>
    <xf numFmtId="0" fontId="3" fillId="0" borderId="2" xfId="0" applyFont="1" applyBorder="1"/>
    <xf numFmtId="0" fontId="3" fillId="52" borderId="1" xfId="0" applyFont="1" applyFill="1" applyBorder="1"/>
    <xf numFmtId="0" fontId="2" fillId="0" borderId="2" xfId="0" applyFont="1" applyBorder="1"/>
    <xf numFmtId="0" fontId="3" fillId="53" borderId="1" xfId="0" applyFont="1" applyFill="1" applyBorder="1"/>
    <xf numFmtId="0" fontId="3" fillId="54" borderId="1" xfId="0" applyFont="1" applyFill="1" applyBorder="1"/>
    <xf numFmtId="0" fontId="3" fillId="55" borderId="1" xfId="0" applyFont="1" applyFill="1" applyBorder="1"/>
    <xf numFmtId="0" fontId="13" fillId="0" borderId="0" xfId="0" applyFont="1"/>
    <xf numFmtId="0" fontId="3" fillId="56" borderId="1" xfId="0" applyFont="1" applyFill="1" applyBorder="1"/>
    <xf numFmtId="0" fontId="3" fillId="57" borderId="1" xfId="0" applyFont="1" applyFill="1" applyBorder="1"/>
    <xf numFmtId="0" fontId="3" fillId="58" borderId="1" xfId="0" applyFont="1" applyFill="1" applyBorder="1"/>
    <xf numFmtId="0" fontId="3" fillId="59" borderId="1" xfId="0" applyFont="1" applyFill="1" applyBorder="1"/>
    <xf numFmtId="0" fontId="3" fillId="60" borderId="1" xfId="0" applyFont="1" applyFill="1" applyBorder="1"/>
    <xf numFmtId="0" fontId="14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7" fillId="0" borderId="0" xfId="1" applyAlignment="1"/>
    <xf numFmtId="0" fontId="18" fillId="0" borderId="0" xfId="0" applyFont="1" applyAlignment="1"/>
    <xf numFmtId="0" fontId="18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github.com/cannongroup/peanut_core_collection_genotyp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82"/>
  <sheetViews>
    <sheetView tabSelected="1" workbookViewId="0">
      <selection activeCell="B26" sqref="B26"/>
    </sheetView>
  </sheetViews>
  <sheetFormatPr baseColWidth="10" defaultColWidth="11.28515625" defaultRowHeight="15" customHeight="1" x14ac:dyDescent="0.2"/>
  <cols>
    <col min="1" max="1" width="15.140625" customWidth="1"/>
    <col min="2" max="2" width="73.7109375" style="91" customWidth="1"/>
    <col min="3" max="26" width="10.5703125" customWidth="1"/>
  </cols>
  <sheetData>
    <row r="1" spans="1:2" ht="15" customHeight="1" x14ac:dyDescent="0.2">
      <c r="A1" s="96" t="s">
        <v>5646</v>
      </c>
      <c r="B1" s="97" t="s">
        <v>5647</v>
      </c>
    </row>
    <row r="2" spans="1:2" s="92" customFormat="1" ht="15" customHeight="1" x14ac:dyDescent="0.2"/>
    <row r="3" spans="1:2" s="92" customFormat="1" ht="17" x14ac:dyDescent="0.2">
      <c r="A3" s="93" t="s">
        <v>0</v>
      </c>
      <c r="B3" s="94" t="s">
        <v>5654</v>
      </c>
    </row>
    <row r="4" spans="1:2" s="92" customFormat="1" ht="15" customHeight="1" x14ac:dyDescent="0.2"/>
    <row r="5" spans="1:2" s="92" customFormat="1" ht="34" x14ac:dyDescent="0.2">
      <c r="A5" s="93" t="s">
        <v>1</v>
      </c>
      <c r="B5" s="94" t="s">
        <v>5653</v>
      </c>
    </row>
    <row r="6" spans="1:2" s="92" customFormat="1" ht="15" customHeight="1" x14ac:dyDescent="0.2"/>
    <row r="7" spans="1:2" s="92" customFormat="1" ht="38" customHeight="1" x14ac:dyDescent="0.2">
      <c r="A7" s="93" t="s">
        <v>2</v>
      </c>
      <c r="B7" s="94" t="s">
        <v>5652</v>
      </c>
    </row>
    <row r="8" spans="1:2" s="92" customFormat="1" ht="15" customHeight="1" x14ac:dyDescent="0.2"/>
    <row r="9" spans="1:2" s="92" customFormat="1" ht="17" x14ac:dyDescent="0.2">
      <c r="A9" s="93" t="s">
        <v>3</v>
      </c>
      <c r="B9" s="94" t="s">
        <v>5651</v>
      </c>
    </row>
    <row r="10" spans="1:2" s="92" customFormat="1" ht="15" customHeight="1" x14ac:dyDescent="0.2"/>
    <row r="11" spans="1:2" s="92" customFormat="1" ht="17" x14ac:dyDescent="0.2">
      <c r="A11" s="93" t="s">
        <v>4</v>
      </c>
      <c r="B11" s="94" t="s">
        <v>5655</v>
      </c>
    </row>
    <row r="12" spans="1:2" s="92" customFormat="1" ht="15.75" customHeight="1" x14ac:dyDescent="0.2"/>
    <row r="13" spans="1:2" s="92" customFormat="1" ht="34" x14ac:dyDescent="0.2">
      <c r="A13" s="93" t="s">
        <v>5</v>
      </c>
      <c r="B13" s="94" t="s">
        <v>5649</v>
      </c>
    </row>
    <row r="14" spans="1:2" s="92" customFormat="1" ht="15.75" customHeight="1" x14ac:dyDescent="0.2"/>
    <row r="15" spans="1:2" s="92" customFormat="1" ht="15.75" customHeight="1" x14ac:dyDescent="0.2">
      <c r="A15" s="93" t="s">
        <v>6</v>
      </c>
      <c r="B15" s="94" t="s">
        <v>5650</v>
      </c>
    </row>
    <row r="16" spans="1:2" s="92" customFormat="1" ht="15.75" customHeight="1" x14ac:dyDescent="0.2"/>
    <row r="17" spans="1:2" s="92" customFormat="1" ht="34" x14ac:dyDescent="0.2">
      <c r="A17" s="93" t="s">
        <v>7</v>
      </c>
      <c r="B17" s="94" t="s">
        <v>5656</v>
      </c>
    </row>
    <row r="18" spans="1:2" s="92" customFormat="1" ht="15.75" customHeight="1" x14ac:dyDescent="0.2"/>
    <row r="19" spans="1:2" s="92" customFormat="1" ht="15.75" customHeight="1" x14ac:dyDescent="0.2">
      <c r="A19" s="93" t="s">
        <v>8</v>
      </c>
      <c r="B19" s="94" t="s">
        <v>5657</v>
      </c>
    </row>
    <row r="20" spans="1:2" s="92" customFormat="1" ht="15.75" customHeight="1" x14ac:dyDescent="0.2"/>
    <row r="21" spans="1:2" s="92" customFormat="1" ht="15.75" customHeight="1" x14ac:dyDescent="0.2">
      <c r="A21" s="93" t="s">
        <v>9</v>
      </c>
      <c r="B21" s="94" t="s">
        <v>5661</v>
      </c>
    </row>
    <row r="22" spans="1:2" s="92" customFormat="1" ht="15.75" customHeight="1" x14ac:dyDescent="0.2"/>
    <row r="23" spans="1:2" s="92" customFormat="1" ht="15.75" customHeight="1" x14ac:dyDescent="0.2"/>
    <row r="24" spans="1:2" s="92" customFormat="1" ht="15.75" customHeight="1" x14ac:dyDescent="0.2"/>
    <row r="25" spans="1:2" s="92" customFormat="1" ht="15.75" customHeight="1" x14ac:dyDescent="0.2"/>
    <row r="26" spans="1:2" s="92" customFormat="1" ht="15.75" customHeight="1" x14ac:dyDescent="0.2"/>
    <row r="27" spans="1:2" s="92" customFormat="1" ht="15.75" customHeight="1" x14ac:dyDescent="0.2"/>
    <row r="28" spans="1:2" s="92" customFormat="1" ht="15.75" customHeight="1" x14ac:dyDescent="0.2"/>
    <row r="29" spans="1:2" s="92" customFormat="1" ht="15.75" customHeight="1" x14ac:dyDescent="0.2"/>
    <row r="30" spans="1:2" s="92" customFormat="1" ht="15.75" customHeight="1" x14ac:dyDescent="0.2"/>
    <row r="31" spans="1:2" s="92" customFormat="1" ht="15.75" customHeight="1" x14ac:dyDescent="0.2"/>
    <row r="32" spans="1:2" s="92" customFormat="1" ht="15.75" customHeight="1" x14ac:dyDescent="0.2"/>
    <row r="33" s="92" customFormat="1" ht="15.75" customHeight="1" x14ac:dyDescent="0.2"/>
    <row r="34" s="92" customFormat="1" ht="15.75" customHeight="1" x14ac:dyDescent="0.2"/>
    <row r="35" s="92" customFormat="1" ht="15.75" customHeight="1" x14ac:dyDescent="0.2"/>
    <row r="36" s="92" customFormat="1" ht="15.75" customHeight="1" x14ac:dyDescent="0.2"/>
    <row r="37" s="92" customFormat="1" ht="15.75" customHeight="1" x14ac:dyDescent="0.2"/>
    <row r="38" s="92" customFormat="1" ht="15.75" customHeight="1" x14ac:dyDescent="0.2"/>
    <row r="39" s="92" customFormat="1" ht="15.75" customHeight="1" x14ac:dyDescent="0.2"/>
    <row r="40" s="92" customFormat="1" ht="15.75" customHeight="1" x14ac:dyDescent="0.2"/>
    <row r="41" s="92" customFormat="1" ht="15.75" customHeight="1" x14ac:dyDescent="0.2"/>
    <row r="42" s="92" customFormat="1" ht="15.75" customHeight="1" x14ac:dyDescent="0.2"/>
    <row r="43" s="92" customFormat="1" ht="15.75" customHeight="1" x14ac:dyDescent="0.2"/>
    <row r="44" s="92" customFormat="1" ht="15.75" customHeight="1" x14ac:dyDescent="0.2"/>
    <row r="45" s="92" customFormat="1" ht="15.75" customHeight="1" x14ac:dyDescent="0.2"/>
    <row r="46" s="92" customFormat="1" ht="15.75" customHeight="1" x14ac:dyDescent="0.2"/>
    <row r="47" s="92" customFormat="1" ht="15.75" customHeight="1" x14ac:dyDescent="0.2"/>
    <row r="48" s="92" customFormat="1" ht="15.75" customHeight="1" x14ac:dyDescent="0.2"/>
    <row r="49" s="92" customFormat="1" ht="15.75" customHeight="1" x14ac:dyDescent="0.2"/>
    <row r="50" s="92" customFormat="1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000"/>
  <sheetViews>
    <sheetView workbookViewId="0"/>
  </sheetViews>
  <sheetFormatPr baseColWidth="10" defaultColWidth="11.28515625" defaultRowHeight="15" customHeight="1" x14ac:dyDescent="0.2"/>
  <cols>
    <col min="1" max="6" width="10.5703125" customWidth="1"/>
    <col min="7" max="7" width="19.7109375" customWidth="1"/>
    <col min="8" max="8" width="5.7109375" customWidth="1"/>
    <col min="9" max="26" width="10.5703125" customWidth="1"/>
  </cols>
  <sheetData>
    <row r="1" spans="1:8" ht="16" x14ac:dyDescent="0.2">
      <c r="A1" s="19" t="s">
        <v>19</v>
      </c>
      <c r="B1" s="19" t="s">
        <v>5602</v>
      </c>
      <c r="C1" s="19" t="s">
        <v>5603</v>
      </c>
      <c r="D1" s="19"/>
      <c r="E1" s="19"/>
      <c r="F1" s="19" t="s">
        <v>5602</v>
      </c>
      <c r="G1" s="19" t="s">
        <v>5603</v>
      </c>
      <c r="H1" s="19" t="s">
        <v>1768</v>
      </c>
    </row>
    <row r="2" spans="1:8" ht="16" x14ac:dyDescent="0.2">
      <c r="A2" s="1" t="s">
        <v>1975</v>
      </c>
      <c r="B2" s="1" t="s">
        <v>1330</v>
      </c>
      <c r="C2" s="1" t="str">
        <f t="shared" ref="C2:C58" si="0">VLOOKUP(B2,F:G,2,FALSE)</f>
        <v>Africa - central</v>
      </c>
      <c r="F2" s="1" t="s">
        <v>1330</v>
      </c>
      <c r="G2" s="1" t="s">
        <v>1775</v>
      </c>
      <c r="H2" s="5">
        <f t="shared" ref="H2:H18" si="1">COUNTIF(B:B,F2)</f>
        <v>4</v>
      </c>
    </row>
    <row r="3" spans="1:8" ht="16" x14ac:dyDescent="0.2">
      <c r="A3" s="1" t="s">
        <v>1350</v>
      </c>
      <c r="B3" s="1" t="s">
        <v>1330</v>
      </c>
      <c r="C3" s="1" t="str">
        <f t="shared" si="0"/>
        <v>Africa - central</v>
      </c>
      <c r="F3" s="1" t="s">
        <v>175</v>
      </c>
      <c r="G3" s="1" t="s">
        <v>1785</v>
      </c>
      <c r="H3" s="5">
        <f t="shared" si="1"/>
        <v>5</v>
      </c>
    </row>
    <row r="4" spans="1:8" ht="16" x14ac:dyDescent="0.2">
      <c r="A4" s="1" t="s">
        <v>1918</v>
      </c>
      <c r="B4" s="1" t="s">
        <v>1330</v>
      </c>
      <c r="C4" s="1" t="str">
        <f t="shared" si="0"/>
        <v>Africa - central</v>
      </c>
      <c r="F4" s="1" t="s">
        <v>107</v>
      </c>
      <c r="G4" s="1" t="s">
        <v>1784</v>
      </c>
      <c r="H4" s="5">
        <f t="shared" si="1"/>
        <v>11</v>
      </c>
    </row>
    <row r="5" spans="1:8" ht="16" x14ac:dyDescent="0.2">
      <c r="A5" s="1" t="s">
        <v>1843</v>
      </c>
      <c r="B5" s="1" t="s">
        <v>1330</v>
      </c>
      <c r="C5" s="1" t="str">
        <f t="shared" si="0"/>
        <v>Africa - central</v>
      </c>
      <c r="F5" s="1" t="s">
        <v>816</v>
      </c>
      <c r="G5" s="1" t="s">
        <v>1779</v>
      </c>
      <c r="H5" s="5">
        <f t="shared" si="1"/>
        <v>1</v>
      </c>
    </row>
    <row r="6" spans="1:8" ht="16" x14ac:dyDescent="0.2">
      <c r="A6" s="1" t="s">
        <v>569</v>
      </c>
      <c r="B6" s="1" t="s">
        <v>801</v>
      </c>
      <c r="C6" s="1" t="str">
        <f t="shared" si="0"/>
        <v>Africa - north</v>
      </c>
      <c r="F6" s="1" t="s">
        <v>801</v>
      </c>
      <c r="G6" s="1" t="s">
        <v>1778</v>
      </c>
      <c r="H6" s="5">
        <f t="shared" si="1"/>
        <v>2</v>
      </c>
    </row>
    <row r="7" spans="1:8" ht="16" x14ac:dyDescent="0.2">
      <c r="A7" s="1" t="s">
        <v>1934</v>
      </c>
      <c r="B7" s="1" t="s">
        <v>801</v>
      </c>
      <c r="C7" s="1" t="str">
        <f t="shared" si="0"/>
        <v>Africa - north</v>
      </c>
      <c r="F7" s="1" t="s">
        <v>1308</v>
      </c>
      <c r="G7" s="1" t="s">
        <v>947</v>
      </c>
      <c r="H7" s="5">
        <f t="shared" si="1"/>
        <v>1</v>
      </c>
    </row>
    <row r="8" spans="1:8" ht="16" x14ac:dyDescent="0.2">
      <c r="A8" s="1" t="s">
        <v>578</v>
      </c>
      <c r="B8" s="1" t="s">
        <v>816</v>
      </c>
      <c r="C8" s="1" t="str">
        <f t="shared" si="0"/>
        <v>Africa - northeast</v>
      </c>
      <c r="F8" s="1" t="s">
        <v>253</v>
      </c>
      <c r="G8" s="1" t="s">
        <v>236</v>
      </c>
      <c r="H8" s="5">
        <f t="shared" si="1"/>
        <v>1</v>
      </c>
    </row>
    <row r="9" spans="1:8" ht="16" x14ac:dyDescent="0.2">
      <c r="A9" s="1" t="s">
        <v>106</v>
      </c>
      <c r="B9" s="1" t="s">
        <v>107</v>
      </c>
      <c r="C9" s="1" t="str">
        <f t="shared" si="0"/>
        <v>Africa - northwest</v>
      </c>
      <c r="F9" s="1" t="s">
        <v>1331</v>
      </c>
      <c r="G9" s="1" t="s">
        <v>1790</v>
      </c>
      <c r="H9" s="5">
        <f t="shared" si="1"/>
        <v>2</v>
      </c>
    </row>
    <row r="10" spans="1:8" ht="16" x14ac:dyDescent="0.2">
      <c r="A10" s="1" t="s">
        <v>996</v>
      </c>
      <c r="B10" s="1" t="s">
        <v>107</v>
      </c>
      <c r="C10" s="1" t="str">
        <f t="shared" si="0"/>
        <v>Africa - northwest</v>
      </c>
      <c r="F10" s="1" t="s">
        <v>1332</v>
      </c>
      <c r="G10" s="1" t="s">
        <v>1793</v>
      </c>
      <c r="H10" s="5">
        <f t="shared" si="1"/>
        <v>3</v>
      </c>
    </row>
    <row r="11" spans="1:8" ht="16" x14ac:dyDescent="0.2">
      <c r="A11" s="1" t="s">
        <v>933</v>
      </c>
      <c r="B11" s="1" t="s">
        <v>107</v>
      </c>
      <c r="C11" s="1" t="str">
        <f t="shared" si="0"/>
        <v>Africa - northwest</v>
      </c>
      <c r="F11" s="1" t="s">
        <v>1333</v>
      </c>
      <c r="G11" s="1" t="s">
        <v>1821</v>
      </c>
      <c r="H11" s="5">
        <f t="shared" si="1"/>
        <v>1</v>
      </c>
    </row>
    <row r="12" spans="1:8" ht="16" x14ac:dyDescent="0.2">
      <c r="A12" s="1" t="s">
        <v>271</v>
      </c>
      <c r="B12" s="1" t="s">
        <v>107</v>
      </c>
      <c r="C12" s="1" t="str">
        <f t="shared" si="0"/>
        <v>Africa - northwest</v>
      </c>
      <c r="F12" s="1" t="s">
        <v>45</v>
      </c>
      <c r="G12" s="1" t="s">
        <v>44</v>
      </c>
      <c r="H12" s="5">
        <f t="shared" si="1"/>
        <v>1</v>
      </c>
    </row>
    <row r="13" spans="1:8" ht="16" x14ac:dyDescent="0.2">
      <c r="A13" s="1" t="s">
        <v>440</v>
      </c>
      <c r="B13" s="1" t="s">
        <v>107</v>
      </c>
      <c r="C13" s="1" t="str">
        <f t="shared" si="0"/>
        <v>Africa - northwest</v>
      </c>
      <c r="F13" s="1" t="s">
        <v>1334</v>
      </c>
      <c r="G13" s="1" t="s">
        <v>1802</v>
      </c>
      <c r="H13" s="5">
        <f t="shared" si="1"/>
        <v>3</v>
      </c>
    </row>
    <row r="14" spans="1:8" ht="16" x14ac:dyDescent="0.2">
      <c r="A14" s="1" t="s">
        <v>698</v>
      </c>
      <c r="B14" s="1" t="s">
        <v>107</v>
      </c>
      <c r="C14" s="1" t="str">
        <f t="shared" si="0"/>
        <v>Africa - northwest</v>
      </c>
      <c r="F14" s="1" t="s">
        <v>1335</v>
      </c>
      <c r="G14" s="1" t="s">
        <v>1805</v>
      </c>
      <c r="H14" s="5">
        <f t="shared" si="1"/>
        <v>3</v>
      </c>
    </row>
    <row r="15" spans="1:8" ht="16" x14ac:dyDescent="0.2">
      <c r="A15" s="1" t="s">
        <v>1938</v>
      </c>
      <c r="B15" s="1" t="s">
        <v>107</v>
      </c>
      <c r="C15" s="1" t="str">
        <f t="shared" si="0"/>
        <v>Africa - northwest</v>
      </c>
      <c r="F15" s="1" t="s">
        <v>86</v>
      </c>
      <c r="G15" s="1" t="s">
        <v>5604</v>
      </c>
      <c r="H15" s="5">
        <f t="shared" si="1"/>
        <v>4</v>
      </c>
    </row>
    <row r="16" spans="1:8" ht="16" x14ac:dyDescent="0.2">
      <c r="A16" s="1" t="s">
        <v>353</v>
      </c>
      <c r="B16" s="1" t="s">
        <v>107</v>
      </c>
      <c r="C16" s="1" t="str">
        <f t="shared" si="0"/>
        <v>Africa - northwest</v>
      </c>
      <c r="F16" s="1" t="s">
        <v>279</v>
      </c>
      <c r="G16" s="1" t="s">
        <v>5605</v>
      </c>
      <c r="H16" s="5">
        <f t="shared" si="1"/>
        <v>8</v>
      </c>
    </row>
    <row r="17" spans="1:8" ht="16" x14ac:dyDescent="0.2">
      <c r="A17" s="1" t="s">
        <v>987</v>
      </c>
      <c r="B17" s="1" t="s">
        <v>107</v>
      </c>
      <c r="C17" s="1" t="str">
        <f t="shared" si="0"/>
        <v>Africa - northwest</v>
      </c>
      <c r="F17" s="1" t="s">
        <v>1336</v>
      </c>
      <c r="G17" s="1" t="s">
        <v>1808</v>
      </c>
      <c r="H17" s="5">
        <f t="shared" si="1"/>
        <v>1</v>
      </c>
    </row>
    <row r="18" spans="1:8" ht="16" x14ac:dyDescent="0.2">
      <c r="A18" s="1" t="s">
        <v>386</v>
      </c>
      <c r="B18" s="1" t="s">
        <v>107</v>
      </c>
      <c r="C18" s="1" t="str">
        <f t="shared" si="0"/>
        <v>Africa - northwest</v>
      </c>
      <c r="F18" s="1" t="s">
        <v>1337</v>
      </c>
      <c r="G18" s="1" t="s">
        <v>1818</v>
      </c>
      <c r="H18" s="5">
        <f t="shared" si="1"/>
        <v>7</v>
      </c>
    </row>
    <row r="19" spans="1:8" ht="16" x14ac:dyDescent="0.2">
      <c r="A19" s="1" t="s">
        <v>1915</v>
      </c>
      <c r="B19" s="1" t="s">
        <v>107</v>
      </c>
      <c r="C19" s="1" t="str">
        <f t="shared" si="0"/>
        <v>Africa - northwest</v>
      </c>
    </row>
    <row r="20" spans="1:8" ht="16" x14ac:dyDescent="0.2">
      <c r="A20" s="1" t="s">
        <v>213</v>
      </c>
      <c r="B20" s="1" t="s">
        <v>175</v>
      </c>
      <c r="C20" s="1" t="str">
        <f t="shared" si="0"/>
        <v>Africa - south</v>
      </c>
    </row>
    <row r="21" spans="1:8" ht="15.75" customHeight="1" x14ac:dyDescent="0.2">
      <c r="A21" s="1" t="s">
        <v>199</v>
      </c>
      <c r="B21" s="1" t="s">
        <v>175</v>
      </c>
      <c r="C21" s="1" t="str">
        <f t="shared" si="0"/>
        <v>Africa - south</v>
      </c>
      <c r="H21" s="19"/>
    </row>
    <row r="22" spans="1:8" ht="15.75" customHeight="1" x14ac:dyDescent="0.2">
      <c r="A22" s="1" t="s">
        <v>341</v>
      </c>
      <c r="B22" s="1" t="s">
        <v>175</v>
      </c>
      <c r="C22" s="1" t="str">
        <f t="shared" si="0"/>
        <v>Africa - south</v>
      </c>
    </row>
    <row r="23" spans="1:8" ht="15.75" customHeight="1" x14ac:dyDescent="0.2">
      <c r="A23" s="1" t="s">
        <v>174</v>
      </c>
      <c r="B23" s="1" t="s">
        <v>175</v>
      </c>
      <c r="C23" s="1" t="str">
        <f t="shared" si="0"/>
        <v>Africa - south</v>
      </c>
    </row>
    <row r="24" spans="1:8" ht="15.75" customHeight="1" x14ac:dyDescent="0.2">
      <c r="A24" s="1" t="s">
        <v>917</v>
      </c>
      <c r="B24" s="1" t="s">
        <v>175</v>
      </c>
      <c r="C24" s="1" t="str">
        <f t="shared" si="0"/>
        <v>Africa - south</v>
      </c>
    </row>
    <row r="25" spans="1:8" ht="15.75" customHeight="1" x14ac:dyDescent="0.2">
      <c r="A25" s="1" t="s">
        <v>947</v>
      </c>
      <c r="B25" s="1" t="s">
        <v>1308</v>
      </c>
      <c r="C25" s="1" t="str">
        <f t="shared" si="0"/>
        <v>Australia</v>
      </c>
    </row>
    <row r="26" spans="1:8" ht="15.75" customHeight="1" x14ac:dyDescent="0.2">
      <c r="A26" s="1" t="s">
        <v>236</v>
      </c>
      <c r="B26" s="1" t="s">
        <v>253</v>
      </c>
      <c r="C26" s="1" t="str">
        <f t="shared" si="0"/>
        <v>China</v>
      </c>
    </row>
    <row r="27" spans="1:8" ht="15.75" customHeight="1" x14ac:dyDescent="0.2">
      <c r="A27" s="1" t="s">
        <v>1966</v>
      </c>
      <c r="B27" s="1" t="s">
        <v>1331</v>
      </c>
      <c r="C27" s="1" t="str">
        <f t="shared" si="0"/>
        <v>Europe - east</v>
      </c>
    </row>
    <row r="28" spans="1:8" ht="15.75" customHeight="1" x14ac:dyDescent="0.2">
      <c r="A28" s="1" t="s">
        <v>1929</v>
      </c>
      <c r="B28" s="1" t="s">
        <v>1331</v>
      </c>
      <c r="C28" s="1" t="str">
        <f t="shared" si="0"/>
        <v>Europe - east</v>
      </c>
    </row>
    <row r="29" spans="1:8" ht="15.75" customHeight="1" x14ac:dyDescent="0.2">
      <c r="A29" s="1" t="s">
        <v>1608</v>
      </c>
      <c r="B29" s="1" t="s">
        <v>1332</v>
      </c>
      <c r="C29" s="1" t="str">
        <f t="shared" si="0"/>
        <v>Europe - south</v>
      </c>
    </row>
    <row r="30" spans="1:8" ht="15.75" customHeight="1" x14ac:dyDescent="0.2">
      <c r="A30" s="1" t="s">
        <v>1483</v>
      </c>
      <c r="B30" s="1" t="s">
        <v>1332</v>
      </c>
      <c r="C30" s="1" t="str">
        <f t="shared" si="0"/>
        <v>Europe - south</v>
      </c>
    </row>
    <row r="31" spans="1:8" ht="15.75" customHeight="1" x14ac:dyDescent="0.2">
      <c r="A31" s="1" t="s">
        <v>1530</v>
      </c>
      <c r="B31" s="1" t="s">
        <v>1332</v>
      </c>
      <c r="C31" s="1" t="str">
        <f t="shared" si="0"/>
        <v>Europe - south</v>
      </c>
    </row>
    <row r="32" spans="1:8" ht="15.75" customHeight="1" x14ac:dyDescent="0.2">
      <c r="A32" s="1" t="s">
        <v>44</v>
      </c>
      <c r="B32" s="1" t="s">
        <v>45</v>
      </c>
      <c r="C32" s="1" t="str">
        <f t="shared" si="0"/>
        <v>India</v>
      </c>
    </row>
    <row r="33" spans="1:3" ht="15.75" customHeight="1" x14ac:dyDescent="0.2">
      <c r="A33" s="1" t="s">
        <v>1942</v>
      </c>
      <c r="B33" s="1" t="s">
        <v>1334</v>
      </c>
      <c r="C33" s="1" t="str">
        <f t="shared" si="0"/>
        <v>Middleast</v>
      </c>
    </row>
    <row r="34" spans="1:3" ht="15.75" customHeight="1" x14ac:dyDescent="0.2">
      <c r="A34" s="1" t="s">
        <v>906</v>
      </c>
      <c r="B34" s="1" t="s">
        <v>1334</v>
      </c>
      <c r="C34" s="1" t="str">
        <f t="shared" si="0"/>
        <v>Middleast</v>
      </c>
    </row>
    <row r="35" spans="1:3" ht="15.75" customHeight="1" x14ac:dyDescent="0.2">
      <c r="A35" s="1" t="s">
        <v>1539</v>
      </c>
      <c r="B35" s="1" t="s">
        <v>1334</v>
      </c>
      <c r="C35" s="1" t="str">
        <f t="shared" si="0"/>
        <v>Middleast</v>
      </c>
    </row>
    <row r="36" spans="1:3" ht="15.75" customHeight="1" x14ac:dyDescent="0.2">
      <c r="A36" s="1" t="s">
        <v>1660</v>
      </c>
      <c r="B36" s="1" t="s">
        <v>1335</v>
      </c>
      <c r="C36" s="1" t="str">
        <f t="shared" si="0"/>
        <v>North America</v>
      </c>
    </row>
    <row r="37" spans="1:3" ht="15.75" customHeight="1" x14ac:dyDescent="0.2">
      <c r="A37" s="1" t="s">
        <v>169</v>
      </c>
      <c r="B37" s="1" t="s">
        <v>279</v>
      </c>
      <c r="C37" s="1" t="str">
        <f t="shared" si="0"/>
        <v>South America - north or west</v>
      </c>
    </row>
    <row r="38" spans="1:3" ht="15.75" customHeight="1" x14ac:dyDescent="0.2">
      <c r="A38" s="1" t="s">
        <v>1584</v>
      </c>
      <c r="B38" s="1" t="s">
        <v>1335</v>
      </c>
      <c r="C38" s="1" t="str">
        <f t="shared" si="0"/>
        <v>North America</v>
      </c>
    </row>
    <row r="39" spans="1:3" ht="15.75" customHeight="1" x14ac:dyDescent="0.2">
      <c r="A39" s="1" t="s">
        <v>1580</v>
      </c>
      <c r="B39" s="1" t="s">
        <v>1336</v>
      </c>
      <c r="C39" s="1" t="str">
        <f t="shared" si="0"/>
        <v>Northeast Asia</v>
      </c>
    </row>
    <row r="40" spans="1:3" ht="15.75" customHeight="1" x14ac:dyDescent="0.2">
      <c r="A40" s="1" t="s">
        <v>877</v>
      </c>
      <c r="B40" s="1" t="s">
        <v>86</v>
      </c>
      <c r="C40" s="1" t="str">
        <f t="shared" si="0"/>
        <v>South America - south or east</v>
      </c>
    </row>
    <row r="41" spans="1:3" ht="15.75" customHeight="1" x14ac:dyDescent="0.2">
      <c r="A41" s="1" t="s">
        <v>1898</v>
      </c>
      <c r="B41" s="1" t="s">
        <v>279</v>
      </c>
      <c r="C41" s="1" t="str">
        <f t="shared" si="0"/>
        <v>South America - north or west</v>
      </c>
    </row>
    <row r="42" spans="1:3" ht="15.75" customHeight="1" x14ac:dyDescent="0.2">
      <c r="A42" s="1" t="s">
        <v>1849</v>
      </c>
      <c r="B42" s="1" t="s">
        <v>279</v>
      </c>
      <c r="C42" s="1" t="str">
        <f t="shared" si="0"/>
        <v>South America - north or west</v>
      </c>
    </row>
    <row r="43" spans="1:3" ht="15.75" customHeight="1" x14ac:dyDescent="0.2">
      <c r="A43" s="1" t="s">
        <v>1983</v>
      </c>
      <c r="B43" s="1" t="s">
        <v>279</v>
      </c>
      <c r="C43" s="1" t="str">
        <f t="shared" si="0"/>
        <v>South America - north or west</v>
      </c>
    </row>
    <row r="44" spans="1:3" ht="15.75" customHeight="1" x14ac:dyDescent="0.2">
      <c r="A44" s="1" t="s">
        <v>1903</v>
      </c>
      <c r="B44" s="1" t="s">
        <v>279</v>
      </c>
      <c r="C44" s="1" t="str">
        <f t="shared" si="0"/>
        <v>South America - north or west</v>
      </c>
    </row>
    <row r="45" spans="1:3" ht="15.75" customHeight="1" x14ac:dyDescent="0.2">
      <c r="A45" s="1" t="s">
        <v>1924</v>
      </c>
      <c r="B45" s="1" t="s">
        <v>279</v>
      </c>
      <c r="C45" s="1" t="str">
        <f t="shared" si="0"/>
        <v>South America - north or west</v>
      </c>
    </row>
    <row r="46" spans="1:3" ht="15.75" customHeight="1" x14ac:dyDescent="0.2">
      <c r="A46" s="1" t="s">
        <v>73</v>
      </c>
      <c r="B46" s="1" t="s">
        <v>86</v>
      </c>
      <c r="C46" s="1" t="str">
        <f t="shared" si="0"/>
        <v>South America - south or east</v>
      </c>
    </row>
    <row r="47" spans="1:3" ht="15.75" customHeight="1" x14ac:dyDescent="0.2">
      <c r="A47" s="1" t="s">
        <v>1706</v>
      </c>
      <c r="B47" s="1" t="s">
        <v>86</v>
      </c>
      <c r="C47" s="1" t="str">
        <f t="shared" si="0"/>
        <v>South America - south or east</v>
      </c>
    </row>
    <row r="48" spans="1:3" ht="15.75" customHeight="1" x14ac:dyDescent="0.2">
      <c r="A48" s="1" t="s">
        <v>296</v>
      </c>
      <c r="B48" s="1" t="s">
        <v>86</v>
      </c>
      <c r="C48" s="1" t="str">
        <f t="shared" si="0"/>
        <v>South America - south or east</v>
      </c>
    </row>
    <row r="49" spans="1:3" ht="15.75" customHeight="1" x14ac:dyDescent="0.2">
      <c r="A49" s="1" t="s">
        <v>1480</v>
      </c>
      <c r="B49" s="1" t="s">
        <v>279</v>
      </c>
      <c r="C49" s="1" t="str">
        <f t="shared" si="0"/>
        <v>South America - north or west</v>
      </c>
    </row>
    <row r="50" spans="1:3" ht="15.75" customHeight="1" x14ac:dyDescent="0.2">
      <c r="A50" s="1" t="s">
        <v>858</v>
      </c>
      <c r="B50" s="1" t="s">
        <v>279</v>
      </c>
      <c r="C50" s="1" t="str">
        <f t="shared" si="0"/>
        <v>South America - north or west</v>
      </c>
    </row>
    <row r="51" spans="1:3" ht="15.75" customHeight="1" x14ac:dyDescent="0.2">
      <c r="A51" s="1" t="s">
        <v>1572</v>
      </c>
      <c r="B51" s="1" t="s">
        <v>1337</v>
      </c>
      <c r="C51" s="1" t="str">
        <f t="shared" si="0"/>
        <v>Southeast Asia</v>
      </c>
    </row>
    <row r="52" spans="1:3" ht="15.75" customHeight="1" x14ac:dyDescent="0.2">
      <c r="A52" s="1" t="s">
        <v>1881</v>
      </c>
      <c r="B52" s="1" t="s">
        <v>1337</v>
      </c>
      <c r="C52" s="1" t="str">
        <f t="shared" si="0"/>
        <v>Southeast Asia</v>
      </c>
    </row>
    <row r="53" spans="1:3" ht="15.75" customHeight="1" x14ac:dyDescent="0.2">
      <c r="A53" s="1" t="s">
        <v>2023</v>
      </c>
      <c r="B53" s="1" t="s">
        <v>1337</v>
      </c>
      <c r="C53" s="1" t="str">
        <f t="shared" si="0"/>
        <v>Southeast Asia</v>
      </c>
    </row>
    <row r="54" spans="1:3" ht="15.75" customHeight="1" x14ac:dyDescent="0.2">
      <c r="A54" s="1" t="s">
        <v>1039</v>
      </c>
      <c r="B54" s="1" t="s">
        <v>1337</v>
      </c>
      <c r="C54" s="1" t="str">
        <f t="shared" si="0"/>
        <v>Southeast Asia</v>
      </c>
    </row>
    <row r="55" spans="1:3" ht="15.75" customHeight="1" x14ac:dyDescent="0.2">
      <c r="A55" s="1" t="s">
        <v>1910</v>
      </c>
      <c r="B55" s="1" t="s">
        <v>1337</v>
      </c>
      <c r="C55" s="1" t="str">
        <f t="shared" si="0"/>
        <v>Southeast Asia</v>
      </c>
    </row>
    <row r="56" spans="1:3" ht="15.75" customHeight="1" x14ac:dyDescent="0.2">
      <c r="A56" s="1" t="s">
        <v>1933</v>
      </c>
      <c r="B56" s="1" t="s">
        <v>1337</v>
      </c>
      <c r="C56" s="1" t="str">
        <f t="shared" si="0"/>
        <v>Southeast Asia</v>
      </c>
    </row>
    <row r="57" spans="1:3" ht="15.75" customHeight="1" x14ac:dyDescent="0.2">
      <c r="A57" s="1" t="s">
        <v>1905</v>
      </c>
      <c r="B57" s="1" t="s">
        <v>1337</v>
      </c>
      <c r="C57" s="1" t="str">
        <f t="shared" si="0"/>
        <v>Southeast Asia</v>
      </c>
    </row>
    <row r="58" spans="1:3" ht="15.75" customHeight="1" x14ac:dyDescent="0.2">
      <c r="A58" s="1" t="s">
        <v>1577</v>
      </c>
      <c r="B58" s="1" t="s">
        <v>1333</v>
      </c>
      <c r="C58" s="1" t="str">
        <f t="shared" si="0"/>
        <v>Soviet Union</v>
      </c>
    </row>
    <row r="59" spans="1:3" ht="15.75" customHeight="1" x14ac:dyDescent="0.2">
      <c r="A59" s="1" t="s">
        <v>374</v>
      </c>
      <c r="B59" s="1" t="s">
        <v>374</v>
      </c>
      <c r="C59" s="1" t="s">
        <v>374</v>
      </c>
    </row>
    <row r="60" spans="1:3" ht="15.75" customHeight="1" x14ac:dyDescent="0.2"/>
    <row r="61" spans="1:3" ht="15.75" customHeight="1" x14ac:dyDescent="0.2"/>
    <row r="62" spans="1:3" ht="15.75" customHeight="1" x14ac:dyDescent="0.2"/>
    <row r="63" spans="1:3" ht="15.75" customHeight="1" x14ac:dyDescent="0.2"/>
    <row r="64" spans="1: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Z1000"/>
  <sheetViews>
    <sheetView workbookViewId="0"/>
  </sheetViews>
  <sheetFormatPr baseColWidth="10" defaultColWidth="11.28515625" defaultRowHeight="15" customHeight="1" x14ac:dyDescent="0.2"/>
  <cols>
    <col min="1" max="6" width="10.5703125" customWidth="1"/>
    <col min="7" max="7" width="10.28515625" customWidth="1"/>
    <col min="8" max="8" width="8.7109375" customWidth="1"/>
    <col min="9" max="10" width="13" customWidth="1"/>
    <col min="11" max="11" width="30.7109375" customWidth="1"/>
    <col min="12" max="26" width="10.5703125" customWidth="1"/>
  </cols>
  <sheetData>
    <row r="2" spans="1:26" ht="16" x14ac:dyDescent="0.2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6" x14ac:dyDescent="0.2"/>
    <row r="4" spans="1:26" ht="16" x14ac:dyDescent="0.2">
      <c r="A4" s="90" t="s">
        <v>5658</v>
      </c>
    </row>
    <row r="5" spans="1:26" ht="16" x14ac:dyDescent="0.2"/>
    <row r="6" spans="1:26" ht="16" x14ac:dyDescent="0.2">
      <c r="A6" s="90" t="s">
        <v>5659</v>
      </c>
    </row>
    <row r="7" spans="1:26" ht="15" customHeight="1" x14ac:dyDescent="0.2">
      <c r="B7" s="95" t="s">
        <v>5660</v>
      </c>
    </row>
    <row r="9" spans="1:26" ht="15" customHeight="1" x14ac:dyDescent="0.2">
      <c r="A9" s="19" t="s">
        <v>5606</v>
      </c>
      <c r="B9" s="19" t="s">
        <v>5607</v>
      </c>
    </row>
    <row r="10" spans="1:26" ht="15" customHeight="1" x14ac:dyDescent="0.2">
      <c r="A10" s="1" t="s">
        <v>5608</v>
      </c>
      <c r="B10" s="15" t="s">
        <v>1522</v>
      </c>
    </row>
    <row r="11" spans="1:26" ht="15" customHeight="1" x14ac:dyDescent="0.2">
      <c r="A11" s="1" t="s">
        <v>5609</v>
      </c>
      <c r="B11" s="22" t="s">
        <v>3032</v>
      </c>
    </row>
    <row r="12" spans="1:26" ht="15" customHeight="1" x14ac:dyDescent="0.2">
      <c r="A12" s="1" t="s">
        <v>5596</v>
      </c>
      <c r="B12" s="84" t="s">
        <v>3200</v>
      </c>
    </row>
    <row r="13" spans="1:26" ht="15" customHeight="1" x14ac:dyDescent="0.2">
      <c r="A13" s="1" t="s">
        <v>5599</v>
      </c>
      <c r="B13" s="1" t="s">
        <v>5600</v>
      </c>
    </row>
    <row r="17" spans="1:5" ht="16" x14ac:dyDescent="0.2">
      <c r="A17" s="1" t="s">
        <v>11</v>
      </c>
      <c r="B17" s="1" t="s">
        <v>12</v>
      </c>
      <c r="C17" s="1" t="s">
        <v>5610</v>
      </c>
      <c r="D17" s="1" t="s">
        <v>13</v>
      </c>
      <c r="E17" s="1" t="s">
        <v>18</v>
      </c>
    </row>
    <row r="18" spans="1:5" ht="16" x14ac:dyDescent="0.2">
      <c r="A18" s="1" t="s">
        <v>4612</v>
      </c>
      <c r="B18" s="1" t="s">
        <v>1141</v>
      </c>
      <c r="C18" s="1" t="s">
        <v>4610</v>
      </c>
      <c r="D18" s="1" t="s">
        <v>4610</v>
      </c>
      <c r="E18" s="1" t="s">
        <v>4614</v>
      </c>
    </row>
    <row r="19" spans="1:5" ht="16" x14ac:dyDescent="0.2">
      <c r="A19" s="1" t="s">
        <v>1141</v>
      </c>
      <c r="B19" s="1" t="s">
        <v>1141</v>
      </c>
      <c r="C19" s="1" t="s">
        <v>3200</v>
      </c>
      <c r="E19" s="1" t="s">
        <v>4460</v>
      </c>
    </row>
    <row r="20" spans="1:5" ht="16" x14ac:dyDescent="0.2">
      <c r="A20" s="1" t="s">
        <v>1141</v>
      </c>
      <c r="B20" s="1" t="s">
        <v>1141</v>
      </c>
      <c r="C20" s="1" t="s">
        <v>5611</v>
      </c>
      <c r="E20" s="1" t="s">
        <v>5612</v>
      </c>
    </row>
    <row r="21" spans="1:5" ht="15.75" customHeight="1" x14ac:dyDescent="0.2"/>
    <row r="22" spans="1:5" ht="15.75" customHeight="1" x14ac:dyDescent="0.2"/>
    <row r="23" spans="1:5" ht="15.75" customHeight="1" x14ac:dyDescent="0.2">
      <c r="A23" s="1" t="s">
        <v>5613</v>
      </c>
    </row>
    <row r="24" spans="1:5" ht="15.75" customHeight="1" x14ac:dyDescent="0.2"/>
    <row r="25" spans="1:5" ht="15.75" customHeight="1" x14ac:dyDescent="0.2"/>
    <row r="26" spans="1:5" ht="15.75" customHeight="1" x14ac:dyDescent="0.2"/>
    <row r="27" spans="1:5" ht="15.75" customHeight="1" x14ac:dyDescent="0.2"/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B7" r:id="rId1" xr:uid="{F5AFD344-51CE-DC4C-B0DD-EDBB1F5AA2CE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98"/>
  <sheetViews>
    <sheetView workbookViewId="0">
      <pane ySplit="1" topLeftCell="A2" activePane="bottomLeft" state="frozen"/>
      <selection pane="bottomLeft" activeCell="I15" sqref="I15"/>
    </sheetView>
  </sheetViews>
  <sheetFormatPr baseColWidth="10" defaultColWidth="11.28515625" defaultRowHeight="15" customHeight="1" x14ac:dyDescent="0.2"/>
  <cols>
    <col min="2" max="2" width="13.85546875" customWidth="1"/>
    <col min="3" max="3" width="8.28515625" customWidth="1"/>
    <col min="4" max="4" width="5.7109375" customWidth="1"/>
    <col min="5" max="6" width="8.140625" customWidth="1"/>
    <col min="7" max="7" width="8.7109375" customWidth="1"/>
    <col min="8" max="8" width="4.7109375" customWidth="1"/>
    <col min="9" max="9" width="9" customWidth="1"/>
    <col min="10" max="10" width="8.28515625" customWidth="1"/>
    <col min="11" max="11" width="10.5703125" customWidth="1"/>
    <col min="12" max="12" width="7.140625" customWidth="1"/>
    <col min="13" max="27" width="10.5703125" customWidth="1"/>
  </cols>
  <sheetData>
    <row r="1" spans="1:27" ht="57.75" customHeight="1" x14ac:dyDescent="0.2">
      <c r="A1" s="2" t="s">
        <v>5644</v>
      </c>
      <c r="B1" s="2" t="s">
        <v>30</v>
      </c>
      <c r="C1" s="2" t="s">
        <v>36</v>
      </c>
      <c r="D1" s="2" t="s">
        <v>40</v>
      </c>
      <c r="E1" s="2" t="s">
        <v>41</v>
      </c>
      <c r="F1" s="2" t="s">
        <v>42</v>
      </c>
      <c r="G1" s="2" t="s">
        <v>50</v>
      </c>
      <c r="H1" s="4"/>
      <c r="I1" s="2" t="s">
        <v>54</v>
      </c>
      <c r="J1" s="2" t="s">
        <v>55</v>
      </c>
      <c r="K1" s="3"/>
      <c r="L1" s="3"/>
      <c r="M1" s="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6" x14ac:dyDescent="0.2">
      <c r="A2" s="1" t="s">
        <v>56</v>
      </c>
      <c r="B2" s="1" t="s">
        <v>1721</v>
      </c>
      <c r="C2" s="1">
        <v>0</v>
      </c>
      <c r="D2" s="1">
        <v>1</v>
      </c>
      <c r="E2" s="1">
        <v>0</v>
      </c>
      <c r="F2" s="1" t="s">
        <v>53</v>
      </c>
      <c r="G2" s="1" t="s">
        <v>53</v>
      </c>
      <c r="I2" s="1">
        <f>COUNTIF(D:D,J2)</f>
        <v>538</v>
      </c>
      <c r="J2" s="1">
        <v>1</v>
      </c>
      <c r="K2" s="1">
        <f t="shared" ref="K2:K6" si="0">I2*J2</f>
        <v>538</v>
      </c>
      <c r="L2" s="1">
        <f>K2</f>
        <v>538</v>
      </c>
      <c r="M2" s="1" t="s">
        <v>59</v>
      </c>
    </row>
    <row r="3" spans="1:27" ht="16" x14ac:dyDescent="0.2">
      <c r="A3" s="1" t="s">
        <v>60</v>
      </c>
      <c r="B3" s="1" t="s">
        <v>1739</v>
      </c>
      <c r="C3" s="1">
        <v>0</v>
      </c>
      <c r="D3" s="1">
        <v>1</v>
      </c>
      <c r="E3" s="1">
        <v>0</v>
      </c>
      <c r="F3" s="1" t="s">
        <v>53</v>
      </c>
      <c r="G3" s="1" t="s">
        <v>53</v>
      </c>
      <c r="I3" s="1">
        <f>COUNTIF(D:D,J3)</f>
        <v>193</v>
      </c>
      <c r="J3" s="1">
        <v>2</v>
      </c>
      <c r="K3" s="1">
        <f t="shared" si="0"/>
        <v>386</v>
      </c>
    </row>
    <row r="4" spans="1:27" ht="16" x14ac:dyDescent="0.2">
      <c r="A4" s="1" t="s">
        <v>65</v>
      </c>
      <c r="B4" s="1" t="s">
        <v>65</v>
      </c>
      <c r="C4" s="1">
        <v>0</v>
      </c>
      <c r="D4" s="1">
        <v>1</v>
      </c>
      <c r="E4" s="1">
        <v>0</v>
      </c>
      <c r="F4" s="1" t="s">
        <v>53</v>
      </c>
      <c r="G4" s="1" t="s">
        <v>53</v>
      </c>
      <c r="I4" s="1">
        <f>COUNTIF(D:D,J4)</f>
        <v>43</v>
      </c>
      <c r="J4" s="1">
        <v>3</v>
      </c>
      <c r="K4" s="1">
        <f t="shared" si="0"/>
        <v>129</v>
      </c>
    </row>
    <row r="5" spans="1:27" ht="16" x14ac:dyDescent="0.2">
      <c r="A5" s="1" t="s">
        <v>66</v>
      </c>
      <c r="B5" s="1" t="s">
        <v>1848</v>
      </c>
      <c r="C5" s="1">
        <v>0</v>
      </c>
      <c r="D5" s="1">
        <v>1</v>
      </c>
      <c r="E5" s="1">
        <v>0</v>
      </c>
      <c r="F5" s="1" t="s">
        <v>53</v>
      </c>
      <c r="G5" s="1" t="s">
        <v>53</v>
      </c>
      <c r="I5" s="1">
        <f>COUNTIF(D:D,J5)</f>
        <v>16</v>
      </c>
      <c r="J5" s="1">
        <v>4</v>
      </c>
      <c r="K5" s="1">
        <f t="shared" si="0"/>
        <v>64</v>
      </c>
    </row>
    <row r="6" spans="1:27" ht="16" x14ac:dyDescent="0.2">
      <c r="A6" s="1" t="s">
        <v>70</v>
      </c>
      <c r="B6" s="1" t="s">
        <v>70</v>
      </c>
      <c r="C6" s="1">
        <v>0</v>
      </c>
      <c r="D6" s="1">
        <v>1</v>
      </c>
      <c r="E6" s="1">
        <v>0</v>
      </c>
      <c r="F6" s="1" t="s">
        <v>53</v>
      </c>
      <c r="G6" s="1" t="s">
        <v>53</v>
      </c>
      <c r="I6" s="1">
        <f>COUNTIF(D:D,J6)</f>
        <v>1</v>
      </c>
      <c r="J6" s="1">
        <v>5</v>
      </c>
      <c r="K6" s="1">
        <f t="shared" si="0"/>
        <v>5</v>
      </c>
      <c r="L6" s="1">
        <f>SUM(K3:K6)</f>
        <v>584</v>
      </c>
      <c r="M6" s="1" t="s">
        <v>76</v>
      </c>
    </row>
    <row r="7" spans="1:27" ht="16" x14ac:dyDescent="0.2">
      <c r="A7" s="1" t="s">
        <v>77</v>
      </c>
      <c r="B7" s="1" t="s">
        <v>77</v>
      </c>
      <c r="C7" s="1">
        <v>0</v>
      </c>
      <c r="D7" s="1">
        <v>1</v>
      </c>
      <c r="E7" s="1">
        <v>0</v>
      </c>
      <c r="F7" s="1" t="s">
        <v>53</v>
      </c>
      <c r="G7" s="1" t="s">
        <v>53</v>
      </c>
      <c r="L7" s="1">
        <f>SUM(L2,L6)</f>
        <v>1122</v>
      </c>
      <c r="M7" s="1" t="s">
        <v>82</v>
      </c>
    </row>
    <row r="8" spans="1:27" ht="16" x14ac:dyDescent="0.2">
      <c r="A8" s="1" t="s">
        <v>91</v>
      </c>
      <c r="B8" s="1" t="s">
        <v>1299</v>
      </c>
      <c r="C8" s="1">
        <v>0</v>
      </c>
      <c r="D8" s="1">
        <v>1</v>
      </c>
      <c r="E8" s="1">
        <v>0</v>
      </c>
      <c r="I8" s="1">
        <f>SUM(I3:I6)</f>
        <v>253</v>
      </c>
      <c r="J8" s="1" t="s">
        <v>83</v>
      </c>
    </row>
    <row r="9" spans="1:27" ht="16" x14ac:dyDescent="0.2">
      <c r="A9" s="1" t="s">
        <v>93</v>
      </c>
      <c r="B9" s="1" t="s">
        <v>93</v>
      </c>
      <c r="C9" s="1">
        <v>0</v>
      </c>
      <c r="D9" s="1">
        <v>1</v>
      </c>
      <c r="E9" s="1">
        <v>0</v>
      </c>
      <c r="I9" s="1">
        <f>I2+I8</f>
        <v>791</v>
      </c>
      <c r="J9" s="1" t="s">
        <v>82</v>
      </c>
    </row>
    <row r="10" spans="1:27" ht="16" x14ac:dyDescent="0.2">
      <c r="A10" s="1" t="s">
        <v>95</v>
      </c>
      <c r="B10" s="1" t="s">
        <v>95</v>
      </c>
      <c r="C10" s="1">
        <v>0</v>
      </c>
      <c r="D10" s="1">
        <v>1</v>
      </c>
      <c r="E10" s="1">
        <v>0</v>
      </c>
    </row>
    <row r="11" spans="1:27" ht="16" x14ac:dyDescent="0.2">
      <c r="A11" s="1" t="s">
        <v>97</v>
      </c>
      <c r="B11" s="1" t="s">
        <v>97</v>
      </c>
      <c r="C11" s="1">
        <v>0</v>
      </c>
      <c r="D11" s="1">
        <v>1</v>
      </c>
      <c r="E11" s="1">
        <v>0</v>
      </c>
    </row>
    <row r="12" spans="1:27" ht="16" x14ac:dyDescent="0.2">
      <c r="A12" s="1" t="s">
        <v>98</v>
      </c>
      <c r="B12" s="1" t="s">
        <v>98</v>
      </c>
      <c r="C12" s="1">
        <v>0</v>
      </c>
      <c r="D12" s="1">
        <v>1</v>
      </c>
      <c r="E12" s="1">
        <v>0</v>
      </c>
    </row>
    <row r="13" spans="1:27" ht="16" x14ac:dyDescent="0.2">
      <c r="A13" s="1" t="s">
        <v>100</v>
      </c>
      <c r="B13" s="1" t="s">
        <v>2152</v>
      </c>
      <c r="C13" s="1">
        <v>0</v>
      </c>
      <c r="D13" s="1">
        <v>1</v>
      </c>
      <c r="E13" s="1">
        <v>0</v>
      </c>
    </row>
    <row r="14" spans="1:27" ht="16" x14ac:dyDescent="0.2">
      <c r="A14" s="1" t="s">
        <v>5627</v>
      </c>
      <c r="B14" s="1" t="s">
        <v>5627</v>
      </c>
      <c r="C14" s="1">
        <v>0</v>
      </c>
      <c r="D14" s="1">
        <v>1</v>
      </c>
      <c r="E14" s="1">
        <v>0</v>
      </c>
      <c r="F14" s="1" t="s">
        <v>53</v>
      </c>
      <c r="G14" s="1" t="s">
        <v>53</v>
      </c>
    </row>
    <row r="15" spans="1:27" ht="16" x14ac:dyDescent="0.2">
      <c r="A15" s="1" t="s">
        <v>98</v>
      </c>
      <c r="B15" s="1" t="s">
        <v>98</v>
      </c>
      <c r="C15" s="1">
        <v>0</v>
      </c>
      <c r="D15" s="1">
        <v>1</v>
      </c>
      <c r="E15" s="1">
        <v>0</v>
      </c>
      <c r="F15" s="1" t="s">
        <v>53</v>
      </c>
      <c r="G15" s="1" t="s">
        <v>53</v>
      </c>
    </row>
    <row r="16" spans="1:27" ht="15.75" customHeight="1" x14ac:dyDescent="0.2">
      <c r="B16" s="1" t="s">
        <v>1302</v>
      </c>
      <c r="C16" s="1">
        <v>0</v>
      </c>
      <c r="D16" s="1">
        <v>1</v>
      </c>
      <c r="E16" s="1">
        <v>0</v>
      </c>
      <c r="F16" s="1" t="s">
        <v>53</v>
      </c>
      <c r="G16" s="1" t="s">
        <v>53</v>
      </c>
    </row>
    <row r="17" spans="2:7" ht="15.75" customHeight="1" x14ac:dyDescent="0.2">
      <c r="B17" s="1" t="s">
        <v>1303</v>
      </c>
      <c r="C17" s="1">
        <v>0</v>
      </c>
      <c r="D17" s="1">
        <v>1</v>
      </c>
      <c r="E17" s="1">
        <v>0</v>
      </c>
      <c r="F17" s="1" t="s">
        <v>53</v>
      </c>
      <c r="G17" s="1" t="s">
        <v>53</v>
      </c>
    </row>
    <row r="18" spans="2:7" ht="15.75" customHeight="1" x14ac:dyDescent="0.2">
      <c r="B18" s="1" t="s">
        <v>1304</v>
      </c>
      <c r="C18" s="1">
        <v>0</v>
      </c>
      <c r="D18" s="1">
        <v>1</v>
      </c>
      <c r="E18" s="1">
        <v>0</v>
      </c>
      <c r="F18" s="1" t="s">
        <v>53</v>
      </c>
      <c r="G18" s="1" t="s">
        <v>53</v>
      </c>
    </row>
    <row r="19" spans="2:7" ht="15.75" customHeight="1" x14ac:dyDescent="0.2">
      <c r="B19" s="1" t="s">
        <v>1305</v>
      </c>
      <c r="C19" s="1">
        <v>0</v>
      </c>
      <c r="E19" s="1">
        <v>0</v>
      </c>
      <c r="F19" s="1" t="s">
        <v>53</v>
      </c>
      <c r="G19" s="1" t="s">
        <v>53</v>
      </c>
    </row>
    <row r="20" spans="2:7" ht="15.75" customHeight="1" x14ac:dyDescent="0.2">
      <c r="B20" s="1" t="s">
        <v>101</v>
      </c>
      <c r="C20" s="1">
        <v>0</v>
      </c>
      <c r="D20" s="1">
        <v>1</v>
      </c>
      <c r="E20" s="1">
        <v>0</v>
      </c>
      <c r="F20" s="1" t="s">
        <v>53</v>
      </c>
      <c r="G20" s="1" t="s">
        <v>53</v>
      </c>
    </row>
    <row r="21" spans="2:7" ht="15.75" customHeight="1" x14ac:dyDescent="0.2">
      <c r="B21" s="1" t="s">
        <v>102</v>
      </c>
      <c r="C21" s="1">
        <v>0</v>
      </c>
      <c r="D21" s="1">
        <v>1</v>
      </c>
      <c r="E21" s="1">
        <v>0</v>
      </c>
      <c r="F21" s="1" t="s">
        <v>53</v>
      </c>
      <c r="G21" s="1" t="s">
        <v>53</v>
      </c>
    </row>
    <row r="22" spans="2:7" ht="16" x14ac:dyDescent="0.2">
      <c r="B22" s="1" t="s">
        <v>103</v>
      </c>
      <c r="C22" s="1">
        <v>0</v>
      </c>
      <c r="D22" s="1">
        <v>1</v>
      </c>
      <c r="E22" s="1">
        <v>0</v>
      </c>
      <c r="F22" s="1" t="s">
        <v>53</v>
      </c>
      <c r="G22" s="1" t="s">
        <v>53</v>
      </c>
    </row>
    <row r="23" spans="2:7" ht="16" x14ac:dyDescent="0.2">
      <c r="B23" s="1" t="s">
        <v>104</v>
      </c>
      <c r="C23" s="1">
        <v>0</v>
      </c>
      <c r="D23" s="1">
        <v>1</v>
      </c>
      <c r="E23" s="1">
        <v>0</v>
      </c>
      <c r="F23" s="1" t="s">
        <v>53</v>
      </c>
      <c r="G23" s="1" t="s">
        <v>53</v>
      </c>
    </row>
    <row r="24" spans="2:7" ht="16" x14ac:dyDescent="0.2">
      <c r="B24" s="1" t="s">
        <v>105</v>
      </c>
      <c r="C24" s="1">
        <v>0</v>
      </c>
      <c r="D24" s="1">
        <v>1</v>
      </c>
      <c r="E24" s="1">
        <v>0</v>
      </c>
      <c r="F24" s="1" t="s">
        <v>53</v>
      </c>
      <c r="G24" s="1" t="s">
        <v>53</v>
      </c>
    </row>
    <row r="25" spans="2:7" ht="16" x14ac:dyDescent="0.2">
      <c r="B25" s="1" t="s">
        <v>110</v>
      </c>
      <c r="C25" s="1">
        <v>0</v>
      </c>
      <c r="D25" s="1">
        <v>1</v>
      </c>
      <c r="E25" s="1">
        <v>0</v>
      </c>
      <c r="F25" s="1" t="s">
        <v>53</v>
      </c>
      <c r="G25" s="1" t="s">
        <v>53</v>
      </c>
    </row>
    <row r="26" spans="2:7" ht="15.75" customHeight="1" x14ac:dyDescent="0.2">
      <c r="B26" s="1" t="s">
        <v>111</v>
      </c>
      <c r="C26" s="1">
        <v>0</v>
      </c>
      <c r="D26" s="1">
        <v>1</v>
      </c>
      <c r="E26" s="1">
        <v>0</v>
      </c>
      <c r="F26" s="1" t="s">
        <v>53</v>
      </c>
      <c r="G26" s="1" t="s">
        <v>53</v>
      </c>
    </row>
    <row r="27" spans="2:7" ht="15.75" customHeight="1" x14ac:dyDescent="0.2">
      <c r="B27" s="1" t="s">
        <v>112</v>
      </c>
      <c r="C27" s="1">
        <v>0</v>
      </c>
      <c r="D27" s="1">
        <v>1</v>
      </c>
      <c r="E27" s="1">
        <v>0</v>
      </c>
      <c r="F27" s="1" t="s">
        <v>53</v>
      </c>
      <c r="G27" s="1" t="s">
        <v>53</v>
      </c>
    </row>
    <row r="28" spans="2:7" ht="15.75" customHeight="1" x14ac:dyDescent="0.2">
      <c r="B28" s="1" t="s">
        <v>113</v>
      </c>
      <c r="C28" s="1">
        <v>0</v>
      </c>
      <c r="D28" s="1">
        <v>4</v>
      </c>
      <c r="E28" s="1">
        <v>4</v>
      </c>
      <c r="F28" s="1" t="s">
        <v>114</v>
      </c>
      <c r="G28" s="1" t="s">
        <v>115</v>
      </c>
    </row>
    <row r="29" spans="2:7" ht="15.75" customHeight="1" x14ac:dyDescent="0.2">
      <c r="B29" s="1" t="s">
        <v>116</v>
      </c>
      <c r="C29" s="1">
        <v>0</v>
      </c>
      <c r="D29" s="1">
        <v>1</v>
      </c>
      <c r="E29" s="1">
        <v>0</v>
      </c>
      <c r="F29" s="1" t="s">
        <v>53</v>
      </c>
      <c r="G29" s="1" t="s">
        <v>53</v>
      </c>
    </row>
    <row r="30" spans="2:7" ht="15.75" customHeight="1" x14ac:dyDescent="0.2">
      <c r="B30" s="1" t="s">
        <v>117</v>
      </c>
      <c r="C30" s="1">
        <v>0</v>
      </c>
      <c r="D30" s="1">
        <v>1</v>
      </c>
      <c r="E30" s="1">
        <v>0</v>
      </c>
      <c r="F30" s="1" t="s">
        <v>53</v>
      </c>
      <c r="G30" s="1" t="s">
        <v>53</v>
      </c>
    </row>
    <row r="31" spans="2:7" ht="15.75" customHeight="1" x14ac:dyDescent="0.2">
      <c r="B31" s="1" t="s">
        <v>120</v>
      </c>
      <c r="C31" s="1">
        <v>0</v>
      </c>
      <c r="D31" s="1">
        <v>1</v>
      </c>
      <c r="E31" s="1">
        <v>0</v>
      </c>
      <c r="F31" s="1" t="s">
        <v>53</v>
      </c>
      <c r="G31" s="1" t="s">
        <v>53</v>
      </c>
    </row>
    <row r="32" spans="2:7" ht="15.75" customHeight="1" x14ac:dyDescent="0.2">
      <c r="B32" s="1" t="s">
        <v>123</v>
      </c>
      <c r="C32" s="1" t="s">
        <v>114</v>
      </c>
      <c r="D32" s="1">
        <v>1</v>
      </c>
      <c r="E32" s="1">
        <v>0</v>
      </c>
      <c r="F32" s="1" t="s">
        <v>53</v>
      </c>
      <c r="G32" s="1" t="s">
        <v>53</v>
      </c>
    </row>
    <row r="33" spans="2:7" ht="15.75" customHeight="1" x14ac:dyDescent="0.2">
      <c r="B33" s="1" t="s">
        <v>124</v>
      </c>
      <c r="C33" s="1">
        <v>0</v>
      </c>
      <c r="D33" s="1">
        <v>1</v>
      </c>
      <c r="E33" s="1">
        <v>0</v>
      </c>
      <c r="F33" s="1" t="s">
        <v>53</v>
      </c>
      <c r="G33" s="1" t="s">
        <v>53</v>
      </c>
    </row>
    <row r="34" spans="2:7" ht="15.75" customHeight="1" x14ac:dyDescent="0.2">
      <c r="B34" s="1" t="s">
        <v>125</v>
      </c>
      <c r="C34" s="1">
        <v>0</v>
      </c>
      <c r="D34" s="1">
        <v>1</v>
      </c>
      <c r="E34" s="1">
        <v>0</v>
      </c>
      <c r="F34" s="1" t="s">
        <v>53</v>
      </c>
      <c r="G34" s="1" t="s">
        <v>53</v>
      </c>
    </row>
    <row r="35" spans="2:7" ht="15.75" customHeight="1" x14ac:dyDescent="0.2">
      <c r="B35" s="1" t="s">
        <v>128</v>
      </c>
      <c r="C35" s="1">
        <v>0</v>
      </c>
      <c r="D35" s="1">
        <v>1</v>
      </c>
      <c r="E35" s="1">
        <v>0</v>
      </c>
      <c r="F35" s="1" t="s">
        <v>53</v>
      </c>
      <c r="G35" s="1" t="s">
        <v>53</v>
      </c>
    </row>
    <row r="36" spans="2:7" ht="15.75" customHeight="1" x14ac:dyDescent="0.2">
      <c r="B36" s="1" t="s">
        <v>129</v>
      </c>
      <c r="C36" s="1">
        <v>0</v>
      </c>
      <c r="D36" s="1">
        <v>1</v>
      </c>
      <c r="E36" s="1">
        <v>0</v>
      </c>
      <c r="F36" s="1" t="s">
        <v>53</v>
      </c>
      <c r="G36" s="1" t="s">
        <v>53</v>
      </c>
    </row>
    <row r="37" spans="2:7" ht="15.75" customHeight="1" x14ac:dyDescent="0.2">
      <c r="B37" s="1" t="s">
        <v>131</v>
      </c>
      <c r="C37" s="1">
        <v>0</v>
      </c>
      <c r="D37" s="1">
        <v>4</v>
      </c>
      <c r="E37" s="1">
        <v>4</v>
      </c>
      <c r="F37" s="1" t="s">
        <v>114</v>
      </c>
      <c r="G37" s="1" t="s">
        <v>115</v>
      </c>
    </row>
    <row r="38" spans="2:7" ht="15.75" customHeight="1" x14ac:dyDescent="0.2">
      <c r="B38" s="1" t="s">
        <v>132</v>
      </c>
      <c r="C38" s="1" t="s">
        <v>114</v>
      </c>
      <c r="D38" s="1">
        <v>1</v>
      </c>
      <c r="E38" s="1">
        <v>0</v>
      </c>
      <c r="F38" s="1" t="s">
        <v>53</v>
      </c>
      <c r="G38" s="1" t="s">
        <v>53</v>
      </c>
    </row>
    <row r="39" spans="2:7" ht="15.75" customHeight="1" x14ac:dyDescent="0.2">
      <c r="B39" s="1" t="s">
        <v>133</v>
      </c>
      <c r="C39" s="1">
        <v>0</v>
      </c>
      <c r="D39" s="1">
        <v>1</v>
      </c>
      <c r="E39" s="1">
        <v>0</v>
      </c>
      <c r="F39" s="1" t="s">
        <v>53</v>
      </c>
      <c r="G39" s="1" t="s">
        <v>53</v>
      </c>
    </row>
    <row r="40" spans="2:7" ht="15.75" customHeight="1" x14ac:dyDescent="0.2">
      <c r="B40" s="1" t="s">
        <v>134</v>
      </c>
      <c r="C40" s="1" t="s">
        <v>114</v>
      </c>
      <c r="D40" s="1">
        <v>1</v>
      </c>
      <c r="E40" s="1">
        <v>0</v>
      </c>
      <c r="F40" s="1" t="s">
        <v>53</v>
      </c>
      <c r="G40" s="1" t="s">
        <v>53</v>
      </c>
    </row>
    <row r="41" spans="2:7" ht="15.75" customHeight="1" x14ac:dyDescent="0.2">
      <c r="B41" s="1" t="s">
        <v>135</v>
      </c>
      <c r="C41" s="1">
        <v>0</v>
      </c>
      <c r="D41" s="1">
        <v>1</v>
      </c>
      <c r="E41" s="1">
        <v>0</v>
      </c>
      <c r="F41" s="1" t="s">
        <v>53</v>
      </c>
      <c r="G41" s="1" t="s">
        <v>53</v>
      </c>
    </row>
    <row r="42" spans="2:7" ht="15.75" customHeight="1" x14ac:dyDescent="0.2">
      <c r="B42" s="1" t="s">
        <v>137</v>
      </c>
      <c r="C42" s="1">
        <v>0</v>
      </c>
      <c r="D42" s="1">
        <v>1</v>
      </c>
      <c r="E42" s="1">
        <v>0</v>
      </c>
      <c r="F42" s="1" t="s">
        <v>53</v>
      </c>
      <c r="G42" s="1" t="s">
        <v>53</v>
      </c>
    </row>
    <row r="43" spans="2:7" ht="15.75" customHeight="1" x14ac:dyDescent="0.2">
      <c r="B43" s="1" t="s">
        <v>138</v>
      </c>
      <c r="C43" s="1" t="s">
        <v>114</v>
      </c>
      <c r="D43" s="1">
        <v>3</v>
      </c>
      <c r="E43" s="1">
        <v>3</v>
      </c>
      <c r="F43" s="1" t="s">
        <v>114</v>
      </c>
      <c r="G43" s="1" t="s">
        <v>115</v>
      </c>
    </row>
    <row r="44" spans="2:7" ht="15.75" customHeight="1" x14ac:dyDescent="0.2">
      <c r="B44" s="1" t="s">
        <v>141</v>
      </c>
      <c r="C44" s="1">
        <v>0</v>
      </c>
      <c r="D44" s="1">
        <v>1</v>
      </c>
      <c r="E44" s="1">
        <v>0</v>
      </c>
      <c r="F44" s="1" t="s">
        <v>53</v>
      </c>
      <c r="G44" s="1" t="s">
        <v>53</v>
      </c>
    </row>
    <row r="45" spans="2:7" ht="15.75" customHeight="1" x14ac:dyDescent="0.2">
      <c r="B45" s="1" t="s">
        <v>142</v>
      </c>
      <c r="C45" s="1">
        <v>0</v>
      </c>
      <c r="D45" s="1">
        <v>1</v>
      </c>
      <c r="E45" s="1">
        <v>0</v>
      </c>
      <c r="F45" s="1" t="s">
        <v>53</v>
      </c>
      <c r="G45" s="1" t="s">
        <v>53</v>
      </c>
    </row>
    <row r="46" spans="2:7" ht="15.75" customHeight="1" x14ac:dyDescent="0.2">
      <c r="B46" s="1" t="s">
        <v>143</v>
      </c>
      <c r="C46" s="1" t="s">
        <v>114</v>
      </c>
      <c r="D46" s="1">
        <v>1</v>
      </c>
      <c r="E46" s="1">
        <v>0</v>
      </c>
      <c r="F46" s="1" t="s">
        <v>53</v>
      </c>
      <c r="G46" s="1" t="s">
        <v>53</v>
      </c>
    </row>
    <row r="47" spans="2:7" ht="15.75" customHeight="1" x14ac:dyDescent="0.2">
      <c r="B47" s="1" t="s">
        <v>146</v>
      </c>
      <c r="C47" s="1">
        <v>0</v>
      </c>
      <c r="D47" s="1">
        <v>1</v>
      </c>
      <c r="E47" s="1">
        <v>0</v>
      </c>
      <c r="F47" s="1" t="s">
        <v>53</v>
      </c>
      <c r="G47" s="1" t="s">
        <v>53</v>
      </c>
    </row>
    <row r="48" spans="2:7" ht="15.75" customHeight="1" x14ac:dyDescent="0.2">
      <c r="B48" s="1" t="s">
        <v>147</v>
      </c>
      <c r="C48" s="1">
        <v>0</v>
      </c>
      <c r="D48" s="1">
        <v>1</v>
      </c>
      <c r="E48" s="1">
        <v>0</v>
      </c>
      <c r="F48" s="1" t="s">
        <v>53</v>
      </c>
      <c r="G48" s="1" t="s">
        <v>53</v>
      </c>
    </row>
    <row r="49" spans="2:7" ht="15.75" customHeight="1" x14ac:dyDescent="0.2">
      <c r="B49" s="1" t="s">
        <v>148</v>
      </c>
      <c r="C49" s="1">
        <v>0</v>
      </c>
      <c r="D49" s="1">
        <v>1</v>
      </c>
      <c r="E49" s="1">
        <v>0</v>
      </c>
      <c r="F49" s="1" t="s">
        <v>53</v>
      </c>
      <c r="G49" s="1" t="s">
        <v>53</v>
      </c>
    </row>
    <row r="50" spans="2:7" ht="15.75" customHeight="1" x14ac:dyDescent="0.2">
      <c r="B50" s="1" t="s">
        <v>150</v>
      </c>
      <c r="C50" s="1" t="s">
        <v>114</v>
      </c>
      <c r="D50" s="1">
        <v>1</v>
      </c>
      <c r="E50" s="1">
        <v>0</v>
      </c>
      <c r="F50" s="1" t="s">
        <v>53</v>
      </c>
      <c r="G50" s="1" t="s">
        <v>53</v>
      </c>
    </row>
    <row r="51" spans="2:7" ht="15.75" customHeight="1" x14ac:dyDescent="0.2">
      <c r="B51" s="1" t="s">
        <v>152</v>
      </c>
      <c r="C51" s="1">
        <v>0</v>
      </c>
      <c r="D51" s="1">
        <v>1</v>
      </c>
      <c r="E51" s="1">
        <v>0</v>
      </c>
      <c r="F51" s="1" t="s">
        <v>53</v>
      </c>
      <c r="G51" s="1" t="s">
        <v>53</v>
      </c>
    </row>
    <row r="52" spans="2:7" ht="15.75" customHeight="1" x14ac:dyDescent="0.2">
      <c r="B52" s="1" t="s">
        <v>155</v>
      </c>
      <c r="C52" s="1">
        <v>0</v>
      </c>
      <c r="D52" s="1">
        <v>1</v>
      </c>
      <c r="E52" s="1">
        <v>0</v>
      </c>
      <c r="F52" s="1" t="s">
        <v>53</v>
      </c>
      <c r="G52" s="1" t="s">
        <v>53</v>
      </c>
    </row>
    <row r="53" spans="2:7" ht="15.75" customHeight="1" x14ac:dyDescent="0.2">
      <c r="B53" s="1" t="s">
        <v>156</v>
      </c>
      <c r="C53" s="1" t="s">
        <v>114</v>
      </c>
      <c r="D53" s="1">
        <v>1</v>
      </c>
      <c r="E53" s="1">
        <v>0</v>
      </c>
      <c r="F53" s="1" t="s">
        <v>53</v>
      </c>
      <c r="G53" s="1" t="s">
        <v>53</v>
      </c>
    </row>
    <row r="54" spans="2:7" ht="15.75" customHeight="1" x14ac:dyDescent="0.2">
      <c r="B54" s="1" t="s">
        <v>157</v>
      </c>
      <c r="C54" s="1">
        <v>0</v>
      </c>
      <c r="D54" s="1">
        <v>1</v>
      </c>
      <c r="E54" s="1">
        <v>0</v>
      </c>
      <c r="F54" s="1" t="s">
        <v>53</v>
      </c>
      <c r="G54" s="1" t="s">
        <v>53</v>
      </c>
    </row>
    <row r="55" spans="2:7" ht="15.75" customHeight="1" x14ac:dyDescent="0.2">
      <c r="B55" s="1" t="s">
        <v>158</v>
      </c>
      <c r="C55" s="1">
        <v>0</v>
      </c>
      <c r="D55" s="1">
        <v>1</v>
      </c>
      <c r="E55" s="1">
        <v>0</v>
      </c>
      <c r="F55" s="1" t="s">
        <v>53</v>
      </c>
      <c r="G55" s="1" t="s">
        <v>53</v>
      </c>
    </row>
    <row r="56" spans="2:7" ht="15.75" customHeight="1" x14ac:dyDescent="0.2">
      <c r="B56" s="1" t="s">
        <v>159</v>
      </c>
      <c r="C56" s="1">
        <v>0</v>
      </c>
      <c r="D56" s="1">
        <v>2</v>
      </c>
      <c r="E56" s="1">
        <v>2</v>
      </c>
      <c r="F56" s="1" t="s">
        <v>114</v>
      </c>
      <c r="G56" s="1" t="s">
        <v>165</v>
      </c>
    </row>
    <row r="57" spans="2:7" ht="15.75" customHeight="1" x14ac:dyDescent="0.2">
      <c r="B57" s="1" t="s">
        <v>166</v>
      </c>
      <c r="C57" s="1">
        <v>0</v>
      </c>
      <c r="D57" s="1">
        <v>2</v>
      </c>
      <c r="E57" s="1">
        <v>2</v>
      </c>
      <c r="F57" s="1" t="s">
        <v>114</v>
      </c>
      <c r="G57" s="1" t="s">
        <v>165</v>
      </c>
    </row>
    <row r="58" spans="2:7" ht="15.75" customHeight="1" x14ac:dyDescent="0.2">
      <c r="B58" s="1" t="s">
        <v>170</v>
      </c>
      <c r="C58" s="1">
        <v>0</v>
      </c>
      <c r="D58" s="1">
        <v>1</v>
      </c>
      <c r="E58" s="1">
        <v>0</v>
      </c>
      <c r="F58" s="1" t="s">
        <v>53</v>
      </c>
      <c r="G58" s="1" t="s">
        <v>53</v>
      </c>
    </row>
    <row r="59" spans="2:7" ht="15.75" customHeight="1" x14ac:dyDescent="0.2">
      <c r="B59" s="1" t="s">
        <v>171</v>
      </c>
      <c r="C59" s="1">
        <v>0</v>
      </c>
      <c r="D59" s="1">
        <v>1</v>
      </c>
      <c r="E59" s="1">
        <v>0</v>
      </c>
      <c r="F59" s="1" t="s">
        <v>53</v>
      </c>
      <c r="G59" s="1" t="s">
        <v>53</v>
      </c>
    </row>
    <row r="60" spans="2:7" ht="15.75" customHeight="1" x14ac:dyDescent="0.2">
      <c r="B60" s="1" t="s">
        <v>172</v>
      </c>
      <c r="C60" s="1" t="s">
        <v>114</v>
      </c>
      <c r="D60" s="1">
        <v>1</v>
      </c>
      <c r="E60" s="1">
        <v>0</v>
      </c>
      <c r="F60" s="1" t="s">
        <v>53</v>
      </c>
      <c r="G60" s="1" t="s">
        <v>53</v>
      </c>
    </row>
    <row r="61" spans="2:7" ht="15.75" customHeight="1" x14ac:dyDescent="0.2">
      <c r="B61" s="1" t="s">
        <v>173</v>
      </c>
      <c r="C61" s="1" t="s">
        <v>114</v>
      </c>
      <c r="D61" s="1">
        <v>1</v>
      </c>
      <c r="E61" s="1">
        <v>0</v>
      </c>
      <c r="F61" s="1" t="s">
        <v>53</v>
      </c>
      <c r="G61" s="1" t="s">
        <v>53</v>
      </c>
    </row>
    <row r="62" spans="2:7" ht="15.75" customHeight="1" x14ac:dyDescent="0.2">
      <c r="B62" s="1" t="s">
        <v>176</v>
      </c>
      <c r="C62" s="1">
        <v>0</v>
      </c>
      <c r="D62" s="1">
        <v>1</v>
      </c>
      <c r="E62" s="1">
        <v>0</v>
      </c>
      <c r="F62" s="1" t="s">
        <v>53</v>
      </c>
      <c r="G62" s="1" t="s">
        <v>53</v>
      </c>
    </row>
    <row r="63" spans="2:7" ht="15.75" customHeight="1" x14ac:dyDescent="0.2">
      <c r="B63" s="1" t="s">
        <v>177</v>
      </c>
      <c r="C63" s="1">
        <v>0</v>
      </c>
      <c r="D63" s="1">
        <v>1</v>
      </c>
      <c r="E63" s="1">
        <v>2</v>
      </c>
      <c r="F63" s="1" t="s">
        <v>178</v>
      </c>
      <c r="G63" s="1" t="s">
        <v>165</v>
      </c>
    </row>
    <row r="64" spans="2:7" ht="15.75" customHeight="1" x14ac:dyDescent="0.2">
      <c r="B64" s="1" t="s">
        <v>180</v>
      </c>
      <c r="C64" s="1">
        <v>0</v>
      </c>
      <c r="D64" s="1">
        <v>1</v>
      </c>
      <c r="E64" s="1">
        <v>0</v>
      </c>
      <c r="F64" s="1" t="s">
        <v>53</v>
      </c>
      <c r="G64" s="1" t="s">
        <v>53</v>
      </c>
    </row>
    <row r="65" spans="2:7" ht="15.75" customHeight="1" x14ac:dyDescent="0.2">
      <c r="B65" s="1" t="s">
        <v>181</v>
      </c>
      <c r="C65" s="1">
        <v>0</v>
      </c>
      <c r="D65" s="1">
        <v>3</v>
      </c>
      <c r="E65" s="1">
        <v>3</v>
      </c>
      <c r="F65" s="1" t="s">
        <v>114</v>
      </c>
      <c r="G65" s="1" t="s">
        <v>165</v>
      </c>
    </row>
    <row r="66" spans="2:7" ht="15.75" customHeight="1" x14ac:dyDescent="0.2">
      <c r="B66" s="1" t="s">
        <v>182</v>
      </c>
      <c r="C66" s="1">
        <v>0</v>
      </c>
      <c r="D66" s="1">
        <v>1</v>
      </c>
      <c r="E66" s="1">
        <v>0</v>
      </c>
      <c r="F66" s="1" t="s">
        <v>53</v>
      </c>
      <c r="G66" s="1" t="s">
        <v>53</v>
      </c>
    </row>
    <row r="67" spans="2:7" ht="15.75" customHeight="1" x14ac:dyDescent="0.2">
      <c r="B67" s="1" t="s">
        <v>183</v>
      </c>
      <c r="C67" s="1">
        <v>0</v>
      </c>
      <c r="D67" s="1">
        <v>1</v>
      </c>
      <c r="E67" s="1">
        <v>0</v>
      </c>
      <c r="F67" s="1" t="s">
        <v>53</v>
      </c>
      <c r="G67" s="1" t="s">
        <v>53</v>
      </c>
    </row>
    <row r="68" spans="2:7" ht="15.75" customHeight="1" x14ac:dyDescent="0.2">
      <c r="B68" s="1" t="s">
        <v>186</v>
      </c>
      <c r="C68" s="1">
        <v>0</v>
      </c>
      <c r="D68" s="1">
        <v>1</v>
      </c>
      <c r="E68" s="1">
        <v>0</v>
      </c>
      <c r="F68" s="1" t="s">
        <v>53</v>
      </c>
      <c r="G68" s="1" t="s">
        <v>53</v>
      </c>
    </row>
    <row r="69" spans="2:7" ht="15.75" customHeight="1" x14ac:dyDescent="0.2">
      <c r="B69" s="1" t="s">
        <v>188</v>
      </c>
      <c r="C69" s="1">
        <v>0</v>
      </c>
      <c r="D69" s="1">
        <v>1</v>
      </c>
      <c r="E69" s="1">
        <v>0</v>
      </c>
      <c r="F69" s="1" t="s">
        <v>53</v>
      </c>
      <c r="G69" s="1" t="s">
        <v>53</v>
      </c>
    </row>
    <row r="70" spans="2:7" ht="15.75" customHeight="1" x14ac:dyDescent="0.2">
      <c r="B70" s="1" t="s">
        <v>191</v>
      </c>
      <c r="C70" s="1">
        <v>0</v>
      </c>
      <c r="D70" s="1">
        <v>1</v>
      </c>
      <c r="E70" s="1">
        <v>0</v>
      </c>
      <c r="F70" s="1" t="s">
        <v>53</v>
      </c>
      <c r="G70" s="1" t="s">
        <v>53</v>
      </c>
    </row>
    <row r="71" spans="2:7" ht="15.75" customHeight="1" x14ac:dyDescent="0.2">
      <c r="B71" s="1" t="s">
        <v>192</v>
      </c>
      <c r="C71" s="1">
        <v>0</v>
      </c>
      <c r="D71" s="1">
        <v>1</v>
      </c>
      <c r="E71" s="1">
        <v>0</v>
      </c>
      <c r="F71" s="1" t="s">
        <v>53</v>
      </c>
      <c r="G71" s="1" t="s">
        <v>53</v>
      </c>
    </row>
    <row r="72" spans="2:7" ht="15.75" customHeight="1" x14ac:dyDescent="0.2">
      <c r="B72" s="1" t="s">
        <v>193</v>
      </c>
      <c r="C72" s="1">
        <v>0</v>
      </c>
      <c r="D72" s="1">
        <v>2</v>
      </c>
      <c r="E72" s="1">
        <v>2</v>
      </c>
      <c r="F72" s="1" t="s">
        <v>114</v>
      </c>
      <c r="G72" s="1" t="s">
        <v>165</v>
      </c>
    </row>
    <row r="73" spans="2:7" ht="15.75" customHeight="1" x14ac:dyDescent="0.2">
      <c r="B73" s="1" t="s">
        <v>194</v>
      </c>
      <c r="C73" s="1">
        <v>0</v>
      </c>
      <c r="D73" s="1">
        <v>1</v>
      </c>
      <c r="E73" s="1">
        <v>0</v>
      </c>
      <c r="F73" s="1" t="s">
        <v>53</v>
      </c>
      <c r="G73" s="1" t="s">
        <v>53</v>
      </c>
    </row>
    <row r="74" spans="2:7" ht="15.75" customHeight="1" x14ac:dyDescent="0.2">
      <c r="B74" s="1" t="s">
        <v>195</v>
      </c>
      <c r="C74" s="1">
        <v>0</v>
      </c>
      <c r="D74" s="1">
        <v>2</v>
      </c>
      <c r="E74" s="1">
        <v>2</v>
      </c>
      <c r="F74" s="1" t="s">
        <v>114</v>
      </c>
      <c r="G74" s="1" t="s">
        <v>165</v>
      </c>
    </row>
    <row r="75" spans="2:7" ht="15.75" customHeight="1" x14ac:dyDescent="0.2">
      <c r="B75" s="1" t="s">
        <v>197</v>
      </c>
      <c r="C75" s="1">
        <v>0</v>
      </c>
      <c r="D75" s="1">
        <v>1</v>
      </c>
      <c r="E75" s="1">
        <v>0</v>
      </c>
      <c r="F75" s="1" t="s">
        <v>53</v>
      </c>
      <c r="G75" s="1" t="s">
        <v>53</v>
      </c>
    </row>
    <row r="76" spans="2:7" ht="15.75" customHeight="1" x14ac:dyDescent="0.2">
      <c r="B76" s="1" t="s">
        <v>200</v>
      </c>
      <c r="C76" s="1">
        <v>0</v>
      </c>
      <c r="D76" s="1">
        <v>4</v>
      </c>
      <c r="E76" s="1">
        <v>4</v>
      </c>
      <c r="F76" s="1" t="s">
        <v>114</v>
      </c>
      <c r="G76" s="1" t="s">
        <v>115</v>
      </c>
    </row>
    <row r="77" spans="2:7" ht="15.75" customHeight="1" x14ac:dyDescent="0.2">
      <c r="B77" s="1" t="s">
        <v>202</v>
      </c>
      <c r="C77" s="1">
        <v>0</v>
      </c>
      <c r="D77" s="1">
        <v>1</v>
      </c>
      <c r="E77" s="1">
        <v>0</v>
      </c>
      <c r="F77" s="1" t="s">
        <v>53</v>
      </c>
      <c r="G77" s="1" t="s">
        <v>53</v>
      </c>
    </row>
    <row r="78" spans="2:7" ht="15.75" customHeight="1" x14ac:dyDescent="0.2">
      <c r="B78" s="1" t="s">
        <v>203</v>
      </c>
      <c r="C78" s="1">
        <v>0</v>
      </c>
      <c r="D78" s="1">
        <v>2</v>
      </c>
      <c r="E78" s="1">
        <v>2</v>
      </c>
      <c r="F78" s="1" t="s">
        <v>114</v>
      </c>
      <c r="G78" s="1" t="s">
        <v>165</v>
      </c>
    </row>
    <row r="79" spans="2:7" ht="15.75" customHeight="1" x14ac:dyDescent="0.2">
      <c r="B79" s="1" t="s">
        <v>204</v>
      </c>
      <c r="C79" s="1">
        <v>0</v>
      </c>
      <c r="D79" s="1">
        <v>1</v>
      </c>
      <c r="E79" s="1">
        <v>0</v>
      </c>
      <c r="F79" s="1" t="s">
        <v>53</v>
      </c>
      <c r="G79" s="1" t="s">
        <v>53</v>
      </c>
    </row>
    <row r="80" spans="2:7" ht="15.75" customHeight="1" x14ac:dyDescent="0.2">
      <c r="B80" s="1" t="s">
        <v>206</v>
      </c>
      <c r="C80" s="1">
        <v>0</v>
      </c>
      <c r="D80" s="1">
        <v>3</v>
      </c>
      <c r="E80" s="1">
        <v>3</v>
      </c>
      <c r="F80" s="1" t="s">
        <v>114</v>
      </c>
      <c r="G80" s="1" t="s">
        <v>165</v>
      </c>
    </row>
    <row r="81" spans="2:7" ht="15.75" customHeight="1" x14ac:dyDescent="0.2">
      <c r="B81" s="1" t="s">
        <v>207</v>
      </c>
      <c r="C81" s="1">
        <v>0</v>
      </c>
      <c r="D81" s="1">
        <v>1</v>
      </c>
      <c r="E81" s="1">
        <v>0</v>
      </c>
      <c r="F81" s="1" t="s">
        <v>53</v>
      </c>
      <c r="G81" s="1" t="s">
        <v>53</v>
      </c>
    </row>
    <row r="82" spans="2:7" ht="15.75" customHeight="1" x14ac:dyDescent="0.2">
      <c r="B82" s="1" t="s">
        <v>210</v>
      </c>
      <c r="C82" s="1">
        <v>0</v>
      </c>
      <c r="D82" s="1">
        <v>1</v>
      </c>
      <c r="E82" s="1">
        <v>0</v>
      </c>
      <c r="F82" s="1" t="s">
        <v>53</v>
      </c>
      <c r="G82" s="1" t="s">
        <v>53</v>
      </c>
    </row>
    <row r="83" spans="2:7" ht="15.75" customHeight="1" x14ac:dyDescent="0.2">
      <c r="B83" s="1" t="s">
        <v>211</v>
      </c>
      <c r="C83" s="1">
        <v>0</v>
      </c>
      <c r="D83" s="1">
        <v>2</v>
      </c>
      <c r="E83" s="1">
        <v>2</v>
      </c>
      <c r="F83" s="1" t="s">
        <v>114</v>
      </c>
      <c r="G83" s="1" t="s">
        <v>165</v>
      </c>
    </row>
    <row r="84" spans="2:7" ht="15.75" customHeight="1" x14ac:dyDescent="0.2">
      <c r="B84" s="1" t="s">
        <v>212</v>
      </c>
      <c r="C84" s="1">
        <v>0</v>
      </c>
      <c r="D84" s="1">
        <v>1</v>
      </c>
      <c r="E84" s="1">
        <v>0</v>
      </c>
      <c r="F84" s="1" t="s">
        <v>53</v>
      </c>
      <c r="G84" s="1" t="s">
        <v>53</v>
      </c>
    </row>
    <row r="85" spans="2:7" ht="15.75" customHeight="1" x14ac:dyDescent="0.2">
      <c r="B85" s="1" t="s">
        <v>214</v>
      </c>
      <c r="C85" s="1" t="s">
        <v>114</v>
      </c>
      <c r="D85" s="1">
        <v>3</v>
      </c>
      <c r="E85" s="1">
        <v>3</v>
      </c>
      <c r="F85" s="1" t="s">
        <v>114</v>
      </c>
      <c r="G85" s="1" t="s">
        <v>115</v>
      </c>
    </row>
    <row r="86" spans="2:7" ht="15.75" customHeight="1" x14ac:dyDescent="0.2">
      <c r="B86" s="1" t="s">
        <v>215</v>
      </c>
      <c r="C86" s="1">
        <v>0</v>
      </c>
      <c r="D86" s="1">
        <v>1</v>
      </c>
      <c r="E86" s="1">
        <v>0</v>
      </c>
      <c r="F86" s="1" t="s">
        <v>53</v>
      </c>
      <c r="G86" s="1" t="s">
        <v>53</v>
      </c>
    </row>
    <row r="87" spans="2:7" ht="15.75" customHeight="1" x14ac:dyDescent="0.2">
      <c r="B87" s="1" t="s">
        <v>69</v>
      </c>
      <c r="C87" s="1">
        <v>0</v>
      </c>
      <c r="D87" s="1">
        <v>4</v>
      </c>
      <c r="E87" s="1">
        <v>4</v>
      </c>
      <c r="F87" s="1" t="s">
        <v>114</v>
      </c>
      <c r="G87" s="1" t="s">
        <v>115</v>
      </c>
    </row>
    <row r="88" spans="2:7" ht="15.75" customHeight="1" x14ac:dyDescent="0.2">
      <c r="B88" s="1" t="s">
        <v>218</v>
      </c>
      <c r="C88" s="1">
        <v>0</v>
      </c>
      <c r="D88" s="1">
        <v>2</v>
      </c>
      <c r="E88" s="1">
        <v>2</v>
      </c>
      <c r="F88" s="1" t="s">
        <v>114</v>
      </c>
      <c r="G88" s="1" t="s">
        <v>165</v>
      </c>
    </row>
    <row r="89" spans="2:7" ht="15.75" customHeight="1" x14ac:dyDescent="0.2">
      <c r="B89" s="1" t="s">
        <v>219</v>
      </c>
      <c r="C89" s="1">
        <v>0</v>
      </c>
      <c r="D89" s="1">
        <v>1</v>
      </c>
      <c r="E89" s="1">
        <v>0</v>
      </c>
      <c r="F89" s="1" t="s">
        <v>53</v>
      </c>
      <c r="G89" s="1" t="s">
        <v>53</v>
      </c>
    </row>
    <row r="90" spans="2:7" ht="15.75" customHeight="1" x14ac:dyDescent="0.2">
      <c r="B90" s="1" t="s">
        <v>220</v>
      </c>
      <c r="C90" s="1">
        <v>0</v>
      </c>
      <c r="D90" s="1">
        <v>1</v>
      </c>
      <c r="E90" s="1">
        <v>0</v>
      </c>
      <c r="F90" s="1" t="s">
        <v>53</v>
      </c>
      <c r="G90" s="1" t="s">
        <v>53</v>
      </c>
    </row>
    <row r="91" spans="2:7" ht="15.75" customHeight="1" x14ac:dyDescent="0.2">
      <c r="B91" s="1" t="s">
        <v>221</v>
      </c>
      <c r="C91" s="1">
        <v>0</v>
      </c>
      <c r="D91" s="1">
        <v>2</v>
      </c>
      <c r="E91" s="1">
        <v>2</v>
      </c>
      <c r="F91" s="1" t="s">
        <v>114</v>
      </c>
      <c r="G91" s="1" t="s">
        <v>165</v>
      </c>
    </row>
    <row r="92" spans="2:7" ht="15.75" customHeight="1" x14ac:dyDescent="0.2">
      <c r="B92" s="1" t="s">
        <v>223</v>
      </c>
      <c r="C92" s="1">
        <v>0</v>
      </c>
      <c r="D92" s="1">
        <v>1</v>
      </c>
      <c r="E92" s="1">
        <v>0</v>
      </c>
      <c r="F92" s="1" t="s">
        <v>53</v>
      </c>
      <c r="G92" s="1" t="s">
        <v>53</v>
      </c>
    </row>
    <row r="93" spans="2:7" ht="15.75" customHeight="1" x14ac:dyDescent="0.2">
      <c r="B93" s="1" t="s">
        <v>224</v>
      </c>
      <c r="C93" s="1">
        <v>0</v>
      </c>
      <c r="D93" s="1">
        <v>1</v>
      </c>
      <c r="E93" s="1">
        <v>0</v>
      </c>
      <c r="F93" s="1" t="s">
        <v>53</v>
      </c>
      <c r="G93" s="1" t="s">
        <v>53</v>
      </c>
    </row>
    <row r="94" spans="2:7" ht="15.75" customHeight="1" x14ac:dyDescent="0.2">
      <c r="B94" s="1" t="s">
        <v>227</v>
      </c>
      <c r="C94" s="1">
        <v>0</v>
      </c>
      <c r="D94" s="1">
        <v>2</v>
      </c>
      <c r="E94" s="1">
        <v>2</v>
      </c>
      <c r="F94" s="1" t="s">
        <v>114</v>
      </c>
      <c r="G94" s="1" t="s">
        <v>165</v>
      </c>
    </row>
    <row r="95" spans="2:7" ht="15.75" customHeight="1" x14ac:dyDescent="0.2">
      <c r="B95" s="1" t="s">
        <v>228</v>
      </c>
      <c r="C95" s="1">
        <v>0</v>
      </c>
      <c r="D95" s="1">
        <v>2</v>
      </c>
      <c r="E95" s="1">
        <v>2</v>
      </c>
      <c r="F95" s="1" t="s">
        <v>114</v>
      </c>
      <c r="G95" s="1" t="s">
        <v>165</v>
      </c>
    </row>
    <row r="96" spans="2:7" ht="15.75" customHeight="1" x14ac:dyDescent="0.2">
      <c r="B96" s="1" t="s">
        <v>229</v>
      </c>
      <c r="C96" s="1">
        <v>0</v>
      </c>
      <c r="D96" s="1">
        <v>2</v>
      </c>
      <c r="E96" s="1">
        <v>2</v>
      </c>
      <c r="F96" s="1" t="s">
        <v>114</v>
      </c>
      <c r="G96" s="1" t="s">
        <v>165</v>
      </c>
    </row>
    <row r="97" spans="2:7" ht="15.75" customHeight="1" x14ac:dyDescent="0.2">
      <c r="B97" s="1" t="s">
        <v>230</v>
      </c>
      <c r="C97" s="1">
        <v>0</v>
      </c>
      <c r="D97" s="1">
        <v>1</v>
      </c>
      <c r="E97" s="1">
        <v>0</v>
      </c>
      <c r="F97" s="1" t="s">
        <v>53</v>
      </c>
      <c r="G97" s="1" t="s">
        <v>53</v>
      </c>
    </row>
    <row r="98" spans="2:7" ht="15.75" customHeight="1" x14ac:dyDescent="0.2">
      <c r="B98" s="1" t="s">
        <v>233</v>
      </c>
      <c r="C98" s="1" t="s">
        <v>114</v>
      </c>
      <c r="D98" s="1">
        <v>1</v>
      </c>
      <c r="E98" s="1">
        <v>0</v>
      </c>
      <c r="F98" s="1" t="s">
        <v>53</v>
      </c>
      <c r="G98" s="1" t="s">
        <v>53</v>
      </c>
    </row>
    <row r="99" spans="2:7" ht="15.75" customHeight="1" x14ac:dyDescent="0.2">
      <c r="B99" s="1" t="s">
        <v>237</v>
      </c>
      <c r="C99" s="1">
        <v>0</v>
      </c>
      <c r="D99" s="1">
        <v>1</v>
      </c>
      <c r="E99" s="1">
        <v>0</v>
      </c>
      <c r="F99" s="1" t="s">
        <v>53</v>
      </c>
      <c r="G99" s="1" t="s">
        <v>53</v>
      </c>
    </row>
    <row r="100" spans="2:7" ht="15.75" customHeight="1" x14ac:dyDescent="0.2">
      <c r="B100" s="1" t="s">
        <v>238</v>
      </c>
      <c r="C100" s="1">
        <v>0</v>
      </c>
      <c r="D100" s="1">
        <v>2</v>
      </c>
      <c r="E100" s="1">
        <v>2</v>
      </c>
      <c r="F100" s="1" t="s">
        <v>114</v>
      </c>
      <c r="G100" s="1" t="s">
        <v>165</v>
      </c>
    </row>
    <row r="101" spans="2:7" ht="15.75" customHeight="1" x14ac:dyDescent="0.2">
      <c r="B101" s="1" t="s">
        <v>239</v>
      </c>
      <c r="C101" s="1">
        <v>0</v>
      </c>
      <c r="D101" s="1">
        <v>1</v>
      </c>
      <c r="E101" s="1">
        <v>0</v>
      </c>
      <c r="F101" s="1" t="s">
        <v>53</v>
      </c>
      <c r="G101" s="1" t="s">
        <v>53</v>
      </c>
    </row>
    <row r="102" spans="2:7" ht="15.75" customHeight="1" x14ac:dyDescent="0.2">
      <c r="B102" s="1" t="s">
        <v>241</v>
      </c>
      <c r="C102" s="1">
        <v>0</v>
      </c>
      <c r="D102" s="1">
        <v>2</v>
      </c>
      <c r="E102" s="1">
        <v>2</v>
      </c>
      <c r="F102" s="1" t="s">
        <v>114</v>
      </c>
      <c r="G102" s="1" t="s">
        <v>165</v>
      </c>
    </row>
    <row r="103" spans="2:7" ht="15.75" customHeight="1" x14ac:dyDescent="0.2">
      <c r="B103" s="1" t="s">
        <v>243</v>
      </c>
      <c r="C103" s="1">
        <v>0</v>
      </c>
      <c r="D103" s="1">
        <v>1</v>
      </c>
      <c r="E103" s="1">
        <v>0</v>
      </c>
      <c r="F103" s="1" t="s">
        <v>53</v>
      </c>
      <c r="G103" s="1" t="s">
        <v>53</v>
      </c>
    </row>
    <row r="104" spans="2:7" ht="15.75" customHeight="1" x14ac:dyDescent="0.2">
      <c r="B104" s="1" t="s">
        <v>244</v>
      </c>
      <c r="C104" s="1">
        <v>0</v>
      </c>
      <c r="D104" s="1">
        <v>1</v>
      </c>
      <c r="E104" s="1">
        <v>0</v>
      </c>
      <c r="F104" s="1" t="s">
        <v>53</v>
      </c>
      <c r="G104" s="1" t="s">
        <v>53</v>
      </c>
    </row>
    <row r="105" spans="2:7" ht="15.75" customHeight="1" x14ac:dyDescent="0.2">
      <c r="B105" s="1" t="s">
        <v>245</v>
      </c>
      <c r="C105" s="1">
        <v>0</v>
      </c>
      <c r="D105" s="1">
        <v>2</v>
      </c>
      <c r="E105" s="1">
        <v>2</v>
      </c>
      <c r="F105" s="1" t="s">
        <v>114</v>
      </c>
      <c r="G105" s="1" t="s">
        <v>165</v>
      </c>
    </row>
    <row r="106" spans="2:7" ht="15.75" customHeight="1" x14ac:dyDescent="0.2">
      <c r="B106" s="1" t="s">
        <v>246</v>
      </c>
      <c r="C106" s="1">
        <v>0</v>
      </c>
      <c r="D106" s="1">
        <v>1</v>
      </c>
      <c r="E106" s="1">
        <v>0</v>
      </c>
      <c r="F106" s="1" t="s">
        <v>53</v>
      </c>
      <c r="G106" s="1" t="s">
        <v>53</v>
      </c>
    </row>
    <row r="107" spans="2:7" ht="15.75" customHeight="1" x14ac:dyDescent="0.2">
      <c r="B107" s="1" t="s">
        <v>249</v>
      </c>
      <c r="C107" s="1">
        <v>0</v>
      </c>
      <c r="D107" s="1">
        <v>1</v>
      </c>
      <c r="E107" s="1">
        <v>0</v>
      </c>
      <c r="F107" s="1" t="s">
        <v>53</v>
      </c>
      <c r="G107" s="1" t="s">
        <v>53</v>
      </c>
    </row>
    <row r="108" spans="2:7" ht="15.75" customHeight="1" x14ac:dyDescent="0.2">
      <c r="B108" s="1" t="s">
        <v>251</v>
      </c>
      <c r="C108" s="1">
        <v>0</v>
      </c>
      <c r="D108" s="1">
        <v>1</v>
      </c>
      <c r="E108" s="1">
        <v>0</v>
      </c>
      <c r="F108" s="1" t="s">
        <v>53</v>
      </c>
      <c r="G108" s="1" t="s">
        <v>53</v>
      </c>
    </row>
    <row r="109" spans="2:7" ht="15.75" customHeight="1" x14ac:dyDescent="0.2">
      <c r="B109" s="1" t="s">
        <v>255</v>
      </c>
      <c r="C109" s="1">
        <v>0</v>
      </c>
      <c r="D109" s="1">
        <v>2</v>
      </c>
      <c r="E109" s="1">
        <v>2</v>
      </c>
      <c r="F109" s="1" t="s">
        <v>114</v>
      </c>
      <c r="G109" s="1" t="s">
        <v>165</v>
      </c>
    </row>
    <row r="110" spans="2:7" ht="15.75" customHeight="1" x14ac:dyDescent="0.2">
      <c r="B110" s="1" t="s">
        <v>256</v>
      </c>
      <c r="C110" s="1">
        <v>0</v>
      </c>
      <c r="D110" s="1">
        <v>1</v>
      </c>
      <c r="E110" s="1">
        <v>0</v>
      </c>
      <c r="F110" s="1" t="s">
        <v>53</v>
      </c>
      <c r="G110" s="1" t="s">
        <v>53</v>
      </c>
    </row>
    <row r="111" spans="2:7" ht="15.75" customHeight="1" x14ac:dyDescent="0.2">
      <c r="B111" s="1" t="s">
        <v>257</v>
      </c>
      <c r="C111" s="1">
        <v>0</v>
      </c>
      <c r="D111" s="1">
        <v>1</v>
      </c>
      <c r="E111" s="1">
        <v>0</v>
      </c>
      <c r="F111" s="1" t="s">
        <v>53</v>
      </c>
      <c r="G111" s="1" t="s">
        <v>53</v>
      </c>
    </row>
    <row r="112" spans="2:7" ht="15.75" customHeight="1" x14ac:dyDescent="0.2">
      <c r="B112" s="1" t="s">
        <v>259</v>
      </c>
      <c r="C112" s="1" t="s">
        <v>114</v>
      </c>
      <c r="D112" s="1">
        <v>2</v>
      </c>
      <c r="E112" s="1">
        <v>2</v>
      </c>
      <c r="F112" s="1" t="s">
        <v>114</v>
      </c>
      <c r="G112" s="1" t="s">
        <v>165</v>
      </c>
    </row>
    <row r="113" spans="2:7" ht="15.75" customHeight="1" x14ac:dyDescent="0.2">
      <c r="B113" s="1" t="s">
        <v>262</v>
      </c>
      <c r="C113" s="1">
        <v>0</v>
      </c>
      <c r="D113" s="1">
        <v>1</v>
      </c>
      <c r="E113" s="1">
        <v>0</v>
      </c>
      <c r="F113" s="1" t="s">
        <v>53</v>
      </c>
      <c r="G113" s="1" t="s">
        <v>53</v>
      </c>
    </row>
    <row r="114" spans="2:7" ht="15.75" customHeight="1" x14ac:dyDescent="0.2">
      <c r="B114" s="1" t="s">
        <v>163</v>
      </c>
      <c r="C114" s="1">
        <v>0</v>
      </c>
      <c r="D114" s="1">
        <v>2</v>
      </c>
      <c r="E114" s="1">
        <v>2</v>
      </c>
      <c r="F114" s="1" t="s">
        <v>114</v>
      </c>
      <c r="G114" s="1" t="s">
        <v>165</v>
      </c>
    </row>
    <row r="115" spans="2:7" ht="15.75" customHeight="1" x14ac:dyDescent="0.2">
      <c r="B115" s="1" t="s">
        <v>265</v>
      </c>
      <c r="C115" s="1">
        <v>0</v>
      </c>
      <c r="D115" s="1">
        <v>1</v>
      </c>
      <c r="E115" s="1">
        <v>0</v>
      </c>
      <c r="F115" s="1" t="s">
        <v>53</v>
      </c>
      <c r="G115" s="1" t="s">
        <v>53</v>
      </c>
    </row>
    <row r="116" spans="2:7" ht="15.75" customHeight="1" x14ac:dyDescent="0.2">
      <c r="B116" s="1" t="s">
        <v>267</v>
      </c>
      <c r="C116" s="1">
        <v>0</v>
      </c>
      <c r="D116" s="1">
        <v>2</v>
      </c>
      <c r="E116" s="1">
        <v>2</v>
      </c>
      <c r="F116" s="1" t="s">
        <v>114</v>
      </c>
      <c r="G116" s="1" t="s">
        <v>165</v>
      </c>
    </row>
    <row r="117" spans="2:7" ht="15.75" customHeight="1" x14ac:dyDescent="0.2">
      <c r="B117" s="1" t="s">
        <v>272</v>
      </c>
      <c r="C117" s="1" t="s">
        <v>114</v>
      </c>
      <c r="D117" s="1">
        <v>2</v>
      </c>
      <c r="E117" s="1">
        <v>2</v>
      </c>
      <c r="F117" s="1" t="s">
        <v>114</v>
      </c>
      <c r="G117" s="1" t="s">
        <v>165</v>
      </c>
    </row>
    <row r="118" spans="2:7" ht="15.75" customHeight="1" x14ac:dyDescent="0.2">
      <c r="B118" s="1" t="s">
        <v>273</v>
      </c>
      <c r="C118" s="1">
        <v>0</v>
      </c>
      <c r="D118" s="1">
        <v>2</v>
      </c>
      <c r="E118" s="1">
        <v>2</v>
      </c>
      <c r="F118" s="1" t="s">
        <v>114</v>
      </c>
      <c r="G118" s="1" t="s">
        <v>165</v>
      </c>
    </row>
    <row r="119" spans="2:7" ht="15.75" customHeight="1" x14ac:dyDescent="0.2">
      <c r="B119" s="1" t="s">
        <v>274</v>
      </c>
      <c r="C119" s="1">
        <v>0</v>
      </c>
      <c r="D119" s="1">
        <v>1</v>
      </c>
      <c r="E119" s="1">
        <v>0</v>
      </c>
      <c r="F119" s="1" t="s">
        <v>53</v>
      </c>
      <c r="G119" s="1" t="s">
        <v>53</v>
      </c>
    </row>
    <row r="120" spans="2:7" ht="15.75" customHeight="1" x14ac:dyDescent="0.2">
      <c r="B120" s="1" t="s">
        <v>276</v>
      </c>
      <c r="C120" s="1">
        <v>0</v>
      </c>
      <c r="D120" s="1">
        <v>1</v>
      </c>
      <c r="E120" s="1">
        <v>0</v>
      </c>
      <c r="F120" s="1" t="s">
        <v>53</v>
      </c>
      <c r="G120" s="1" t="s">
        <v>53</v>
      </c>
    </row>
    <row r="121" spans="2:7" ht="15.75" customHeight="1" x14ac:dyDescent="0.2">
      <c r="B121" s="1" t="s">
        <v>280</v>
      </c>
      <c r="C121" s="1">
        <v>0</v>
      </c>
      <c r="D121" s="1">
        <v>2</v>
      </c>
      <c r="E121" s="1">
        <v>2</v>
      </c>
      <c r="F121" s="1" t="s">
        <v>114</v>
      </c>
      <c r="G121" s="1" t="s">
        <v>165</v>
      </c>
    </row>
    <row r="122" spans="2:7" ht="15.75" customHeight="1" x14ac:dyDescent="0.2">
      <c r="B122" s="1" t="s">
        <v>282</v>
      </c>
      <c r="C122" s="1">
        <v>0</v>
      </c>
      <c r="D122" s="1">
        <v>1</v>
      </c>
      <c r="E122" s="1">
        <v>0</v>
      </c>
      <c r="F122" s="1" t="s">
        <v>53</v>
      </c>
      <c r="G122" s="1" t="s">
        <v>53</v>
      </c>
    </row>
    <row r="123" spans="2:7" ht="15.75" customHeight="1" x14ac:dyDescent="0.2">
      <c r="B123" s="1" t="s">
        <v>285</v>
      </c>
      <c r="C123" s="1">
        <v>0</v>
      </c>
      <c r="D123" s="1">
        <v>1</v>
      </c>
      <c r="E123" s="1">
        <v>0</v>
      </c>
      <c r="F123" s="1" t="s">
        <v>53</v>
      </c>
      <c r="G123" s="1" t="s">
        <v>53</v>
      </c>
    </row>
    <row r="124" spans="2:7" ht="15.75" customHeight="1" x14ac:dyDescent="0.2">
      <c r="B124" s="1" t="s">
        <v>286</v>
      </c>
      <c r="C124" s="1">
        <v>0</v>
      </c>
      <c r="D124" s="1">
        <v>1</v>
      </c>
      <c r="E124" s="1">
        <v>0</v>
      </c>
      <c r="F124" s="1" t="s">
        <v>53</v>
      </c>
      <c r="G124" s="1" t="s">
        <v>53</v>
      </c>
    </row>
    <row r="125" spans="2:7" ht="15.75" customHeight="1" x14ac:dyDescent="0.2">
      <c r="B125" s="1" t="s">
        <v>287</v>
      </c>
      <c r="C125" s="1">
        <v>0</v>
      </c>
      <c r="D125" s="1">
        <v>1</v>
      </c>
      <c r="E125" s="1">
        <v>0</v>
      </c>
      <c r="F125" s="1" t="s">
        <v>53</v>
      </c>
      <c r="G125" s="1" t="s">
        <v>53</v>
      </c>
    </row>
    <row r="126" spans="2:7" ht="15.75" customHeight="1" x14ac:dyDescent="0.2">
      <c r="B126" s="1" t="s">
        <v>288</v>
      </c>
      <c r="C126" s="1">
        <v>0</v>
      </c>
      <c r="D126" s="1">
        <v>2</v>
      </c>
      <c r="E126" s="1">
        <v>2</v>
      </c>
      <c r="F126" s="1" t="s">
        <v>114</v>
      </c>
      <c r="G126" s="1" t="s">
        <v>115</v>
      </c>
    </row>
    <row r="127" spans="2:7" ht="15.75" customHeight="1" x14ac:dyDescent="0.2">
      <c r="B127" s="1" t="s">
        <v>292</v>
      </c>
      <c r="C127" s="1">
        <v>0</v>
      </c>
      <c r="D127" s="1">
        <v>1</v>
      </c>
      <c r="E127" s="1">
        <v>0</v>
      </c>
      <c r="F127" s="1" t="s">
        <v>53</v>
      </c>
      <c r="G127" s="1" t="s">
        <v>53</v>
      </c>
    </row>
    <row r="128" spans="2:7" ht="15.75" customHeight="1" x14ac:dyDescent="0.2">
      <c r="B128" s="1" t="s">
        <v>297</v>
      </c>
      <c r="C128" s="1">
        <v>0</v>
      </c>
      <c r="D128" s="1">
        <v>1</v>
      </c>
      <c r="E128" s="1">
        <v>0</v>
      </c>
      <c r="F128" s="1" t="s">
        <v>53</v>
      </c>
      <c r="G128" s="1" t="s">
        <v>53</v>
      </c>
    </row>
    <row r="129" spans="2:7" ht="15.75" customHeight="1" x14ac:dyDescent="0.2">
      <c r="B129" s="1" t="s">
        <v>298</v>
      </c>
      <c r="C129" s="1">
        <v>0</v>
      </c>
      <c r="D129" s="1">
        <v>2</v>
      </c>
      <c r="E129" s="1">
        <v>2</v>
      </c>
      <c r="F129" s="1" t="s">
        <v>114</v>
      </c>
      <c r="G129" s="1" t="s">
        <v>165</v>
      </c>
    </row>
    <row r="130" spans="2:7" ht="15.75" customHeight="1" x14ac:dyDescent="0.2">
      <c r="B130" s="1" t="s">
        <v>299</v>
      </c>
      <c r="C130" s="1">
        <v>0</v>
      </c>
      <c r="D130" s="1">
        <v>1</v>
      </c>
      <c r="E130" s="1">
        <v>0</v>
      </c>
      <c r="F130" s="1" t="s">
        <v>53</v>
      </c>
      <c r="G130" s="1" t="s">
        <v>53</v>
      </c>
    </row>
    <row r="131" spans="2:7" ht="15.75" customHeight="1" x14ac:dyDescent="0.2">
      <c r="B131" s="1" t="s">
        <v>300</v>
      </c>
      <c r="C131" s="1">
        <v>0</v>
      </c>
      <c r="D131" s="1">
        <v>1</v>
      </c>
      <c r="E131" s="1">
        <v>0</v>
      </c>
      <c r="F131" s="1" t="s">
        <v>53</v>
      </c>
      <c r="G131" s="1" t="s">
        <v>53</v>
      </c>
    </row>
    <row r="132" spans="2:7" ht="15.75" customHeight="1" x14ac:dyDescent="0.2">
      <c r="B132" s="1" t="s">
        <v>302</v>
      </c>
      <c r="C132" s="1">
        <v>0</v>
      </c>
      <c r="D132" s="1">
        <v>1</v>
      </c>
      <c r="E132" s="1">
        <v>0</v>
      </c>
      <c r="F132" s="1" t="s">
        <v>53</v>
      </c>
      <c r="G132" s="1" t="s">
        <v>53</v>
      </c>
    </row>
    <row r="133" spans="2:7" ht="15.75" customHeight="1" x14ac:dyDescent="0.2">
      <c r="B133" s="1" t="s">
        <v>304</v>
      </c>
      <c r="C133" s="1">
        <v>0</v>
      </c>
      <c r="D133" s="1">
        <v>1</v>
      </c>
      <c r="E133" s="1">
        <v>0</v>
      </c>
      <c r="F133" s="1" t="s">
        <v>53</v>
      </c>
      <c r="G133" s="1" t="s">
        <v>53</v>
      </c>
    </row>
    <row r="134" spans="2:7" ht="15.75" customHeight="1" x14ac:dyDescent="0.2">
      <c r="B134" s="1" t="s">
        <v>307</v>
      </c>
      <c r="C134" s="1">
        <v>0</v>
      </c>
      <c r="D134" s="1">
        <v>2</v>
      </c>
      <c r="E134" s="1">
        <v>2</v>
      </c>
      <c r="F134" s="1" t="s">
        <v>114</v>
      </c>
      <c r="G134" s="1" t="s">
        <v>165</v>
      </c>
    </row>
    <row r="135" spans="2:7" ht="15.75" customHeight="1" x14ac:dyDescent="0.2">
      <c r="B135" s="1" t="s">
        <v>308</v>
      </c>
      <c r="C135" s="1">
        <v>0</v>
      </c>
      <c r="D135" s="1">
        <v>1</v>
      </c>
      <c r="E135" s="1">
        <v>0</v>
      </c>
      <c r="F135" s="1" t="s">
        <v>53</v>
      </c>
      <c r="G135" s="1" t="s">
        <v>53</v>
      </c>
    </row>
    <row r="136" spans="2:7" ht="15.75" customHeight="1" x14ac:dyDescent="0.2">
      <c r="B136" s="1" t="s">
        <v>309</v>
      </c>
      <c r="C136" s="1">
        <v>0</v>
      </c>
      <c r="D136" s="1">
        <v>1</v>
      </c>
      <c r="E136" s="1">
        <v>0</v>
      </c>
      <c r="F136" s="1" t="s">
        <v>53</v>
      </c>
      <c r="G136" s="1" t="s">
        <v>53</v>
      </c>
    </row>
    <row r="137" spans="2:7" ht="15.75" customHeight="1" x14ac:dyDescent="0.2">
      <c r="B137" s="1" t="s">
        <v>310</v>
      </c>
      <c r="C137" s="1" t="s">
        <v>114</v>
      </c>
      <c r="D137" s="1">
        <v>1</v>
      </c>
      <c r="E137" s="1">
        <v>0</v>
      </c>
      <c r="F137" s="1" t="s">
        <v>53</v>
      </c>
      <c r="G137" s="1" t="s">
        <v>53</v>
      </c>
    </row>
    <row r="138" spans="2:7" ht="15.75" customHeight="1" x14ac:dyDescent="0.2">
      <c r="B138" s="1" t="s">
        <v>311</v>
      </c>
      <c r="C138" s="1">
        <v>0</v>
      </c>
      <c r="D138" s="1">
        <v>1</v>
      </c>
      <c r="E138" s="1">
        <v>0</v>
      </c>
      <c r="F138" s="1" t="s">
        <v>53</v>
      </c>
      <c r="G138" s="1" t="s">
        <v>53</v>
      </c>
    </row>
    <row r="139" spans="2:7" ht="15.75" customHeight="1" x14ac:dyDescent="0.2">
      <c r="B139" s="1" t="s">
        <v>313</v>
      </c>
      <c r="C139" s="1" t="s">
        <v>114</v>
      </c>
      <c r="D139" s="1">
        <v>1</v>
      </c>
      <c r="E139" s="1">
        <v>0</v>
      </c>
      <c r="F139" s="1" t="s">
        <v>53</v>
      </c>
      <c r="G139" s="1" t="s">
        <v>53</v>
      </c>
    </row>
    <row r="140" spans="2:7" ht="15.75" customHeight="1" x14ac:dyDescent="0.2">
      <c r="B140" s="1" t="s">
        <v>316</v>
      </c>
      <c r="C140" s="1">
        <v>0</v>
      </c>
      <c r="D140" s="1">
        <v>1</v>
      </c>
      <c r="E140" s="1">
        <v>0</v>
      </c>
      <c r="F140" s="1" t="s">
        <v>53</v>
      </c>
      <c r="G140" s="1" t="s">
        <v>53</v>
      </c>
    </row>
    <row r="141" spans="2:7" ht="15.75" customHeight="1" x14ac:dyDescent="0.2">
      <c r="B141" s="1" t="s">
        <v>317</v>
      </c>
      <c r="C141" s="1">
        <v>0</v>
      </c>
      <c r="D141" s="1">
        <v>1</v>
      </c>
      <c r="E141" s="1">
        <v>0</v>
      </c>
      <c r="F141" s="1" t="s">
        <v>53</v>
      </c>
      <c r="G141" s="1" t="s">
        <v>53</v>
      </c>
    </row>
    <row r="142" spans="2:7" ht="15.75" customHeight="1" x14ac:dyDescent="0.2">
      <c r="B142" s="1" t="s">
        <v>318</v>
      </c>
      <c r="C142" s="1">
        <v>0</v>
      </c>
      <c r="D142" s="1">
        <v>1</v>
      </c>
      <c r="E142" s="1">
        <v>0</v>
      </c>
      <c r="F142" s="1" t="s">
        <v>53</v>
      </c>
      <c r="G142" s="1" t="s">
        <v>53</v>
      </c>
    </row>
    <row r="143" spans="2:7" ht="15.75" customHeight="1" x14ac:dyDescent="0.2">
      <c r="B143" s="1" t="s">
        <v>319</v>
      </c>
      <c r="C143" s="1">
        <v>0</v>
      </c>
      <c r="D143" s="1">
        <v>3</v>
      </c>
      <c r="E143" s="1">
        <v>3</v>
      </c>
      <c r="F143" s="1" t="s">
        <v>114</v>
      </c>
      <c r="G143" s="1" t="s">
        <v>165</v>
      </c>
    </row>
    <row r="144" spans="2:7" ht="15.75" customHeight="1" x14ac:dyDescent="0.2">
      <c r="B144" s="1" t="s">
        <v>320</v>
      </c>
      <c r="C144" s="1">
        <v>0</v>
      </c>
      <c r="D144" s="1">
        <v>1</v>
      </c>
      <c r="E144" s="1">
        <v>0</v>
      </c>
      <c r="F144" s="1" t="s">
        <v>53</v>
      </c>
      <c r="G144" s="1" t="s">
        <v>53</v>
      </c>
    </row>
    <row r="145" spans="2:7" ht="15.75" customHeight="1" x14ac:dyDescent="0.2">
      <c r="B145" s="1" t="s">
        <v>321</v>
      </c>
      <c r="C145" s="1">
        <v>0</v>
      </c>
      <c r="D145" s="1">
        <v>1</v>
      </c>
      <c r="E145" s="1">
        <v>0</v>
      </c>
      <c r="F145" s="1" t="s">
        <v>53</v>
      </c>
      <c r="G145" s="1" t="s">
        <v>53</v>
      </c>
    </row>
    <row r="146" spans="2:7" ht="15.75" customHeight="1" x14ac:dyDescent="0.2">
      <c r="B146" s="1" t="s">
        <v>322</v>
      </c>
      <c r="C146" s="1">
        <v>0</v>
      </c>
      <c r="D146" s="1">
        <v>1</v>
      </c>
      <c r="E146" s="1">
        <v>0</v>
      </c>
      <c r="F146" s="1" t="s">
        <v>53</v>
      </c>
      <c r="G146" s="1" t="s">
        <v>53</v>
      </c>
    </row>
    <row r="147" spans="2:7" ht="15.75" customHeight="1" x14ac:dyDescent="0.2">
      <c r="B147" s="1" t="s">
        <v>323</v>
      </c>
      <c r="C147" s="1">
        <v>0</v>
      </c>
      <c r="D147" s="1">
        <v>1</v>
      </c>
      <c r="E147" s="1">
        <v>0</v>
      </c>
      <c r="F147" s="1" t="s">
        <v>53</v>
      </c>
      <c r="G147" s="1" t="s">
        <v>53</v>
      </c>
    </row>
    <row r="148" spans="2:7" ht="15.75" customHeight="1" x14ac:dyDescent="0.2">
      <c r="B148" s="1" t="s">
        <v>326</v>
      </c>
      <c r="C148" s="1">
        <v>0</v>
      </c>
      <c r="D148" s="1">
        <v>2</v>
      </c>
      <c r="E148" s="1">
        <v>2</v>
      </c>
      <c r="F148" s="1" t="s">
        <v>114</v>
      </c>
      <c r="G148" s="1" t="s">
        <v>165</v>
      </c>
    </row>
    <row r="149" spans="2:7" ht="15.75" customHeight="1" x14ac:dyDescent="0.2">
      <c r="B149" s="1" t="s">
        <v>329</v>
      </c>
      <c r="C149" s="1">
        <v>0</v>
      </c>
      <c r="D149" s="1">
        <v>2</v>
      </c>
      <c r="E149" s="1">
        <v>2</v>
      </c>
      <c r="F149" s="1" t="s">
        <v>114</v>
      </c>
      <c r="G149" s="1" t="s">
        <v>165</v>
      </c>
    </row>
    <row r="150" spans="2:7" ht="15.75" customHeight="1" x14ac:dyDescent="0.2">
      <c r="B150" s="1" t="s">
        <v>330</v>
      </c>
      <c r="C150" s="1">
        <v>0</v>
      </c>
      <c r="D150" s="1">
        <v>1</v>
      </c>
      <c r="E150" s="1">
        <v>0</v>
      </c>
      <c r="F150" s="1" t="s">
        <v>53</v>
      </c>
      <c r="G150" s="1" t="s">
        <v>53</v>
      </c>
    </row>
    <row r="151" spans="2:7" ht="15.75" customHeight="1" x14ac:dyDescent="0.2">
      <c r="B151" s="1" t="s">
        <v>331</v>
      </c>
      <c r="C151" s="1">
        <v>0</v>
      </c>
      <c r="D151" s="1">
        <v>1</v>
      </c>
      <c r="E151" s="1">
        <v>0</v>
      </c>
      <c r="F151" s="1" t="s">
        <v>53</v>
      </c>
      <c r="G151" s="1" t="s">
        <v>53</v>
      </c>
    </row>
    <row r="152" spans="2:7" ht="15.75" customHeight="1" x14ac:dyDescent="0.2">
      <c r="B152" s="1" t="s">
        <v>332</v>
      </c>
      <c r="C152" s="1">
        <v>0</v>
      </c>
      <c r="D152" s="1">
        <v>1</v>
      </c>
      <c r="E152" s="1">
        <v>0</v>
      </c>
      <c r="F152" s="1" t="s">
        <v>53</v>
      </c>
      <c r="G152" s="1" t="s">
        <v>53</v>
      </c>
    </row>
    <row r="153" spans="2:7" ht="15.75" customHeight="1" x14ac:dyDescent="0.2">
      <c r="B153" s="1" t="s">
        <v>334</v>
      </c>
      <c r="C153" s="1">
        <v>0</v>
      </c>
      <c r="D153" s="1">
        <v>1</v>
      </c>
      <c r="E153" s="1">
        <v>0</v>
      </c>
      <c r="F153" s="1" t="s">
        <v>53</v>
      </c>
      <c r="G153" s="1" t="s">
        <v>53</v>
      </c>
    </row>
    <row r="154" spans="2:7" ht="15.75" customHeight="1" x14ac:dyDescent="0.2">
      <c r="B154" s="1" t="s">
        <v>337</v>
      </c>
      <c r="C154" s="1">
        <v>0</v>
      </c>
      <c r="D154" s="1">
        <v>2</v>
      </c>
      <c r="E154" s="1">
        <v>2</v>
      </c>
      <c r="F154" s="1" t="s">
        <v>114</v>
      </c>
      <c r="G154" s="1" t="s">
        <v>165</v>
      </c>
    </row>
    <row r="155" spans="2:7" ht="15.75" customHeight="1" x14ac:dyDescent="0.2">
      <c r="B155" s="1" t="s">
        <v>340</v>
      </c>
      <c r="C155" s="1">
        <v>0</v>
      </c>
      <c r="D155" s="1">
        <v>1</v>
      </c>
      <c r="E155" s="1">
        <v>0</v>
      </c>
      <c r="F155" s="1" t="s">
        <v>53</v>
      </c>
      <c r="G155" s="1" t="s">
        <v>53</v>
      </c>
    </row>
    <row r="156" spans="2:7" ht="15.75" customHeight="1" x14ac:dyDescent="0.2">
      <c r="B156" s="1" t="s">
        <v>342</v>
      </c>
      <c r="C156" s="1">
        <v>0</v>
      </c>
      <c r="D156" s="1">
        <v>2</v>
      </c>
      <c r="E156" s="1">
        <v>2</v>
      </c>
      <c r="F156" s="1" t="s">
        <v>114</v>
      </c>
      <c r="G156" s="1" t="s">
        <v>165</v>
      </c>
    </row>
    <row r="157" spans="2:7" ht="15.75" customHeight="1" x14ac:dyDescent="0.2">
      <c r="B157" s="1" t="s">
        <v>343</v>
      </c>
      <c r="C157" s="1">
        <v>0</v>
      </c>
      <c r="D157" s="1">
        <v>2</v>
      </c>
      <c r="E157" s="1">
        <v>2</v>
      </c>
      <c r="F157" s="1" t="s">
        <v>114</v>
      </c>
      <c r="G157" s="1" t="s">
        <v>165</v>
      </c>
    </row>
    <row r="158" spans="2:7" ht="15.75" customHeight="1" x14ac:dyDescent="0.2">
      <c r="B158" s="1" t="s">
        <v>345</v>
      </c>
      <c r="C158" s="1">
        <v>0</v>
      </c>
      <c r="D158" s="1">
        <v>1</v>
      </c>
      <c r="E158" s="1">
        <v>0</v>
      </c>
      <c r="F158" s="1" t="s">
        <v>53</v>
      </c>
      <c r="G158" s="1" t="s">
        <v>53</v>
      </c>
    </row>
    <row r="159" spans="2:7" ht="15.75" customHeight="1" x14ac:dyDescent="0.2">
      <c r="B159" s="1" t="s">
        <v>347</v>
      </c>
      <c r="C159" s="1">
        <v>0</v>
      </c>
      <c r="D159" s="1">
        <v>1</v>
      </c>
      <c r="E159" s="1">
        <v>0</v>
      </c>
      <c r="F159" s="1" t="s">
        <v>53</v>
      </c>
      <c r="G159" s="1" t="s">
        <v>53</v>
      </c>
    </row>
    <row r="160" spans="2:7" ht="15.75" customHeight="1" x14ac:dyDescent="0.2">
      <c r="B160" s="1" t="s">
        <v>354</v>
      </c>
      <c r="C160" s="1" t="s">
        <v>114</v>
      </c>
      <c r="D160" s="1">
        <v>1</v>
      </c>
      <c r="E160" s="1">
        <v>0</v>
      </c>
      <c r="F160" s="1" t="s">
        <v>53</v>
      </c>
      <c r="G160" s="1" t="s">
        <v>53</v>
      </c>
    </row>
    <row r="161" spans="2:7" ht="15.75" customHeight="1" x14ac:dyDescent="0.2">
      <c r="B161" s="1" t="s">
        <v>355</v>
      </c>
      <c r="C161" s="1">
        <v>0</v>
      </c>
      <c r="D161" s="1">
        <v>1</v>
      </c>
      <c r="E161" s="1">
        <v>0</v>
      </c>
      <c r="F161" s="1" t="s">
        <v>53</v>
      </c>
      <c r="G161" s="1" t="s">
        <v>53</v>
      </c>
    </row>
    <row r="162" spans="2:7" ht="15.75" customHeight="1" x14ac:dyDescent="0.2">
      <c r="B162" s="1" t="s">
        <v>357</v>
      </c>
      <c r="C162" s="1">
        <v>0</v>
      </c>
      <c r="D162" s="1">
        <v>2</v>
      </c>
      <c r="E162" s="1">
        <v>2</v>
      </c>
      <c r="F162" s="1" t="s">
        <v>114</v>
      </c>
      <c r="G162" s="1" t="s">
        <v>165</v>
      </c>
    </row>
    <row r="163" spans="2:7" ht="15.75" customHeight="1" x14ac:dyDescent="0.2">
      <c r="B163" s="1" t="s">
        <v>360</v>
      </c>
      <c r="C163" s="1">
        <v>0</v>
      </c>
      <c r="D163" s="1">
        <v>1</v>
      </c>
      <c r="E163" s="1">
        <v>0</v>
      </c>
      <c r="F163" s="1" t="s">
        <v>53</v>
      </c>
      <c r="G163" s="1" t="s">
        <v>53</v>
      </c>
    </row>
    <row r="164" spans="2:7" ht="15.75" customHeight="1" x14ac:dyDescent="0.2">
      <c r="B164" s="1" t="s">
        <v>361</v>
      </c>
      <c r="C164" s="1">
        <v>0</v>
      </c>
      <c r="D164" s="1">
        <v>1</v>
      </c>
      <c r="E164" s="1">
        <v>0</v>
      </c>
      <c r="F164" s="1" t="s">
        <v>53</v>
      </c>
      <c r="G164" s="1" t="s">
        <v>53</v>
      </c>
    </row>
    <row r="165" spans="2:7" ht="15.75" customHeight="1" x14ac:dyDescent="0.2">
      <c r="B165" s="1" t="s">
        <v>364</v>
      </c>
      <c r="C165" s="1">
        <v>0</v>
      </c>
      <c r="D165" s="1">
        <v>1</v>
      </c>
      <c r="E165" s="1">
        <v>0</v>
      </c>
      <c r="F165" s="1" t="s">
        <v>53</v>
      </c>
      <c r="G165" s="1" t="s">
        <v>53</v>
      </c>
    </row>
    <row r="166" spans="2:7" ht="15.75" customHeight="1" x14ac:dyDescent="0.2">
      <c r="B166" s="1" t="s">
        <v>366</v>
      </c>
      <c r="C166" s="1">
        <v>0</v>
      </c>
      <c r="D166" s="1">
        <v>1</v>
      </c>
      <c r="E166" s="1">
        <v>0</v>
      </c>
      <c r="F166" s="1" t="s">
        <v>53</v>
      </c>
      <c r="G166" s="1" t="s">
        <v>53</v>
      </c>
    </row>
    <row r="167" spans="2:7" ht="15.75" customHeight="1" x14ac:dyDescent="0.2">
      <c r="B167" s="1" t="s">
        <v>368</v>
      </c>
      <c r="C167" s="1">
        <v>0</v>
      </c>
      <c r="D167" s="1">
        <v>1</v>
      </c>
      <c r="E167" s="1">
        <v>0</v>
      </c>
      <c r="F167" s="1" t="s">
        <v>53</v>
      </c>
      <c r="G167" s="1" t="s">
        <v>53</v>
      </c>
    </row>
    <row r="168" spans="2:7" ht="15.75" customHeight="1" x14ac:dyDescent="0.2">
      <c r="B168" s="1" t="s">
        <v>369</v>
      </c>
      <c r="C168" s="1">
        <v>0</v>
      </c>
      <c r="D168" s="1">
        <v>3</v>
      </c>
      <c r="E168" s="1">
        <v>3</v>
      </c>
      <c r="F168" s="1" t="s">
        <v>114</v>
      </c>
      <c r="G168" s="1" t="s">
        <v>165</v>
      </c>
    </row>
    <row r="169" spans="2:7" ht="15.75" customHeight="1" x14ac:dyDescent="0.2">
      <c r="B169" s="1" t="s">
        <v>371</v>
      </c>
      <c r="C169" s="1">
        <v>0</v>
      </c>
      <c r="D169" s="1">
        <v>1</v>
      </c>
      <c r="E169" s="1">
        <v>0</v>
      </c>
      <c r="F169" s="1" t="s">
        <v>53</v>
      </c>
      <c r="G169" s="1" t="s">
        <v>53</v>
      </c>
    </row>
    <row r="170" spans="2:7" ht="15.75" customHeight="1" x14ac:dyDescent="0.2">
      <c r="B170" s="1" t="s">
        <v>372</v>
      </c>
      <c r="C170" s="1">
        <v>0</v>
      </c>
      <c r="D170" s="1">
        <v>1</v>
      </c>
      <c r="E170" s="1">
        <v>0</v>
      </c>
      <c r="F170" s="1" t="s">
        <v>53</v>
      </c>
      <c r="G170" s="1" t="s">
        <v>53</v>
      </c>
    </row>
    <row r="171" spans="2:7" ht="15.75" customHeight="1" x14ac:dyDescent="0.2">
      <c r="B171" s="1" t="s">
        <v>375</v>
      </c>
      <c r="C171" s="1">
        <v>0</v>
      </c>
      <c r="D171" s="1">
        <v>4</v>
      </c>
      <c r="E171" s="1">
        <v>4</v>
      </c>
      <c r="F171" s="1" t="s">
        <v>114</v>
      </c>
      <c r="G171" s="1" t="s">
        <v>115</v>
      </c>
    </row>
    <row r="172" spans="2:7" ht="15.75" customHeight="1" x14ac:dyDescent="0.2">
      <c r="B172" s="1" t="s">
        <v>376</v>
      </c>
      <c r="C172" s="1">
        <v>0</v>
      </c>
      <c r="D172" s="1">
        <v>1</v>
      </c>
      <c r="E172" s="1">
        <v>0</v>
      </c>
      <c r="F172" s="1" t="s">
        <v>53</v>
      </c>
      <c r="G172" s="1" t="s">
        <v>53</v>
      </c>
    </row>
    <row r="173" spans="2:7" ht="15.75" customHeight="1" x14ac:dyDescent="0.2">
      <c r="B173" s="1" t="s">
        <v>377</v>
      </c>
      <c r="C173" s="1">
        <v>0</v>
      </c>
      <c r="D173" s="1">
        <v>1</v>
      </c>
      <c r="E173" s="1">
        <v>0</v>
      </c>
      <c r="F173" s="1" t="s">
        <v>53</v>
      </c>
      <c r="G173" s="1" t="s">
        <v>53</v>
      </c>
    </row>
    <row r="174" spans="2:7" ht="15.75" customHeight="1" x14ac:dyDescent="0.2">
      <c r="B174" s="1" t="s">
        <v>378</v>
      </c>
      <c r="C174" s="1">
        <v>0</v>
      </c>
      <c r="D174" s="1">
        <v>1</v>
      </c>
      <c r="E174" s="1">
        <v>0</v>
      </c>
      <c r="F174" s="1" t="s">
        <v>53</v>
      </c>
      <c r="G174" s="1" t="s">
        <v>53</v>
      </c>
    </row>
    <row r="175" spans="2:7" ht="15.75" customHeight="1" x14ac:dyDescent="0.2">
      <c r="B175" s="1" t="s">
        <v>379</v>
      </c>
      <c r="C175" s="1">
        <v>0</v>
      </c>
      <c r="D175" s="1">
        <v>4</v>
      </c>
      <c r="E175" s="1">
        <v>4</v>
      </c>
      <c r="F175" s="1" t="s">
        <v>114</v>
      </c>
      <c r="G175" s="1" t="s">
        <v>115</v>
      </c>
    </row>
    <row r="176" spans="2:7" ht="15.75" customHeight="1" x14ac:dyDescent="0.2">
      <c r="B176" s="1" t="s">
        <v>382</v>
      </c>
      <c r="C176" s="1">
        <v>0</v>
      </c>
      <c r="D176" s="1">
        <v>1</v>
      </c>
      <c r="E176" s="1">
        <v>0</v>
      </c>
      <c r="F176" s="1" t="s">
        <v>53</v>
      </c>
      <c r="G176" s="1" t="s">
        <v>53</v>
      </c>
    </row>
    <row r="177" spans="2:7" ht="15.75" customHeight="1" x14ac:dyDescent="0.2">
      <c r="B177" s="1" t="s">
        <v>383</v>
      </c>
      <c r="C177" s="1">
        <v>0</v>
      </c>
      <c r="D177" s="1">
        <v>1</v>
      </c>
      <c r="E177" s="1">
        <v>0</v>
      </c>
      <c r="F177" s="1" t="s">
        <v>53</v>
      </c>
      <c r="G177" s="1" t="s">
        <v>53</v>
      </c>
    </row>
    <row r="178" spans="2:7" ht="15.75" customHeight="1" x14ac:dyDescent="0.2">
      <c r="B178" s="1" t="s">
        <v>387</v>
      </c>
      <c r="C178" s="1">
        <v>0</v>
      </c>
      <c r="D178" s="1">
        <v>1</v>
      </c>
      <c r="E178" s="1">
        <v>0</v>
      </c>
      <c r="F178" s="1" t="s">
        <v>53</v>
      </c>
      <c r="G178" s="1" t="s">
        <v>53</v>
      </c>
    </row>
    <row r="179" spans="2:7" ht="15.75" customHeight="1" x14ac:dyDescent="0.2">
      <c r="B179" s="1" t="s">
        <v>388</v>
      </c>
      <c r="C179" s="1">
        <v>0</v>
      </c>
      <c r="D179" s="1">
        <v>2</v>
      </c>
      <c r="E179" s="1">
        <v>2</v>
      </c>
      <c r="F179" s="1" t="s">
        <v>114</v>
      </c>
      <c r="G179" s="1" t="s">
        <v>165</v>
      </c>
    </row>
    <row r="180" spans="2:7" ht="15.75" customHeight="1" x14ac:dyDescent="0.2">
      <c r="B180" s="1" t="s">
        <v>389</v>
      </c>
      <c r="C180" s="1">
        <v>0</v>
      </c>
      <c r="D180" s="1">
        <v>1</v>
      </c>
      <c r="E180" s="1">
        <v>0</v>
      </c>
      <c r="F180" s="1" t="s">
        <v>53</v>
      </c>
      <c r="G180" s="1" t="s">
        <v>53</v>
      </c>
    </row>
    <row r="181" spans="2:7" ht="15.75" customHeight="1" x14ac:dyDescent="0.2">
      <c r="B181" s="1" t="s">
        <v>390</v>
      </c>
      <c r="C181" s="1">
        <v>0</v>
      </c>
      <c r="D181" s="1">
        <v>2</v>
      </c>
      <c r="E181" s="1">
        <v>2</v>
      </c>
      <c r="F181" s="1" t="s">
        <v>114</v>
      </c>
      <c r="G181" s="1" t="s">
        <v>165</v>
      </c>
    </row>
    <row r="182" spans="2:7" ht="15.75" customHeight="1" x14ac:dyDescent="0.2">
      <c r="B182" s="1" t="s">
        <v>391</v>
      </c>
      <c r="C182" s="1">
        <v>0</v>
      </c>
      <c r="D182" s="1">
        <v>2</v>
      </c>
      <c r="E182" s="1">
        <v>2</v>
      </c>
      <c r="F182" s="1" t="s">
        <v>114</v>
      </c>
      <c r="G182" s="1" t="s">
        <v>165</v>
      </c>
    </row>
    <row r="183" spans="2:7" ht="15.75" customHeight="1" x14ac:dyDescent="0.2">
      <c r="B183" s="1" t="s">
        <v>394</v>
      </c>
      <c r="C183" s="1">
        <v>0</v>
      </c>
      <c r="D183" s="1">
        <v>1</v>
      </c>
      <c r="E183" s="1">
        <v>0</v>
      </c>
      <c r="F183" s="1" t="s">
        <v>53</v>
      </c>
      <c r="G183" s="1" t="s">
        <v>53</v>
      </c>
    </row>
    <row r="184" spans="2:7" ht="15.75" customHeight="1" x14ac:dyDescent="0.2">
      <c r="B184" s="1" t="s">
        <v>396</v>
      </c>
      <c r="C184" s="1">
        <v>0</v>
      </c>
      <c r="D184" s="1">
        <v>2</v>
      </c>
      <c r="E184" s="1">
        <v>2</v>
      </c>
      <c r="F184" s="1" t="s">
        <v>114</v>
      </c>
      <c r="G184" s="1" t="s">
        <v>165</v>
      </c>
    </row>
    <row r="185" spans="2:7" ht="15.75" customHeight="1" x14ac:dyDescent="0.2">
      <c r="B185" s="1" t="s">
        <v>397</v>
      </c>
      <c r="C185" s="1">
        <v>0</v>
      </c>
      <c r="D185" s="1">
        <v>1</v>
      </c>
      <c r="E185" s="1">
        <v>0</v>
      </c>
      <c r="F185" s="1" t="s">
        <v>53</v>
      </c>
      <c r="G185" s="1" t="s">
        <v>53</v>
      </c>
    </row>
    <row r="186" spans="2:7" ht="15.75" customHeight="1" x14ac:dyDescent="0.2">
      <c r="B186" s="1" t="s">
        <v>398</v>
      </c>
      <c r="C186" s="1">
        <v>0</v>
      </c>
      <c r="D186" s="1">
        <v>1</v>
      </c>
      <c r="E186" s="1">
        <v>0</v>
      </c>
      <c r="F186" s="1" t="s">
        <v>53</v>
      </c>
      <c r="G186" s="1" t="s">
        <v>53</v>
      </c>
    </row>
    <row r="187" spans="2:7" ht="15.75" customHeight="1" x14ac:dyDescent="0.2">
      <c r="B187" s="1" t="s">
        <v>399</v>
      </c>
      <c r="C187" s="1">
        <v>0</v>
      </c>
      <c r="D187" s="1">
        <v>1</v>
      </c>
      <c r="E187" s="1">
        <v>0</v>
      </c>
      <c r="F187" s="1" t="s">
        <v>53</v>
      </c>
      <c r="G187" s="1" t="s">
        <v>53</v>
      </c>
    </row>
    <row r="188" spans="2:7" ht="15.75" customHeight="1" x14ac:dyDescent="0.2">
      <c r="B188" s="1" t="s">
        <v>401</v>
      </c>
      <c r="C188" s="1" t="s">
        <v>114</v>
      </c>
      <c r="D188" s="1">
        <v>2</v>
      </c>
      <c r="E188" s="1">
        <v>2</v>
      </c>
      <c r="F188" s="1" t="s">
        <v>114</v>
      </c>
      <c r="G188" s="1" t="s">
        <v>165</v>
      </c>
    </row>
    <row r="189" spans="2:7" ht="15.75" customHeight="1" x14ac:dyDescent="0.2">
      <c r="B189" s="1" t="s">
        <v>404</v>
      </c>
      <c r="C189" s="1">
        <v>0</v>
      </c>
      <c r="D189" s="1">
        <v>2</v>
      </c>
      <c r="E189" s="1">
        <v>2</v>
      </c>
      <c r="F189" s="1" t="s">
        <v>114</v>
      </c>
      <c r="G189" s="1" t="s">
        <v>165</v>
      </c>
    </row>
    <row r="190" spans="2:7" ht="15.75" customHeight="1" x14ac:dyDescent="0.2">
      <c r="B190" s="1" t="s">
        <v>405</v>
      </c>
      <c r="C190" s="1">
        <v>0</v>
      </c>
      <c r="D190" s="1">
        <v>1</v>
      </c>
      <c r="E190" s="1">
        <v>0</v>
      </c>
      <c r="F190" s="1" t="s">
        <v>53</v>
      </c>
      <c r="G190" s="1" t="s">
        <v>53</v>
      </c>
    </row>
    <row r="191" spans="2:7" ht="15.75" customHeight="1" x14ac:dyDescent="0.2">
      <c r="B191" s="1" t="s">
        <v>408</v>
      </c>
      <c r="C191" s="1">
        <v>0</v>
      </c>
      <c r="D191" s="1">
        <v>1</v>
      </c>
      <c r="E191" s="1">
        <v>0</v>
      </c>
      <c r="F191" s="1" t="s">
        <v>53</v>
      </c>
      <c r="G191" s="1" t="s">
        <v>53</v>
      </c>
    </row>
    <row r="192" spans="2:7" ht="15.75" customHeight="1" x14ac:dyDescent="0.2">
      <c r="B192" s="1" t="s">
        <v>409</v>
      </c>
      <c r="C192" s="1">
        <v>0</v>
      </c>
      <c r="D192" s="1">
        <v>2</v>
      </c>
      <c r="E192" s="1">
        <v>2</v>
      </c>
      <c r="F192" s="1" t="s">
        <v>114</v>
      </c>
      <c r="G192" s="1" t="s">
        <v>165</v>
      </c>
    </row>
    <row r="193" spans="2:7" ht="15.75" customHeight="1" x14ac:dyDescent="0.2">
      <c r="B193" s="1" t="s">
        <v>410</v>
      </c>
      <c r="C193" s="1">
        <v>0</v>
      </c>
      <c r="D193" s="1">
        <v>1</v>
      </c>
      <c r="E193" s="1">
        <v>0</v>
      </c>
      <c r="F193" s="1" t="s">
        <v>53</v>
      </c>
      <c r="G193" s="1" t="s">
        <v>53</v>
      </c>
    </row>
    <row r="194" spans="2:7" ht="15.75" customHeight="1" x14ac:dyDescent="0.2">
      <c r="B194" s="1" t="s">
        <v>411</v>
      </c>
      <c r="C194" s="1">
        <v>0</v>
      </c>
      <c r="D194" s="1">
        <v>2</v>
      </c>
      <c r="E194" s="1">
        <v>2</v>
      </c>
      <c r="F194" s="1" t="s">
        <v>114</v>
      </c>
      <c r="G194" s="1" t="s">
        <v>165</v>
      </c>
    </row>
    <row r="195" spans="2:7" ht="15.75" customHeight="1" x14ac:dyDescent="0.2">
      <c r="B195" s="1" t="s">
        <v>412</v>
      </c>
      <c r="C195" s="1">
        <v>0</v>
      </c>
      <c r="D195" s="1">
        <v>1</v>
      </c>
      <c r="E195" s="1">
        <v>0</v>
      </c>
      <c r="F195" s="1" t="s">
        <v>53</v>
      </c>
      <c r="G195" s="1" t="s">
        <v>53</v>
      </c>
    </row>
    <row r="196" spans="2:7" ht="15.75" customHeight="1" x14ac:dyDescent="0.2">
      <c r="B196" s="1" t="s">
        <v>413</v>
      </c>
      <c r="C196" s="1">
        <v>0</v>
      </c>
      <c r="D196" s="1">
        <v>1</v>
      </c>
      <c r="E196" s="1">
        <v>0</v>
      </c>
      <c r="F196" s="1" t="s">
        <v>53</v>
      </c>
      <c r="G196" s="1" t="s">
        <v>53</v>
      </c>
    </row>
    <row r="197" spans="2:7" ht="15.75" customHeight="1" x14ac:dyDescent="0.2">
      <c r="B197" s="1" t="s">
        <v>414</v>
      </c>
      <c r="C197" s="1">
        <v>0</v>
      </c>
      <c r="D197" s="1">
        <v>2</v>
      </c>
      <c r="E197" s="1">
        <v>2</v>
      </c>
      <c r="F197" s="1" t="s">
        <v>114</v>
      </c>
      <c r="G197" s="1" t="s">
        <v>165</v>
      </c>
    </row>
    <row r="198" spans="2:7" ht="15.75" customHeight="1" x14ac:dyDescent="0.2">
      <c r="B198" s="1" t="s">
        <v>415</v>
      </c>
      <c r="C198" s="1">
        <v>0</v>
      </c>
      <c r="D198" s="1">
        <v>2</v>
      </c>
      <c r="E198" s="1">
        <v>2</v>
      </c>
      <c r="F198" s="1" t="s">
        <v>114</v>
      </c>
      <c r="G198" s="1" t="s">
        <v>165</v>
      </c>
    </row>
    <row r="199" spans="2:7" ht="15.75" customHeight="1" x14ac:dyDescent="0.2">
      <c r="B199" s="1" t="s">
        <v>416</v>
      </c>
      <c r="C199" s="1">
        <v>0</v>
      </c>
      <c r="D199" s="1">
        <v>2</v>
      </c>
      <c r="E199" s="1">
        <v>2</v>
      </c>
      <c r="F199" s="1" t="s">
        <v>114</v>
      </c>
      <c r="G199" s="1" t="s">
        <v>165</v>
      </c>
    </row>
    <row r="200" spans="2:7" ht="15.75" customHeight="1" x14ac:dyDescent="0.2">
      <c r="B200" s="1" t="s">
        <v>417</v>
      </c>
      <c r="C200" s="1">
        <v>0</v>
      </c>
      <c r="D200" s="1">
        <v>1</v>
      </c>
      <c r="E200" s="1">
        <v>0</v>
      </c>
      <c r="F200" s="1" t="s">
        <v>53</v>
      </c>
      <c r="G200" s="1" t="s">
        <v>53</v>
      </c>
    </row>
    <row r="201" spans="2:7" ht="15.75" customHeight="1" x14ac:dyDescent="0.2">
      <c r="B201" s="1" t="s">
        <v>418</v>
      </c>
      <c r="C201" s="1">
        <v>0</v>
      </c>
      <c r="D201" s="1">
        <v>1</v>
      </c>
      <c r="E201" s="1">
        <v>0</v>
      </c>
      <c r="F201" s="1" t="s">
        <v>53</v>
      </c>
      <c r="G201" s="1" t="s">
        <v>53</v>
      </c>
    </row>
    <row r="202" spans="2:7" ht="15.75" customHeight="1" x14ac:dyDescent="0.2">
      <c r="B202" s="1" t="s">
        <v>419</v>
      </c>
      <c r="C202" s="1">
        <v>0</v>
      </c>
      <c r="D202" s="1">
        <v>2</v>
      </c>
      <c r="E202" s="1">
        <v>2</v>
      </c>
      <c r="F202" s="1" t="s">
        <v>114</v>
      </c>
      <c r="G202" s="1" t="s">
        <v>165</v>
      </c>
    </row>
    <row r="203" spans="2:7" ht="15.75" customHeight="1" x14ac:dyDescent="0.2">
      <c r="B203" s="1" t="s">
        <v>420</v>
      </c>
      <c r="C203" s="1">
        <v>0</v>
      </c>
      <c r="D203" s="1">
        <v>2</v>
      </c>
      <c r="E203" s="1">
        <v>2</v>
      </c>
      <c r="F203" s="1" t="s">
        <v>114</v>
      </c>
      <c r="G203" s="1" t="s">
        <v>165</v>
      </c>
    </row>
    <row r="204" spans="2:7" ht="15.75" customHeight="1" x14ac:dyDescent="0.2">
      <c r="B204" s="1" t="s">
        <v>421</v>
      </c>
      <c r="C204" s="1">
        <v>0</v>
      </c>
      <c r="D204" s="1">
        <v>2</v>
      </c>
      <c r="E204" s="1">
        <v>2</v>
      </c>
      <c r="F204" s="1" t="s">
        <v>114</v>
      </c>
      <c r="G204" s="1" t="s">
        <v>165</v>
      </c>
    </row>
    <row r="205" spans="2:7" ht="15.75" customHeight="1" x14ac:dyDescent="0.2">
      <c r="B205" s="1" t="s">
        <v>422</v>
      </c>
      <c r="C205" s="1">
        <v>0</v>
      </c>
      <c r="D205" s="1">
        <v>1</v>
      </c>
      <c r="E205" s="1">
        <v>0</v>
      </c>
      <c r="F205" s="1" t="s">
        <v>53</v>
      </c>
      <c r="G205" s="1" t="s">
        <v>53</v>
      </c>
    </row>
    <row r="206" spans="2:7" ht="15.75" customHeight="1" x14ac:dyDescent="0.2">
      <c r="B206" s="1" t="s">
        <v>423</v>
      </c>
      <c r="C206" s="1">
        <v>0</v>
      </c>
      <c r="D206" s="1">
        <v>1</v>
      </c>
      <c r="E206" s="1">
        <v>0</v>
      </c>
      <c r="F206" s="1" t="s">
        <v>53</v>
      </c>
      <c r="G206" s="1" t="s">
        <v>53</v>
      </c>
    </row>
    <row r="207" spans="2:7" ht="15.75" customHeight="1" x14ac:dyDescent="0.2">
      <c r="B207" s="1" t="s">
        <v>424</v>
      </c>
      <c r="C207" s="1">
        <v>0</v>
      </c>
      <c r="D207" s="1">
        <v>2</v>
      </c>
      <c r="E207" s="1">
        <v>2</v>
      </c>
      <c r="F207" s="1" t="s">
        <v>114</v>
      </c>
      <c r="G207" s="1" t="s">
        <v>165</v>
      </c>
    </row>
    <row r="208" spans="2:7" ht="15.75" customHeight="1" x14ac:dyDescent="0.2">
      <c r="B208" s="1" t="s">
        <v>427</v>
      </c>
      <c r="C208" s="1">
        <v>0</v>
      </c>
      <c r="D208" s="1">
        <v>1</v>
      </c>
      <c r="E208" s="1">
        <v>0</v>
      </c>
      <c r="F208" s="1" t="s">
        <v>53</v>
      </c>
      <c r="G208" s="1" t="s">
        <v>53</v>
      </c>
    </row>
    <row r="209" spans="2:7" ht="15.75" customHeight="1" x14ac:dyDescent="0.2">
      <c r="B209" s="1" t="s">
        <v>428</v>
      </c>
      <c r="C209" s="1">
        <v>0</v>
      </c>
      <c r="D209" s="1">
        <v>1</v>
      </c>
      <c r="E209" s="1">
        <v>0</v>
      </c>
      <c r="F209" s="1" t="s">
        <v>53</v>
      </c>
      <c r="G209" s="1" t="s">
        <v>53</v>
      </c>
    </row>
    <row r="210" spans="2:7" ht="15.75" customHeight="1" x14ac:dyDescent="0.2">
      <c r="B210" s="1" t="s">
        <v>430</v>
      </c>
      <c r="C210" s="1">
        <v>0</v>
      </c>
      <c r="D210" s="1">
        <v>1</v>
      </c>
      <c r="E210" s="1">
        <v>0</v>
      </c>
      <c r="F210" s="1" t="s">
        <v>53</v>
      </c>
      <c r="G210" s="1" t="s">
        <v>53</v>
      </c>
    </row>
    <row r="211" spans="2:7" ht="15.75" customHeight="1" x14ac:dyDescent="0.2">
      <c r="B211" s="1" t="s">
        <v>431</v>
      </c>
      <c r="C211" s="1">
        <v>0</v>
      </c>
      <c r="D211" s="1">
        <v>1</v>
      </c>
      <c r="E211" s="1">
        <v>0</v>
      </c>
      <c r="F211" s="1" t="s">
        <v>53</v>
      </c>
      <c r="G211" s="1" t="s">
        <v>53</v>
      </c>
    </row>
    <row r="212" spans="2:7" ht="15.75" customHeight="1" x14ac:dyDescent="0.2">
      <c r="B212" s="1" t="s">
        <v>432</v>
      </c>
      <c r="C212" s="1" t="s">
        <v>114</v>
      </c>
      <c r="D212" s="1">
        <v>2</v>
      </c>
      <c r="E212" s="1">
        <v>2</v>
      </c>
      <c r="F212" s="1" t="s">
        <v>114</v>
      </c>
      <c r="G212" s="1" t="s">
        <v>165</v>
      </c>
    </row>
    <row r="213" spans="2:7" ht="15.75" customHeight="1" x14ac:dyDescent="0.2">
      <c r="B213" s="1" t="s">
        <v>435</v>
      </c>
      <c r="C213" s="1">
        <v>0</v>
      </c>
      <c r="D213" s="1">
        <v>2</v>
      </c>
      <c r="E213" s="1">
        <v>2</v>
      </c>
      <c r="F213" s="1" t="s">
        <v>114</v>
      </c>
      <c r="G213" s="1" t="s">
        <v>165</v>
      </c>
    </row>
    <row r="214" spans="2:7" ht="15.75" customHeight="1" x14ac:dyDescent="0.2">
      <c r="B214" s="1" t="s">
        <v>437</v>
      </c>
      <c r="C214" s="1" t="s">
        <v>114</v>
      </c>
      <c r="D214" s="1">
        <v>1</v>
      </c>
      <c r="E214" s="1">
        <v>0</v>
      </c>
      <c r="F214" s="1" t="s">
        <v>53</v>
      </c>
      <c r="G214" s="1" t="s">
        <v>53</v>
      </c>
    </row>
    <row r="215" spans="2:7" ht="15.75" customHeight="1" x14ac:dyDescent="0.2">
      <c r="B215" s="1" t="s">
        <v>439</v>
      </c>
      <c r="C215" s="1">
        <v>0</v>
      </c>
      <c r="D215" s="1">
        <v>1</v>
      </c>
      <c r="E215" s="1">
        <v>0</v>
      </c>
      <c r="F215" s="1" t="s">
        <v>53</v>
      </c>
      <c r="G215" s="1" t="s">
        <v>53</v>
      </c>
    </row>
    <row r="216" spans="2:7" ht="15.75" customHeight="1" x14ac:dyDescent="0.2">
      <c r="B216" s="1" t="s">
        <v>441</v>
      </c>
      <c r="C216" s="1">
        <v>0</v>
      </c>
      <c r="D216" s="1">
        <v>1</v>
      </c>
      <c r="E216" s="1">
        <v>0</v>
      </c>
      <c r="F216" s="1" t="s">
        <v>53</v>
      </c>
      <c r="G216" s="1" t="s">
        <v>53</v>
      </c>
    </row>
    <row r="217" spans="2:7" ht="15.75" customHeight="1" x14ac:dyDescent="0.2">
      <c r="B217" s="1" t="s">
        <v>336</v>
      </c>
      <c r="C217" s="1">
        <v>0</v>
      </c>
      <c r="D217" s="1">
        <v>1</v>
      </c>
      <c r="E217" s="1">
        <v>0</v>
      </c>
      <c r="F217" s="1" t="s">
        <v>53</v>
      </c>
      <c r="G217" s="1" t="s">
        <v>53</v>
      </c>
    </row>
    <row r="218" spans="2:7" ht="15.75" customHeight="1" x14ac:dyDescent="0.2">
      <c r="B218" s="1" t="s">
        <v>442</v>
      </c>
      <c r="C218" s="1">
        <v>0</v>
      </c>
      <c r="D218" s="1">
        <v>1</v>
      </c>
      <c r="E218" s="1">
        <v>0</v>
      </c>
      <c r="F218" s="1" t="s">
        <v>53</v>
      </c>
      <c r="G218" s="1" t="s">
        <v>53</v>
      </c>
    </row>
    <row r="219" spans="2:7" ht="15.75" customHeight="1" x14ac:dyDescent="0.2">
      <c r="B219" s="1" t="s">
        <v>443</v>
      </c>
      <c r="C219" s="1">
        <v>0</v>
      </c>
      <c r="D219" s="1">
        <v>2</v>
      </c>
      <c r="E219" s="1">
        <v>2</v>
      </c>
      <c r="F219" s="1" t="s">
        <v>114</v>
      </c>
      <c r="G219" s="1" t="s">
        <v>165</v>
      </c>
    </row>
    <row r="220" spans="2:7" ht="15.75" customHeight="1" x14ac:dyDescent="0.2">
      <c r="B220" s="1" t="s">
        <v>447</v>
      </c>
      <c r="C220" s="1">
        <v>0</v>
      </c>
      <c r="D220" s="1">
        <v>1</v>
      </c>
      <c r="E220" s="1">
        <v>0</v>
      </c>
      <c r="F220" s="1" t="s">
        <v>53</v>
      </c>
      <c r="G220" s="1" t="s">
        <v>53</v>
      </c>
    </row>
    <row r="221" spans="2:7" ht="15.75" customHeight="1" x14ac:dyDescent="0.2">
      <c r="B221" s="1" t="s">
        <v>450</v>
      </c>
      <c r="C221" s="1">
        <v>0</v>
      </c>
      <c r="D221" s="1">
        <v>2</v>
      </c>
      <c r="E221" s="1">
        <v>2</v>
      </c>
      <c r="F221" s="1" t="s">
        <v>114</v>
      </c>
      <c r="G221" s="1" t="s">
        <v>165</v>
      </c>
    </row>
    <row r="222" spans="2:7" ht="15.75" customHeight="1" x14ac:dyDescent="0.2">
      <c r="B222" s="1" t="s">
        <v>451</v>
      </c>
      <c r="C222" s="1">
        <v>0</v>
      </c>
      <c r="D222" s="1">
        <v>1</v>
      </c>
      <c r="E222" s="1">
        <v>0</v>
      </c>
      <c r="F222" s="1" t="s">
        <v>53</v>
      </c>
      <c r="G222" s="1" t="s">
        <v>53</v>
      </c>
    </row>
    <row r="223" spans="2:7" ht="15.75" customHeight="1" x14ac:dyDescent="0.2">
      <c r="B223" s="1" t="s">
        <v>452</v>
      </c>
      <c r="C223" s="1">
        <v>0</v>
      </c>
      <c r="D223" s="1">
        <v>2</v>
      </c>
      <c r="E223" s="1">
        <v>2</v>
      </c>
      <c r="F223" s="1" t="s">
        <v>114</v>
      </c>
      <c r="G223" s="1" t="s">
        <v>165</v>
      </c>
    </row>
    <row r="224" spans="2:7" ht="15.75" customHeight="1" x14ac:dyDescent="0.2">
      <c r="B224" s="1" t="s">
        <v>453</v>
      </c>
      <c r="C224" s="1" t="s">
        <v>114</v>
      </c>
      <c r="D224" s="1">
        <v>1</v>
      </c>
      <c r="E224" s="1">
        <v>0</v>
      </c>
      <c r="F224" s="1" t="s">
        <v>53</v>
      </c>
      <c r="G224" s="1" t="s">
        <v>53</v>
      </c>
    </row>
    <row r="225" spans="2:7" ht="15.75" customHeight="1" x14ac:dyDescent="0.2">
      <c r="B225" s="1" t="s">
        <v>455</v>
      </c>
      <c r="C225" s="1">
        <v>0</v>
      </c>
      <c r="D225" s="1">
        <v>2</v>
      </c>
      <c r="E225" s="1">
        <v>2</v>
      </c>
      <c r="F225" s="1" t="s">
        <v>114</v>
      </c>
      <c r="G225" s="1" t="s">
        <v>165</v>
      </c>
    </row>
    <row r="226" spans="2:7" ht="15.75" customHeight="1" x14ac:dyDescent="0.2">
      <c r="B226" s="1" t="s">
        <v>456</v>
      </c>
      <c r="C226" s="1">
        <v>0</v>
      </c>
      <c r="D226" s="1">
        <v>1</v>
      </c>
      <c r="E226" s="1">
        <v>0</v>
      </c>
      <c r="F226" s="1" t="s">
        <v>53</v>
      </c>
      <c r="G226" s="1" t="s">
        <v>53</v>
      </c>
    </row>
    <row r="227" spans="2:7" ht="15.75" customHeight="1" x14ac:dyDescent="0.2">
      <c r="B227" s="1" t="s">
        <v>459</v>
      </c>
      <c r="C227" s="1">
        <v>0</v>
      </c>
      <c r="D227" s="1">
        <v>1</v>
      </c>
      <c r="E227" s="1">
        <v>2</v>
      </c>
      <c r="F227" s="1" t="s">
        <v>178</v>
      </c>
      <c r="G227" s="1" t="s">
        <v>165</v>
      </c>
    </row>
    <row r="228" spans="2:7" ht="15.75" customHeight="1" x14ac:dyDescent="0.2">
      <c r="B228" s="1" t="s">
        <v>461</v>
      </c>
      <c r="C228" s="1">
        <v>0</v>
      </c>
      <c r="D228" s="1">
        <v>1</v>
      </c>
      <c r="E228" s="1">
        <v>0</v>
      </c>
      <c r="F228" s="1" t="s">
        <v>53</v>
      </c>
      <c r="G228" s="1" t="s">
        <v>53</v>
      </c>
    </row>
    <row r="229" spans="2:7" ht="15.75" customHeight="1" x14ac:dyDescent="0.2">
      <c r="B229" s="1" t="s">
        <v>463</v>
      </c>
      <c r="C229" s="1">
        <v>0</v>
      </c>
      <c r="D229" s="1">
        <v>1</v>
      </c>
      <c r="E229" s="1">
        <v>0</v>
      </c>
      <c r="F229" s="1" t="s">
        <v>53</v>
      </c>
      <c r="G229" s="1" t="s">
        <v>53</v>
      </c>
    </row>
    <row r="230" spans="2:7" ht="15.75" customHeight="1" x14ac:dyDescent="0.2">
      <c r="B230" s="1" t="s">
        <v>464</v>
      </c>
      <c r="C230" s="1">
        <v>0</v>
      </c>
      <c r="D230" s="1">
        <v>1</v>
      </c>
      <c r="E230" s="1">
        <v>0</v>
      </c>
      <c r="F230" s="1" t="s">
        <v>53</v>
      </c>
      <c r="G230" s="1" t="s">
        <v>53</v>
      </c>
    </row>
    <row r="231" spans="2:7" ht="15.75" customHeight="1" x14ac:dyDescent="0.2">
      <c r="B231" s="1" t="s">
        <v>465</v>
      </c>
      <c r="C231" s="1">
        <v>0</v>
      </c>
      <c r="D231" s="1">
        <v>1</v>
      </c>
      <c r="E231" s="1">
        <v>0</v>
      </c>
      <c r="F231" s="1" t="s">
        <v>53</v>
      </c>
      <c r="G231" s="1" t="s">
        <v>53</v>
      </c>
    </row>
    <row r="232" spans="2:7" ht="15.75" customHeight="1" x14ac:dyDescent="0.2">
      <c r="B232" s="1" t="s">
        <v>466</v>
      </c>
      <c r="C232" s="1">
        <v>0</v>
      </c>
      <c r="D232" s="1">
        <v>1</v>
      </c>
      <c r="E232" s="1">
        <v>0</v>
      </c>
      <c r="F232" s="1" t="s">
        <v>53</v>
      </c>
      <c r="G232" s="1" t="s">
        <v>53</v>
      </c>
    </row>
    <row r="233" spans="2:7" ht="15.75" customHeight="1" x14ac:dyDescent="0.2">
      <c r="B233" s="1" t="s">
        <v>469</v>
      </c>
      <c r="C233" s="1">
        <v>0</v>
      </c>
      <c r="D233" s="1">
        <v>1</v>
      </c>
      <c r="E233" s="1">
        <v>0</v>
      </c>
      <c r="F233" s="1" t="s">
        <v>53</v>
      </c>
      <c r="G233" s="1" t="s">
        <v>53</v>
      </c>
    </row>
    <row r="234" spans="2:7" ht="15.75" customHeight="1" x14ac:dyDescent="0.2">
      <c r="B234" s="1" t="s">
        <v>471</v>
      </c>
      <c r="C234" s="1">
        <v>0</v>
      </c>
      <c r="D234" s="1">
        <v>3</v>
      </c>
      <c r="E234" s="1">
        <v>3</v>
      </c>
      <c r="F234" s="1" t="s">
        <v>114</v>
      </c>
      <c r="G234" s="1" t="s">
        <v>165</v>
      </c>
    </row>
    <row r="235" spans="2:7" ht="15.75" customHeight="1" x14ac:dyDescent="0.2">
      <c r="B235" s="1" t="s">
        <v>393</v>
      </c>
      <c r="C235" s="1">
        <v>0</v>
      </c>
      <c r="D235" s="1">
        <v>2</v>
      </c>
      <c r="E235" s="1">
        <v>2</v>
      </c>
      <c r="F235" s="1" t="s">
        <v>114</v>
      </c>
      <c r="G235" s="1" t="s">
        <v>165</v>
      </c>
    </row>
    <row r="236" spans="2:7" ht="15.75" customHeight="1" x14ac:dyDescent="0.2">
      <c r="B236" s="1" t="s">
        <v>473</v>
      </c>
      <c r="C236" s="1">
        <v>0</v>
      </c>
      <c r="D236" s="1">
        <v>2</v>
      </c>
      <c r="E236" s="1">
        <v>2</v>
      </c>
      <c r="F236" s="1" t="s">
        <v>114</v>
      </c>
      <c r="G236" s="1" t="s">
        <v>165</v>
      </c>
    </row>
    <row r="237" spans="2:7" ht="15.75" customHeight="1" x14ac:dyDescent="0.2">
      <c r="B237" s="1" t="s">
        <v>474</v>
      </c>
      <c r="C237" s="1">
        <v>0</v>
      </c>
      <c r="D237" s="1">
        <v>1</v>
      </c>
      <c r="E237" s="1">
        <v>0</v>
      </c>
      <c r="F237" s="1" t="s">
        <v>53</v>
      </c>
      <c r="G237" s="1" t="s">
        <v>53</v>
      </c>
    </row>
    <row r="238" spans="2:7" ht="15.75" customHeight="1" x14ac:dyDescent="0.2">
      <c r="B238" s="1" t="s">
        <v>475</v>
      </c>
      <c r="C238" s="1">
        <v>0</v>
      </c>
      <c r="D238" s="1">
        <v>1</v>
      </c>
      <c r="E238" s="1">
        <v>0</v>
      </c>
      <c r="F238" s="1" t="s">
        <v>53</v>
      </c>
      <c r="G238" s="1" t="s">
        <v>53</v>
      </c>
    </row>
    <row r="239" spans="2:7" ht="15.75" customHeight="1" x14ac:dyDescent="0.2">
      <c r="B239" s="1" t="s">
        <v>478</v>
      </c>
      <c r="C239" s="1">
        <v>0</v>
      </c>
      <c r="D239" s="1">
        <v>2</v>
      </c>
      <c r="E239" s="1">
        <v>2</v>
      </c>
      <c r="F239" s="1" t="s">
        <v>114</v>
      </c>
      <c r="G239" s="1" t="s">
        <v>165</v>
      </c>
    </row>
    <row r="240" spans="2:7" ht="15.75" customHeight="1" x14ac:dyDescent="0.2">
      <c r="B240" s="1" t="s">
        <v>479</v>
      </c>
      <c r="C240" s="1">
        <v>0</v>
      </c>
      <c r="D240" s="1">
        <v>1</v>
      </c>
      <c r="E240" s="1">
        <v>0</v>
      </c>
      <c r="F240" s="1" t="s">
        <v>53</v>
      </c>
      <c r="G240" s="1" t="s">
        <v>53</v>
      </c>
    </row>
    <row r="241" spans="2:7" ht="15.75" customHeight="1" x14ac:dyDescent="0.2">
      <c r="B241" s="1" t="s">
        <v>482</v>
      </c>
      <c r="C241" s="1">
        <v>0</v>
      </c>
      <c r="D241" s="1">
        <v>1</v>
      </c>
      <c r="E241" s="1">
        <v>0</v>
      </c>
      <c r="F241" s="1" t="s">
        <v>53</v>
      </c>
      <c r="G241" s="1" t="s">
        <v>53</v>
      </c>
    </row>
    <row r="242" spans="2:7" ht="15.75" customHeight="1" x14ac:dyDescent="0.2">
      <c r="B242" s="1" t="s">
        <v>483</v>
      </c>
      <c r="C242" s="1" t="s">
        <v>114</v>
      </c>
      <c r="D242" s="1">
        <v>1</v>
      </c>
      <c r="E242" s="1">
        <v>0</v>
      </c>
      <c r="F242" s="1" t="s">
        <v>53</v>
      </c>
      <c r="G242" s="1" t="s">
        <v>53</v>
      </c>
    </row>
    <row r="243" spans="2:7" ht="15.75" customHeight="1" x14ac:dyDescent="0.2">
      <c r="B243" s="1" t="s">
        <v>484</v>
      </c>
      <c r="C243" s="1">
        <v>0</v>
      </c>
      <c r="D243" s="1">
        <v>1</v>
      </c>
      <c r="E243" s="1">
        <v>0</v>
      </c>
      <c r="F243" s="1" t="s">
        <v>53</v>
      </c>
      <c r="G243" s="1" t="s">
        <v>53</v>
      </c>
    </row>
    <row r="244" spans="2:7" ht="15.75" customHeight="1" x14ac:dyDescent="0.2">
      <c r="B244" s="1" t="s">
        <v>486</v>
      </c>
      <c r="C244" s="1">
        <v>0</v>
      </c>
      <c r="D244" s="1">
        <v>1</v>
      </c>
      <c r="E244" s="1">
        <v>0</v>
      </c>
      <c r="F244" s="1" t="s">
        <v>53</v>
      </c>
      <c r="G244" s="1" t="s">
        <v>53</v>
      </c>
    </row>
    <row r="245" spans="2:7" ht="15.75" customHeight="1" x14ac:dyDescent="0.2">
      <c r="B245" s="1" t="s">
        <v>487</v>
      </c>
      <c r="C245" s="1">
        <v>0</v>
      </c>
      <c r="D245" s="1">
        <v>1</v>
      </c>
      <c r="E245" s="1">
        <v>0</v>
      </c>
      <c r="F245" s="1" t="s">
        <v>53</v>
      </c>
      <c r="G245" s="1" t="s">
        <v>53</v>
      </c>
    </row>
    <row r="246" spans="2:7" ht="15.75" customHeight="1" x14ac:dyDescent="0.2">
      <c r="B246" s="1" t="s">
        <v>490</v>
      </c>
      <c r="C246" s="1">
        <v>0</v>
      </c>
      <c r="D246" s="1">
        <v>2</v>
      </c>
      <c r="E246" s="1">
        <v>2</v>
      </c>
      <c r="F246" s="1" t="s">
        <v>114</v>
      </c>
      <c r="G246" s="1" t="s">
        <v>165</v>
      </c>
    </row>
    <row r="247" spans="2:7" ht="15.75" customHeight="1" x14ac:dyDescent="0.2">
      <c r="B247" s="1" t="s">
        <v>491</v>
      </c>
      <c r="C247" s="1">
        <v>0</v>
      </c>
      <c r="D247" s="1">
        <v>2</v>
      </c>
      <c r="E247" s="1">
        <v>2</v>
      </c>
      <c r="F247" s="1" t="s">
        <v>114</v>
      </c>
      <c r="G247" s="1" t="s">
        <v>165</v>
      </c>
    </row>
    <row r="248" spans="2:7" ht="15.75" customHeight="1" x14ac:dyDescent="0.2">
      <c r="B248" s="1" t="s">
        <v>492</v>
      </c>
      <c r="C248" s="1">
        <v>0</v>
      </c>
      <c r="D248" s="1">
        <v>2</v>
      </c>
      <c r="E248" s="1">
        <v>2</v>
      </c>
      <c r="F248" s="1" t="s">
        <v>114</v>
      </c>
      <c r="G248" s="1" t="s">
        <v>165</v>
      </c>
    </row>
    <row r="249" spans="2:7" ht="15.75" customHeight="1" x14ac:dyDescent="0.2">
      <c r="B249" s="1" t="s">
        <v>493</v>
      </c>
      <c r="C249" s="1">
        <v>0</v>
      </c>
      <c r="D249" s="1">
        <v>1</v>
      </c>
      <c r="E249" s="1">
        <v>0</v>
      </c>
      <c r="F249" s="1" t="s">
        <v>53</v>
      </c>
      <c r="G249" s="1" t="s">
        <v>53</v>
      </c>
    </row>
    <row r="250" spans="2:7" ht="15.75" customHeight="1" x14ac:dyDescent="0.2">
      <c r="B250" s="1" t="s">
        <v>494</v>
      </c>
      <c r="C250" s="1">
        <v>0</v>
      </c>
      <c r="D250" s="1">
        <v>1</v>
      </c>
      <c r="E250" s="1">
        <v>0</v>
      </c>
      <c r="F250" s="1" t="s">
        <v>53</v>
      </c>
      <c r="G250" s="1" t="s">
        <v>53</v>
      </c>
    </row>
    <row r="251" spans="2:7" ht="15.75" customHeight="1" x14ac:dyDescent="0.2">
      <c r="B251" s="1" t="s">
        <v>495</v>
      </c>
      <c r="C251" s="1">
        <v>0</v>
      </c>
      <c r="D251" s="1">
        <v>1</v>
      </c>
      <c r="E251" s="1">
        <v>0</v>
      </c>
      <c r="F251" s="1" t="s">
        <v>53</v>
      </c>
      <c r="G251" s="1" t="s">
        <v>53</v>
      </c>
    </row>
    <row r="252" spans="2:7" ht="15.75" customHeight="1" x14ac:dyDescent="0.2">
      <c r="B252" s="1" t="s">
        <v>497</v>
      </c>
      <c r="C252" s="1">
        <v>0</v>
      </c>
      <c r="D252" s="1">
        <v>1</v>
      </c>
      <c r="E252" s="1">
        <v>0</v>
      </c>
      <c r="F252" s="1" t="s">
        <v>53</v>
      </c>
      <c r="G252" s="1" t="s">
        <v>53</v>
      </c>
    </row>
    <row r="253" spans="2:7" ht="15.75" customHeight="1" x14ac:dyDescent="0.2">
      <c r="B253" s="1" t="s">
        <v>498</v>
      </c>
      <c r="C253" s="1">
        <v>0</v>
      </c>
      <c r="D253" s="1">
        <v>2</v>
      </c>
      <c r="E253" s="1">
        <v>2</v>
      </c>
      <c r="F253" s="1" t="s">
        <v>114</v>
      </c>
      <c r="G253" s="1" t="s">
        <v>165</v>
      </c>
    </row>
    <row r="254" spans="2:7" ht="15.75" customHeight="1" x14ac:dyDescent="0.2">
      <c r="B254" s="1" t="s">
        <v>500</v>
      </c>
      <c r="C254" s="1">
        <v>0</v>
      </c>
      <c r="D254" s="1">
        <v>2</v>
      </c>
      <c r="E254" s="1">
        <v>2</v>
      </c>
      <c r="F254" s="1" t="s">
        <v>114</v>
      </c>
      <c r="G254" s="1" t="s">
        <v>165</v>
      </c>
    </row>
    <row r="255" spans="2:7" ht="15.75" customHeight="1" x14ac:dyDescent="0.2">
      <c r="B255" s="1" t="s">
        <v>501</v>
      </c>
      <c r="C255" s="1">
        <v>0</v>
      </c>
      <c r="D255" s="1">
        <v>1</v>
      </c>
      <c r="E255" s="1">
        <v>0</v>
      </c>
      <c r="F255" s="1" t="s">
        <v>53</v>
      </c>
      <c r="G255" s="1" t="s">
        <v>53</v>
      </c>
    </row>
    <row r="256" spans="2:7" ht="15.75" customHeight="1" x14ac:dyDescent="0.2">
      <c r="B256" s="1" t="s">
        <v>502</v>
      </c>
      <c r="C256" s="1">
        <v>0</v>
      </c>
      <c r="D256" s="1">
        <v>2</v>
      </c>
      <c r="E256" s="1">
        <v>2</v>
      </c>
      <c r="F256" s="1" t="s">
        <v>114</v>
      </c>
      <c r="G256" s="1" t="s">
        <v>165</v>
      </c>
    </row>
    <row r="257" spans="2:7" ht="15.75" customHeight="1" x14ac:dyDescent="0.2">
      <c r="B257" s="1" t="s">
        <v>504</v>
      </c>
      <c r="C257" s="1">
        <v>0</v>
      </c>
      <c r="D257" s="1">
        <v>3</v>
      </c>
      <c r="E257" s="1">
        <v>4</v>
      </c>
      <c r="F257" s="1" t="s">
        <v>178</v>
      </c>
      <c r="G257" s="1" t="s">
        <v>115</v>
      </c>
    </row>
    <row r="258" spans="2:7" ht="15.75" customHeight="1" x14ac:dyDescent="0.2">
      <c r="B258" s="1" t="s">
        <v>506</v>
      </c>
      <c r="C258" s="1">
        <v>0</v>
      </c>
      <c r="D258" s="1">
        <v>1</v>
      </c>
      <c r="E258" s="1">
        <v>0</v>
      </c>
      <c r="F258" s="1" t="s">
        <v>53</v>
      </c>
      <c r="G258" s="1" t="s">
        <v>53</v>
      </c>
    </row>
    <row r="259" spans="2:7" ht="15.75" customHeight="1" x14ac:dyDescent="0.2">
      <c r="B259" s="1" t="s">
        <v>508</v>
      </c>
      <c r="C259" s="1" t="s">
        <v>114</v>
      </c>
      <c r="D259" s="1">
        <v>1</v>
      </c>
      <c r="E259" s="1">
        <v>0</v>
      </c>
      <c r="F259" s="1" t="s">
        <v>53</v>
      </c>
      <c r="G259" s="1" t="s">
        <v>53</v>
      </c>
    </row>
    <row r="260" spans="2:7" ht="15.75" customHeight="1" x14ac:dyDescent="0.2">
      <c r="B260" s="1" t="s">
        <v>511</v>
      </c>
      <c r="C260" s="1">
        <v>0</v>
      </c>
      <c r="D260" s="1">
        <v>1</v>
      </c>
      <c r="E260" s="1">
        <v>0</v>
      </c>
      <c r="F260" s="1" t="s">
        <v>53</v>
      </c>
      <c r="G260" s="1" t="s">
        <v>53</v>
      </c>
    </row>
    <row r="261" spans="2:7" ht="15.75" customHeight="1" x14ac:dyDescent="0.2">
      <c r="B261" s="1" t="s">
        <v>512</v>
      </c>
      <c r="C261" s="1">
        <v>0</v>
      </c>
      <c r="D261" s="1">
        <v>1</v>
      </c>
      <c r="E261" s="1">
        <v>0</v>
      </c>
      <c r="F261" s="1" t="s">
        <v>53</v>
      </c>
      <c r="G261" s="1" t="s">
        <v>53</v>
      </c>
    </row>
    <row r="262" spans="2:7" ht="15.75" customHeight="1" x14ac:dyDescent="0.2">
      <c r="B262" s="1" t="s">
        <v>513</v>
      </c>
      <c r="C262" s="1">
        <v>0</v>
      </c>
      <c r="D262" s="1">
        <v>2</v>
      </c>
      <c r="E262" s="1">
        <v>2</v>
      </c>
      <c r="F262" s="1" t="s">
        <v>114</v>
      </c>
      <c r="G262" s="1" t="s">
        <v>165</v>
      </c>
    </row>
    <row r="263" spans="2:7" ht="15.75" customHeight="1" x14ac:dyDescent="0.2">
      <c r="B263" s="1" t="s">
        <v>514</v>
      </c>
      <c r="C263" s="1">
        <v>0</v>
      </c>
      <c r="D263" s="1">
        <v>2</v>
      </c>
      <c r="E263" s="1">
        <v>2</v>
      </c>
      <c r="F263" s="1" t="s">
        <v>114</v>
      </c>
      <c r="G263" s="1" t="s">
        <v>165</v>
      </c>
    </row>
    <row r="264" spans="2:7" ht="15.75" customHeight="1" x14ac:dyDescent="0.2">
      <c r="B264" s="1" t="s">
        <v>515</v>
      </c>
      <c r="C264" s="1">
        <v>0</v>
      </c>
      <c r="D264" s="1">
        <v>1</v>
      </c>
      <c r="E264" s="1">
        <v>0</v>
      </c>
      <c r="F264" s="1" t="s">
        <v>53</v>
      </c>
      <c r="G264" s="1" t="s">
        <v>53</v>
      </c>
    </row>
    <row r="265" spans="2:7" ht="15.75" customHeight="1" x14ac:dyDescent="0.2">
      <c r="B265" s="1" t="s">
        <v>517</v>
      </c>
      <c r="C265" s="1">
        <v>0</v>
      </c>
      <c r="D265" s="1">
        <v>2</v>
      </c>
      <c r="E265" s="1">
        <v>2</v>
      </c>
      <c r="F265" s="1" t="s">
        <v>114</v>
      </c>
      <c r="G265" s="1" t="s">
        <v>165</v>
      </c>
    </row>
    <row r="266" spans="2:7" ht="15.75" customHeight="1" x14ac:dyDescent="0.2">
      <c r="B266" s="1" t="s">
        <v>518</v>
      </c>
      <c r="C266" s="1">
        <v>0</v>
      </c>
      <c r="D266" s="1">
        <v>1</v>
      </c>
      <c r="E266" s="1">
        <v>0</v>
      </c>
      <c r="F266" s="1" t="s">
        <v>53</v>
      </c>
      <c r="G266" s="1" t="s">
        <v>53</v>
      </c>
    </row>
    <row r="267" spans="2:7" ht="15.75" customHeight="1" x14ac:dyDescent="0.2">
      <c r="B267" s="1" t="s">
        <v>520</v>
      </c>
      <c r="C267" s="1">
        <v>0</v>
      </c>
      <c r="D267" s="1">
        <v>1</v>
      </c>
      <c r="E267" s="1">
        <v>0</v>
      </c>
      <c r="F267" s="1" t="s">
        <v>53</v>
      </c>
      <c r="G267" s="1" t="s">
        <v>53</v>
      </c>
    </row>
    <row r="268" spans="2:7" ht="15.75" customHeight="1" x14ac:dyDescent="0.2">
      <c r="B268" s="1" t="s">
        <v>521</v>
      </c>
      <c r="C268" s="1">
        <v>0</v>
      </c>
      <c r="D268" s="1">
        <v>1</v>
      </c>
      <c r="E268" s="1">
        <v>0</v>
      </c>
      <c r="F268" s="1" t="s">
        <v>53</v>
      </c>
      <c r="G268" s="1" t="s">
        <v>53</v>
      </c>
    </row>
    <row r="269" spans="2:7" ht="15.75" customHeight="1" x14ac:dyDescent="0.2">
      <c r="B269" s="1" t="s">
        <v>522</v>
      </c>
      <c r="C269" s="1">
        <v>0</v>
      </c>
      <c r="D269" s="1">
        <v>1</v>
      </c>
      <c r="E269" s="1">
        <v>0</v>
      </c>
      <c r="F269" s="1" t="s">
        <v>53</v>
      </c>
      <c r="G269" s="1" t="s">
        <v>53</v>
      </c>
    </row>
    <row r="270" spans="2:7" ht="15.75" customHeight="1" x14ac:dyDescent="0.2">
      <c r="B270" s="1" t="s">
        <v>523</v>
      </c>
      <c r="C270" s="1" t="s">
        <v>114</v>
      </c>
      <c r="D270" s="1">
        <v>2</v>
      </c>
      <c r="E270" s="1">
        <v>2</v>
      </c>
      <c r="F270" s="1" t="s">
        <v>114</v>
      </c>
      <c r="G270" s="1" t="s">
        <v>115</v>
      </c>
    </row>
    <row r="271" spans="2:7" ht="15.75" customHeight="1" x14ac:dyDescent="0.2">
      <c r="B271" s="1" t="s">
        <v>524</v>
      </c>
      <c r="C271" s="1" t="s">
        <v>114</v>
      </c>
      <c r="D271" s="1">
        <v>3</v>
      </c>
      <c r="E271" s="1">
        <v>2</v>
      </c>
      <c r="F271" s="1" t="s">
        <v>178</v>
      </c>
      <c r="G271" s="1" t="s">
        <v>115</v>
      </c>
    </row>
    <row r="272" spans="2:7" ht="15.75" customHeight="1" x14ac:dyDescent="0.2">
      <c r="B272" s="1" t="s">
        <v>527</v>
      </c>
      <c r="C272" s="1">
        <v>0</v>
      </c>
      <c r="D272" s="1">
        <v>3</v>
      </c>
      <c r="E272" s="1">
        <v>3</v>
      </c>
      <c r="F272" s="1" t="s">
        <v>114</v>
      </c>
      <c r="G272" s="1" t="s">
        <v>115</v>
      </c>
    </row>
    <row r="273" spans="2:7" ht="15.75" customHeight="1" x14ac:dyDescent="0.2">
      <c r="B273" s="1" t="s">
        <v>529</v>
      </c>
      <c r="C273" s="1">
        <v>0</v>
      </c>
      <c r="D273" s="1">
        <v>4</v>
      </c>
      <c r="E273" s="1">
        <v>3</v>
      </c>
      <c r="F273" s="1" t="s">
        <v>178</v>
      </c>
      <c r="G273" s="1" t="s">
        <v>115</v>
      </c>
    </row>
    <row r="274" spans="2:7" ht="15.75" customHeight="1" x14ac:dyDescent="0.2">
      <c r="B274" s="1" t="s">
        <v>359</v>
      </c>
      <c r="C274" s="1">
        <v>0</v>
      </c>
      <c r="D274" s="1">
        <v>3</v>
      </c>
      <c r="E274" s="1">
        <v>3</v>
      </c>
      <c r="F274" s="1" t="s">
        <v>114</v>
      </c>
      <c r="G274" s="1" t="s">
        <v>115</v>
      </c>
    </row>
    <row r="275" spans="2:7" ht="15.75" customHeight="1" x14ac:dyDescent="0.2">
      <c r="B275" s="1" t="s">
        <v>530</v>
      </c>
      <c r="C275" s="1">
        <v>0</v>
      </c>
      <c r="D275" s="1">
        <v>2</v>
      </c>
      <c r="E275" s="1">
        <v>2</v>
      </c>
      <c r="F275" s="1" t="s">
        <v>114</v>
      </c>
      <c r="G275" s="1" t="s">
        <v>165</v>
      </c>
    </row>
    <row r="276" spans="2:7" ht="15.75" customHeight="1" x14ac:dyDescent="0.2">
      <c r="B276" s="1" t="s">
        <v>531</v>
      </c>
      <c r="C276" s="1">
        <v>0</v>
      </c>
      <c r="D276" s="1">
        <v>2</v>
      </c>
      <c r="E276" s="1">
        <v>2</v>
      </c>
      <c r="F276" s="1" t="s">
        <v>114</v>
      </c>
      <c r="G276" s="1" t="s">
        <v>165</v>
      </c>
    </row>
    <row r="277" spans="2:7" ht="15.75" customHeight="1" x14ac:dyDescent="0.2">
      <c r="B277" s="1" t="s">
        <v>426</v>
      </c>
      <c r="C277" s="1">
        <v>0</v>
      </c>
      <c r="D277" s="1">
        <v>1</v>
      </c>
      <c r="E277" s="1">
        <v>0</v>
      </c>
      <c r="F277" s="1" t="s">
        <v>53</v>
      </c>
      <c r="G277" s="1" t="s">
        <v>53</v>
      </c>
    </row>
    <row r="278" spans="2:7" ht="15.75" customHeight="1" x14ac:dyDescent="0.2">
      <c r="B278" s="1" t="s">
        <v>534</v>
      </c>
      <c r="C278" s="1">
        <v>0</v>
      </c>
      <c r="D278" s="1">
        <v>1</v>
      </c>
      <c r="E278" s="1">
        <v>0</v>
      </c>
      <c r="F278" s="1" t="s">
        <v>53</v>
      </c>
      <c r="G278" s="1" t="s">
        <v>53</v>
      </c>
    </row>
    <row r="279" spans="2:7" ht="15.75" customHeight="1" x14ac:dyDescent="0.2">
      <c r="B279" s="1" t="s">
        <v>536</v>
      </c>
      <c r="C279" s="1">
        <v>0</v>
      </c>
      <c r="D279" s="1">
        <v>2</v>
      </c>
      <c r="E279" s="1">
        <v>2</v>
      </c>
      <c r="F279" s="1" t="s">
        <v>114</v>
      </c>
      <c r="G279" s="1" t="s">
        <v>165</v>
      </c>
    </row>
    <row r="280" spans="2:7" ht="15.75" customHeight="1" x14ac:dyDescent="0.2">
      <c r="B280" s="1" t="s">
        <v>538</v>
      </c>
      <c r="C280" s="1" t="s">
        <v>114</v>
      </c>
      <c r="D280" s="1">
        <v>1</v>
      </c>
      <c r="E280" s="1">
        <v>2</v>
      </c>
      <c r="F280" s="1" t="s">
        <v>178</v>
      </c>
      <c r="G280" s="1" t="s">
        <v>165</v>
      </c>
    </row>
    <row r="281" spans="2:7" ht="15.75" customHeight="1" x14ac:dyDescent="0.2">
      <c r="B281" s="1" t="s">
        <v>540</v>
      </c>
      <c r="C281" s="1">
        <v>0</v>
      </c>
      <c r="D281" s="1">
        <v>2</v>
      </c>
      <c r="E281" s="1">
        <v>2</v>
      </c>
      <c r="F281" s="1" t="s">
        <v>114</v>
      </c>
      <c r="G281" s="1" t="s">
        <v>165</v>
      </c>
    </row>
    <row r="282" spans="2:7" ht="15.75" customHeight="1" x14ac:dyDescent="0.2">
      <c r="B282" s="1" t="s">
        <v>541</v>
      </c>
      <c r="C282" s="1" t="s">
        <v>114</v>
      </c>
      <c r="D282" s="1">
        <v>2</v>
      </c>
      <c r="E282" s="1">
        <v>2</v>
      </c>
      <c r="F282" s="1" t="s">
        <v>114</v>
      </c>
      <c r="G282" s="1" t="s">
        <v>165</v>
      </c>
    </row>
    <row r="283" spans="2:7" ht="15.75" customHeight="1" x14ac:dyDescent="0.2">
      <c r="B283" s="1" t="s">
        <v>542</v>
      </c>
      <c r="C283" s="1" t="s">
        <v>114</v>
      </c>
      <c r="D283" s="1">
        <v>1</v>
      </c>
      <c r="E283" s="1">
        <v>0</v>
      </c>
      <c r="F283" s="1" t="s">
        <v>53</v>
      </c>
      <c r="G283" s="1" t="s">
        <v>53</v>
      </c>
    </row>
    <row r="284" spans="2:7" ht="15.75" customHeight="1" x14ac:dyDescent="0.2">
      <c r="B284" s="1" t="s">
        <v>544</v>
      </c>
      <c r="C284" s="1">
        <v>0</v>
      </c>
      <c r="D284" s="1">
        <v>1</v>
      </c>
      <c r="E284" s="1">
        <v>0</v>
      </c>
      <c r="F284" s="1" t="s">
        <v>53</v>
      </c>
      <c r="G284" s="1" t="s">
        <v>53</v>
      </c>
    </row>
    <row r="285" spans="2:7" ht="15.75" customHeight="1" x14ac:dyDescent="0.2">
      <c r="B285" s="1" t="s">
        <v>545</v>
      </c>
      <c r="C285" s="1">
        <v>0</v>
      </c>
      <c r="D285" s="1">
        <v>2</v>
      </c>
      <c r="E285" s="1">
        <v>2</v>
      </c>
      <c r="F285" s="1" t="s">
        <v>114</v>
      </c>
      <c r="G285" s="1" t="s">
        <v>165</v>
      </c>
    </row>
    <row r="286" spans="2:7" ht="15.75" customHeight="1" x14ac:dyDescent="0.2">
      <c r="B286" s="1" t="s">
        <v>547</v>
      </c>
      <c r="C286" s="1">
        <v>0</v>
      </c>
      <c r="D286" s="1">
        <v>1</v>
      </c>
      <c r="E286" s="1">
        <v>0</v>
      </c>
      <c r="F286" s="1" t="s">
        <v>53</v>
      </c>
      <c r="G286" s="1" t="s">
        <v>53</v>
      </c>
    </row>
    <row r="287" spans="2:7" ht="15.75" customHeight="1" x14ac:dyDescent="0.2">
      <c r="B287" s="1" t="s">
        <v>548</v>
      </c>
      <c r="C287" s="1">
        <v>0</v>
      </c>
      <c r="D287" s="1">
        <v>2</v>
      </c>
      <c r="E287" s="1">
        <v>2</v>
      </c>
      <c r="F287" s="1" t="s">
        <v>114</v>
      </c>
      <c r="G287" s="1" t="s">
        <v>165</v>
      </c>
    </row>
    <row r="288" spans="2:7" ht="15.75" customHeight="1" x14ac:dyDescent="0.2">
      <c r="B288" s="1" t="s">
        <v>551</v>
      </c>
      <c r="C288" s="1">
        <v>0</v>
      </c>
      <c r="D288" s="1">
        <v>2</v>
      </c>
      <c r="E288" s="1">
        <v>2</v>
      </c>
      <c r="F288" s="1" t="s">
        <v>114</v>
      </c>
      <c r="G288" s="1" t="s">
        <v>165</v>
      </c>
    </row>
    <row r="289" spans="2:7" ht="15.75" customHeight="1" x14ac:dyDescent="0.2">
      <c r="B289" s="1" t="s">
        <v>552</v>
      </c>
      <c r="C289" s="1">
        <v>0</v>
      </c>
      <c r="D289" s="1">
        <v>2</v>
      </c>
      <c r="E289" s="1">
        <v>2</v>
      </c>
      <c r="F289" s="1" t="s">
        <v>114</v>
      </c>
      <c r="G289" s="1" t="s">
        <v>165</v>
      </c>
    </row>
    <row r="290" spans="2:7" ht="15.75" customHeight="1" x14ac:dyDescent="0.2">
      <c r="B290" s="1" t="s">
        <v>553</v>
      </c>
      <c r="C290" s="1">
        <v>0</v>
      </c>
      <c r="D290" s="1">
        <v>1</v>
      </c>
      <c r="E290" s="1">
        <v>0</v>
      </c>
      <c r="F290" s="1" t="s">
        <v>53</v>
      </c>
      <c r="G290" s="1" t="s">
        <v>53</v>
      </c>
    </row>
    <row r="291" spans="2:7" ht="15.75" customHeight="1" x14ac:dyDescent="0.2">
      <c r="B291" s="1" t="s">
        <v>554</v>
      </c>
      <c r="C291" s="1">
        <v>0</v>
      </c>
      <c r="D291" s="1">
        <v>1</v>
      </c>
      <c r="E291" s="1">
        <v>0</v>
      </c>
      <c r="F291" s="1" t="s">
        <v>53</v>
      </c>
      <c r="G291" s="1" t="s">
        <v>53</v>
      </c>
    </row>
    <row r="292" spans="2:7" ht="15.75" customHeight="1" x14ac:dyDescent="0.2">
      <c r="B292" s="1" t="s">
        <v>555</v>
      </c>
      <c r="C292" s="1">
        <v>0</v>
      </c>
      <c r="D292" s="1">
        <v>2</v>
      </c>
      <c r="E292" s="1">
        <v>2</v>
      </c>
      <c r="F292" s="1" t="s">
        <v>114</v>
      </c>
      <c r="G292" s="1" t="s">
        <v>165</v>
      </c>
    </row>
    <row r="293" spans="2:7" ht="15.75" customHeight="1" x14ac:dyDescent="0.2">
      <c r="B293" s="1" t="s">
        <v>558</v>
      </c>
      <c r="C293" s="1">
        <v>0</v>
      </c>
      <c r="D293" s="1">
        <v>1</v>
      </c>
      <c r="E293" s="1">
        <v>0</v>
      </c>
      <c r="F293" s="1" t="s">
        <v>53</v>
      </c>
      <c r="G293" s="1" t="s">
        <v>53</v>
      </c>
    </row>
    <row r="294" spans="2:7" ht="15.75" customHeight="1" x14ac:dyDescent="0.2">
      <c r="B294" s="1" t="s">
        <v>560</v>
      </c>
      <c r="C294" s="1">
        <v>0</v>
      </c>
      <c r="D294" s="1">
        <v>1</v>
      </c>
      <c r="E294" s="1">
        <v>0</v>
      </c>
      <c r="F294" s="1" t="s">
        <v>53</v>
      </c>
      <c r="G294" s="1" t="s">
        <v>53</v>
      </c>
    </row>
    <row r="295" spans="2:7" ht="15.75" customHeight="1" x14ac:dyDescent="0.2">
      <c r="B295" s="1" t="s">
        <v>381</v>
      </c>
      <c r="C295" s="1">
        <v>0</v>
      </c>
      <c r="D295" s="1">
        <v>2</v>
      </c>
      <c r="E295" s="1">
        <v>2</v>
      </c>
      <c r="F295" s="1" t="s">
        <v>114</v>
      </c>
      <c r="G295" s="1" t="s">
        <v>165</v>
      </c>
    </row>
    <row r="296" spans="2:7" ht="15.75" customHeight="1" x14ac:dyDescent="0.2">
      <c r="B296" s="1" t="s">
        <v>562</v>
      </c>
      <c r="C296" s="1">
        <v>0</v>
      </c>
      <c r="D296" s="1">
        <v>2</v>
      </c>
      <c r="E296" s="1">
        <v>2</v>
      </c>
      <c r="F296" s="1" t="s">
        <v>114</v>
      </c>
      <c r="G296" s="1" t="s">
        <v>165</v>
      </c>
    </row>
    <row r="297" spans="2:7" ht="15.75" customHeight="1" x14ac:dyDescent="0.2">
      <c r="B297" s="1" t="s">
        <v>563</v>
      </c>
      <c r="C297" s="1">
        <v>0</v>
      </c>
      <c r="D297" s="1">
        <v>1</v>
      </c>
      <c r="E297" s="1">
        <v>0</v>
      </c>
      <c r="F297" s="1" t="s">
        <v>53</v>
      </c>
      <c r="G297" s="1" t="s">
        <v>53</v>
      </c>
    </row>
    <row r="298" spans="2:7" ht="15.75" customHeight="1" x14ac:dyDescent="0.2">
      <c r="B298" s="1" t="s">
        <v>564</v>
      </c>
      <c r="C298" s="1">
        <v>0</v>
      </c>
      <c r="D298" s="1">
        <v>1</v>
      </c>
      <c r="E298" s="1">
        <v>0</v>
      </c>
      <c r="F298" s="1" t="s">
        <v>53</v>
      </c>
      <c r="G298" s="1" t="s">
        <v>53</v>
      </c>
    </row>
    <row r="299" spans="2:7" ht="15.75" customHeight="1" x14ac:dyDescent="0.2">
      <c r="B299" s="1" t="s">
        <v>291</v>
      </c>
      <c r="C299" s="1">
        <v>0</v>
      </c>
      <c r="D299" s="1">
        <v>3</v>
      </c>
      <c r="E299" s="1">
        <v>3</v>
      </c>
      <c r="F299" s="1" t="s">
        <v>114</v>
      </c>
      <c r="G299" s="1" t="s">
        <v>115</v>
      </c>
    </row>
    <row r="300" spans="2:7" ht="15.75" customHeight="1" x14ac:dyDescent="0.2">
      <c r="B300" s="1" t="s">
        <v>303</v>
      </c>
      <c r="C300" s="1">
        <v>0</v>
      </c>
      <c r="D300" s="1">
        <v>1</v>
      </c>
      <c r="E300" s="1">
        <v>0</v>
      </c>
      <c r="F300" s="1" t="s">
        <v>53</v>
      </c>
      <c r="G300" s="1" t="s">
        <v>53</v>
      </c>
    </row>
    <row r="301" spans="2:7" ht="15.75" customHeight="1" x14ac:dyDescent="0.2">
      <c r="B301" s="1" t="s">
        <v>52</v>
      </c>
      <c r="C301" s="1">
        <v>0</v>
      </c>
      <c r="D301" s="1">
        <v>3</v>
      </c>
      <c r="E301" s="1">
        <v>3</v>
      </c>
      <c r="F301" s="1" t="s">
        <v>114</v>
      </c>
      <c r="G301" s="1" t="s">
        <v>165</v>
      </c>
    </row>
    <row r="302" spans="2:7" ht="15.75" customHeight="1" x14ac:dyDescent="0.2">
      <c r="B302" s="1" t="s">
        <v>570</v>
      </c>
      <c r="C302" s="1">
        <v>0</v>
      </c>
      <c r="D302" s="1">
        <v>2</v>
      </c>
      <c r="E302" s="1">
        <v>2</v>
      </c>
      <c r="F302" s="1" t="s">
        <v>114</v>
      </c>
      <c r="G302" s="1" t="s">
        <v>165</v>
      </c>
    </row>
    <row r="303" spans="2:7" ht="15.75" customHeight="1" x14ac:dyDescent="0.2">
      <c r="B303" s="1" t="s">
        <v>571</v>
      </c>
      <c r="C303" s="1">
        <v>0</v>
      </c>
      <c r="D303" s="1">
        <v>1</v>
      </c>
      <c r="E303" s="1">
        <v>0</v>
      </c>
      <c r="F303" s="1" t="s">
        <v>53</v>
      </c>
      <c r="G303" s="1" t="s">
        <v>53</v>
      </c>
    </row>
    <row r="304" spans="2:7" ht="15.75" customHeight="1" x14ac:dyDescent="0.2">
      <c r="B304" s="1" t="s">
        <v>572</v>
      </c>
      <c r="C304" s="1">
        <v>0</v>
      </c>
      <c r="D304" s="1">
        <v>1</v>
      </c>
      <c r="E304" s="1">
        <v>0</v>
      </c>
      <c r="F304" s="1" t="s">
        <v>53</v>
      </c>
      <c r="G304" s="1" t="s">
        <v>53</v>
      </c>
    </row>
    <row r="305" spans="2:7" ht="15.75" customHeight="1" x14ac:dyDescent="0.2">
      <c r="B305" s="1" t="s">
        <v>574</v>
      </c>
      <c r="C305" s="1" t="s">
        <v>114</v>
      </c>
      <c r="D305" s="1">
        <v>1</v>
      </c>
      <c r="E305" s="1">
        <v>0</v>
      </c>
      <c r="F305" s="1" t="s">
        <v>53</v>
      </c>
      <c r="G305" s="1" t="s">
        <v>53</v>
      </c>
    </row>
    <row r="306" spans="2:7" ht="15.75" customHeight="1" x14ac:dyDescent="0.2">
      <c r="B306" s="1" t="s">
        <v>575</v>
      </c>
      <c r="C306" s="1">
        <v>0</v>
      </c>
      <c r="D306" s="1">
        <v>1</v>
      </c>
      <c r="E306" s="1">
        <v>0</v>
      </c>
      <c r="F306" s="1" t="s">
        <v>53</v>
      </c>
      <c r="G306" s="1" t="s">
        <v>53</v>
      </c>
    </row>
    <row r="307" spans="2:7" ht="15.75" customHeight="1" x14ac:dyDescent="0.2">
      <c r="B307" s="1" t="s">
        <v>579</v>
      </c>
      <c r="C307" s="1">
        <v>0</v>
      </c>
      <c r="D307" s="1">
        <v>1</v>
      </c>
      <c r="E307" s="1">
        <v>0</v>
      </c>
      <c r="F307" s="1" t="s">
        <v>53</v>
      </c>
      <c r="G307" s="1" t="s">
        <v>53</v>
      </c>
    </row>
    <row r="308" spans="2:7" ht="15.75" customHeight="1" x14ac:dyDescent="0.2">
      <c r="B308" s="1" t="s">
        <v>580</v>
      </c>
      <c r="C308" s="1">
        <v>0</v>
      </c>
      <c r="D308" s="1">
        <v>2</v>
      </c>
      <c r="E308" s="1">
        <v>0</v>
      </c>
      <c r="F308" s="1" t="s">
        <v>178</v>
      </c>
      <c r="G308" s="1" t="s">
        <v>53</v>
      </c>
    </row>
    <row r="309" spans="2:7" ht="15.75" customHeight="1" x14ac:dyDescent="0.2">
      <c r="B309" s="1" t="s">
        <v>581</v>
      </c>
      <c r="C309" s="1">
        <v>0</v>
      </c>
      <c r="D309" s="1">
        <v>1</v>
      </c>
      <c r="E309" s="1">
        <v>0</v>
      </c>
      <c r="F309" s="1" t="s">
        <v>53</v>
      </c>
      <c r="G309" s="1" t="s">
        <v>53</v>
      </c>
    </row>
    <row r="310" spans="2:7" ht="15.75" customHeight="1" x14ac:dyDescent="0.2">
      <c r="B310" s="1" t="s">
        <v>585</v>
      </c>
      <c r="C310" s="1">
        <v>0</v>
      </c>
      <c r="D310" s="1">
        <v>1</v>
      </c>
      <c r="E310" s="1">
        <v>0</v>
      </c>
      <c r="F310" s="1" t="s">
        <v>53</v>
      </c>
      <c r="G310" s="1" t="s">
        <v>53</v>
      </c>
    </row>
    <row r="311" spans="2:7" ht="15.75" customHeight="1" x14ac:dyDescent="0.2">
      <c r="B311" s="1" t="s">
        <v>589</v>
      </c>
      <c r="C311" s="1">
        <v>0</v>
      </c>
      <c r="D311" s="1">
        <v>2</v>
      </c>
      <c r="E311" s="1">
        <v>2</v>
      </c>
      <c r="F311" s="1" t="s">
        <v>114</v>
      </c>
      <c r="G311" s="1" t="s">
        <v>165</v>
      </c>
    </row>
    <row r="312" spans="2:7" ht="15.75" customHeight="1" x14ac:dyDescent="0.2">
      <c r="B312" s="1" t="s">
        <v>590</v>
      </c>
      <c r="C312" s="1">
        <v>0</v>
      </c>
      <c r="D312" s="1">
        <v>1</v>
      </c>
      <c r="E312" s="1">
        <v>0</v>
      </c>
      <c r="F312" s="1" t="s">
        <v>53</v>
      </c>
      <c r="G312" s="1" t="s">
        <v>53</v>
      </c>
    </row>
    <row r="313" spans="2:7" ht="15.75" customHeight="1" x14ac:dyDescent="0.2">
      <c r="B313" s="1" t="s">
        <v>145</v>
      </c>
      <c r="C313" s="1">
        <v>0</v>
      </c>
      <c r="D313" s="1">
        <v>2</v>
      </c>
      <c r="E313" s="1">
        <v>2</v>
      </c>
      <c r="F313" s="1" t="s">
        <v>114</v>
      </c>
      <c r="G313" s="1" t="s">
        <v>165</v>
      </c>
    </row>
    <row r="314" spans="2:7" ht="15.75" customHeight="1" x14ac:dyDescent="0.2">
      <c r="B314" s="1" t="s">
        <v>592</v>
      </c>
      <c r="C314" s="1" t="s">
        <v>114</v>
      </c>
      <c r="D314" s="1">
        <v>1</v>
      </c>
      <c r="E314" s="1">
        <v>0</v>
      </c>
      <c r="F314" s="1" t="s">
        <v>53</v>
      </c>
      <c r="G314" s="1" t="s">
        <v>53</v>
      </c>
    </row>
    <row r="315" spans="2:7" ht="15.75" customHeight="1" x14ac:dyDescent="0.2">
      <c r="B315" s="1" t="s">
        <v>593</v>
      </c>
      <c r="C315" s="1">
        <v>0</v>
      </c>
      <c r="D315" s="1">
        <v>1</v>
      </c>
      <c r="E315" s="1">
        <v>0</v>
      </c>
      <c r="F315" s="1" t="s">
        <v>53</v>
      </c>
      <c r="G315" s="1" t="s">
        <v>53</v>
      </c>
    </row>
    <row r="316" spans="2:7" ht="15.75" customHeight="1" x14ac:dyDescent="0.2">
      <c r="B316" s="1" t="s">
        <v>596</v>
      </c>
      <c r="C316" s="1">
        <v>0</v>
      </c>
      <c r="D316" s="1">
        <v>2</v>
      </c>
      <c r="E316" s="1">
        <v>2</v>
      </c>
      <c r="F316" s="1" t="s">
        <v>114</v>
      </c>
      <c r="G316" s="1" t="s">
        <v>165</v>
      </c>
    </row>
    <row r="317" spans="2:7" ht="15.75" customHeight="1" x14ac:dyDescent="0.2">
      <c r="B317" s="1" t="s">
        <v>325</v>
      </c>
      <c r="C317" s="1" t="s">
        <v>114</v>
      </c>
      <c r="D317" s="1">
        <v>1</v>
      </c>
      <c r="E317" s="1">
        <v>0</v>
      </c>
      <c r="F317" s="1" t="s">
        <v>53</v>
      </c>
      <c r="G317" s="1" t="s">
        <v>53</v>
      </c>
    </row>
    <row r="318" spans="2:7" ht="15.75" customHeight="1" x14ac:dyDescent="0.2">
      <c r="B318" s="1" t="s">
        <v>597</v>
      </c>
      <c r="C318" s="1">
        <v>0</v>
      </c>
      <c r="D318" s="1">
        <v>1</v>
      </c>
      <c r="E318" s="1">
        <v>0</v>
      </c>
      <c r="F318" s="1" t="s">
        <v>53</v>
      </c>
      <c r="G318" s="1" t="s">
        <v>53</v>
      </c>
    </row>
    <row r="319" spans="2:7" ht="15.75" customHeight="1" x14ac:dyDescent="0.2">
      <c r="B319" s="1" t="s">
        <v>598</v>
      </c>
      <c r="C319" s="1" t="s">
        <v>114</v>
      </c>
      <c r="D319" s="1">
        <v>1</v>
      </c>
      <c r="E319" s="1">
        <v>2</v>
      </c>
      <c r="F319" s="1" t="s">
        <v>178</v>
      </c>
      <c r="G319" s="1" t="s">
        <v>165</v>
      </c>
    </row>
    <row r="320" spans="2:7" ht="15.75" customHeight="1" x14ac:dyDescent="0.2">
      <c r="B320" s="1" t="s">
        <v>39</v>
      </c>
      <c r="C320" s="1" t="s">
        <v>114</v>
      </c>
      <c r="D320" s="1">
        <v>2</v>
      </c>
      <c r="E320" s="1">
        <v>2</v>
      </c>
      <c r="F320" s="1" t="s">
        <v>114</v>
      </c>
      <c r="G320" s="1" t="s">
        <v>165</v>
      </c>
    </row>
    <row r="321" spans="2:7" ht="15.75" customHeight="1" x14ac:dyDescent="0.2">
      <c r="B321" s="1" t="s">
        <v>261</v>
      </c>
      <c r="C321" s="1">
        <v>0</v>
      </c>
      <c r="D321" s="1">
        <v>1</v>
      </c>
      <c r="E321" s="1">
        <v>0</v>
      </c>
      <c r="F321" s="1" t="s">
        <v>53</v>
      </c>
      <c r="G321" s="1" t="s">
        <v>53</v>
      </c>
    </row>
    <row r="322" spans="2:7" ht="15.75" customHeight="1" x14ac:dyDescent="0.2">
      <c r="B322" s="1" t="s">
        <v>602</v>
      </c>
      <c r="C322" s="1">
        <v>0</v>
      </c>
      <c r="D322" s="1">
        <v>2</v>
      </c>
      <c r="E322" s="1">
        <v>2</v>
      </c>
      <c r="F322" s="1" t="s">
        <v>114</v>
      </c>
      <c r="G322" s="1" t="s">
        <v>165</v>
      </c>
    </row>
    <row r="323" spans="2:7" ht="15.75" customHeight="1" x14ac:dyDescent="0.2">
      <c r="B323" s="1" t="s">
        <v>603</v>
      </c>
      <c r="C323" s="1">
        <v>0</v>
      </c>
      <c r="D323" s="1">
        <v>1</v>
      </c>
      <c r="E323" s="1">
        <v>0</v>
      </c>
      <c r="F323" s="1" t="s">
        <v>53</v>
      </c>
      <c r="G323" s="1" t="s">
        <v>53</v>
      </c>
    </row>
    <row r="324" spans="2:7" ht="15.75" customHeight="1" x14ac:dyDescent="0.2">
      <c r="B324" s="1" t="s">
        <v>604</v>
      </c>
      <c r="C324" s="1">
        <v>0</v>
      </c>
      <c r="D324" s="1">
        <v>2</v>
      </c>
      <c r="E324" s="1">
        <v>2</v>
      </c>
      <c r="F324" s="1" t="s">
        <v>114</v>
      </c>
      <c r="G324" s="1" t="s">
        <v>165</v>
      </c>
    </row>
    <row r="325" spans="2:7" ht="15.75" customHeight="1" x14ac:dyDescent="0.2">
      <c r="B325" s="1" t="s">
        <v>605</v>
      </c>
      <c r="C325" s="1" t="s">
        <v>114</v>
      </c>
      <c r="D325" s="1">
        <v>1</v>
      </c>
      <c r="E325" s="1">
        <v>0</v>
      </c>
      <c r="F325" s="1" t="s">
        <v>53</v>
      </c>
      <c r="G325" s="1" t="s">
        <v>53</v>
      </c>
    </row>
    <row r="326" spans="2:7" ht="15.75" customHeight="1" x14ac:dyDescent="0.2">
      <c r="B326" s="1" t="s">
        <v>606</v>
      </c>
      <c r="C326" s="1">
        <v>0</v>
      </c>
      <c r="D326" s="1">
        <v>1</v>
      </c>
      <c r="E326" s="1">
        <v>0</v>
      </c>
      <c r="F326" s="1" t="s">
        <v>53</v>
      </c>
      <c r="G326" s="1" t="s">
        <v>53</v>
      </c>
    </row>
    <row r="327" spans="2:7" ht="15.75" customHeight="1" x14ac:dyDescent="0.2">
      <c r="B327" s="1" t="s">
        <v>607</v>
      </c>
      <c r="C327" s="1">
        <v>0</v>
      </c>
      <c r="D327" s="1">
        <v>1</v>
      </c>
      <c r="E327" s="1">
        <v>0</v>
      </c>
      <c r="F327" s="1" t="s">
        <v>53</v>
      </c>
      <c r="G327" s="1" t="s">
        <v>53</v>
      </c>
    </row>
    <row r="328" spans="2:7" ht="15.75" customHeight="1" x14ac:dyDescent="0.2">
      <c r="B328" s="1" t="s">
        <v>609</v>
      </c>
      <c r="C328" s="1">
        <v>0</v>
      </c>
      <c r="D328" s="1">
        <v>1</v>
      </c>
      <c r="E328" s="1">
        <v>0</v>
      </c>
      <c r="F328" s="1" t="s">
        <v>53</v>
      </c>
      <c r="G328" s="1" t="s">
        <v>53</v>
      </c>
    </row>
    <row r="329" spans="2:7" ht="15.75" customHeight="1" x14ac:dyDescent="0.2">
      <c r="B329" s="1" t="s">
        <v>610</v>
      </c>
      <c r="C329" s="1">
        <v>0</v>
      </c>
      <c r="D329" s="1">
        <v>1</v>
      </c>
      <c r="E329" s="1">
        <v>0</v>
      </c>
      <c r="F329" s="1" t="s">
        <v>53</v>
      </c>
      <c r="G329" s="1" t="s">
        <v>53</v>
      </c>
    </row>
    <row r="330" spans="2:7" ht="15.75" customHeight="1" x14ac:dyDescent="0.2">
      <c r="B330" s="1" t="s">
        <v>611</v>
      </c>
      <c r="C330" s="1">
        <v>0</v>
      </c>
      <c r="D330" s="1">
        <v>1</v>
      </c>
      <c r="E330" s="1">
        <v>2</v>
      </c>
      <c r="F330" s="1" t="s">
        <v>178</v>
      </c>
      <c r="G330" s="1" t="s">
        <v>165</v>
      </c>
    </row>
    <row r="331" spans="2:7" ht="15.75" customHeight="1" x14ac:dyDescent="0.2">
      <c r="B331" s="1" t="s">
        <v>613</v>
      </c>
      <c r="C331" s="1">
        <v>0</v>
      </c>
      <c r="D331" s="1">
        <v>1</v>
      </c>
      <c r="E331" s="1">
        <v>0</v>
      </c>
      <c r="F331" s="1" t="s">
        <v>53</v>
      </c>
      <c r="G331" s="1" t="s">
        <v>53</v>
      </c>
    </row>
    <row r="332" spans="2:7" ht="15.75" customHeight="1" x14ac:dyDescent="0.2">
      <c r="B332" s="1" t="s">
        <v>614</v>
      </c>
      <c r="C332" s="1">
        <v>0</v>
      </c>
      <c r="D332" s="1">
        <v>3</v>
      </c>
      <c r="E332" s="1">
        <v>2</v>
      </c>
      <c r="F332" s="1" t="s">
        <v>178</v>
      </c>
      <c r="G332" s="1" t="s">
        <v>165</v>
      </c>
    </row>
    <row r="333" spans="2:7" ht="15.75" customHeight="1" x14ac:dyDescent="0.2">
      <c r="B333" s="1" t="s">
        <v>615</v>
      </c>
      <c r="C333" s="1">
        <v>0</v>
      </c>
      <c r="D333" s="1">
        <v>1</v>
      </c>
      <c r="E333" s="1">
        <v>0</v>
      </c>
      <c r="F333" s="1" t="s">
        <v>53</v>
      </c>
      <c r="G333" s="1" t="s">
        <v>53</v>
      </c>
    </row>
    <row r="334" spans="2:7" ht="15.75" customHeight="1" x14ac:dyDescent="0.2">
      <c r="B334" s="1" t="s">
        <v>616</v>
      </c>
      <c r="C334" s="1" t="s">
        <v>114</v>
      </c>
      <c r="D334" s="1">
        <v>1</v>
      </c>
      <c r="E334" s="1">
        <v>0</v>
      </c>
      <c r="F334" s="1" t="s">
        <v>53</v>
      </c>
      <c r="G334" s="1" t="s">
        <v>53</v>
      </c>
    </row>
    <row r="335" spans="2:7" ht="15.75" customHeight="1" x14ac:dyDescent="0.2">
      <c r="B335" s="1" t="s">
        <v>617</v>
      </c>
      <c r="C335" s="1">
        <v>0</v>
      </c>
      <c r="D335" s="1">
        <v>3</v>
      </c>
      <c r="E335" s="1">
        <v>3</v>
      </c>
      <c r="F335" s="1" t="s">
        <v>114</v>
      </c>
      <c r="G335" s="1" t="s">
        <v>115</v>
      </c>
    </row>
    <row r="336" spans="2:7" ht="15.75" customHeight="1" x14ac:dyDescent="0.2">
      <c r="B336" s="1" t="s">
        <v>618</v>
      </c>
      <c r="C336" s="1">
        <v>0</v>
      </c>
      <c r="D336" s="1">
        <v>2</v>
      </c>
      <c r="E336" s="1">
        <v>2</v>
      </c>
      <c r="F336" s="1" t="s">
        <v>114</v>
      </c>
      <c r="G336" s="1" t="s">
        <v>165</v>
      </c>
    </row>
    <row r="337" spans="2:7" ht="15.75" customHeight="1" x14ac:dyDescent="0.2">
      <c r="B337" s="1" t="s">
        <v>620</v>
      </c>
      <c r="C337" s="1">
        <v>0</v>
      </c>
      <c r="D337" s="1">
        <v>1</v>
      </c>
      <c r="E337" s="1">
        <v>0</v>
      </c>
      <c r="F337" s="1" t="s">
        <v>53</v>
      </c>
      <c r="G337" s="1" t="s">
        <v>53</v>
      </c>
    </row>
    <row r="338" spans="2:7" ht="15.75" customHeight="1" x14ac:dyDescent="0.2">
      <c r="B338" s="1" t="s">
        <v>622</v>
      </c>
      <c r="C338" s="1">
        <v>0</v>
      </c>
      <c r="D338" s="1">
        <v>1</v>
      </c>
      <c r="E338" s="1">
        <v>0</v>
      </c>
      <c r="F338" s="1" t="s">
        <v>53</v>
      </c>
      <c r="G338" s="1" t="s">
        <v>53</v>
      </c>
    </row>
    <row r="339" spans="2:7" ht="15.75" customHeight="1" x14ac:dyDescent="0.2">
      <c r="B339" s="1" t="s">
        <v>624</v>
      </c>
      <c r="C339" s="1">
        <v>0</v>
      </c>
      <c r="D339" s="1">
        <v>1</v>
      </c>
      <c r="E339" s="1">
        <v>0</v>
      </c>
      <c r="F339" s="1" t="s">
        <v>53</v>
      </c>
      <c r="G339" s="1" t="s">
        <v>53</v>
      </c>
    </row>
    <row r="340" spans="2:7" ht="15.75" customHeight="1" x14ac:dyDescent="0.2">
      <c r="B340" s="1" t="s">
        <v>625</v>
      </c>
      <c r="C340" s="1">
        <v>0</v>
      </c>
      <c r="D340" s="1">
        <v>1</v>
      </c>
      <c r="E340" s="1">
        <v>0</v>
      </c>
      <c r="F340" s="1" t="s">
        <v>53</v>
      </c>
      <c r="G340" s="1" t="s">
        <v>53</v>
      </c>
    </row>
    <row r="341" spans="2:7" ht="15.75" customHeight="1" x14ac:dyDescent="0.2">
      <c r="B341" s="1" t="s">
        <v>626</v>
      </c>
      <c r="C341" s="1" t="s">
        <v>114</v>
      </c>
      <c r="D341" s="1">
        <v>2</v>
      </c>
      <c r="E341" s="1">
        <v>2</v>
      </c>
      <c r="F341" s="1" t="s">
        <v>114</v>
      </c>
      <c r="G341" s="1" t="s">
        <v>165</v>
      </c>
    </row>
    <row r="342" spans="2:7" ht="15.75" customHeight="1" x14ac:dyDescent="0.2">
      <c r="B342" s="1" t="s">
        <v>627</v>
      </c>
      <c r="C342" s="1" t="s">
        <v>114</v>
      </c>
      <c r="D342" s="1">
        <v>1</v>
      </c>
      <c r="E342" s="1">
        <v>0</v>
      </c>
      <c r="F342" s="1" t="s">
        <v>53</v>
      </c>
      <c r="G342" s="1" t="s">
        <v>53</v>
      </c>
    </row>
    <row r="343" spans="2:7" ht="15.75" customHeight="1" x14ac:dyDescent="0.2">
      <c r="B343" s="1" t="s">
        <v>628</v>
      </c>
      <c r="C343" s="1" t="s">
        <v>114</v>
      </c>
      <c r="D343" s="1">
        <v>1</v>
      </c>
      <c r="E343" s="1">
        <v>2</v>
      </c>
      <c r="F343" s="1" t="s">
        <v>178</v>
      </c>
      <c r="G343" s="1" t="s">
        <v>165</v>
      </c>
    </row>
    <row r="344" spans="2:7" ht="15.75" customHeight="1" x14ac:dyDescent="0.2">
      <c r="B344" s="1" t="s">
        <v>232</v>
      </c>
      <c r="C344" s="1">
        <v>0</v>
      </c>
      <c r="D344" s="1">
        <v>1</v>
      </c>
      <c r="E344" s="1">
        <v>0</v>
      </c>
      <c r="F344" s="1" t="s">
        <v>53</v>
      </c>
      <c r="G344" s="1" t="s">
        <v>53</v>
      </c>
    </row>
    <row r="345" spans="2:7" ht="15.75" customHeight="1" x14ac:dyDescent="0.2">
      <c r="B345" s="1" t="s">
        <v>631</v>
      </c>
      <c r="C345" s="1">
        <v>0</v>
      </c>
      <c r="D345" s="1">
        <v>2</v>
      </c>
      <c r="E345" s="1">
        <v>2</v>
      </c>
      <c r="F345" s="1" t="s">
        <v>114</v>
      </c>
      <c r="G345" s="1" t="s">
        <v>165</v>
      </c>
    </row>
    <row r="346" spans="2:7" ht="15.75" customHeight="1" x14ac:dyDescent="0.2">
      <c r="B346" s="1" t="s">
        <v>507</v>
      </c>
      <c r="C346" s="1">
        <v>0</v>
      </c>
      <c r="D346" s="1">
        <v>1</v>
      </c>
      <c r="E346" s="1">
        <v>0</v>
      </c>
      <c r="F346" s="1" t="s">
        <v>53</v>
      </c>
      <c r="G346" s="1" t="s">
        <v>53</v>
      </c>
    </row>
    <row r="347" spans="2:7" ht="15.75" customHeight="1" x14ac:dyDescent="0.2">
      <c r="B347" s="1" t="s">
        <v>446</v>
      </c>
      <c r="C347" s="1">
        <v>0</v>
      </c>
      <c r="D347" s="1">
        <v>2</v>
      </c>
      <c r="E347" s="1">
        <v>2</v>
      </c>
      <c r="F347" s="1" t="s">
        <v>114</v>
      </c>
      <c r="G347" s="1" t="s">
        <v>165</v>
      </c>
    </row>
    <row r="348" spans="2:7" ht="15.75" customHeight="1" x14ac:dyDescent="0.2">
      <c r="B348" s="1" t="s">
        <v>633</v>
      </c>
      <c r="C348" s="1" t="s">
        <v>114</v>
      </c>
      <c r="D348" s="1">
        <v>2</v>
      </c>
      <c r="E348" s="1">
        <v>2</v>
      </c>
      <c r="F348" s="1" t="s">
        <v>114</v>
      </c>
      <c r="G348" s="1" t="s">
        <v>165</v>
      </c>
    </row>
    <row r="349" spans="2:7" ht="15.75" customHeight="1" x14ac:dyDescent="0.2">
      <c r="B349" s="1" t="s">
        <v>634</v>
      </c>
      <c r="C349" s="1" t="s">
        <v>114</v>
      </c>
      <c r="D349" s="1">
        <v>2</v>
      </c>
      <c r="E349" s="1">
        <v>2</v>
      </c>
      <c r="F349" s="1" t="s">
        <v>114</v>
      </c>
      <c r="G349" s="1" t="s">
        <v>165</v>
      </c>
    </row>
    <row r="350" spans="2:7" ht="15.75" customHeight="1" x14ac:dyDescent="0.2">
      <c r="B350" s="1" t="s">
        <v>635</v>
      </c>
      <c r="C350" s="1">
        <v>0</v>
      </c>
      <c r="D350" s="1">
        <v>1</v>
      </c>
      <c r="E350" s="1">
        <v>0</v>
      </c>
      <c r="F350" s="1" t="s">
        <v>53</v>
      </c>
      <c r="G350" s="1" t="s">
        <v>53</v>
      </c>
    </row>
    <row r="351" spans="2:7" ht="15.75" customHeight="1" x14ac:dyDescent="0.2">
      <c r="B351" s="1" t="s">
        <v>636</v>
      </c>
      <c r="C351" s="1">
        <v>0</v>
      </c>
      <c r="D351" s="1">
        <v>2</v>
      </c>
      <c r="E351" s="1">
        <v>2</v>
      </c>
      <c r="F351" s="1" t="s">
        <v>114</v>
      </c>
      <c r="G351" s="1" t="s">
        <v>165</v>
      </c>
    </row>
    <row r="352" spans="2:7" ht="15.75" customHeight="1" x14ac:dyDescent="0.2">
      <c r="B352" s="1" t="s">
        <v>638</v>
      </c>
      <c r="C352" s="1" t="s">
        <v>114</v>
      </c>
      <c r="D352" s="1">
        <v>1</v>
      </c>
      <c r="E352" s="1">
        <v>0</v>
      </c>
      <c r="F352" s="1" t="s">
        <v>53</v>
      </c>
      <c r="G352" s="1" t="s">
        <v>53</v>
      </c>
    </row>
    <row r="353" spans="2:7" ht="15.75" customHeight="1" x14ac:dyDescent="0.2">
      <c r="B353" s="1" t="s">
        <v>639</v>
      </c>
      <c r="C353" s="1">
        <v>0</v>
      </c>
      <c r="D353" s="1">
        <v>1</v>
      </c>
      <c r="E353" s="1">
        <v>0</v>
      </c>
      <c r="F353" s="1" t="s">
        <v>53</v>
      </c>
      <c r="G353" s="1" t="s">
        <v>53</v>
      </c>
    </row>
    <row r="354" spans="2:7" ht="15.75" customHeight="1" x14ac:dyDescent="0.2">
      <c r="B354" s="1" t="s">
        <v>640</v>
      </c>
      <c r="C354" s="1">
        <v>0</v>
      </c>
      <c r="D354" s="1">
        <v>1</v>
      </c>
      <c r="E354" s="1">
        <v>0</v>
      </c>
      <c r="F354" s="1" t="s">
        <v>53</v>
      </c>
      <c r="G354" s="1" t="s">
        <v>53</v>
      </c>
    </row>
    <row r="355" spans="2:7" ht="15.75" customHeight="1" x14ac:dyDescent="0.2">
      <c r="B355" s="1" t="s">
        <v>643</v>
      </c>
      <c r="C355" s="1">
        <v>0</v>
      </c>
      <c r="D355" s="1">
        <v>1</v>
      </c>
      <c r="E355" s="1">
        <v>0</v>
      </c>
      <c r="F355" s="1" t="s">
        <v>53</v>
      </c>
      <c r="G355" s="1" t="s">
        <v>53</v>
      </c>
    </row>
    <row r="356" spans="2:7" ht="15.75" customHeight="1" x14ac:dyDescent="0.2">
      <c r="B356" s="1" t="s">
        <v>644</v>
      </c>
      <c r="C356" s="1">
        <v>0</v>
      </c>
      <c r="D356" s="1">
        <v>1</v>
      </c>
      <c r="E356" s="1">
        <v>0</v>
      </c>
      <c r="F356" s="1" t="s">
        <v>53</v>
      </c>
      <c r="G356" s="1" t="s">
        <v>53</v>
      </c>
    </row>
    <row r="357" spans="2:7" ht="15.75" customHeight="1" x14ac:dyDescent="0.2">
      <c r="B357" s="1" t="s">
        <v>645</v>
      </c>
      <c r="C357" s="1">
        <v>0</v>
      </c>
      <c r="D357" s="1">
        <v>1</v>
      </c>
      <c r="E357" s="1">
        <v>0</v>
      </c>
      <c r="F357" s="1" t="s">
        <v>53</v>
      </c>
      <c r="G357" s="1" t="s">
        <v>53</v>
      </c>
    </row>
    <row r="358" spans="2:7" ht="15.75" customHeight="1" x14ac:dyDescent="0.2">
      <c r="B358" s="1" t="s">
        <v>99</v>
      </c>
      <c r="C358" s="1">
        <v>0</v>
      </c>
      <c r="D358" s="1">
        <v>2</v>
      </c>
      <c r="E358" s="1">
        <v>2</v>
      </c>
      <c r="F358" s="1" t="s">
        <v>114</v>
      </c>
      <c r="G358" s="1" t="s">
        <v>115</v>
      </c>
    </row>
    <row r="359" spans="2:7" ht="15.75" customHeight="1" x14ac:dyDescent="0.2">
      <c r="B359" s="1" t="s">
        <v>278</v>
      </c>
      <c r="C359" s="1">
        <v>0</v>
      </c>
      <c r="D359" s="1">
        <v>1</v>
      </c>
      <c r="E359" s="1">
        <v>0</v>
      </c>
      <c r="F359" s="1" t="s">
        <v>53</v>
      </c>
      <c r="G359" s="1" t="s">
        <v>53</v>
      </c>
    </row>
    <row r="360" spans="2:7" ht="15.75" customHeight="1" x14ac:dyDescent="0.2">
      <c r="B360" s="1" t="s">
        <v>647</v>
      </c>
      <c r="C360" s="1">
        <v>0</v>
      </c>
      <c r="D360" s="1">
        <v>1</v>
      </c>
      <c r="E360" s="1">
        <v>0</v>
      </c>
      <c r="F360" s="1" t="s">
        <v>53</v>
      </c>
      <c r="G360" s="1" t="s">
        <v>53</v>
      </c>
    </row>
    <row r="361" spans="2:7" ht="15.75" customHeight="1" x14ac:dyDescent="0.2">
      <c r="B361" s="1" t="s">
        <v>648</v>
      </c>
      <c r="C361" s="1">
        <v>0</v>
      </c>
      <c r="D361" s="1">
        <v>2</v>
      </c>
      <c r="E361" s="1">
        <v>2</v>
      </c>
      <c r="F361" s="1" t="s">
        <v>114</v>
      </c>
      <c r="G361" s="1" t="s">
        <v>165</v>
      </c>
    </row>
    <row r="362" spans="2:7" ht="15.75" customHeight="1" x14ac:dyDescent="0.2">
      <c r="B362" s="1" t="s">
        <v>650</v>
      </c>
      <c r="C362" s="1">
        <v>0</v>
      </c>
      <c r="D362" s="1">
        <v>1</v>
      </c>
      <c r="E362" s="1">
        <v>0</v>
      </c>
      <c r="F362" s="1" t="s">
        <v>53</v>
      </c>
      <c r="G362" s="1" t="s">
        <v>53</v>
      </c>
    </row>
    <row r="363" spans="2:7" ht="15.75" customHeight="1" x14ac:dyDescent="0.2">
      <c r="B363" s="1" t="s">
        <v>651</v>
      </c>
      <c r="C363" s="1" t="s">
        <v>114</v>
      </c>
      <c r="D363" s="1">
        <v>1</v>
      </c>
      <c r="E363" s="1">
        <v>0</v>
      </c>
      <c r="F363" s="1" t="s">
        <v>53</v>
      </c>
      <c r="G363" s="1" t="s">
        <v>53</v>
      </c>
    </row>
    <row r="364" spans="2:7" ht="15.75" customHeight="1" x14ac:dyDescent="0.2">
      <c r="B364" s="1" t="s">
        <v>652</v>
      </c>
      <c r="C364" s="1">
        <v>0</v>
      </c>
      <c r="D364" s="1">
        <v>1</v>
      </c>
      <c r="E364" s="1">
        <v>0</v>
      </c>
      <c r="F364" s="1" t="s">
        <v>53</v>
      </c>
      <c r="G364" s="1" t="s">
        <v>53</v>
      </c>
    </row>
    <row r="365" spans="2:7" ht="15.75" customHeight="1" x14ac:dyDescent="0.2">
      <c r="B365" s="1" t="s">
        <v>653</v>
      </c>
      <c r="C365" s="1">
        <v>0</v>
      </c>
      <c r="D365" s="1">
        <v>1</v>
      </c>
      <c r="E365" s="1">
        <v>0</v>
      </c>
      <c r="F365" s="1" t="s">
        <v>53</v>
      </c>
      <c r="G365" s="1" t="s">
        <v>53</v>
      </c>
    </row>
    <row r="366" spans="2:7" ht="15.75" customHeight="1" x14ac:dyDescent="0.2">
      <c r="B366" s="1" t="s">
        <v>654</v>
      </c>
      <c r="C366" s="1">
        <v>0</v>
      </c>
      <c r="D366" s="1">
        <v>1</v>
      </c>
      <c r="E366" s="1">
        <v>0</v>
      </c>
      <c r="F366" s="1" t="s">
        <v>53</v>
      </c>
      <c r="G366" s="1" t="s">
        <v>53</v>
      </c>
    </row>
    <row r="367" spans="2:7" ht="15.75" customHeight="1" x14ac:dyDescent="0.2">
      <c r="B367" s="1" t="s">
        <v>656</v>
      </c>
      <c r="C367" s="1">
        <v>0</v>
      </c>
      <c r="D367" s="1">
        <v>2</v>
      </c>
      <c r="E367" s="1">
        <v>2</v>
      </c>
      <c r="F367" s="1" t="s">
        <v>114</v>
      </c>
      <c r="G367" s="1" t="s">
        <v>165</v>
      </c>
    </row>
    <row r="368" spans="2:7" ht="15.75" customHeight="1" x14ac:dyDescent="0.2">
      <c r="B368" s="1" t="s">
        <v>658</v>
      </c>
      <c r="C368" s="1">
        <v>0</v>
      </c>
      <c r="D368" s="1">
        <v>1</v>
      </c>
      <c r="E368" s="1">
        <v>0</v>
      </c>
      <c r="F368" s="1" t="s">
        <v>53</v>
      </c>
      <c r="G368" s="1" t="s">
        <v>53</v>
      </c>
    </row>
    <row r="369" spans="2:7" ht="15.75" customHeight="1" x14ac:dyDescent="0.2">
      <c r="B369" s="1" t="s">
        <v>659</v>
      </c>
      <c r="C369" s="1">
        <v>0</v>
      </c>
      <c r="D369" s="1">
        <v>1</v>
      </c>
      <c r="E369" s="1">
        <v>0</v>
      </c>
      <c r="F369" s="1" t="s">
        <v>53</v>
      </c>
      <c r="G369" s="1" t="s">
        <v>53</v>
      </c>
    </row>
    <row r="370" spans="2:7" ht="15.75" customHeight="1" x14ac:dyDescent="0.2">
      <c r="B370" s="1" t="s">
        <v>660</v>
      </c>
      <c r="C370" s="1">
        <v>0</v>
      </c>
      <c r="D370" s="1">
        <v>2</v>
      </c>
      <c r="E370" s="1">
        <v>0</v>
      </c>
      <c r="F370" s="1" t="s">
        <v>178</v>
      </c>
      <c r="G370" s="1" t="s">
        <v>53</v>
      </c>
    </row>
    <row r="371" spans="2:7" ht="15.75" customHeight="1" x14ac:dyDescent="0.2">
      <c r="B371" s="1" t="s">
        <v>661</v>
      </c>
      <c r="C371" s="1">
        <v>0</v>
      </c>
      <c r="D371" s="1">
        <v>2</v>
      </c>
      <c r="E371" s="1">
        <v>2</v>
      </c>
      <c r="F371" s="1" t="s">
        <v>114</v>
      </c>
      <c r="G371" s="1" t="s">
        <v>165</v>
      </c>
    </row>
    <row r="372" spans="2:7" ht="15.75" customHeight="1" x14ac:dyDescent="0.2">
      <c r="B372" s="1" t="s">
        <v>663</v>
      </c>
      <c r="C372" s="1">
        <v>0</v>
      </c>
      <c r="D372" s="1">
        <v>1</v>
      </c>
      <c r="E372" s="1">
        <v>0</v>
      </c>
      <c r="F372" s="1" t="s">
        <v>53</v>
      </c>
      <c r="G372" s="1" t="s">
        <v>53</v>
      </c>
    </row>
    <row r="373" spans="2:7" ht="15.75" customHeight="1" x14ac:dyDescent="0.2">
      <c r="B373" s="1" t="s">
        <v>664</v>
      </c>
      <c r="C373" s="1">
        <v>0</v>
      </c>
      <c r="D373" s="1">
        <v>1</v>
      </c>
      <c r="E373" s="1">
        <v>0</v>
      </c>
      <c r="F373" s="1" t="s">
        <v>53</v>
      </c>
      <c r="G373" s="1" t="s">
        <v>53</v>
      </c>
    </row>
    <row r="374" spans="2:7" ht="15.75" customHeight="1" x14ac:dyDescent="0.2">
      <c r="B374" s="1" t="s">
        <v>666</v>
      </c>
      <c r="C374" s="1">
        <v>0</v>
      </c>
      <c r="D374" s="1">
        <v>2</v>
      </c>
      <c r="E374" s="1">
        <v>2</v>
      </c>
      <c r="F374" s="1" t="s">
        <v>114</v>
      </c>
      <c r="G374" s="1" t="s">
        <v>165</v>
      </c>
    </row>
    <row r="375" spans="2:7" ht="15.75" customHeight="1" x14ac:dyDescent="0.2">
      <c r="B375" s="1" t="s">
        <v>668</v>
      </c>
      <c r="C375" s="1">
        <v>0</v>
      </c>
      <c r="D375" s="1">
        <v>2</v>
      </c>
      <c r="E375" s="1">
        <v>2</v>
      </c>
      <c r="F375" s="1" t="s">
        <v>114</v>
      </c>
      <c r="G375" s="1" t="s">
        <v>165</v>
      </c>
    </row>
    <row r="376" spans="2:7" ht="15.75" customHeight="1" x14ac:dyDescent="0.2">
      <c r="B376" s="1" t="s">
        <v>669</v>
      </c>
      <c r="C376" s="1">
        <v>0</v>
      </c>
      <c r="D376" s="1">
        <v>1</v>
      </c>
      <c r="E376" s="1">
        <v>0</v>
      </c>
      <c r="F376" s="1" t="s">
        <v>53</v>
      </c>
      <c r="G376" s="1" t="s">
        <v>53</v>
      </c>
    </row>
    <row r="377" spans="2:7" ht="15.75" customHeight="1" x14ac:dyDescent="0.2">
      <c r="B377" s="1" t="s">
        <v>670</v>
      </c>
      <c r="C377" s="1">
        <v>0</v>
      </c>
      <c r="D377" s="1">
        <v>1</v>
      </c>
      <c r="E377" s="1">
        <v>0</v>
      </c>
      <c r="F377" s="1" t="s">
        <v>53</v>
      </c>
      <c r="G377" s="1" t="s">
        <v>53</v>
      </c>
    </row>
    <row r="378" spans="2:7" ht="15.75" customHeight="1" x14ac:dyDescent="0.2">
      <c r="B378" s="1" t="s">
        <v>671</v>
      </c>
      <c r="C378" s="1">
        <v>0</v>
      </c>
      <c r="D378" s="1">
        <v>2</v>
      </c>
      <c r="E378" s="1">
        <v>2</v>
      </c>
      <c r="F378" s="1" t="s">
        <v>114</v>
      </c>
      <c r="G378" s="1" t="s">
        <v>165</v>
      </c>
    </row>
    <row r="379" spans="2:7" ht="15.75" customHeight="1" x14ac:dyDescent="0.2">
      <c r="B379" s="1" t="s">
        <v>672</v>
      </c>
      <c r="C379" s="1" t="s">
        <v>114</v>
      </c>
      <c r="D379" s="1">
        <v>1</v>
      </c>
      <c r="E379" s="1">
        <v>0</v>
      </c>
      <c r="F379" s="1" t="s">
        <v>53</v>
      </c>
      <c r="G379" s="1" t="s">
        <v>53</v>
      </c>
    </row>
    <row r="380" spans="2:7" ht="15.75" customHeight="1" x14ac:dyDescent="0.2">
      <c r="B380" s="1" t="s">
        <v>675</v>
      </c>
      <c r="C380" s="1" t="s">
        <v>114</v>
      </c>
      <c r="D380" s="1">
        <v>4</v>
      </c>
      <c r="E380" s="1">
        <v>4</v>
      </c>
      <c r="F380" s="1" t="s">
        <v>114</v>
      </c>
      <c r="G380" s="1" t="s">
        <v>115</v>
      </c>
    </row>
    <row r="381" spans="2:7" ht="15.75" customHeight="1" x14ac:dyDescent="0.2">
      <c r="B381" s="1" t="s">
        <v>678</v>
      </c>
      <c r="C381" s="1">
        <v>0</v>
      </c>
      <c r="D381" s="1">
        <v>1</v>
      </c>
      <c r="E381" s="1">
        <v>0</v>
      </c>
      <c r="F381" s="1" t="s">
        <v>53</v>
      </c>
      <c r="G381" s="1" t="s">
        <v>53</v>
      </c>
    </row>
    <row r="382" spans="2:7" ht="15.75" customHeight="1" x14ac:dyDescent="0.2">
      <c r="B382" s="1" t="s">
        <v>679</v>
      </c>
      <c r="C382" s="1">
        <v>0</v>
      </c>
      <c r="D382" s="1">
        <v>1</v>
      </c>
      <c r="E382" s="1">
        <v>0</v>
      </c>
      <c r="F382" s="1" t="s">
        <v>53</v>
      </c>
      <c r="G382" s="1" t="s">
        <v>53</v>
      </c>
    </row>
    <row r="383" spans="2:7" ht="15.75" customHeight="1" x14ac:dyDescent="0.2">
      <c r="B383" s="1" t="s">
        <v>680</v>
      </c>
      <c r="C383" s="1">
        <v>0</v>
      </c>
      <c r="D383" s="1">
        <v>2</v>
      </c>
      <c r="E383" s="1">
        <v>2</v>
      </c>
      <c r="F383" s="1" t="s">
        <v>114</v>
      </c>
      <c r="G383" s="1" t="s">
        <v>165</v>
      </c>
    </row>
    <row r="384" spans="2:7" ht="15.75" customHeight="1" x14ac:dyDescent="0.2">
      <c r="B384" s="1" t="s">
        <v>681</v>
      </c>
      <c r="C384" s="1">
        <v>0</v>
      </c>
      <c r="D384" s="1">
        <v>2</v>
      </c>
      <c r="E384" s="1">
        <v>2</v>
      </c>
      <c r="F384" s="1" t="s">
        <v>114</v>
      </c>
      <c r="G384" s="1" t="s">
        <v>165</v>
      </c>
    </row>
    <row r="385" spans="2:7" ht="15.75" customHeight="1" x14ac:dyDescent="0.2">
      <c r="B385" s="1" t="s">
        <v>684</v>
      </c>
      <c r="C385" s="1">
        <v>0</v>
      </c>
      <c r="D385" s="1">
        <v>1</v>
      </c>
      <c r="E385" s="1">
        <v>0</v>
      </c>
      <c r="F385" s="1" t="s">
        <v>53</v>
      </c>
      <c r="G385" s="1" t="s">
        <v>53</v>
      </c>
    </row>
    <row r="386" spans="2:7" ht="15.75" customHeight="1" x14ac:dyDescent="0.2">
      <c r="B386" s="1" t="s">
        <v>685</v>
      </c>
      <c r="C386" s="1">
        <v>0</v>
      </c>
      <c r="D386" s="1">
        <v>1</v>
      </c>
      <c r="E386" s="1">
        <v>0</v>
      </c>
      <c r="F386" s="1" t="s">
        <v>53</v>
      </c>
      <c r="G386" s="1" t="s">
        <v>53</v>
      </c>
    </row>
    <row r="387" spans="2:7" ht="15.75" customHeight="1" x14ac:dyDescent="0.2">
      <c r="B387" s="1" t="s">
        <v>688</v>
      </c>
      <c r="C387" s="1">
        <v>0</v>
      </c>
      <c r="D387" s="1">
        <v>2</v>
      </c>
      <c r="E387" s="1">
        <v>2</v>
      </c>
      <c r="F387" s="1" t="s">
        <v>114</v>
      </c>
      <c r="G387" s="1" t="s">
        <v>165</v>
      </c>
    </row>
    <row r="388" spans="2:7" ht="15.75" customHeight="1" x14ac:dyDescent="0.2">
      <c r="B388" s="1" t="s">
        <v>689</v>
      </c>
      <c r="C388" s="1">
        <v>0</v>
      </c>
      <c r="D388" s="1">
        <v>1</v>
      </c>
      <c r="E388" s="1">
        <v>0</v>
      </c>
      <c r="F388" s="1" t="s">
        <v>53</v>
      </c>
      <c r="G388" s="1" t="s">
        <v>53</v>
      </c>
    </row>
    <row r="389" spans="2:7" ht="15.75" customHeight="1" x14ac:dyDescent="0.2">
      <c r="B389" s="1" t="s">
        <v>690</v>
      </c>
      <c r="C389" s="1" t="s">
        <v>114</v>
      </c>
      <c r="D389" s="1">
        <v>2</v>
      </c>
      <c r="E389" s="1">
        <v>2</v>
      </c>
      <c r="F389" s="1" t="s">
        <v>114</v>
      </c>
      <c r="G389" s="1" t="s">
        <v>165</v>
      </c>
    </row>
    <row r="390" spans="2:7" ht="15.75" customHeight="1" x14ac:dyDescent="0.2">
      <c r="B390" s="1" t="s">
        <v>691</v>
      </c>
      <c r="C390" s="1">
        <v>0</v>
      </c>
      <c r="D390" s="1">
        <v>1</v>
      </c>
      <c r="E390" s="1">
        <v>0</v>
      </c>
      <c r="F390" s="1" t="s">
        <v>53</v>
      </c>
      <c r="G390" s="1" t="s">
        <v>53</v>
      </c>
    </row>
    <row r="391" spans="2:7" ht="15.75" customHeight="1" x14ac:dyDescent="0.2">
      <c r="B391" s="1" t="s">
        <v>692</v>
      </c>
      <c r="C391" s="1">
        <v>0</v>
      </c>
      <c r="D391" s="1">
        <v>1</v>
      </c>
      <c r="E391" s="1">
        <v>0</v>
      </c>
      <c r="F391" s="1" t="s">
        <v>53</v>
      </c>
      <c r="G391" s="1" t="s">
        <v>53</v>
      </c>
    </row>
    <row r="392" spans="2:7" ht="15.75" customHeight="1" x14ac:dyDescent="0.2">
      <c r="B392" s="1" t="s">
        <v>693</v>
      </c>
      <c r="C392" s="1">
        <v>0</v>
      </c>
      <c r="D392" s="1">
        <v>1</v>
      </c>
      <c r="E392" s="1">
        <v>0</v>
      </c>
      <c r="F392" s="1" t="s">
        <v>53</v>
      </c>
      <c r="G392" s="1" t="s">
        <v>53</v>
      </c>
    </row>
    <row r="393" spans="2:7" ht="15.75" customHeight="1" x14ac:dyDescent="0.2">
      <c r="B393" s="1" t="s">
        <v>695</v>
      </c>
      <c r="C393" s="1" t="s">
        <v>114</v>
      </c>
      <c r="D393" s="1">
        <v>2</v>
      </c>
      <c r="E393" s="1">
        <v>3</v>
      </c>
      <c r="F393" s="1" t="s">
        <v>178</v>
      </c>
      <c r="G393" s="1" t="s">
        <v>165</v>
      </c>
    </row>
    <row r="394" spans="2:7" ht="15.75" customHeight="1" x14ac:dyDescent="0.2">
      <c r="B394" s="1" t="s">
        <v>697</v>
      </c>
      <c r="C394" s="1">
        <v>0</v>
      </c>
      <c r="D394" s="1">
        <v>1</v>
      </c>
      <c r="E394" s="1">
        <v>0</v>
      </c>
      <c r="F394" s="1" t="s">
        <v>53</v>
      </c>
      <c r="G394" s="1" t="s">
        <v>53</v>
      </c>
    </row>
    <row r="395" spans="2:7" ht="15.75" customHeight="1" x14ac:dyDescent="0.2">
      <c r="B395" s="1" t="s">
        <v>699</v>
      </c>
      <c r="C395" s="1">
        <v>0</v>
      </c>
      <c r="D395" s="1">
        <v>1</v>
      </c>
      <c r="E395" s="1">
        <v>0</v>
      </c>
      <c r="F395" s="1" t="s">
        <v>53</v>
      </c>
      <c r="G395" s="1" t="s">
        <v>53</v>
      </c>
    </row>
    <row r="396" spans="2:7" ht="15.75" customHeight="1" x14ac:dyDescent="0.2">
      <c r="B396" s="1" t="s">
        <v>700</v>
      </c>
      <c r="C396" s="1">
        <v>0</v>
      </c>
      <c r="D396" s="1">
        <v>4</v>
      </c>
      <c r="E396" s="1">
        <v>4</v>
      </c>
      <c r="F396" s="1" t="s">
        <v>114</v>
      </c>
      <c r="G396" s="1" t="s">
        <v>115</v>
      </c>
    </row>
    <row r="397" spans="2:7" ht="15.75" customHeight="1" x14ac:dyDescent="0.2">
      <c r="B397" s="1" t="s">
        <v>701</v>
      </c>
      <c r="C397" s="1">
        <v>0</v>
      </c>
      <c r="D397" s="1">
        <v>1</v>
      </c>
      <c r="E397" s="1">
        <v>0</v>
      </c>
      <c r="F397" s="1" t="s">
        <v>53</v>
      </c>
      <c r="G397" s="1" t="s">
        <v>53</v>
      </c>
    </row>
    <row r="398" spans="2:7" ht="15.75" customHeight="1" x14ac:dyDescent="0.2">
      <c r="B398" s="1" t="s">
        <v>702</v>
      </c>
      <c r="C398" s="1">
        <v>0</v>
      </c>
      <c r="D398" s="1">
        <v>2</v>
      </c>
      <c r="E398" s="1">
        <v>2</v>
      </c>
      <c r="F398" s="1" t="s">
        <v>114</v>
      </c>
      <c r="G398" s="1" t="s">
        <v>165</v>
      </c>
    </row>
    <row r="399" spans="2:7" ht="15.75" customHeight="1" x14ac:dyDescent="0.2">
      <c r="B399" s="1" t="s">
        <v>705</v>
      </c>
      <c r="C399" s="1">
        <v>0</v>
      </c>
      <c r="D399" s="1">
        <v>1</v>
      </c>
      <c r="E399" s="1">
        <v>0</v>
      </c>
      <c r="F399" s="1" t="s">
        <v>53</v>
      </c>
      <c r="G399" s="1" t="s">
        <v>53</v>
      </c>
    </row>
    <row r="400" spans="2:7" ht="15.75" customHeight="1" x14ac:dyDescent="0.2">
      <c r="B400" s="1" t="s">
        <v>707</v>
      </c>
      <c r="C400" s="1" t="s">
        <v>114</v>
      </c>
      <c r="D400" s="1">
        <v>2</v>
      </c>
      <c r="E400" s="1">
        <v>2</v>
      </c>
      <c r="F400" s="1" t="s">
        <v>114</v>
      </c>
      <c r="G400" s="1" t="s">
        <v>165</v>
      </c>
    </row>
    <row r="401" spans="2:7" ht="15.75" customHeight="1" x14ac:dyDescent="0.2">
      <c r="B401" s="1" t="s">
        <v>708</v>
      </c>
      <c r="C401" s="1">
        <v>0</v>
      </c>
      <c r="D401" s="1">
        <v>1</v>
      </c>
      <c r="E401" s="1">
        <v>0</v>
      </c>
      <c r="F401" s="1" t="s">
        <v>53</v>
      </c>
      <c r="G401" s="1" t="s">
        <v>53</v>
      </c>
    </row>
    <row r="402" spans="2:7" ht="15.75" customHeight="1" x14ac:dyDescent="0.2">
      <c r="B402" s="1" t="s">
        <v>709</v>
      </c>
      <c r="C402" s="1" t="s">
        <v>114</v>
      </c>
      <c r="D402" s="1">
        <v>2</v>
      </c>
      <c r="E402" s="1">
        <v>2</v>
      </c>
      <c r="F402" s="1" t="s">
        <v>114</v>
      </c>
      <c r="G402" s="1" t="s">
        <v>165</v>
      </c>
    </row>
    <row r="403" spans="2:7" ht="15.75" customHeight="1" x14ac:dyDescent="0.2">
      <c r="B403" s="1" t="s">
        <v>710</v>
      </c>
      <c r="C403" s="1">
        <v>0</v>
      </c>
      <c r="D403" s="1">
        <v>1</v>
      </c>
      <c r="E403" s="1">
        <v>0</v>
      </c>
      <c r="F403" s="1" t="s">
        <v>53</v>
      </c>
      <c r="G403" s="1" t="s">
        <v>53</v>
      </c>
    </row>
    <row r="404" spans="2:7" ht="15.75" customHeight="1" x14ac:dyDescent="0.2">
      <c r="B404" s="1" t="s">
        <v>713</v>
      </c>
      <c r="C404" s="1">
        <v>0</v>
      </c>
      <c r="D404" s="1">
        <v>2</v>
      </c>
      <c r="E404" s="1">
        <v>2</v>
      </c>
      <c r="F404" s="1" t="s">
        <v>114</v>
      </c>
      <c r="G404" s="1" t="s">
        <v>165</v>
      </c>
    </row>
    <row r="405" spans="2:7" ht="15.75" customHeight="1" x14ac:dyDescent="0.2">
      <c r="B405" s="1" t="s">
        <v>717</v>
      </c>
      <c r="C405" s="1">
        <v>0</v>
      </c>
      <c r="D405" s="1">
        <v>2</v>
      </c>
      <c r="E405" s="1">
        <v>2</v>
      </c>
      <c r="F405" s="1" t="s">
        <v>114</v>
      </c>
      <c r="G405" s="1" t="s">
        <v>165</v>
      </c>
    </row>
    <row r="406" spans="2:7" ht="15.75" customHeight="1" x14ac:dyDescent="0.2">
      <c r="B406" s="1" t="s">
        <v>718</v>
      </c>
      <c r="C406" s="1">
        <v>0</v>
      </c>
      <c r="D406" s="1">
        <v>1</v>
      </c>
      <c r="E406" s="1">
        <v>0</v>
      </c>
      <c r="F406" s="1" t="s">
        <v>53</v>
      </c>
      <c r="G406" s="1" t="s">
        <v>53</v>
      </c>
    </row>
    <row r="407" spans="2:7" ht="15.75" customHeight="1" x14ac:dyDescent="0.2">
      <c r="B407" s="1" t="s">
        <v>719</v>
      </c>
      <c r="C407" s="1">
        <v>0</v>
      </c>
      <c r="D407" s="1">
        <v>2</v>
      </c>
      <c r="E407" s="1">
        <v>2</v>
      </c>
      <c r="F407" s="1" t="s">
        <v>114</v>
      </c>
      <c r="G407" s="1" t="s">
        <v>165</v>
      </c>
    </row>
    <row r="408" spans="2:7" ht="15.75" customHeight="1" x14ac:dyDescent="0.2">
      <c r="B408" s="1" t="s">
        <v>722</v>
      </c>
      <c r="C408" s="1">
        <v>0</v>
      </c>
      <c r="D408" s="1">
        <v>1</v>
      </c>
      <c r="E408" s="1">
        <v>0</v>
      </c>
      <c r="F408" s="1" t="s">
        <v>53</v>
      </c>
      <c r="G408" s="1" t="s">
        <v>53</v>
      </c>
    </row>
    <row r="409" spans="2:7" ht="15.75" customHeight="1" x14ac:dyDescent="0.2">
      <c r="B409" s="1" t="s">
        <v>724</v>
      </c>
      <c r="C409" s="1">
        <v>0</v>
      </c>
      <c r="D409" s="1">
        <v>2</v>
      </c>
      <c r="E409" s="1">
        <v>3</v>
      </c>
      <c r="F409" s="1" t="s">
        <v>178</v>
      </c>
      <c r="G409" s="1" t="s">
        <v>165</v>
      </c>
    </row>
    <row r="410" spans="2:7" ht="15.75" customHeight="1" x14ac:dyDescent="0.2">
      <c r="B410" s="1" t="s">
        <v>727</v>
      </c>
      <c r="C410" s="1">
        <v>0</v>
      </c>
      <c r="D410" s="1">
        <v>1</v>
      </c>
      <c r="E410" s="1">
        <v>0</v>
      </c>
      <c r="F410" s="1" t="s">
        <v>53</v>
      </c>
      <c r="G410" s="1" t="s">
        <v>53</v>
      </c>
    </row>
    <row r="411" spans="2:7" ht="15.75" customHeight="1" x14ac:dyDescent="0.2">
      <c r="B411" s="1" t="s">
        <v>728</v>
      </c>
      <c r="C411" s="1">
        <v>0</v>
      </c>
      <c r="D411" s="1">
        <v>1</v>
      </c>
      <c r="E411" s="1">
        <v>0</v>
      </c>
      <c r="F411" s="1" t="s">
        <v>53</v>
      </c>
      <c r="G411" s="1" t="s">
        <v>53</v>
      </c>
    </row>
    <row r="412" spans="2:7" ht="15.75" customHeight="1" x14ac:dyDescent="0.2">
      <c r="B412" s="1" t="s">
        <v>729</v>
      </c>
      <c r="C412" s="1">
        <v>0</v>
      </c>
      <c r="D412" s="1">
        <v>1</v>
      </c>
      <c r="E412" s="1">
        <v>0</v>
      </c>
      <c r="F412" s="1" t="s">
        <v>53</v>
      </c>
      <c r="G412" s="1" t="s">
        <v>53</v>
      </c>
    </row>
    <row r="413" spans="2:7" ht="15.75" customHeight="1" x14ac:dyDescent="0.2">
      <c r="B413" s="1" t="s">
        <v>731</v>
      </c>
      <c r="C413" s="1">
        <v>0</v>
      </c>
      <c r="D413" s="1">
        <v>1</v>
      </c>
      <c r="E413" s="1">
        <v>0</v>
      </c>
      <c r="F413" s="1" t="s">
        <v>53</v>
      </c>
      <c r="G413" s="1" t="s">
        <v>53</v>
      </c>
    </row>
    <row r="414" spans="2:7" ht="15.75" customHeight="1" x14ac:dyDescent="0.2">
      <c r="B414" s="1" t="s">
        <v>734</v>
      </c>
      <c r="C414" s="1">
        <v>0</v>
      </c>
      <c r="D414" s="1">
        <v>2</v>
      </c>
      <c r="E414" s="1">
        <v>2</v>
      </c>
      <c r="F414" s="1" t="s">
        <v>114</v>
      </c>
      <c r="G414" s="1" t="s">
        <v>165</v>
      </c>
    </row>
    <row r="415" spans="2:7" ht="15.75" customHeight="1" x14ac:dyDescent="0.2">
      <c r="B415" s="1" t="s">
        <v>735</v>
      </c>
      <c r="C415" s="1">
        <v>0</v>
      </c>
      <c r="D415" s="1">
        <v>4</v>
      </c>
      <c r="E415" s="1">
        <v>4</v>
      </c>
      <c r="F415" s="1" t="s">
        <v>114</v>
      </c>
      <c r="G415" s="1" t="s">
        <v>115</v>
      </c>
    </row>
    <row r="416" spans="2:7" ht="15.75" customHeight="1" x14ac:dyDescent="0.2">
      <c r="B416" s="1" t="s">
        <v>736</v>
      </c>
      <c r="C416" s="1">
        <v>0</v>
      </c>
      <c r="D416" s="1">
        <v>1</v>
      </c>
      <c r="E416" s="1">
        <v>0</v>
      </c>
      <c r="F416" s="1" t="s">
        <v>53</v>
      </c>
      <c r="G416" s="1" t="s">
        <v>53</v>
      </c>
    </row>
    <row r="417" spans="2:7" ht="15.75" customHeight="1" x14ac:dyDescent="0.2">
      <c r="B417" s="1" t="s">
        <v>737</v>
      </c>
      <c r="C417" s="1">
        <v>0</v>
      </c>
      <c r="D417" s="1">
        <v>1</v>
      </c>
      <c r="E417" s="1">
        <v>0</v>
      </c>
      <c r="F417" s="1" t="s">
        <v>53</v>
      </c>
      <c r="G417" s="1" t="s">
        <v>53</v>
      </c>
    </row>
    <row r="418" spans="2:7" ht="15.75" customHeight="1" x14ac:dyDescent="0.2">
      <c r="B418" s="1" t="s">
        <v>740</v>
      </c>
      <c r="C418" s="1">
        <v>0</v>
      </c>
      <c r="D418" s="1">
        <v>2</v>
      </c>
      <c r="E418" s="1">
        <v>2</v>
      </c>
      <c r="F418" s="1" t="s">
        <v>114</v>
      </c>
      <c r="G418" s="1" t="s">
        <v>165</v>
      </c>
    </row>
    <row r="419" spans="2:7" ht="15.75" customHeight="1" x14ac:dyDescent="0.2">
      <c r="B419" s="1" t="s">
        <v>741</v>
      </c>
      <c r="C419" s="1">
        <v>0</v>
      </c>
      <c r="D419" s="1">
        <v>2</v>
      </c>
      <c r="E419" s="1">
        <v>0</v>
      </c>
      <c r="F419" s="1" t="s">
        <v>178</v>
      </c>
      <c r="G419" s="1" t="s">
        <v>53</v>
      </c>
    </row>
    <row r="420" spans="2:7" ht="15.75" customHeight="1" x14ac:dyDescent="0.2">
      <c r="B420" s="1" t="s">
        <v>744</v>
      </c>
      <c r="C420" s="1" t="s">
        <v>114</v>
      </c>
      <c r="D420" s="1">
        <v>1</v>
      </c>
      <c r="E420" s="1">
        <v>0</v>
      </c>
      <c r="F420" s="1" t="s">
        <v>53</v>
      </c>
      <c r="G420" s="1" t="s">
        <v>53</v>
      </c>
    </row>
    <row r="421" spans="2:7" ht="15.75" customHeight="1" x14ac:dyDescent="0.2">
      <c r="B421" s="1" t="s">
        <v>745</v>
      </c>
      <c r="C421" s="1">
        <v>0</v>
      </c>
      <c r="D421" s="1">
        <v>1</v>
      </c>
      <c r="E421" s="1">
        <v>0</v>
      </c>
      <c r="F421" s="1" t="s">
        <v>53</v>
      </c>
      <c r="G421" s="1" t="s">
        <v>53</v>
      </c>
    </row>
    <row r="422" spans="2:7" ht="15.75" customHeight="1" x14ac:dyDescent="0.2">
      <c r="B422" s="1" t="s">
        <v>746</v>
      </c>
      <c r="C422" s="1">
        <v>0</v>
      </c>
      <c r="D422" s="1">
        <v>2</v>
      </c>
      <c r="E422" s="1">
        <v>2</v>
      </c>
      <c r="F422" s="1" t="s">
        <v>114</v>
      </c>
      <c r="G422" s="1" t="s">
        <v>165</v>
      </c>
    </row>
    <row r="423" spans="2:7" ht="15.75" customHeight="1" x14ac:dyDescent="0.2">
      <c r="B423" s="1" t="s">
        <v>747</v>
      </c>
      <c r="C423" s="1" t="s">
        <v>114</v>
      </c>
      <c r="D423" s="1">
        <v>1</v>
      </c>
      <c r="E423" s="1">
        <v>0</v>
      </c>
      <c r="F423" s="1" t="s">
        <v>53</v>
      </c>
      <c r="G423" s="1" t="s">
        <v>53</v>
      </c>
    </row>
    <row r="424" spans="2:7" ht="15.75" customHeight="1" x14ac:dyDescent="0.2">
      <c r="B424" s="1" t="s">
        <v>749</v>
      </c>
      <c r="C424" s="1" t="s">
        <v>114</v>
      </c>
      <c r="D424" s="1">
        <v>3</v>
      </c>
      <c r="E424" s="1">
        <v>3</v>
      </c>
      <c r="F424" s="1" t="s">
        <v>114</v>
      </c>
      <c r="G424" s="1" t="s">
        <v>165</v>
      </c>
    </row>
    <row r="425" spans="2:7" ht="15.75" customHeight="1" x14ac:dyDescent="0.2">
      <c r="B425" s="1" t="s">
        <v>752</v>
      </c>
      <c r="C425" s="1">
        <v>0</v>
      </c>
      <c r="D425" s="1">
        <v>1</v>
      </c>
      <c r="E425" s="1">
        <v>0</v>
      </c>
      <c r="F425" s="1" t="s">
        <v>53</v>
      </c>
      <c r="G425" s="1" t="s">
        <v>53</v>
      </c>
    </row>
    <row r="426" spans="2:7" ht="15.75" customHeight="1" x14ac:dyDescent="0.2">
      <c r="B426" s="1" t="s">
        <v>753</v>
      </c>
      <c r="C426" s="1">
        <v>0</v>
      </c>
      <c r="D426" s="1">
        <v>1</v>
      </c>
      <c r="E426" s="1">
        <v>0</v>
      </c>
      <c r="F426" s="1" t="s">
        <v>53</v>
      </c>
      <c r="G426" s="1" t="s">
        <v>53</v>
      </c>
    </row>
    <row r="427" spans="2:7" ht="15.75" customHeight="1" x14ac:dyDescent="0.2">
      <c r="B427" s="1" t="s">
        <v>754</v>
      </c>
      <c r="C427" s="1" t="s">
        <v>114</v>
      </c>
      <c r="D427" s="1">
        <v>3</v>
      </c>
      <c r="E427" s="1">
        <v>3</v>
      </c>
      <c r="F427" s="1" t="s">
        <v>114</v>
      </c>
      <c r="G427" s="1" t="s">
        <v>115</v>
      </c>
    </row>
    <row r="428" spans="2:7" ht="15.75" customHeight="1" x14ac:dyDescent="0.2">
      <c r="B428" s="1" t="s">
        <v>683</v>
      </c>
      <c r="C428" s="1">
        <v>0</v>
      </c>
      <c r="D428" s="1">
        <v>1</v>
      </c>
      <c r="E428" s="1">
        <v>0</v>
      </c>
      <c r="F428" s="1" t="s">
        <v>53</v>
      </c>
      <c r="G428" s="1" t="s">
        <v>53</v>
      </c>
    </row>
    <row r="429" spans="2:7" ht="15.75" customHeight="1" x14ac:dyDescent="0.2">
      <c r="B429" s="1" t="s">
        <v>757</v>
      </c>
      <c r="C429" s="1">
        <v>0</v>
      </c>
      <c r="D429" s="1">
        <v>2</v>
      </c>
      <c r="E429" s="1">
        <v>2</v>
      </c>
      <c r="F429" s="1" t="s">
        <v>114</v>
      </c>
      <c r="G429" s="1" t="s">
        <v>165</v>
      </c>
    </row>
    <row r="430" spans="2:7" ht="15.75" customHeight="1" x14ac:dyDescent="0.2">
      <c r="B430" s="1" t="s">
        <v>759</v>
      </c>
      <c r="C430" s="1">
        <v>0</v>
      </c>
      <c r="D430" s="1">
        <v>2</v>
      </c>
      <c r="E430" s="1">
        <v>2</v>
      </c>
      <c r="F430" s="1" t="s">
        <v>114</v>
      </c>
      <c r="G430" s="1" t="s">
        <v>165</v>
      </c>
    </row>
    <row r="431" spans="2:7" ht="15.75" customHeight="1" x14ac:dyDescent="0.2">
      <c r="B431" s="1" t="s">
        <v>762</v>
      </c>
      <c r="C431" s="1">
        <v>0</v>
      </c>
      <c r="D431" s="1">
        <v>1</v>
      </c>
      <c r="E431" s="1">
        <v>0</v>
      </c>
      <c r="F431" s="1" t="s">
        <v>53</v>
      </c>
      <c r="G431" s="1" t="s">
        <v>53</v>
      </c>
    </row>
    <row r="432" spans="2:7" ht="15.75" customHeight="1" x14ac:dyDescent="0.2">
      <c r="B432" s="1" t="s">
        <v>763</v>
      </c>
      <c r="C432" s="1">
        <v>0</v>
      </c>
      <c r="D432" s="1">
        <v>1</v>
      </c>
      <c r="E432" s="1">
        <v>0</v>
      </c>
      <c r="F432" s="1" t="s">
        <v>53</v>
      </c>
      <c r="G432" s="1" t="s">
        <v>53</v>
      </c>
    </row>
    <row r="433" spans="2:7" ht="15.75" customHeight="1" x14ac:dyDescent="0.2">
      <c r="B433" s="1" t="s">
        <v>764</v>
      </c>
      <c r="C433" s="1">
        <v>0</v>
      </c>
      <c r="D433" s="1">
        <v>1</v>
      </c>
      <c r="E433" s="1">
        <v>0</v>
      </c>
      <c r="F433" s="1" t="s">
        <v>53</v>
      </c>
      <c r="G433" s="1" t="s">
        <v>53</v>
      </c>
    </row>
    <row r="434" spans="2:7" ht="15.75" customHeight="1" x14ac:dyDescent="0.2">
      <c r="B434" s="1" t="s">
        <v>765</v>
      </c>
      <c r="C434" s="1" t="s">
        <v>114</v>
      </c>
      <c r="D434" s="1">
        <v>2</v>
      </c>
      <c r="E434" s="1">
        <v>2</v>
      </c>
      <c r="F434" s="1" t="s">
        <v>114</v>
      </c>
      <c r="G434" s="1" t="s">
        <v>165</v>
      </c>
    </row>
    <row r="435" spans="2:7" ht="15.75" customHeight="1" x14ac:dyDescent="0.2">
      <c r="B435" s="1" t="s">
        <v>767</v>
      </c>
      <c r="C435" s="1">
        <v>0</v>
      </c>
      <c r="D435" s="1">
        <v>1</v>
      </c>
      <c r="E435" s="1">
        <v>0</v>
      </c>
      <c r="F435" s="1" t="s">
        <v>53</v>
      </c>
      <c r="G435" s="1" t="s">
        <v>53</v>
      </c>
    </row>
    <row r="436" spans="2:7" ht="15.75" customHeight="1" x14ac:dyDescent="0.2">
      <c r="B436" s="1" t="s">
        <v>769</v>
      </c>
      <c r="C436" s="1">
        <v>0</v>
      </c>
      <c r="D436" s="1">
        <v>1</v>
      </c>
      <c r="E436" s="1">
        <v>0</v>
      </c>
      <c r="F436" s="1" t="s">
        <v>53</v>
      </c>
      <c r="G436" s="1" t="s">
        <v>53</v>
      </c>
    </row>
    <row r="437" spans="2:7" ht="15.75" customHeight="1" x14ac:dyDescent="0.2">
      <c r="B437" s="1" t="s">
        <v>770</v>
      </c>
      <c r="C437" s="1">
        <v>0</v>
      </c>
      <c r="D437" s="1">
        <v>1</v>
      </c>
      <c r="E437" s="1">
        <v>0</v>
      </c>
      <c r="F437" s="1" t="s">
        <v>53</v>
      </c>
      <c r="G437" s="1" t="s">
        <v>53</v>
      </c>
    </row>
    <row r="438" spans="2:7" ht="15.75" customHeight="1" x14ac:dyDescent="0.2">
      <c r="B438" s="1" t="s">
        <v>771</v>
      </c>
      <c r="C438" s="1">
        <v>0</v>
      </c>
      <c r="D438" s="1">
        <v>4</v>
      </c>
      <c r="E438" s="1">
        <v>4</v>
      </c>
      <c r="F438" s="1" t="s">
        <v>114</v>
      </c>
      <c r="G438" s="1" t="s">
        <v>115</v>
      </c>
    </row>
    <row r="439" spans="2:7" ht="15.75" customHeight="1" x14ac:dyDescent="0.2">
      <c r="B439" s="1" t="s">
        <v>772</v>
      </c>
      <c r="C439" s="1">
        <v>0</v>
      </c>
      <c r="D439" s="1">
        <v>1</v>
      </c>
      <c r="E439" s="1">
        <v>0</v>
      </c>
      <c r="F439" s="1" t="s">
        <v>53</v>
      </c>
      <c r="G439" s="1" t="s">
        <v>53</v>
      </c>
    </row>
    <row r="440" spans="2:7" ht="15.75" customHeight="1" x14ac:dyDescent="0.2">
      <c r="B440" s="1" t="s">
        <v>774</v>
      </c>
      <c r="C440" s="1">
        <v>0</v>
      </c>
      <c r="D440" s="1">
        <v>1</v>
      </c>
      <c r="E440" s="1">
        <v>0</v>
      </c>
      <c r="F440" s="1" t="s">
        <v>53</v>
      </c>
      <c r="G440" s="1" t="s">
        <v>53</v>
      </c>
    </row>
    <row r="441" spans="2:7" ht="15.75" customHeight="1" x14ac:dyDescent="0.2">
      <c r="B441" s="1" t="s">
        <v>777</v>
      </c>
      <c r="C441" s="1">
        <v>0</v>
      </c>
      <c r="D441" s="1">
        <v>1</v>
      </c>
      <c r="E441" s="1">
        <v>0</v>
      </c>
      <c r="F441" s="1" t="s">
        <v>53</v>
      </c>
      <c r="G441" s="1" t="s">
        <v>53</v>
      </c>
    </row>
    <row r="442" spans="2:7" ht="15.75" customHeight="1" x14ac:dyDescent="0.2">
      <c r="B442" s="1" t="s">
        <v>778</v>
      </c>
      <c r="C442" s="1" t="s">
        <v>114</v>
      </c>
      <c r="D442" s="1">
        <v>2</v>
      </c>
      <c r="E442" s="1">
        <v>2</v>
      </c>
      <c r="F442" s="1" t="s">
        <v>114</v>
      </c>
      <c r="G442" s="1" t="s">
        <v>165</v>
      </c>
    </row>
    <row r="443" spans="2:7" ht="15.75" customHeight="1" x14ac:dyDescent="0.2">
      <c r="B443" s="1" t="s">
        <v>781</v>
      </c>
      <c r="C443" s="1" t="s">
        <v>114</v>
      </c>
      <c r="D443" s="1">
        <v>1</v>
      </c>
      <c r="E443" s="1">
        <v>0</v>
      </c>
      <c r="F443" s="1" t="s">
        <v>53</v>
      </c>
      <c r="G443" s="1" t="s">
        <v>53</v>
      </c>
    </row>
    <row r="444" spans="2:7" ht="15.75" customHeight="1" x14ac:dyDescent="0.2">
      <c r="B444" s="15" t="s">
        <v>782</v>
      </c>
      <c r="C444" s="1">
        <v>0</v>
      </c>
      <c r="D444" s="1">
        <v>3</v>
      </c>
      <c r="E444" s="1">
        <v>2</v>
      </c>
      <c r="F444" s="1" t="s">
        <v>178</v>
      </c>
      <c r="G444" s="1" t="s">
        <v>165</v>
      </c>
    </row>
    <row r="445" spans="2:7" ht="15.75" customHeight="1" x14ac:dyDescent="0.2">
      <c r="B445" s="1" t="s">
        <v>783</v>
      </c>
      <c r="C445" s="1">
        <v>0</v>
      </c>
      <c r="D445" s="1">
        <v>1</v>
      </c>
      <c r="E445" s="1">
        <v>0</v>
      </c>
      <c r="F445" s="1" t="s">
        <v>53</v>
      </c>
      <c r="G445" s="1" t="s">
        <v>53</v>
      </c>
    </row>
    <row r="446" spans="2:7" ht="15.75" customHeight="1" x14ac:dyDescent="0.2">
      <c r="B446" s="1" t="s">
        <v>784</v>
      </c>
      <c r="C446" s="1">
        <v>0</v>
      </c>
      <c r="D446" s="1">
        <v>1</v>
      </c>
      <c r="E446" s="1">
        <v>0</v>
      </c>
      <c r="F446" s="1" t="s">
        <v>53</v>
      </c>
      <c r="G446" s="1" t="s">
        <v>53</v>
      </c>
    </row>
    <row r="447" spans="2:7" ht="15.75" customHeight="1" x14ac:dyDescent="0.2">
      <c r="B447" s="1" t="s">
        <v>785</v>
      </c>
      <c r="C447" s="1">
        <v>0</v>
      </c>
      <c r="D447" s="1">
        <v>2</v>
      </c>
      <c r="E447" s="1">
        <v>2</v>
      </c>
      <c r="F447" s="1" t="s">
        <v>114</v>
      </c>
      <c r="G447" s="1" t="s">
        <v>165</v>
      </c>
    </row>
    <row r="448" spans="2:7" ht="15.75" customHeight="1" x14ac:dyDescent="0.2">
      <c r="B448" s="1" t="s">
        <v>786</v>
      </c>
      <c r="C448" s="1">
        <v>0</v>
      </c>
      <c r="D448" s="1">
        <v>2</v>
      </c>
      <c r="E448" s="1">
        <v>2</v>
      </c>
      <c r="F448" s="1" t="s">
        <v>114</v>
      </c>
      <c r="G448" s="1" t="s">
        <v>165</v>
      </c>
    </row>
    <row r="449" spans="2:7" ht="15.75" customHeight="1" x14ac:dyDescent="0.2">
      <c r="B449" s="1" t="s">
        <v>787</v>
      </c>
      <c r="C449" s="1" t="s">
        <v>114</v>
      </c>
      <c r="D449" s="1">
        <v>1</v>
      </c>
      <c r="E449" s="1">
        <v>0</v>
      </c>
      <c r="F449" s="1" t="s">
        <v>53</v>
      </c>
      <c r="G449" s="1" t="s">
        <v>53</v>
      </c>
    </row>
    <row r="450" spans="2:7" ht="15.75" customHeight="1" x14ac:dyDescent="0.2">
      <c r="B450" s="1" t="s">
        <v>788</v>
      </c>
      <c r="C450" s="1" t="s">
        <v>114</v>
      </c>
      <c r="D450" s="1">
        <v>1</v>
      </c>
      <c r="E450" s="1">
        <v>0</v>
      </c>
      <c r="F450" s="1" t="s">
        <v>53</v>
      </c>
      <c r="G450" s="1" t="s">
        <v>53</v>
      </c>
    </row>
    <row r="451" spans="2:7" ht="15.75" customHeight="1" x14ac:dyDescent="0.2">
      <c r="B451" s="1" t="s">
        <v>791</v>
      </c>
      <c r="C451" s="1">
        <v>0</v>
      </c>
      <c r="D451" s="1">
        <v>2</v>
      </c>
      <c r="E451" s="1">
        <v>2</v>
      </c>
      <c r="F451" s="1" t="s">
        <v>114</v>
      </c>
      <c r="G451" s="1" t="s">
        <v>165</v>
      </c>
    </row>
    <row r="452" spans="2:7" ht="15.75" customHeight="1" x14ac:dyDescent="0.2">
      <c r="B452" s="1" t="s">
        <v>792</v>
      </c>
      <c r="C452" s="1">
        <v>0</v>
      </c>
      <c r="D452" s="1">
        <v>2</v>
      </c>
      <c r="E452" s="1">
        <v>2</v>
      </c>
      <c r="F452" s="1" t="s">
        <v>114</v>
      </c>
      <c r="G452" s="1" t="s">
        <v>165</v>
      </c>
    </row>
    <row r="453" spans="2:7" ht="15.75" customHeight="1" x14ac:dyDescent="0.2">
      <c r="B453" s="1" t="s">
        <v>794</v>
      </c>
      <c r="C453" s="1">
        <v>0</v>
      </c>
      <c r="D453" s="1">
        <v>1</v>
      </c>
      <c r="E453" s="1">
        <v>0</v>
      </c>
      <c r="F453" s="1" t="s">
        <v>53</v>
      </c>
      <c r="G453" s="1" t="s">
        <v>53</v>
      </c>
    </row>
    <row r="454" spans="2:7" ht="15.75" customHeight="1" x14ac:dyDescent="0.2">
      <c r="B454" s="1" t="s">
        <v>795</v>
      </c>
      <c r="C454" s="1">
        <v>0</v>
      </c>
      <c r="D454" s="1">
        <v>2</v>
      </c>
      <c r="E454" s="1">
        <v>2</v>
      </c>
      <c r="F454" s="1" t="s">
        <v>114</v>
      </c>
      <c r="G454" s="1" t="s">
        <v>165</v>
      </c>
    </row>
    <row r="455" spans="2:7" ht="15.75" customHeight="1" x14ac:dyDescent="0.2">
      <c r="B455" s="1" t="s">
        <v>796</v>
      </c>
      <c r="C455" s="1">
        <v>0</v>
      </c>
      <c r="D455" s="1">
        <v>1</v>
      </c>
      <c r="E455" s="1">
        <v>0</v>
      </c>
      <c r="F455" s="1" t="s">
        <v>53</v>
      </c>
      <c r="G455" s="1" t="s">
        <v>53</v>
      </c>
    </row>
    <row r="456" spans="2:7" ht="15.75" customHeight="1" x14ac:dyDescent="0.2">
      <c r="B456" s="1" t="s">
        <v>797</v>
      </c>
      <c r="C456" s="1" t="s">
        <v>114</v>
      </c>
      <c r="D456" s="1">
        <v>1</v>
      </c>
      <c r="E456" s="1">
        <v>0</v>
      </c>
      <c r="F456" s="1" t="s">
        <v>53</v>
      </c>
      <c r="G456" s="1" t="s">
        <v>53</v>
      </c>
    </row>
    <row r="457" spans="2:7" ht="15.75" customHeight="1" x14ac:dyDescent="0.2">
      <c r="B457" s="1" t="s">
        <v>798</v>
      </c>
      <c r="C457" s="1">
        <v>0</v>
      </c>
      <c r="D457" s="1">
        <v>1</v>
      </c>
      <c r="E457" s="1">
        <v>0</v>
      </c>
      <c r="F457" s="1" t="s">
        <v>53</v>
      </c>
      <c r="G457" s="1" t="s">
        <v>53</v>
      </c>
    </row>
    <row r="458" spans="2:7" ht="15.75" customHeight="1" x14ac:dyDescent="0.2">
      <c r="B458" s="1" t="s">
        <v>800</v>
      </c>
      <c r="C458" s="1">
        <v>0</v>
      </c>
      <c r="D458" s="1">
        <v>1</v>
      </c>
      <c r="E458" s="1">
        <v>0</v>
      </c>
      <c r="F458" s="1" t="s">
        <v>53</v>
      </c>
      <c r="G458" s="1" t="s">
        <v>53</v>
      </c>
    </row>
    <row r="459" spans="2:7" ht="15.75" customHeight="1" x14ac:dyDescent="0.2">
      <c r="B459" s="1" t="s">
        <v>802</v>
      </c>
      <c r="C459" s="1">
        <v>0</v>
      </c>
      <c r="D459" s="1">
        <v>2</v>
      </c>
      <c r="E459" s="1">
        <v>2</v>
      </c>
      <c r="F459" s="1" t="s">
        <v>114</v>
      </c>
      <c r="G459" s="1" t="s">
        <v>165</v>
      </c>
    </row>
    <row r="460" spans="2:7" ht="15.75" customHeight="1" x14ac:dyDescent="0.2">
      <c r="B460" s="1" t="s">
        <v>805</v>
      </c>
      <c r="C460" s="1">
        <v>0</v>
      </c>
      <c r="D460" s="1">
        <v>1</v>
      </c>
      <c r="E460" s="1">
        <v>0</v>
      </c>
      <c r="F460" s="1" t="s">
        <v>53</v>
      </c>
      <c r="G460" s="1" t="s">
        <v>53</v>
      </c>
    </row>
    <row r="461" spans="2:7" ht="15.75" customHeight="1" x14ac:dyDescent="0.2">
      <c r="B461" s="1" t="s">
        <v>806</v>
      </c>
      <c r="C461" s="1">
        <v>0</v>
      </c>
      <c r="D461" s="1">
        <v>1</v>
      </c>
      <c r="E461" s="1">
        <v>0</v>
      </c>
      <c r="F461" s="1" t="s">
        <v>53</v>
      </c>
      <c r="G461" s="1" t="s">
        <v>53</v>
      </c>
    </row>
    <row r="462" spans="2:7" ht="15.75" customHeight="1" x14ac:dyDescent="0.2">
      <c r="B462" s="1" t="s">
        <v>807</v>
      </c>
      <c r="C462" s="1">
        <v>0</v>
      </c>
      <c r="D462" s="1">
        <v>1</v>
      </c>
      <c r="E462" s="1">
        <v>0</v>
      </c>
      <c r="F462" s="1" t="s">
        <v>53</v>
      </c>
      <c r="G462" s="1" t="s">
        <v>53</v>
      </c>
    </row>
    <row r="463" spans="2:7" ht="15.75" customHeight="1" x14ac:dyDescent="0.2">
      <c r="B463" s="1" t="s">
        <v>808</v>
      </c>
      <c r="C463" s="1">
        <v>0</v>
      </c>
      <c r="D463" s="1">
        <v>1</v>
      </c>
      <c r="E463" s="1">
        <v>0</v>
      </c>
      <c r="F463" s="1" t="s">
        <v>53</v>
      </c>
      <c r="G463" s="1" t="s">
        <v>53</v>
      </c>
    </row>
    <row r="464" spans="2:7" ht="15.75" customHeight="1" x14ac:dyDescent="0.2">
      <c r="B464" s="1" t="s">
        <v>809</v>
      </c>
      <c r="C464" s="1">
        <v>0</v>
      </c>
      <c r="D464" s="1">
        <v>3</v>
      </c>
      <c r="E464" s="1">
        <v>3</v>
      </c>
      <c r="F464" s="1" t="s">
        <v>114</v>
      </c>
      <c r="G464" s="1" t="s">
        <v>165</v>
      </c>
    </row>
    <row r="465" spans="2:7" ht="15.75" customHeight="1" x14ac:dyDescent="0.2">
      <c r="B465" s="1" t="s">
        <v>811</v>
      </c>
      <c r="C465" s="1" t="s">
        <v>114</v>
      </c>
      <c r="D465" s="1">
        <v>1</v>
      </c>
      <c r="E465" s="1">
        <v>0</v>
      </c>
      <c r="F465" s="1" t="s">
        <v>53</v>
      </c>
      <c r="G465" s="1" t="s">
        <v>53</v>
      </c>
    </row>
    <row r="466" spans="2:7" ht="15.75" customHeight="1" x14ac:dyDescent="0.2">
      <c r="B466" s="1" t="s">
        <v>812</v>
      </c>
      <c r="C466" s="1" t="s">
        <v>114</v>
      </c>
      <c r="D466" s="1">
        <v>1</v>
      </c>
      <c r="E466" s="1">
        <v>0</v>
      </c>
      <c r="F466" s="1" t="s">
        <v>53</v>
      </c>
      <c r="G466" s="1" t="s">
        <v>53</v>
      </c>
    </row>
    <row r="467" spans="2:7" ht="15.75" customHeight="1" x14ac:dyDescent="0.2">
      <c r="B467" s="1" t="s">
        <v>814</v>
      </c>
      <c r="C467" s="1">
        <v>0</v>
      </c>
      <c r="D467" s="1">
        <v>1</v>
      </c>
      <c r="E467" s="1">
        <v>0</v>
      </c>
      <c r="F467" s="1" t="s">
        <v>53</v>
      </c>
      <c r="G467" s="1" t="s">
        <v>53</v>
      </c>
    </row>
    <row r="468" spans="2:7" ht="15.75" customHeight="1" x14ac:dyDescent="0.2">
      <c r="B468" s="1" t="s">
        <v>815</v>
      </c>
      <c r="C468" s="1">
        <v>0</v>
      </c>
      <c r="D468" s="1">
        <v>3</v>
      </c>
      <c r="E468" s="1">
        <v>3</v>
      </c>
      <c r="F468" s="1" t="s">
        <v>114</v>
      </c>
      <c r="G468" s="1" t="s">
        <v>165</v>
      </c>
    </row>
    <row r="469" spans="2:7" ht="15.75" customHeight="1" x14ac:dyDescent="0.2">
      <c r="B469" s="1" t="s">
        <v>739</v>
      </c>
      <c r="C469" s="1">
        <v>0</v>
      </c>
      <c r="D469" s="1">
        <v>1</v>
      </c>
      <c r="E469" s="1">
        <v>0</v>
      </c>
      <c r="F469" s="1" t="s">
        <v>53</v>
      </c>
      <c r="G469" s="1" t="s">
        <v>53</v>
      </c>
    </row>
    <row r="470" spans="2:7" ht="15.75" customHeight="1" x14ac:dyDescent="0.2">
      <c r="B470" s="1" t="s">
        <v>817</v>
      </c>
      <c r="C470" s="1" t="s">
        <v>114</v>
      </c>
      <c r="D470" s="1">
        <v>1</v>
      </c>
      <c r="E470" s="1">
        <v>0</v>
      </c>
      <c r="F470" s="1" t="s">
        <v>53</v>
      </c>
      <c r="G470" s="1" t="s">
        <v>53</v>
      </c>
    </row>
    <row r="471" spans="2:7" ht="15.75" customHeight="1" x14ac:dyDescent="0.2">
      <c r="B471" s="1" t="s">
        <v>819</v>
      </c>
      <c r="C471" s="1">
        <v>0</v>
      </c>
      <c r="D471" s="1">
        <v>1</v>
      </c>
      <c r="E471" s="1">
        <v>0</v>
      </c>
      <c r="F471" s="1" t="s">
        <v>53</v>
      </c>
      <c r="G471" s="1" t="s">
        <v>53</v>
      </c>
    </row>
    <row r="472" spans="2:7" ht="15.75" customHeight="1" x14ac:dyDescent="0.2">
      <c r="B472" s="1" t="s">
        <v>821</v>
      </c>
      <c r="C472" s="1" t="s">
        <v>114</v>
      </c>
      <c r="D472" s="1">
        <v>1</v>
      </c>
      <c r="E472" s="1">
        <v>0</v>
      </c>
      <c r="F472" s="1" t="s">
        <v>53</v>
      </c>
      <c r="G472" s="1" t="s">
        <v>53</v>
      </c>
    </row>
    <row r="473" spans="2:7" ht="15.75" customHeight="1" x14ac:dyDescent="0.2">
      <c r="B473" s="1" t="s">
        <v>822</v>
      </c>
      <c r="C473" s="1">
        <v>0</v>
      </c>
      <c r="D473" s="1">
        <v>3</v>
      </c>
      <c r="E473" s="1">
        <v>3</v>
      </c>
      <c r="F473" s="1" t="s">
        <v>114</v>
      </c>
      <c r="G473" s="1" t="s">
        <v>165</v>
      </c>
    </row>
    <row r="474" spans="2:7" ht="15.75" customHeight="1" x14ac:dyDescent="0.2">
      <c r="B474" s="1" t="s">
        <v>790</v>
      </c>
      <c r="C474" s="1">
        <v>0</v>
      </c>
      <c r="D474" s="1">
        <v>3</v>
      </c>
      <c r="E474" s="1">
        <v>3</v>
      </c>
      <c r="F474" s="1" t="s">
        <v>114</v>
      </c>
      <c r="G474" s="1" t="s">
        <v>165</v>
      </c>
    </row>
    <row r="475" spans="2:7" ht="15.75" customHeight="1" x14ac:dyDescent="0.2">
      <c r="B475" s="1" t="s">
        <v>824</v>
      </c>
      <c r="C475" s="1">
        <v>0</v>
      </c>
      <c r="D475" s="1">
        <v>1</v>
      </c>
      <c r="E475" s="1">
        <v>0</v>
      </c>
      <c r="F475" s="1" t="s">
        <v>53</v>
      </c>
      <c r="G475" s="1" t="s">
        <v>53</v>
      </c>
    </row>
    <row r="476" spans="2:7" ht="15.75" customHeight="1" x14ac:dyDescent="0.2">
      <c r="B476" s="1" t="s">
        <v>827</v>
      </c>
      <c r="C476" s="1">
        <v>0</v>
      </c>
      <c r="D476" s="1">
        <v>1</v>
      </c>
      <c r="E476" s="1">
        <v>0</v>
      </c>
      <c r="F476" s="1" t="s">
        <v>53</v>
      </c>
      <c r="G476" s="1" t="s">
        <v>53</v>
      </c>
    </row>
    <row r="477" spans="2:7" ht="15.75" customHeight="1" x14ac:dyDescent="0.2">
      <c r="B477" s="1" t="s">
        <v>829</v>
      </c>
      <c r="C477" s="1">
        <v>0</v>
      </c>
      <c r="D477" s="1">
        <v>2</v>
      </c>
      <c r="E477" s="1">
        <v>0</v>
      </c>
      <c r="F477" s="1" t="s">
        <v>178</v>
      </c>
      <c r="G477" s="1" t="s">
        <v>53</v>
      </c>
    </row>
    <row r="478" spans="2:7" ht="15.75" customHeight="1" x14ac:dyDescent="0.2">
      <c r="B478" s="1" t="s">
        <v>830</v>
      </c>
      <c r="C478" s="1">
        <v>0</v>
      </c>
      <c r="D478" s="1">
        <v>1</v>
      </c>
      <c r="E478" s="1">
        <v>0</v>
      </c>
      <c r="F478" s="1" t="s">
        <v>53</v>
      </c>
      <c r="G478" s="1" t="s">
        <v>53</v>
      </c>
    </row>
    <row r="479" spans="2:7" ht="15.75" customHeight="1" x14ac:dyDescent="0.2">
      <c r="B479" s="1" t="s">
        <v>832</v>
      </c>
      <c r="C479" s="1">
        <v>0</v>
      </c>
      <c r="D479" s="1">
        <v>3</v>
      </c>
      <c r="E479" s="1">
        <v>3</v>
      </c>
      <c r="F479" s="1" t="s">
        <v>114</v>
      </c>
      <c r="G479" s="1" t="s">
        <v>165</v>
      </c>
    </row>
    <row r="480" spans="2:7" ht="15.75" customHeight="1" x14ac:dyDescent="0.2">
      <c r="B480" s="1" t="s">
        <v>833</v>
      </c>
      <c r="C480" s="1">
        <v>0</v>
      </c>
      <c r="D480" s="1">
        <v>1</v>
      </c>
      <c r="E480" s="1">
        <v>0</v>
      </c>
      <c r="F480" s="1" t="s">
        <v>53</v>
      </c>
      <c r="G480" s="1" t="s">
        <v>53</v>
      </c>
    </row>
    <row r="481" spans="2:7" ht="15.75" customHeight="1" x14ac:dyDescent="0.2">
      <c r="B481" s="1" t="s">
        <v>834</v>
      </c>
      <c r="C481" s="1">
        <v>0</v>
      </c>
      <c r="D481" s="1">
        <v>1</v>
      </c>
      <c r="E481" s="1">
        <v>0</v>
      </c>
      <c r="F481" s="1" t="s">
        <v>53</v>
      </c>
      <c r="G481" s="1" t="s">
        <v>53</v>
      </c>
    </row>
    <row r="482" spans="2:7" ht="15.75" customHeight="1" x14ac:dyDescent="0.2">
      <c r="B482" s="1" t="s">
        <v>835</v>
      </c>
      <c r="C482" s="1">
        <v>0</v>
      </c>
      <c r="D482" s="1">
        <v>3</v>
      </c>
      <c r="E482" s="1">
        <v>3</v>
      </c>
      <c r="F482" s="1" t="s">
        <v>114</v>
      </c>
      <c r="G482" s="1" t="s">
        <v>165</v>
      </c>
    </row>
    <row r="483" spans="2:7" ht="15.75" customHeight="1" x14ac:dyDescent="0.2">
      <c r="B483" s="1" t="s">
        <v>836</v>
      </c>
      <c r="C483" s="1">
        <v>0</v>
      </c>
      <c r="D483" s="1">
        <v>1</v>
      </c>
      <c r="E483" s="1">
        <v>0</v>
      </c>
      <c r="F483" s="1" t="s">
        <v>53</v>
      </c>
      <c r="G483" s="1" t="s">
        <v>53</v>
      </c>
    </row>
    <row r="484" spans="2:7" ht="15.75" customHeight="1" x14ac:dyDescent="0.2">
      <c r="B484" s="1" t="s">
        <v>839</v>
      </c>
      <c r="C484" s="1">
        <v>0</v>
      </c>
      <c r="D484" s="1">
        <v>2</v>
      </c>
      <c r="E484" s="1">
        <v>2</v>
      </c>
      <c r="F484" s="1" t="s">
        <v>114</v>
      </c>
      <c r="G484" s="1" t="s">
        <v>165</v>
      </c>
    </row>
    <row r="485" spans="2:7" ht="15.75" customHeight="1" x14ac:dyDescent="0.2">
      <c r="B485" s="1" t="s">
        <v>842</v>
      </c>
      <c r="C485" s="1">
        <v>0</v>
      </c>
      <c r="D485" s="1">
        <v>1</v>
      </c>
      <c r="E485" s="1">
        <v>0</v>
      </c>
      <c r="F485" s="1" t="s">
        <v>53</v>
      </c>
      <c r="G485" s="1" t="s">
        <v>53</v>
      </c>
    </row>
    <row r="486" spans="2:7" ht="15.75" customHeight="1" x14ac:dyDescent="0.2">
      <c r="B486" s="1" t="s">
        <v>843</v>
      </c>
      <c r="C486" s="1">
        <v>0</v>
      </c>
      <c r="D486" s="1">
        <v>1</v>
      </c>
      <c r="E486" s="1">
        <v>0</v>
      </c>
      <c r="F486" s="1" t="s">
        <v>53</v>
      </c>
      <c r="G486" s="1" t="s">
        <v>53</v>
      </c>
    </row>
    <row r="487" spans="2:7" ht="15.75" customHeight="1" x14ac:dyDescent="0.2">
      <c r="B487" s="1" t="s">
        <v>844</v>
      </c>
      <c r="C487" s="1">
        <v>0</v>
      </c>
      <c r="D487" s="1">
        <v>1</v>
      </c>
      <c r="E487" s="1">
        <v>0</v>
      </c>
      <c r="F487" s="1" t="s">
        <v>53</v>
      </c>
      <c r="G487" s="1" t="s">
        <v>53</v>
      </c>
    </row>
    <row r="488" spans="2:7" ht="15.75" customHeight="1" x14ac:dyDescent="0.2">
      <c r="B488" s="1" t="s">
        <v>845</v>
      </c>
      <c r="C488" s="1">
        <v>0</v>
      </c>
      <c r="D488" s="1">
        <v>2</v>
      </c>
      <c r="E488" s="1">
        <v>2</v>
      </c>
      <c r="F488" s="1" t="s">
        <v>114</v>
      </c>
      <c r="G488" s="1" t="s">
        <v>165</v>
      </c>
    </row>
    <row r="489" spans="2:7" ht="15.75" customHeight="1" x14ac:dyDescent="0.2">
      <c r="B489" s="1" t="s">
        <v>847</v>
      </c>
      <c r="C489" s="1">
        <v>0</v>
      </c>
      <c r="D489" s="1">
        <v>1</v>
      </c>
      <c r="E489" s="1">
        <v>0</v>
      </c>
      <c r="F489" s="1" t="s">
        <v>53</v>
      </c>
      <c r="G489" s="1" t="s">
        <v>53</v>
      </c>
    </row>
    <row r="490" spans="2:7" ht="15.75" customHeight="1" x14ac:dyDescent="0.2">
      <c r="B490" s="1" t="s">
        <v>850</v>
      </c>
      <c r="C490" s="1">
        <v>0</v>
      </c>
      <c r="D490" s="1">
        <v>3</v>
      </c>
      <c r="E490" s="1">
        <v>3</v>
      </c>
      <c r="F490" s="1" t="s">
        <v>114</v>
      </c>
      <c r="G490" s="1" t="s">
        <v>165</v>
      </c>
    </row>
    <row r="491" spans="2:7" ht="15.75" customHeight="1" x14ac:dyDescent="0.2">
      <c r="B491" s="1" t="s">
        <v>458</v>
      </c>
      <c r="C491" s="1">
        <v>0</v>
      </c>
      <c r="D491" s="1">
        <v>2</v>
      </c>
      <c r="E491" s="1">
        <v>2</v>
      </c>
      <c r="F491" s="1" t="s">
        <v>114</v>
      </c>
      <c r="G491" s="1" t="s">
        <v>165</v>
      </c>
    </row>
    <row r="492" spans="2:7" ht="15.75" customHeight="1" x14ac:dyDescent="0.2">
      <c r="B492" s="1" t="s">
        <v>851</v>
      </c>
      <c r="C492" s="1" t="s">
        <v>114</v>
      </c>
      <c r="D492" s="1">
        <v>3</v>
      </c>
      <c r="E492" s="1">
        <v>3</v>
      </c>
      <c r="F492" s="1" t="s">
        <v>114</v>
      </c>
      <c r="G492" s="1" t="s">
        <v>165</v>
      </c>
    </row>
    <row r="493" spans="2:7" ht="15.75" customHeight="1" x14ac:dyDescent="0.2">
      <c r="B493" s="1" t="s">
        <v>852</v>
      </c>
      <c r="C493" s="1">
        <v>0</v>
      </c>
      <c r="D493" s="1">
        <v>1</v>
      </c>
      <c r="E493" s="1">
        <v>0</v>
      </c>
      <c r="F493" s="1" t="s">
        <v>53</v>
      </c>
      <c r="G493" s="1" t="s">
        <v>53</v>
      </c>
    </row>
    <row r="494" spans="2:7" ht="15.75" customHeight="1" x14ac:dyDescent="0.2">
      <c r="B494" s="1" t="s">
        <v>853</v>
      </c>
      <c r="C494" s="1">
        <v>0</v>
      </c>
      <c r="D494" s="1">
        <v>1</v>
      </c>
      <c r="E494" s="1">
        <v>0</v>
      </c>
      <c r="F494" s="1" t="s">
        <v>53</v>
      </c>
      <c r="G494" s="1" t="s">
        <v>53</v>
      </c>
    </row>
    <row r="495" spans="2:7" ht="15.75" customHeight="1" x14ac:dyDescent="0.2">
      <c r="B495" s="1" t="s">
        <v>855</v>
      </c>
      <c r="C495" s="1">
        <v>0</v>
      </c>
      <c r="D495" s="1">
        <v>1</v>
      </c>
      <c r="E495" s="1">
        <v>0</v>
      </c>
      <c r="F495" s="1" t="s">
        <v>53</v>
      </c>
      <c r="G495" s="1" t="s">
        <v>53</v>
      </c>
    </row>
    <row r="496" spans="2:7" ht="15.75" customHeight="1" x14ac:dyDescent="0.2">
      <c r="B496" s="1" t="s">
        <v>859</v>
      </c>
      <c r="C496" s="1">
        <v>0</v>
      </c>
      <c r="D496" s="1">
        <v>2</v>
      </c>
      <c r="E496" s="1">
        <v>2</v>
      </c>
      <c r="F496" s="1" t="s">
        <v>114</v>
      </c>
      <c r="G496" s="1" t="s">
        <v>165</v>
      </c>
    </row>
    <row r="497" spans="2:7" ht="15.75" customHeight="1" x14ac:dyDescent="0.2">
      <c r="B497" s="1" t="s">
        <v>860</v>
      </c>
      <c r="C497" s="1">
        <v>0</v>
      </c>
      <c r="D497" s="1">
        <v>2</v>
      </c>
      <c r="E497" s="1">
        <v>2</v>
      </c>
      <c r="F497" s="1" t="s">
        <v>114</v>
      </c>
      <c r="G497" s="1" t="s">
        <v>165</v>
      </c>
    </row>
    <row r="498" spans="2:7" ht="15.75" customHeight="1" x14ac:dyDescent="0.2">
      <c r="B498" s="1" t="s">
        <v>861</v>
      </c>
      <c r="C498" s="1">
        <v>0</v>
      </c>
      <c r="D498" s="1">
        <v>3</v>
      </c>
      <c r="E498" s="1">
        <v>3</v>
      </c>
      <c r="F498" s="1" t="s">
        <v>114</v>
      </c>
      <c r="G498" s="1" t="s">
        <v>165</v>
      </c>
    </row>
    <row r="499" spans="2:7" ht="15.75" customHeight="1" x14ac:dyDescent="0.2">
      <c r="B499" s="1" t="s">
        <v>862</v>
      </c>
      <c r="C499" s="1">
        <v>0</v>
      </c>
      <c r="D499" s="1">
        <v>1</v>
      </c>
      <c r="E499" s="1">
        <v>0</v>
      </c>
      <c r="F499" s="1" t="s">
        <v>53</v>
      </c>
      <c r="G499" s="1" t="s">
        <v>53</v>
      </c>
    </row>
    <row r="500" spans="2:7" ht="15.75" customHeight="1" x14ac:dyDescent="0.2">
      <c r="B500" s="1" t="s">
        <v>864</v>
      </c>
      <c r="C500" s="1">
        <v>0</v>
      </c>
      <c r="D500" s="1">
        <v>1</v>
      </c>
      <c r="E500" s="1">
        <v>0</v>
      </c>
      <c r="F500" s="1" t="s">
        <v>53</v>
      </c>
      <c r="G500" s="1" t="s">
        <v>53</v>
      </c>
    </row>
    <row r="501" spans="2:7" ht="15.75" customHeight="1" x14ac:dyDescent="0.2">
      <c r="B501" s="1" t="s">
        <v>867</v>
      </c>
      <c r="C501" s="1">
        <v>0</v>
      </c>
      <c r="D501" s="1">
        <v>1</v>
      </c>
      <c r="E501" s="1">
        <v>0</v>
      </c>
      <c r="F501" s="1" t="s">
        <v>53</v>
      </c>
      <c r="G501" s="1" t="s">
        <v>53</v>
      </c>
    </row>
    <row r="502" spans="2:7" ht="15.75" customHeight="1" x14ac:dyDescent="0.2">
      <c r="B502" s="1" t="s">
        <v>869</v>
      </c>
      <c r="C502" s="1" t="s">
        <v>114</v>
      </c>
      <c r="D502" s="1">
        <v>3</v>
      </c>
      <c r="E502" s="1">
        <v>3</v>
      </c>
      <c r="F502" s="1" t="s">
        <v>114</v>
      </c>
      <c r="G502" s="1" t="s">
        <v>165</v>
      </c>
    </row>
    <row r="503" spans="2:7" ht="15.75" customHeight="1" x14ac:dyDescent="0.2">
      <c r="B503" s="1" t="s">
        <v>870</v>
      </c>
      <c r="C503" s="1">
        <v>0</v>
      </c>
      <c r="D503" s="1">
        <v>1</v>
      </c>
      <c r="E503" s="1">
        <v>0</v>
      </c>
      <c r="F503" s="1" t="s">
        <v>53</v>
      </c>
      <c r="G503" s="1" t="s">
        <v>53</v>
      </c>
    </row>
    <row r="504" spans="2:7" ht="15.75" customHeight="1" x14ac:dyDescent="0.2">
      <c r="B504" s="1" t="s">
        <v>871</v>
      </c>
      <c r="C504" s="1">
        <v>0</v>
      </c>
      <c r="D504" s="1">
        <v>1</v>
      </c>
      <c r="E504" s="1">
        <v>0</v>
      </c>
      <c r="F504" s="1" t="s">
        <v>53</v>
      </c>
      <c r="G504" s="1" t="s">
        <v>53</v>
      </c>
    </row>
    <row r="505" spans="2:7" ht="15.75" customHeight="1" x14ac:dyDescent="0.2">
      <c r="B505" s="1" t="s">
        <v>872</v>
      </c>
      <c r="C505" s="1">
        <v>0</v>
      </c>
      <c r="D505" s="1">
        <v>1</v>
      </c>
      <c r="E505" s="1">
        <v>0</v>
      </c>
      <c r="F505" s="1" t="s">
        <v>53</v>
      </c>
      <c r="G505" s="1" t="s">
        <v>53</v>
      </c>
    </row>
    <row r="506" spans="2:7" ht="15.75" customHeight="1" x14ac:dyDescent="0.2">
      <c r="B506" s="1" t="s">
        <v>874</v>
      </c>
      <c r="C506" s="1">
        <v>0</v>
      </c>
      <c r="D506" s="1">
        <v>1</v>
      </c>
      <c r="E506" s="1">
        <v>0</v>
      </c>
      <c r="F506" s="1" t="s">
        <v>53</v>
      </c>
      <c r="G506" s="1" t="s">
        <v>53</v>
      </c>
    </row>
    <row r="507" spans="2:7" ht="15.75" customHeight="1" x14ac:dyDescent="0.2">
      <c r="B507" s="1" t="s">
        <v>878</v>
      </c>
      <c r="C507" s="1">
        <v>0</v>
      </c>
      <c r="D507" s="1">
        <v>1</v>
      </c>
      <c r="E507" s="1">
        <v>0</v>
      </c>
      <c r="F507" s="1" t="s">
        <v>53</v>
      </c>
      <c r="G507" s="1" t="s">
        <v>53</v>
      </c>
    </row>
    <row r="508" spans="2:7" ht="15.75" customHeight="1" x14ac:dyDescent="0.2">
      <c r="B508" s="1" t="s">
        <v>879</v>
      </c>
      <c r="C508" s="1">
        <v>0</v>
      </c>
      <c r="D508" s="1">
        <v>1</v>
      </c>
      <c r="E508" s="1">
        <v>0</v>
      </c>
      <c r="F508" s="1" t="s">
        <v>53</v>
      </c>
      <c r="G508" s="1" t="s">
        <v>53</v>
      </c>
    </row>
    <row r="509" spans="2:7" ht="15.75" customHeight="1" x14ac:dyDescent="0.2">
      <c r="B509" s="1" t="s">
        <v>880</v>
      </c>
      <c r="C509" s="1">
        <v>0</v>
      </c>
      <c r="D509" s="1">
        <v>1</v>
      </c>
      <c r="E509" s="1">
        <v>0</v>
      </c>
      <c r="F509" s="1" t="s">
        <v>53</v>
      </c>
      <c r="G509" s="1" t="s">
        <v>53</v>
      </c>
    </row>
    <row r="510" spans="2:7" ht="15.75" customHeight="1" x14ac:dyDescent="0.2">
      <c r="B510" s="1" t="s">
        <v>881</v>
      </c>
      <c r="C510" s="1" t="s">
        <v>114</v>
      </c>
      <c r="D510" s="1">
        <v>2</v>
      </c>
      <c r="E510" s="1">
        <v>2</v>
      </c>
      <c r="F510" s="1" t="s">
        <v>114</v>
      </c>
      <c r="G510" s="1" t="s">
        <v>165</v>
      </c>
    </row>
    <row r="511" spans="2:7" ht="15.75" customHeight="1" x14ac:dyDescent="0.2">
      <c r="B511" s="1" t="s">
        <v>882</v>
      </c>
      <c r="C511" s="1">
        <v>0</v>
      </c>
      <c r="D511" s="1">
        <v>1</v>
      </c>
      <c r="E511" s="1">
        <v>0</v>
      </c>
      <c r="F511" s="1" t="s">
        <v>53</v>
      </c>
      <c r="G511" s="1" t="s">
        <v>53</v>
      </c>
    </row>
    <row r="512" spans="2:7" ht="15.75" customHeight="1" x14ac:dyDescent="0.2">
      <c r="B512" s="1" t="s">
        <v>884</v>
      </c>
      <c r="C512" s="1">
        <v>0</v>
      </c>
      <c r="D512" s="1">
        <v>3</v>
      </c>
      <c r="E512" s="1">
        <v>3</v>
      </c>
      <c r="F512" s="1" t="s">
        <v>114</v>
      </c>
      <c r="G512" s="1" t="s">
        <v>165</v>
      </c>
    </row>
    <row r="513" spans="2:7" ht="15.75" customHeight="1" x14ac:dyDescent="0.2">
      <c r="B513" s="1" t="s">
        <v>886</v>
      </c>
      <c r="C513" s="1">
        <v>0</v>
      </c>
      <c r="D513" s="1">
        <v>1</v>
      </c>
      <c r="E513" s="1">
        <v>0</v>
      </c>
      <c r="F513" s="1" t="s">
        <v>53</v>
      </c>
      <c r="G513" s="1" t="s">
        <v>53</v>
      </c>
    </row>
    <row r="514" spans="2:7" ht="15.75" customHeight="1" x14ac:dyDescent="0.2">
      <c r="B514" s="1" t="s">
        <v>887</v>
      </c>
      <c r="C514" s="1">
        <v>0</v>
      </c>
      <c r="D514" s="1">
        <v>1</v>
      </c>
      <c r="E514" s="1">
        <v>0</v>
      </c>
      <c r="F514" s="1" t="s">
        <v>53</v>
      </c>
      <c r="G514" s="1" t="s">
        <v>53</v>
      </c>
    </row>
    <row r="515" spans="2:7" ht="15.75" customHeight="1" x14ac:dyDescent="0.2">
      <c r="B515" s="1" t="s">
        <v>248</v>
      </c>
      <c r="C515" s="1">
        <v>0</v>
      </c>
      <c r="D515" s="1">
        <v>1</v>
      </c>
      <c r="E515" s="1">
        <v>0</v>
      </c>
      <c r="F515" s="1" t="s">
        <v>53</v>
      </c>
      <c r="G515" s="1" t="s">
        <v>53</v>
      </c>
    </row>
    <row r="516" spans="2:7" ht="15.75" customHeight="1" x14ac:dyDescent="0.2">
      <c r="B516" s="1" t="s">
        <v>888</v>
      </c>
      <c r="C516" s="1">
        <v>0</v>
      </c>
      <c r="D516" s="1">
        <v>1</v>
      </c>
      <c r="E516" s="1">
        <v>0</v>
      </c>
      <c r="F516" s="1" t="s">
        <v>53</v>
      </c>
      <c r="G516" s="1" t="s">
        <v>53</v>
      </c>
    </row>
    <row r="517" spans="2:7" ht="15.75" customHeight="1" x14ac:dyDescent="0.2">
      <c r="B517" s="1" t="s">
        <v>889</v>
      </c>
      <c r="C517" s="1" t="s">
        <v>114</v>
      </c>
      <c r="D517" s="1">
        <v>1</v>
      </c>
      <c r="E517" s="1">
        <v>0</v>
      </c>
      <c r="F517" s="1" t="s">
        <v>53</v>
      </c>
      <c r="G517" s="1" t="s">
        <v>53</v>
      </c>
    </row>
    <row r="518" spans="2:7" ht="15.75" customHeight="1" x14ac:dyDescent="0.2">
      <c r="B518" s="1" t="s">
        <v>892</v>
      </c>
      <c r="C518" s="1">
        <v>0</v>
      </c>
      <c r="D518" s="1">
        <v>1</v>
      </c>
      <c r="E518" s="1">
        <v>0</v>
      </c>
      <c r="F518" s="1" t="s">
        <v>53</v>
      </c>
      <c r="G518" s="1" t="s">
        <v>53</v>
      </c>
    </row>
    <row r="519" spans="2:7" ht="15.75" customHeight="1" x14ac:dyDescent="0.2">
      <c r="B519" s="1" t="s">
        <v>895</v>
      </c>
      <c r="C519" s="1">
        <v>0</v>
      </c>
      <c r="D519" s="1">
        <v>3</v>
      </c>
      <c r="E519" s="1">
        <v>3</v>
      </c>
      <c r="F519" s="1" t="s">
        <v>114</v>
      </c>
      <c r="G519" s="1" t="s">
        <v>165</v>
      </c>
    </row>
    <row r="520" spans="2:7" ht="15.75" customHeight="1" x14ac:dyDescent="0.2">
      <c r="B520" s="1" t="s">
        <v>896</v>
      </c>
      <c r="C520" s="1">
        <v>0</v>
      </c>
      <c r="D520" s="1">
        <v>1</v>
      </c>
      <c r="E520" s="1">
        <v>0</v>
      </c>
      <c r="F520" s="1" t="s">
        <v>53</v>
      </c>
      <c r="G520" s="1" t="s">
        <v>53</v>
      </c>
    </row>
    <row r="521" spans="2:7" ht="15.75" customHeight="1" x14ac:dyDescent="0.2">
      <c r="B521" s="1" t="s">
        <v>897</v>
      </c>
      <c r="C521" s="1">
        <v>0</v>
      </c>
      <c r="D521" s="1">
        <v>1</v>
      </c>
      <c r="E521" s="1">
        <v>0</v>
      </c>
      <c r="F521" s="1" t="s">
        <v>53</v>
      </c>
      <c r="G521" s="1" t="s">
        <v>53</v>
      </c>
    </row>
    <row r="522" spans="2:7" ht="15.75" customHeight="1" x14ac:dyDescent="0.2">
      <c r="B522" s="1" t="s">
        <v>898</v>
      </c>
      <c r="C522" s="1">
        <v>0</v>
      </c>
      <c r="D522" s="1">
        <v>1</v>
      </c>
      <c r="E522" s="1">
        <v>0</v>
      </c>
      <c r="F522" s="1" t="s">
        <v>53</v>
      </c>
      <c r="G522" s="1" t="s">
        <v>53</v>
      </c>
    </row>
    <row r="523" spans="2:7" ht="15.75" customHeight="1" x14ac:dyDescent="0.2">
      <c r="B523" s="1" t="s">
        <v>899</v>
      </c>
      <c r="C523" s="1">
        <v>0</v>
      </c>
      <c r="D523" s="1">
        <v>1</v>
      </c>
      <c r="E523" s="1">
        <v>0</v>
      </c>
      <c r="F523" s="1" t="s">
        <v>53</v>
      </c>
      <c r="G523" s="1" t="s">
        <v>53</v>
      </c>
    </row>
    <row r="524" spans="2:7" ht="15.75" customHeight="1" x14ac:dyDescent="0.2">
      <c r="B524" s="1" t="s">
        <v>902</v>
      </c>
      <c r="C524" s="1">
        <v>0</v>
      </c>
      <c r="D524" s="1">
        <v>1</v>
      </c>
      <c r="E524" s="1">
        <v>0</v>
      </c>
      <c r="F524" s="1" t="s">
        <v>53</v>
      </c>
      <c r="G524" s="1" t="s">
        <v>53</v>
      </c>
    </row>
    <row r="525" spans="2:7" ht="15.75" customHeight="1" x14ac:dyDescent="0.2">
      <c r="B525" s="1" t="s">
        <v>904</v>
      </c>
      <c r="C525" s="1">
        <v>0</v>
      </c>
      <c r="D525" s="1">
        <v>1</v>
      </c>
      <c r="E525" s="1">
        <v>0</v>
      </c>
      <c r="F525" s="1" t="s">
        <v>53</v>
      </c>
      <c r="G525" s="1" t="s">
        <v>53</v>
      </c>
    </row>
    <row r="526" spans="2:7" ht="15.75" customHeight="1" x14ac:dyDescent="0.2">
      <c r="B526" s="1" t="s">
        <v>907</v>
      </c>
      <c r="C526" s="1">
        <v>0</v>
      </c>
      <c r="D526" s="1">
        <v>1</v>
      </c>
      <c r="E526" s="1">
        <v>0</v>
      </c>
      <c r="F526" s="1" t="s">
        <v>53</v>
      </c>
      <c r="G526" s="1" t="s">
        <v>53</v>
      </c>
    </row>
    <row r="527" spans="2:7" ht="15.75" customHeight="1" x14ac:dyDescent="0.2">
      <c r="B527" s="1" t="s">
        <v>908</v>
      </c>
      <c r="C527" s="1">
        <v>0</v>
      </c>
      <c r="D527" s="1">
        <v>2</v>
      </c>
      <c r="E527" s="1">
        <v>2</v>
      </c>
      <c r="F527" s="1" t="s">
        <v>114</v>
      </c>
      <c r="G527" s="1" t="s">
        <v>165</v>
      </c>
    </row>
    <row r="528" spans="2:7" ht="15.75" customHeight="1" x14ac:dyDescent="0.2">
      <c r="B528" s="1" t="s">
        <v>909</v>
      </c>
      <c r="C528" s="1">
        <v>0</v>
      </c>
      <c r="D528" s="1">
        <v>1</v>
      </c>
      <c r="E528" s="1">
        <v>0</v>
      </c>
      <c r="F528" s="1" t="s">
        <v>53</v>
      </c>
      <c r="G528" s="1" t="s">
        <v>53</v>
      </c>
    </row>
    <row r="529" spans="2:7" ht="15.75" customHeight="1" x14ac:dyDescent="0.2">
      <c r="B529" s="1" t="s">
        <v>910</v>
      </c>
      <c r="C529" s="1" t="s">
        <v>114</v>
      </c>
      <c r="D529" s="1">
        <v>1</v>
      </c>
      <c r="E529" s="1">
        <v>0</v>
      </c>
      <c r="F529" s="1" t="s">
        <v>53</v>
      </c>
      <c r="G529" s="1" t="s">
        <v>53</v>
      </c>
    </row>
    <row r="530" spans="2:7" ht="15.75" customHeight="1" x14ac:dyDescent="0.2">
      <c r="B530" s="1" t="s">
        <v>913</v>
      </c>
      <c r="C530" s="1">
        <v>0</v>
      </c>
      <c r="D530" s="1">
        <v>2</v>
      </c>
      <c r="E530" s="1">
        <v>2</v>
      </c>
      <c r="F530" s="1" t="s">
        <v>114</v>
      </c>
      <c r="G530" s="1" t="s">
        <v>165</v>
      </c>
    </row>
    <row r="531" spans="2:7" ht="15.75" customHeight="1" x14ac:dyDescent="0.2">
      <c r="B531" s="1" t="s">
        <v>916</v>
      </c>
      <c r="C531" s="1">
        <v>0</v>
      </c>
      <c r="D531" s="1">
        <v>1</v>
      </c>
      <c r="E531" s="1">
        <v>0</v>
      </c>
      <c r="F531" s="1" t="s">
        <v>53</v>
      </c>
      <c r="G531" s="1" t="s">
        <v>53</v>
      </c>
    </row>
    <row r="532" spans="2:7" ht="15.75" customHeight="1" x14ac:dyDescent="0.2">
      <c r="B532" s="1" t="s">
        <v>918</v>
      </c>
      <c r="C532" s="1">
        <v>0</v>
      </c>
      <c r="D532" s="1">
        <v>2</v>
      </c>
      <c r="E532" s="1">
        <v>2</v>
      </c>
      <c r="F532" s="1" t="s">
        <v>114</v>
      </c>
      <c r="G532" s="1" t="s">
        <v>165</v>
      </c>
    </row>
    <row r="533" spans="2:7" ht="15.75" customHeight="1" x14ac:dyDescent="0.2">
      <c r="B533" s="1" t="s">
        <v>919</v>
      </c>
      <c r="C533" s="1">
        <v>0</v>
      </c>
      <c r="D533" s="1">
        <v>2</v>
      </c>
      <c r="E533" s="1">
        <v>2</v>
      </c>
      <c r="F533" s="1" t="s">
        <v>114</v>
      </c>
      <c r="G533" s="1" t="s">
        <v>165</v>
      </c>
    </row>
    <row r="534" spans="2:7" ht="15.75" customHeight="1" x14ac:dyDescent="0.2">
      <c r="B534" s="1" t="s">
        <v>922</v>
      </c>
      <c r="C534" s="1">
        <v>0</v>
      </c>
      <c r="D534" s="1">
        <v>3</v>
      </c>
      <c r="E534" s="1">
        <v>3</v>
      </c>
      <c r="F534" s="1" t="s">
        <v>114</v>
      </c>
      <c r="G534" s="1" t="s">
        <v>165</v>
      </c>
    </row>
    <row r="535" spans="2:7" ht="15.75" customHeight="1" x14ac:dyDescent="0.2">
      <c r="B535" s="1" t="s">
        <v>925</v>
      </c>
      <c r="C535" s="1">
        <v>0</v>
      </c>
      <c r="D535" s="1">
        <v>1</v>
      </c>
      <c r="E535" s="1">
        <v>0</v>
      </c>
      <c r="F535" s="1" t="s">
        <v>53</v>
      </c>
      <c r="G535" s="1" t="s">
        <v>53</v>
      </c>
    </row>
    <row r="536" spans="2:7" ht="15.75" customHeight="1" x14ac:dyDescent="0.2">
      <c r="B536" s="1" t="s">
        <v>926</v>
      </c>
      <c r="C536" s="1" t="s">
        <v>114</v>
      </c>
      <c r="D536" s="1">
        <v>1</v>
      </c>
      <c r="E536" s="1">
        <v>0</v>
      </c>
      <c r="F536" s="1" t="s">
        <v>53</v>
      </c>
      <c r="G536" s="1" t="s">
        <v>53</v>
      </c>
    </row>
    <row r="537" spans="2:7" ht="15.75" customHeight="1" x14ac:dyDescent="0.2">
      <c r="B537" s="1" t="s">
        <v>927</v>
      </c>
      <c r="C537" s="1">
        <v>0</v>
      </c>
      <c r="D537" s="1">
        <v>2</v>
      </c>
      <c r="E537" s="1">
        <v>2</v>
      </c>
      <c r="F537" s="1" t="s">
        <v>114</v>
      </c>
      <c r="G537" s="1" t="s">
        <v>165</v>
      </c>
    </row>
    <row r="538" spans="2:7" ht="15.75" customHeight="1" x14ac:dyDescent="0.2">
      <c r="B538" s="1" t="s">
        <v>928</v>
      </c>
      <c r="C538" s="1">
        <v>0</v>
      </c>
      <c r="D538" s="1">
        <v>1</v>
      </c>
      <c r="E538" s="1">
        <v>0</v>
      </c>
      <c r="F538" s="1" t="s">
        <v>53</v>
      </c>
      <c r="G538" s="1" t="s">
        <v>53</v>
      </c>
    </row>
    <row r="539" spans="2:7" ht="15.75" customHeight="1" x14ac:dyDescent="0.2">
      <c r="B539" s="1" t="s">
        <v>930</v>
      </c>
      <c r="C539" s="1">
        <v>0</v>
      </c>
      <c r="D539" s="1">
        <v>1</v>
      </c>
      <c r="E539" s="1">
        <v>0</v>
      </c>
      <c r="F539" s="1" t="s">
        <v>53</v>
      </c>
      <c r="G539" s="1" t="s">
        <v>53</v>
      </c>
    </row>
    <row r="540" spans="2:7" ht="15.75" customHeight="1" x14ac:dyDescent="0.2">
      <c r="B540" s="1" t="s">
        <v>931</v>
      </c>
      <c r="C540" s="1">
        <v>0</v>
      </c>
      <c r="D540" s="1">
        <v>1</v>
      </c>
      <c r="E540" s="1">
        <v>0</v>
      </c>
      <c r="F540" s="1" t="s">
        <v>53</v>
      </c>
      <c r="G540" s="1" t="s">
        <v>53</v>
      </c>
    </row>
    <row r="541" spans="2:7" ht="15.75" customHeight="1" x14ac:dyDescent="0.2">
      <c r="B541" s="1" t="s">
        <v>934</v>
      </c>
      <c r="C541" s="1">
        <v>0</v>
      </c>
      <c r="D541" s="1">
        <v>1</v>
      </c>
      <c r="E541" s="1">
        <v>0</v>
      </c>
      <c r="F541" s="1" t="s">
        <v>53</v>
      </c>
      <c r="G541" s="1" t="s">
        <v>53</v>
      </c>
    </row>
    <row r="542" spans="2:7" ht="15.75" customHeight="1" x14ac:dyDescent="0.2">
      <c r="B542" s="1" t="s">
        <v>935</v>
      </c>
      <c r="C542" s="1">
        <v>0</v>
      </c>
      <c r="D542" s="1">
        <v>4</v>
      </c>
      <c r="E542" s="1">
        <v>4</v>
      </c>
      <c r="F542" s="1" t="s">
        <v>114</v>
      </c>
      <c r="G542" s="1" t="s">
        <v>115</v>
      </c>
    </row>
    <row r="543" spans="2:7" ht="15.75" customHeight="1" x14ac:dyDescent="0.2">
      <c r="B543" s="1" t="s">
        <v>936</v>
      </c>
      <c r="C543" s="1">
        <v>0</v>
      </c>
      <c r="D543" s="1">
        <v>1</v>
      </c>
      <c r="E543" s="1">
        <v>2</v>
      </c>
      <c r="F543" s="1" t="s">
        <v>178</v>
      </c>
      <c r="G543" s="1" t="s">
        <v>115</v>
      </c>
    </row>
    <row r="544" spans="2:7" ht="15.75" customHeight="1" x14ac:dyDescent="0.2">
      <c r="B544" s="1" t="s">
        <v>937</v>
      </c>
      <c r="C544" s="1">
        <v>0</v>
      </c>
      <c r="D544" s="1">
        <v>1</v>
      </c>
      <c r="E544" s="1">
        <v>0</v>
      </c>
      <c r="F544" s="1" t="s">
        <v>53</v>
      </c>
      <c r="G544" s="1" t="s">
        <v>53</v>
      </c>
    </row>
    <row r="545" spans="2:7" ht="15.75" customHeight="1" x14ac:dyDescent="0.2">
      <c r="B545" s="1" t="s">
        <v>939</v>
      </c>
      <c r="C545" s="1">
        <v>0</v>
      </c>
      <c r="D545" s="1">
        <v>2</v>
      </c>
      <c r="E545" s="1">
        <v>2</v>
      </c>
      <c r="F545" s="1" t="s">
        <v>114</v>
      </c>
      <c r="G545" s="1" t="s">
        <v>165</v>
      </c>
    </row>
    <row r="546" spans="2:7" ht="15.75" customHeight="1" x14ac:dyDescent="0.2">
      <c r="B546" s="1" t="s">
        <v>941</v>
      </c>
      <c r="C546" s="1">
        <v>0</v>
      </c>
      <c r="D546" s="1">
        <v>1</v>
      </c>
      <c r="E546" s="1">
        <v>0</v>
      </c>
      <c r="F546" s="1" t="s">
        <v>53</v>
      </c>
      <c r="G546" s="1" t="s">
        <v>53</v>
      </c>
    </row>
    <row r="547" spans="2:7" ht="15.75" customHeight="1" x14ac:dyDescent="0.2">
      <c r="B547" s="1" t="s">
        <v>942</v>
      </c>
      <c r="C547" s="1">
        <v>0</v>
      </c>
      <c r="D547" s="1">
        <v>1</v>
      </c>
      <c r="E547" s="1">
        <v>0</v>
      </c>
      <c r="F547" s="1" t="s">
        <v>53</v>
      </c>
      <c r="G547" s="1" t="s">
        <v>53</v>
      </c>
    </row>
    <row r="548" spans="2:7" ht="15.75" customHeight="1" x14ac:dyDescent="0.2">
      <c r="B548" s="1" t="s">
        <v>943</v>
      </c>
      <c r="C548" s="1">
        <v>0</v>
      </c>
      <c r="D548" s="1">
        <v>1</v>
      </c>
      <c r="E548" s="1">
        <v>0</v>
      </c>
      <c r="F548" s="1" t="s">
        <v>53</v>
      </c>
      <c r="G548" s="1" t="s">
        <v>53</v>
      </c>
    </row>
    <row r="549" spans="2:7" ht="15.75" customHeight="1" x14ac:dyDescent="0.2">
      <c r="B549" s="22" t="s">
        <v>944</v>
      </c>
      <c r="C549" s="1">
        <v>0</v>
      </c>
      <c r="D549" s="1">
        <v>2</v>
      </c>
      <c r="E549" s="1">
        <v>0</v>
      </c>
      <c r="F549" s="1" t="s">
        <v>178</v>
      </c>
      <c r="G549" s="1" t="s">
        <v>53</v>
      </c>
    </row>
    <row r="550" spans="2:7" ht="15.75" customHeight="1" x14ac:dyDescent="0.2">
      <c r="B550" s="1" t="s">
        <v>948</v>
      </c>
      <c r="C550" s="1">
        <v>0</v>
      </c>
      <c r="D550" s="1">
        <v>1</v>
      </c>
      <c r="E550" s="1">
        <v>0</v>
      </c>
      <c r="F550" s="1" t="s">
        <v>53</v>
      </c>
      <c r="G550" s="1" t="s">
        <v>53</v>
      </c>
    </row>
    <row r="551" spans="2:7" ht="15.75" customHeight="1" x14ac:dyDescent="0.2">
      <c r="B551" s="1" t="s">
        <v>949</v>
      </c>
      <c r="C551" s="1">
        <v>0</v>
      </c>
      <c r="D551" s="1">
        <v>2</v>
      </c>
      <c r="E551" s="1">
        <v>2</v>
      </c>
      <c r="F551" s="1" t="s">
        <v>114</v>
      </c>
      <c r="G551" s="1" t="s">
        <v>165</v>
      </c>
    </row>
    <row r="552" spans="2:7" ht="15.75" customHeight="1" x14ac:dyDescent="0.2">
      <c r="B552" s="1" t="s">
        <v>950</v>
      </c>
      <c r="C552" s="1">
        <v>0</v>
      </c>
      <c r="D552" s="1">
        <v>1</v>
      </c>
      <c r="E552" s="1">
        <v>0</v>
      </c>
      <c r="F552" s="1" t="s">
        <v>53</v>
      </c>
      <c r="G552" s="1" t="s">
        <v>53</v>
      </c>
    </row>
    <row r="553" spans="2:7" ht="15.75" customHeight="1" x14ac:dyDescent="0.2">
      <c r="B553" s="1" t="s">
        <v>953</v>
      </c>
      <c r="C553" s="1">
        <v>0</v>
      </c>
      <c r="D553" s="1">
        <v>2</v>
      </c>
      <c r="E553" s="1">
        <v>2</v>
      </c>
      <c r="F553" s="1" t="s">
        <v>114</v>
      </c>
      <c r="G553" s="1" t="s">
        <v>165</v>
      </c>
    </row>
    <row r="554" spans="2:7" ht="15.75" customHeight="1" x14ac:dyDescent="0.2">
      <c r="B554" s="1" t="s">
        <v>955</v>
      </c>
      <c r="C554" s="1">
        <v>0</v>
      </c>
      <c r="D554" s="1">
        <v>2</v>
      </c>
      <c r="E554" s="1">
        <v>2</v>
      </c>
      <c r="F554" s="1" t="s">
        <v>114</v>
      </c>
      <c r="G554" s="1" t="s">
        <v>165</v>
      </c>
    </row>
    <row r="555" spans="2:7" ht="15.75" customHeight="1" x14ac:dyDescent="0.2">
      <c r="B555" s="1" t="s">
        <v>958</v>
      </c>
      <c r="C555" s="1">
        <v>0</v>
      </c>
      <c r="D555" s="1">
        <v>2</v>
      </c>
      <c r="E555" s="1">
        <v>2</v>
      </c>
      <c r="F555" s="1" t="s">
        <v>114</v>
      </c>
      <c r="G555" s="1" t="s">
        <v>165</v>
      </c>
    </row>
    <row r="556" spans="2:7" ht="15.75" customHeight="1" x14ac:dyDescent="0.2">
      <c r="B556" s="1" t="s">
        <v>959</v>
      </c>
      <c r="C556" s="1" t="s">
        <v>114</v>
      </c>
      <c r="D556" s="1">
        <v>1</v>
      </c>
      <c r="E556" s="1">
        <v>0</v>
      </c>
      <c r="F556" s="1" t="s">
        <v>53</v>
      </c>
      <c r="G556" s="1" t="s">
        <v>53</v>
      </c>
    </row>
    <row r="557" spans="2:7" ht="15.75" customHeight="1" x14ac:dyDescent="0.2">
      <c r="B557" s="1" t="s">
        <v>960</v>
      </c>
      <c r="C557" s="1">
        <v>0</v>
      </c>
      <c r="D557" s="1">
        <v>5</v>
      </c>
      <c r="E557" s="1">
        <v>5</v>
      </c>
      <c r="F557" s="1" t="s">
        <v>114</v>
      </c>
      <c r="G557" s="1" t="s">
        <v>165</v>
      </c>
    </row>
    <row r="558" spans="2:7" ht="15.75" customHeight="1" x14ac:dyDescent="0.2">
      <c r="B558" s="1" t="s">
        <v>961</v>
      </c>
      <c r="C558" s="1">
        <v>0</v>
      </c>
      <c r="D558" s="1">
        <v>2</v>
      </c>
      <c r="E558" s="1">
        <v>2</v>
      </c>
      <c r="F558" s="1" t="s">
        <v>114</v>
      </c>
      <c r="G558" s="1" t="s">
        <v>165</v>
      </c>
    </row>
    <row r="559" spans="2:7" ht="15.75" customHeight="1" x14ac:dyDescent="0.2">
      <c r="B559" s="1" t="s">
        <v>963</v>
      </c>
      <c r="C559" s="1">
        <v>0</v>
      </c>
      <c r="D559" s="1">
        <v>1</v>
      </c>
      <c r="E559" s="1">
        <v>0</v>
      </c>
      <c r="F559" s="1" t="s">
        <v>53</v>
      </c>
      <c r="G559" s="1" t="s">
        <v>53</v>
      </c>
    </row>
    <row r="560" spans="2:7" ht="15.75" customHeight="1" x14ac:dyDescent="0.2">
      <c r="B560" s="1" t="s">
        <v>965</v>
      </c>
      <c r="C560" s="1">
        <v>0</v>
      </c>
      <c r="D560" s="1">
        <v>1</v>
      </c>
      <c r="E560" s="1">
        <v>0</v>
      </c>
      <c r="F560" s="1" t="s">
        <v>53</v>
      </c>
      <c r="G560" s="1" t="s">
        <v>53</v>
      </c>
    </row>
    <row r="561" spans="2:7" ht="15.75" customHeight="1" x14ac:dyDescent="0.2">
      <c r="B561" s="1" t="s">
        <v>967</v>
      </c>
      <c r="C561" s="1" t="s">
        <v>114</v>
      </c>
      <c r="D561" s="1">
        <v>1</v>
      </c>
      <c r="E561" s="1">
        <v>0</v>
      </c>
      <c r="F561" s="1" t="s">
        <v>53</v>
      </c>
      <c r="G561" s="1" t="s">
        <v>53</v>
      </c>
    </row>
    <row r="562" spans="2:7" ht="15.75" customHeight="1" x14ac:dyDescent="0.2">
      <c r="B562" s="1" t="s">
        <v>968</v>
      </c>
      <c r="C562" s="1" t="s">
        <v>114</v>
      </c>
      <c r="D562" s="1">
        <v>2</v>
      </c>
      <c r="E562" s="1">
        <v>2</v>
      </c>
      <c r="F562" s="1" t="s">
        <v>114</v>
      </c>
      <c r="G562" s="1" t="s">
        <v>115</v>
      </c>
    </row>
    <row r="563" spans="2:7" ht="15.75" customHeight="1" x14ac:dyDescent="0.2">
      <c r="B563" s="1" t="s">
        <v>969</v>
      </c>
      <c r="C563" s="1">
        <v>0</v>
      </c>
      <c r="D563" s="1">
        <v>1</v>
      </c>
      <c r="E563" s="1">
        <v>0</v>
      </c>
      <c r="F563" s="1" t="s">
        <v>53</v>
      </c>
      <c r="G563" s="1" t="s">
        <v>53</v>
      </c>
    </row>
    <row r="564" spans="2:7" ht="15.75" customHeight="1" x14ac:dyDescent="0.2">
      <c r="B564" s="1" t="s">
        <v>970</v>
      </c>
      <c r="C564" s="1">
        <v>0</v>
      </c>
      <c r="D564" s="1">
        <v>4</v>
      </c>
      <c r="E564" s="1">
        <v>4</v>
      </c>
      <c r="F564" s="1" t="s">
        <v>114</v>
      </c>
      <c r="G564" s="1" t="s">
        <v>115</v>
      </c>
    </row>
    <row r="565" spans="2:7" ht="15.75" customHeight="1" x14ac:dyDescent="0.2">
      <c r="B565" s="1" t="s">
        <v>971</v>
      </c>
      <c r="C565" s="1">
        <v>0</v>
      </c>
      <c r="D565" s="1">
        <v>2</v>
      </c>
      <c r="E565" s="1">
        <v>2</v>
      </c>
      <c r="F565" s="1" t="s">
        <v>114</v>
      </c>
      <c r="G565" s="1" t="s">
        <v>165</v>
      </c>
    </row>
    <row r="566" spans="2:7" ht="15.75" customHeight="1" x14ac:dyDescent="0.2">
      <c r="B566" s="1" t="s">
        <v>974</v>
      </c>
      <c r="C566" s="1">
        <v>0</v>
      </c>
      <c r="D566" s="1">
        <v>1</v>
      </c>
      <c r="E566" s="1">
        <v>0</v>
      </c>
      <c r="F566" s="1" t="s">
        <v>53</v>
      </c>
      <c r="G566" s="1" t="s">
        <v>53</v>
      </c>
    </row>
    <row r="567" spans="2:7" ht="15.75" customHeight="1" x14ac:dyDescent="0.2">
      <c r="B567" s="1" t="s">
        <v>976</v>
      </c>
      <c r="C567" s="1">
        <v>0</v>
      </c>
      <c r="D567" s="1">
        <v>1</v>
      </c>
      <c r="E567" s="1">
        <v>0</v>
      </c>
      <c r="F567" s="1" t="s">
        <v>53</v>
      </c>
      <c r="G567" s="1" t="s">
        <v>53</v>
      </c>
    </row>
    <row r="568" spans="2:7" ht="15.75" customHeight="1" x14ac:dyDescent="0.2">
      <c r="B568" s="1" t="s">
        <v>978</v>
      </c>
      <c r="C568" s="1">
        <v>0</v>
      </c>
      <c r="D568" s="1">
        <v>1</v>
      </c>
      <c r="E568" s="1">
        <v>0</v>
      </c>
      <c r="F568" s="1" t="s">
        <v>53</v>
      </c>
      <c r="G568" s="1" t="s">
        <v>53</v>
      </c>
    </row>
    <row r="569" spans="2:7" ht="15.75" customHeight="1" x14ac:dyDescent="0.2">
      <c r="B569" s="1" t="s">
        <v>979</v>
      </c>
      <c r="C569" s="1">
        <v>0</v>
      </c>
      <c r="D569" s="1">
        <v>2</v>
      </c>
      <c r="E569" s="1">
        <v>2</v>
      </c>
      <c r="F569" s="1" t="s">
        <v>114</v>
      </c>
      <c r="G569" s="1" t="s">
        <v>165</v>
      </c>
    </row>
    <row r="570" spans="2:7" ht="15.75" customHeight="1" x14ac:dyDescent="0.2">
      <c r="B570" s="1" t="s">
        <v>980</v>
      </c>
      <c r="C570" s="1">
        <v>0</v>
      </c>
      <c r="D570" s="1">
        <v>1</v>
      </c>
      <c r="E570" s="1">
        <v>0</v>
      </c>
      <c r="F570" s="1" t="s">
        <v>53</v>
      </c>
      <c r="G570" s="1" t="s">
        <v>53</v>
      </c>
    </row>
    <row r="571" spans="2:7" ht="15.75" customHeight="1" x14ac:dyDescent="0.2">
      <c r="B571" s="1" t="s">
        <v>981</v>
      </c>
      <c r="C571" s="1">
        <v>0</v>
      </c>
      <c r="D571" s="1">
        <v>1</v>
      </c>
      <c r="E571" s="1">
        <v>0</v>
      </c>
      <c r="F571" s="1" t="s">
        <v>53</v>
      </c>
      <c r="G571" s="1" t="s">
        <v>53</v>
      </c>
    </row>
    <row r="572" spans="2:7" ht="15.75" customHeight="1" x14ac:dyDescent="0.2">
      <c r="B572" s="1" t="s">
        <v>982</v>
      </c>
      <c r="C572" s="1" t="s">
        <v>114</v>
      </c>
      <c r="D572" s="1">
        <v>1</v>
      </c>
      <c r="E572" s="1">
        <v>0</v>
      </c>
      <c r="F572" s="1" t="s">
        <v>53</v>
      </c>
      <c r="G572" s="1" t="s">
        <v>53</v>
      </c>
    </row>
    <row r="573" spans="2:7" ht="15.75" customHeight="1" x14ac:dyDescent="0.2">
      <c r="B573" s="1" t="s">
        <v>984</v>
      </c>
      <c r="C573" s="1">
        <v>0</v>
      </c>
      <c r="D573" s="1">
        <v>2</v>
      </c>
      <c r="E573" s="1">
        <v>0</v>
      </c>
      <c r="F573" s="1" t="s">
        <v>178</v>
      </c>
      <c r="G573" s="1" t="s">
        <v>53</v>
      </c>
    </row>
    <row r="574" spans="2:7" ht="15.75" customHeight="1" x14ac:dyDescent="0.2">
      <c r="B574" s="1" t="s">
        <v>988</v>
      </c>
      <c r="C574" s="1">
        <v>0</v>
      </c>
      <c r="D574" s="1">
        <v>1</v>
      </c>
      <c r="E574" s="1">
        <v>0</v>
      </c>
      <c r="F574" s="1" t="s">
        <v>53</v>
      </c>
      <c r="G574" s="1" t="s">
        <v>53</v>
      </c>
    </row>
    <row r="575" spans="2:7" ht="15.75" customHeight="1" x14ac:dyDescent="0.2">
      <c r="B575" s="1" t="s">
        <v>989</v>
      </c>
      <c r="C575" s="1" t="s">
        <v>114</v>
      </c>
      <c r="D575" s="1">
        <v>1</v>
      </c>
      <c r="E575" s="1">
        <v>0</v>
      </c>
      <c r="F575" s="1" t="s">
        <v>53</v>
      </c>
      <c r="G575" s="1" t="s">
        <v>53</v>
      </c>
    </row>
    <row r="576" spans="2:7" ht="15.75" customHeight="1" x14ac:dyDescent="0.2">
      <c r="B576" s="1" t="s">
        <v>990</v>
      </c>
      <c r="C576" s="1" t="s">
        <v>114</v>
      </c>
      <c r="D576" s="1">
        <v>1</v>
      </c>
      <c r="E576" s="1">
        <v>0</v>
      </c>
      <c r="F576" s="1" t="s">
        <v>53</v>
      </c>
      <c r="G576" s="1" t="s">
        <v>53</v>
      </c>
    </row>
    <row r="577" spans="2:7" ht="15.75" customHeight="1" x14ac:dyDescent="0.2">
      <c r="B577" s="1" t="s">
        <v>991</v>
      </c>
      <c r="C577" s="1">
        <v>0</v>
      </c>
      <c r="D577" s="1">
        <v>1</v>
      </c>
      <c r="E577" s="1">
        <v>0</v>
      </c>
      <c r="F577" s="1" t="s">
        <v>53</v>
      </c>
      <c r="G577" s="1" t="s">
        <v>53</v>
      </c>
    </row>
    <row r="578" spans="2:7" ht="15.75" customHeight="1" x14ac:dyDescent="0.2">
      <c r="B578" s="1" t="s">
        <v>992</v>
      </c>
      <c r="C578" s="1">
        <v>0</v>
      </c>
      <c r="D578" s="1">
        <v>1</v>
      </c>
      <c r="E578" s="1">
        <v>0</v>
      </c>
      <c r="F578" s="1" t="s">
        <v>53</v>
      </c>
      <c r="G578" s="1" t="s">
        <v>53</v>
      </c>
    </row>
    <row r="579" spans="2:7" ht="15.75" customHeight="1" x14ac:dyDescent="0.2">
      <c r="B579" s="1" t="s">
        <v>994</v>
      </c>
      <c r="C579" s="1">
        <v>0</v>
      </c>
      <c r="D579" s="1">
        <v>1</v>
      </c>
      <c r="E579" s="1">
        <v>0</v>
      </c>
      <c r="F579" s="1" t="s">
        <v>53</v>
      </c>
      <c r="G579" s="1" t="s">
        <v>53</v>
      </c>
    </row>
    <row r="580" spans="2:7" ht="15.75" customHeight="1" x14ac:dyDescent="0.2">
      <c r="B580" s="1" t="s">
        <v>997</v>
      </c>
      <c r="C580" s="1">
        <v>0</v>
      </c>
      <c r="D580" s="1">
        <v>1</v>
      </c>
      <c r="E580" s="1">
        <v>0</v>
      </c>
      <c r="F580" s="1" t="s">
        <v>53</v>
      </c>
      <c r="G580" s="1" t="s">
        <v>53</v>
      </c>
    </row>
    <row r="581" spans="2:7" ht="15.75" customHeight="1" x14ac:dyDescent="0.2">
      <c r="B581" s="1" t="s">
        <v>998</v>
      </c>
      <c r="C581" s="1">
        <v>0</v>
      </c>
      <c r="D581" s="1">
        <v>1</v>
      </c>
      <c r="E581" s="1">
        <v>0</v>
      </c>
      <c r="F581" s="1" t="s">
        <v>53</v>
      </c>
      <c r="G581" s="1" t="s">
        <v>53</v>
      </c>
    </row>
    <row r="582" spans="2:7" ht="15.75" customHeight="1" x14ac:dyDescent="0.2">
      <c r="B582" s="1" t="s">
        <v>999</v>
      </c>
      <c r="C582" s="1">
        <v>0</v>
      </c>
      <c r="D582" s="1">
        <v>1</v>
      </c>
      <c r="E582" s="1">
        <v>0</v>
      </c>
      <c r="F582" s="1" t="s">
        <v>53</v>
      </c>
      <c r="G582" s="1" t="s">
        <v>53</v>
      </c>
    </row>
    <row r="583" spans="2:7" ht="15.75" customHeight="1" x14ac:dyDescent="0.2">
      <c r="B583" s="1" t="s">
        <v>1000</v>
      </c>
      <c r="C583" s="1">
        <v>0</v>
      </c>
      <c r="D583" s="1">
        <v>2</v>
      </c>
      <c r="E583" s="1">
        <v>2</v>
      </c>
      <c r="F583" s="1" t="s">
        <v>114</v>
      </c>
      <c r="G583" s="1" t="s">
        <v>165</v>
      </c>
    </row>
    <row r="584" spans="2:7" ht="15.75" customHeight="1" x14ac:dyDescent="0.2">
      <c r="B584" s="1" t="s">
        <v>1001</v>
      </c>
      <c r="C584" s="1">
        <v>0</v>
      </c>
      <c r="D584" s="1">
        <v>2</v>
      </c>
      <c r="E584" s="1">
        <v>2</v>
      </c>
      <c r="F584" s="1" t="s">
        <v>114</v>
      </c>
      <c r="G584" s="1" t="s">
        <v>165</v>
      </c>
    </row>
    <row r="585" spans="2:7" ht="15.75" customHeight="1" x14ac:dyDescent="0.2">
      <c r="B585" s="1" t="s">
        <v>1004</v>
      </c>
      <c r="C585" s="1">
        <v>0</v>
      </c>
      <c r="D585" s="1">
        <v>2</v>
      </c>
      <c r="E585" s="1">
        <v>2</v>
      </c>
      <c r="F585" s="1" t="s">
        <v>114</v>
      </c>
      <c r="G585" s="1" t="s">
        <v>165</v>
      </c>
    </row>
    <row r="586" spans="2:7" ht="15.75" customHeight="1" x14ac:dyDescent="0.2">
      <c r="B586" s="1" t="s">
        <v>1007</v>
      </c>
      <c r="C586" s="1" t="s">
        <v>114</v>
      </c>
      <c r="D586" s="1">
        <v>1</v>
      </c>
      <c r="E586" s="1">
        <v>0</v>
      </c>
      <c r="F586" s="1" t="s">
        <v>53</v>
      </c>
      <c r="G586" s="1" t="s">
        <v>53</v>
      </c>
    </row>
    <row r="587" spans="2:7" ht="15.75" customHeight="1" x14ac:dyDescent="0.2">
      <c r="B587" s="1" t="s">
        <v>1008</v>
      </c>
      <c r="C587" s="1">
        <v>0</v>
      </c>
      <c r="D587" s="1">
        <v>1</v>
      </c>
      <c r="E587" s="1">
        <v>0</v>
      </c>
      <c r="F587" s="1" t="s">
        <v>53</v>
      </c>
      <c r="G587" s="1" t="s">
        <v>53</v>
      </c>
    </row>
    <row r="588" spans="2:7" ht="15.75" customHeight="1" x14ac:dyDescent="0.2">
      <c r="B588" s="1" t="s">
        <v>1009</v>
      </c>
      <c r="C588" s="1">
        <v>0</v>
      </c>
      <c r="D588" s="1">
        <v>1</v>
      </c>
      <c r="E588" s="1">
        <v>0</v>
      </c>
      <c r="F588" s="1" t="s">
        <v>53</v>
      </c>
      <c r="G588" s="1" t="s">
        <v>53</v>
      </c>
    </row>
    <row r="589" spans="2:7" ht="15.75" customHeight="1" x14ac:dyDescent="0.2">
      <c r="B589" s="1" t="s">
        <v>1010</v>
      </c>
      <c r="C589" s="1">
        <v>0</v>
      </c>
      <c r="D589" s="1">
        <v>1</v>
      </c>
      <c r="E589" s="1">
        <v>0</v>
      </c>
      <c r="F589" s="1" t="s">
        <v>53</v>
      </c>
      <c r="G589" s="1" t="s">
        <v>53</v>
      </c>
    </row>
    <row r="590" spans="2:7" ht="15.75" customHeight="1" x14ac:dyDescent="0.2">
      <c r="B590" s="1" t="s">
        <v>1012</v>
      </c>
      <c r="C590" s="1">
        <v>0</v>
      </c>
      <c r="D590" s="1">
        <v>1</v>
      </c>
      <c r="E590" s="1">
        <v>0</v>
      </c>
      <c r="F590" s="1" t="s">
        <v>53</v>
      </c>
      <c r="G590" s="1" t="s">
        <v>53</v>
      </c>
    </row>
    <row r="591" spans="2:7" ht="15.75" customHeight="1" x14ac:dyDescent="0.2">
      <c r="B591" s="1" t="s">
        <v>1013</v>
      </c>
      <c r="C591" s="1" t="s">
        <v>114</v>
      </c>
      <c r="D591" s="1">
        <v>1</v>
      </c>
      <c r="E591" s="1">
        <v>0</v>
      </c>
      <c r="F591" s="1" t="s">
        <v>53</v>
      </c>
      <c r="G591" s="1" t="s">
        <v>53</v>
      </c>
    </row>
    <row r="592" spans="2:7" ht="15.75" customHeight="1" x14ac:dyDescent="0.2">
      <c r="B592" s="1" t="s">
        <v>1015</v>
      </c>
      <c r="C592" s="1" t="s">
        <v>114</v>
      </c>
      <c r="D592" s="1">
        <v>1</v>
      </c>
      <c r="E592" s="1">
        <v>0</v>
      </c>
      <c r="F592" s="1" t="s">
        <v>53</v>
      </c>
      <c r="G592" s="1" t="s">
        <v>53</v>
      </c>
    </row>
    <row r="593" spans="2:7" ht="15.75" customHeight="1" x14ac:dyDescent="0.2">
      <c r="B593" s="1" t="s">
        <v>1016</v>
      </c>
      <c r="C593" s="1">
        <v>0</v>
      </c>
      <c r="D593" s="1">
        <v>2</v>
      </c>
      <c r="E593" s="1">
        <v>0</v>
      </c>
      <c r="F593" s="1" t="s">
        <v>178</v>
      </c>
      <c r="G593" s="1" t="s">
        <v>53</v>
      </c>
    </row>
    <row r="594" spans="2:7" ht="15.75" customHeight="1" x14ac:dyDescent="0.2">
      <c r="B594" s="1" t="s">
        <v>1017</v>
      </c>
      <c r="C594" s="1">
        <v>0</v>
      </c>
      <c r="D594" s="1">
        <v>2</v>
      </c>
      <c r="E594" s="1">
        <v>0</v>
      </c>
      <c r="F594" s="1" t="s">
        <v>178</v>
      </c>
      <c r="G594" s="1" t="s">
        <v>53</v>
      </c>
    </row>
    <row r="595" spans="2:7" ht="15.75" customHeight="1" x14ac:dyDescent="0.2">
      <c r="B595" s="1" t="s">
        <v>1018</v>
      </c>
      <c r="C595" s="1">
        <v>0</v>
      </c>
      <c r="D595" s="1">
        <v>3</v>
      </c>
      <c r="E595" s="1">
        <v>2</v>
      </c>
      <c r="F595" s="1" t="s">
        <v>178</v>
      </c>
      <c r="G595" s="1" t="s">
        <v>165</v>
      </c>
    </row>
    <row r="596" spans="2:7" ht="15.75" customHeight="1" x14ac:dyDescent="0.2">
      <c r="B596" s="1" t="s">
        <v>1020</v>
      </c>
      <c r="C596" s="1" t="s">
        <v>114</v>
      </c>
      <c r="D596" s="1">
        <v>2</v>
      </c>
      <c r="E596" s="1">
        <v>0</v>
      </c>
      <c r="F596" s="1" t="s">
        <v>178</v>
      </c>
      <c r="G596" s="1" t="s">
        <v>53</v>
      </c>
    </row>
    <row r="597" spans="2:7" ht="15.75" customHeight="1" x14ac:dyDescent="0.2">
      <c r="B597" s="1" t="s">
        <v>1023</v>
      </c>
      <c r="C597" s="1">
        <v>0</v>
      </c>
      <c r="D597" s="1">
        <v>3</v>
      </c>
      <c r="E597" s="1">
        <v>2</v>
      </c>
      <c r="F597" s="1" t="s">
        <v>178</v>
      </c>
      <c r="G597" s="1" t="s">
        <v>165</v>
      </c>
    </row>
    <row r="598" spans="2:7" ht="15.75" customHeight="1" x14ac:dyDescent="0.2">
      <c r="B598" s="1" t="s">
        <v>1024</v>
      </c>
      <c r="C598" s="1">
        <v>0</v>
      </c>
      <c r="D598" s="1">
        <v>3</v>
      </c>
      <c r="E598" s="1">
        <v>2</v>
      </c>
      <c r="F598" s="1" t="s">
        <v>178</v>
      </c>
      <c r="G598" s="1" t="s">
        <v>165</v>
      </c>
    </row>
    <row r="599" spans="2:7" ht="15.75" customHeight="1" x14ac:dyDescent="0.2">
      <c r="B599" s="1" t="s">
        <v>1025</v>
      </c>
      <c r="C599" s="1">
        <v>0</v>
      </c>
      <c r="D599" s="1">
        <v>3</v>
      </c>
      <c r="E599" s="1">
        <v>2</v>
      </c>
      <c r="F599" s="1" t="s">
        <v>178</v>
      </c>
      <c r="G599" s="1" t="s">
        <v>165</v>
      </c>
    </row>
    <row r="600" spans="2:7" ht="15.75" customHeight="1" x14ac:dyDescent="0.2">
      <c r="B600" s="1" t="s">
        <v>1026</v>
      </c>
      <c r="C600" s="1">
        <v>0</v>
      </c>
      <c r="D600" s="1">
        <v>1</v>
      </c>
      <c r="E600" s="1">
        <v>0</v>
      </c>
      <c r="F600" s="1" t="s">
        <v>53</v>
      </c>
      <c r="G600" s="1" t="s">
        <v>53</v>
      </c>
    </row>
    <row r="601" spans="2:7" ht="15.75" customHeight="1" x14ac:dyDescent="0.2">
      <c r="B601" s="1" t="s">
        <v>1027</v>
      </c>
      <c r="C601" s="1">
        <v>0</v>
      </c>
      <c r="D601" s="1">
        <v>2</v>
      </c>
      <c r="E601" s="1">
        <v>2</v>
      </c>
      <c r="F601" s="1" t="s">
        <v>114</v>
      </c>
      <c r="G601" s="1" t="s">
        <v>165</v>
      </c>
    </row>
    <row r="602" spans="2:7" ht="15.75" customHeight="1" x14ac:dyDescent="0.2">
      <c r="B602" s="1" t="s">
        <v>1030</v>
      </c>
      <c r="C602" s="1">
        <v>0</v>
      </c>
      <c r="D602" s="1">
        <v>2</v>
      </c>
      <c r="E602" s="1">
        <v>0</v>
      </c>
      <c r="F602" s="1" t="s">
        <v>178</v>
      </c>
      <c r="G602" s="1" t="s">
        <v>53</v>
      </c>
    </row>
    <row r="603" spans="2:7" ht="15.75" customHeight="1" x14ac:dyDescent="0.2">
      <c r="B603" s="1" t="s">
        <v>1032</v>
      </c>
      <c r="C603" s="1">
        <v>0</v>
      </c>
      <c r="D603" s="1">
        <v>2</v>
      </c>
      <c r="E603" s="1">
        <v>2</v>
      </c>
      <c r="F603" s="1" t="s">
        <v>114</v>
      </c>
      <c r="G603" s="1" t="s">
        <v>165</v>
      </c>
    </row>
    <row r="604" spans="2:7" ht="15.75" customHeight="1" x14ac:dyDescent="0.2">
      <c r="B604" s="1" t="s">
        <v>1033</v>
      </c>
      <c r="C604" s="1" t="s">
        <v>114</v>
      </c>
      <c r="D604" s="1">
        <v>1</v>
      </c>
      <c r="E604" s="1">
        <v>0</v>
      </c>
      <c r="F604" s="1" t="s">
        <v>53</v>
      </c>
      <c r="G604" s="1" t="s">
        <v>53</v>
      </c>
    </row>
    <row r="605" spans="2:7" ht="15.75" customHeight="1" x14ac:dyDescent="0.2">
      <c r="B605" s="1" t="s">
        <v>1034</v>
      </c>
      <c r="C605" s="1">
        <v>0</v>
      </c>
      <c r="D605" s="1">
        <v>1</v>
      </c>
      <c r="E605" s="1">
        <v>0</v>
      </c>
      <c r="F605" s="1" t="s">
        <v>53</v>
      </c>
      <c r="G605" s="1" t="s">
        <v>53</v>
      </c>
    </row>
    <row r="606" spans="2:7" ht="15.75" customHeight="1" x14ac:dyDescent="0.2">
      <c r="B606" s="1" t="s">
        <v>1035</v>
      </c>
      <c r="C606" s="1">
        <v>0</v>
      </c>
      <c r="D606" s="1">
        <v>1</v>
      </c>
      <c r="E606" s="1">
        <v>0</v>
      </c>
      <c r="F606" s="1" t="s">
        <v>53</v>
      </c>
      <c r="G606" s="1" t="s">
        <v>53</v>
      </c>
    </row>
    <row r="607" spans="2:7" ht="15.75" customHeight="1" x14ac:dyDescent="0.2">
      <c r="B607" s="1" t="s">
        <v>1037</v>
      </c>
      <c r="C607" s="1">
        <v>0</v>
      </c>
      <c r="D607" s="1">
        <v>1</v>
      </c>
      <c r="E607" s="1">
        <v>0</v>
      </c>
      <c r="F607" s="1" t="s">
        <v>53</v>
      </c>
      <c r="G607" s="1" t="s">
        <v>53</v>
      </c>
    </row>
    <row r="608" spans="2:7" ht="15.75" customHeight="1" x14ac:dyDescent="0.2">
      <c r="B608" s="1" t="s">
        <v>586</v>
      </c>
      <c r="C608" s="1">
        <v>0</v>
      </c>
      <c r="D608" s="1">
        <v>2</v>
      </c>
      <c r="E608" s="1">
        <v>2</v>
      </c>
      <c r="F608" s="1" t="s">
        <v>114</v>
      </c>
      <c r="G608" s="1" t="s">
        <v>165</v>
      </c>
    </row>
    <row r="609" spans="2:7" ht="15.75" customHeight="1" x14ac:dyDescent="0.2">
      <c r="B609" s="1" t="s">
        <v>1040</v>
      </c>
      <c r="C609" s="1">
        <v>0</v>
      </c>
      <c r="D609" s="1">
        <v>2</v>
      </c>
      <c r="E609" s="1">
        <v>2</v>
      </c>
      <c r="F609" s="1" t="s">
        <v>114</v>
      </c>
      <c r="G609" s="1" t="s">
        <v>165</v>
      </c>
    </row>
    <row r="610" spans="2:7" ht="15.75" customHeight="1" x14ac:dyDescent="0.2">
      <c r="B610" s="1" t="s">
        <v>370</v>
      </c>
      <c r="C610" s="1">
        <v>0</v>
      </c>
      <c r="D610" s="1">
        <v>1</v>
      </c>
      <c r="E610" s="1">
        <v>2</v>
      </c>
      <c r="F610" s="1" t="s">
        <v>178</v>
      </c>
      <c r="G610" s="1" t="s">
        <v>165</v>
      </c>
    </row>
    <row r="611" spans="2:7" ht="15.75" customHeight="1" x14ac:dyDescent="0.2">
      <c r="B611" s="1" t="s">
        <v>1041</v>
      </c>
      <c r="C611" s="1">
        <v>0</v>
      </c>
      <c r="D611" s="1">
        <v>2</v>
      </c>
      <c r="E611" s="1">
        <v>2</v>
      </c>
      <c r="F611" s="1" t="s">
        <v>114</v>
      </c>
      <c r="G611" s="1" t="s">
        <v>165</v>
      </c>
    </row>
    <row r="612" spans="2:7" ht="15.75" customHeight="1" x14ac:dyDescent="0.2">
      <c r="B612" s="1" t="s">
        <v>468</v>
      </c>
      <c r="C612" s="1">
        <v>0</v>
      </c>
      <c r="D612" s="1">
        <v>1</v>
      </c>
      <c r="E612" s="1">
        <v>0</v>
      </c>
      <c r="F612" s="1" t="s">
        <v>53</v>
      </c>
      <c r="G612" s="1" t="s">
        <v>53</v>
      </c>
    </row>
    <row r="613" spans="2:7" ht="15.75" customHeight="1" x14ac:dyDescent="0.2">
      <c r="B613" s="1" t="s">
        <v>1043</v>
      </c>
      <c r="C613" s="1" t="s">
        <v>114</v>
      </c>
      <c r="D613" s="1">
        <v>1</v>
      </c>
      <c r="E613" s="1">
        <v>0</v>
      </c>
      <c r="F613" s="1" t="s">
        <v>53</v>
      </c>
      <c r="G613" s="1" t="s">
        <v>53</v>
      </c>
    </row>
    <row r="614" spans="2:7" ht="15.75" customHeight="1" x14ac:dyDescent="0.2">
      <c r="B614" s="1" t="s">
        <v>1045</v>
      </c>
      <c r="C614" s="1">
        <v>0</v>
      </c>
      <c r="D614" s="1">
        <v>1</v>
      </c>
      <c r="E614" s="1">
        <v>0</v>
      </c>
      <c r="F614" s="1" t="s">
        <v>53</v>
      </c>
      <c r="G614" s="1" t="s">
        <v>53</v>
      </c>
    </row>
    <row r="615" spans="2:7" ht="15.75" customHeight="1" x14ac:dyDescent="0.2">
      <c r="B615" s="1" t="s">
        <v>349</v>
      </c>
      <c r="C615" s="1">
        <v>0</v>
      </c>
      <c r="D615" s="1">
        <v>2</v>
      </c>
      <c r="E615" s="1">
        <v>2</v>
      </c>
      <c r="F615" s="1" t="s">
        <v>114</v>
      </c>
      <c r="G615" s="1" t="s">
        <v>165</v>
      </c>
    </row>
    <row r="616" spans="2:7" ht="15.75" customHeight="1" x14ac:dyDescent="0.2">
      <c r="B616" s="1" t="s">
        <v>1046</v>
      </c>
      <c r="C616" s="1">
        <v>0</v>
      </c>
      <c r="D616" s="1">
        <v>2</v>
      </c>
      <c r="E616" s="1">
        <v>2</v>
      </c>
      <c r="F616" s="1" t="s">
        <v>114</v>
      </c>
      <c r="G616" s="1" t="s">
        <v>165</v>
      </c>
    </row>
    <row r="617" spans="2:7" ht="15.75" customHeight="1" x14ac:dyDescent="0.2">
      <c r="B617" s="1" t="s">
        <v>1047</v>
      </c>
      <c r="C617" s="1">
        <v>0</v>
      </c>
      <c r="D617" s="1">
        <v>1</v>
      </c>
      <c r="E617" s="1">
        <v>0</v>
      </c>
      <c r="F617" s="1" t="s">
        <v>53</v>
      </c>
      <c r="G617" s="1" t="s">
        <v>53</v>
      </c>
    </row>
    <row r="618" spans="2:7" ht="15.75" customHeight="1" x14ac:dyDescent="0.2">
      <c r="B618" s="1" t="s">
        <v>557</v>
      </c>
      <c r="C618" s="1" t="s">
        <v>114</v>
      </c>
      <c r="D618" s="1">
        <v>1</v>
      </c>
      <c r="E618" s="1">
        <v>0</v>
      </c>
      <c r="F618" s="1" t="s">
        <v>53</v>
      </c>
      <c r="G618" s="1" t="s">
        <v>53</v>
      </c>
    </row>
    <row r="619" spans="2:7" ht="15.75" customHeight="1" x14ac:dyDescent="0.2">
      <c r="B619" s="1" t="s">
        <v>1049</v>
      </c>
      <c r="C619" s="1">
        <v>0</v>
      </c>
      <c r="D619" s="1">
        <v>1</v>
      </c>
      <c r="E619" s="1">
        <v>0</v>
      </c>
      <c r="F619" s="1" t="s">
        <v>53</v>
      </c>
      <c r="G619" s="1" t="s">
        <v>53</v>
      </c>
    </row>
    <row r="620" spans="2:7" ht="15.75" customHeight="1" x14ac:dyDescent="0.2">
      <c r="B620" s="1" t="s">
        <v>1050</v>
      </c>
      <c r="C620" s="1">
        <v>0</v>
      </c>
      <c r="D620" s="1">
        <v>2</v>
      </c>
      <c r="E620" s="1">
        <v>0</v>
      </c>
      <c r="F620" s="1" t="s">
        <v>178</v>
      </c>
      <c r="G620" s="1" t="s">
        <v>53</v>
      </c>
    </row>
    <row r="621" spans="2:7" ht="15.75" customHeight="1" x14ac:dyDescent="0.2">
      <c r="B621" s="1" t="s">
        <v>1052</v>
      </c>
      <c r="C621" s="1">
        <v>0</v>
      </c>
      <c r="D621" s="1">
        <v>3</v>
      </c>
      <c r="E621" s="1">
        <v>2</v>
      </c>
      <c r="F621" s="1" t="s">
        <v>178</v>
      </c>
      <c r="G621" s="1" t="s">
        <v>165</v>
      </c>
    </row>
    <row r="622" spans="2:7" ht="15.75" customHeight="1" x14ac:dyDescent="0.2">
      <c r="B622" s="1" t="s">
        <v>1053</v>
      </c>
      <c r="C622" s="1">
        <v>0</v>
      </c>
      <c r="D622" s="1">
        <v>2</v>
      </c>
      <c r="E622" s="1">
        <v>0</v>
      </c>
      <c r="F622" s="1" t="s">
        <v>178</v>
      </c>
      <c r="G622" s="1" t="s">
        <v>53</v>
      </c>
    </row>
    <row r="623" spans="2:7" ht="15.75" customHeight="1" x14ac:dyDescent="0.2">
      <c r="B623" s="1" t="s">
        <v>1054</v>
      </c>
      <c r="C623" s="1">
        <v>0</v>
      </c>
      <c r="D623" s="1">
        <v>3</v>
      </c>
      <c r="E623" s="1">
        <v>2</v>
      </c>
      <c r="F623" s="1" t="s">
        <v>178</v>
      </c>
      <c r="G623" s="1" t="s">
        <v>165</v>
      </c>
    </row>
    <row r="624" spans="2:7" ht="15.75" customHeight="1" x14ac:dyDescent="0.2">
      <c r="B624" s="1" t="s">
        <v>1055</v>
      </c>
      <c r="C624" s="1">
        <v>0</v>
      </c>
      <c r="D624" s="1">
        <v>1</v>
      </c>
      <c r="E624" s="1">
        <v>2</v>
      </c>
      <c r="F624" s="1" t="s">
        <v>178</v>
      </c>
      <c r="G624" s="1" t="s">
        <v>165</v>
      </c>
    </row>
    <row r="625" spans="2:7" ht="15.75" customHeight="1" x14ac:dyDescent="0.2">
      <c r="B625" s="1" t="s">
        <v>1057</v>
      </c>
      <c r="C625" s="1">
        <v>0</v>
      </c>
      <c r="D625" s="1">
        <v>1</v>
      </c>
      <c r="E625" s="1">
        <v>2</v>
      </c>
      <c r="F625" s="1" t="s">
        <v>178</v>
      </c>
      <c r="G625" s="1" t="s">
        <v>165</v>
      </c>
    </row>
    <row r="626" spans="2:7" ht="15.75" customHeight="1" x14ac:dyDescent="0.2">
      <c r="B626" s="1" t="s">
        <v>1059</v>
      </c>
      <c r="C626" s="1" t="s">
        <v>114</v>
      </c>
      <c r="D626" s="1">
        <v>1</v>
      </c>
      <c r="E626" s="1">
        <v>0</v>
      </c>
      <c r="F626" s="1" t="s">
        <v>53</v>
      </c>
      <c r="G626" s="1" t="s">
        <v>53</v>
      </c>
    </row>
    <row r="627" spans="2:7" ht="15.75" customHeight="1" x14ac:dyDescent="0.2">
      <c r="B627" s="1" t="s">
        <v>1060</v>
      </c>
      <c r="C627" s="1">
        <v>0</v>
      </c>
      <c r="D627" s="1">
        <v>1</v>
      </c>
      <c r="E627" s="1">
        <v>2</v>
      </c>
      <c r="F627" s="1" t="s">
        <v>178</v>
      </c>
      <c r="G627" s="1" t="s">
        <v>165</v>
      </c>
    </row>
    <row r="628" spans="2:7" ht="15.75" customHeight="1" x14ac:dyDescent="0.2">
      <c r="B628" s="1" t="s">
        <v>1061</v>
      </c>
      <c r="C628" s="1">
        <v>0</v>
      </c>
      <c r="D628" s="1">
        <v>2</v>
      </c>
      <c r="E628" s="1">
        <v>2</v>
      </c>
      <c r="F628" s="1" t="s">
        <v>114</v>
      </c>
      <c r="G628" s="1" t="s">
        <v>165</v>
      </c>
    </row>
    <row r="629" spans="2:7" ht="15.75" customHeight="1" x14ac:dyDescent="0.2">
      <c r="B629" s="1" t="s">
        <v>1062</v>
      </c>
      <c r="C629" s="1">
        <v>0</v>
      </c>
      <c r="E629" s="1">
        <v>0</v>
      </c>
      <c r="F629" s="1" t="s">
        <v>53</v>
      </c>
      <c r="G629" s="1" t="s">
        <v>53</v>
      </c>
    </row>
    <row r="630" spans="2:7" ht="15.75" customHeight="1" x14ac:dyDescent="0.2">
      <c r="B630" s="1" t="s">
        <v>1062</v>
      </c>
      <c r="C630" s="1">
        <v>0</v>
      </c>
      <c r="D630" s="1">
        <v>1</v>
      </c>
      <c r="E630" s="1">
        <v>0</v>
      </c>
      <c r="F630" s="1" t="s">
        <v>53</v>
      </c>
      <c r="G630" s="1" t="s">
        <v>53</v>
      </c>
    </row>
    <row r="631" spans="2:7" ht="15.75" customHeight="1" x14ac:dyDescent="0.2">
      <c r="B631" s="1" t="s">
        <v>1065</v>
      </c>
      <c r="C631" s="1">
        <v>0</v>
      </c>
      <c r="D631" s="1">
        <v>2</v>
      </c>
      <c r="E631" s="1">
        <v>2</v>
      </c>
      <c r="F631" s="1" t="s">
        <v>114</v>
      </c>
      <c r="G631" s="1" t="s">
        <v>165</v>
      </c>
    </row>
    <row r="632" spans="2:7" ht="15.75" customHeight="1" x14ac:dyDescent="0.2">
      <c r="B632" s="1" t="s">
        <v>1068</v>
      </c>
      <c r="C632" s="1">
        <v>0</v>
      </c>
      <c r="D632" s="1">
        <v>4</v>
      </c>
      <c r="E632" s="1">
        <v>4</v>
      </c>
      <c r="F632" s="1" t="s">
        <v>114</v>
      </c>
      <c r="G632" s="1" t="s">
        <v>115</v>
      </c>
    </row>
    <row r="633" spans="2:7" ht="15.75" customHeight="1" x14ac:dyDescent="0.2">
      <c r="B633" s="1" t="s">
        <v>1070</v>
      </c>
      <c r="C633" s="1">
        <v>0</v>
      </c>
      <c r="D633" s="1">
        <v>1</v>
      </c>
      <c r="E633" s="1">
        <v>0</v>
      </c>
      <c r="F633" s="1" t="s">
        <v>53</v>
      </c>
      <c r="G633" s="1" t="s">
        <v>53</v>
      </c>
    </row>
    <row r="634" spans="2:7" ht="15.75" customHeight="1" x14ac:dyDescent="0.2">
      <c r="B634" s="1" t="s">
        <v>1071</v>
      </c>
      <c r="C634" s="1">
        <v>0</v>
      </c>
      <c r="D634" s="1">
        <v>1</v>
      </c>
      <c r="E634" s="1">
        <v>0</v>
      </c>
      <c r="F634" s="1" t="s">
        <v>53</v>
      </c>
      <c r="G634" s="1" t="s">
        <v>53</v>
      </c>
    </row>
    <row r="635" spans="2:7" ht="15.75" customHeight="1" x14ac:dyDescent="0.2">
      <c r="B635" s="1" t="s">
        <v>1072</v>
      </c>
      <c r="C635" s="1">
        <v>0</v>
      </c>
      <c r="D635" s="1">
        <v>3</v>
      </c>
      <c r="E635" s="1">
        <v>4</v>
      </c>
      <c r="F635" s="1" t="s">
        <v>178</v>
      </c>
      <c r="G635" s="1" t="s">
        <v>115</v>
      </c>
    </row>
    <row r="636" spans="2:7" ht="15.75" customHeight="1" x14ac:dyDescent="0.2">
      <c r="B636" s="1" t="s">
        <v>1074</v>
      </c>
      <c r="C636" s="1">
        <v>0</v>
      </c>
      <c r="D636" s="1">
        <v>3</v>
      </c>
      <c r="E636" s="1">
        <v>3</v>
      </c>
      <c r="F636" s="1" t="s">
        <v>114</v>
      </c>
      <c r="G636" s="1" t="s">
        <v>115</v>
      </c>
    </row>
    <row r="637" spans="2:7" ht="15.75" customHeight="1" x14ac:dyDescent="0.2">
      <c r="B637" s="1" t="s">
        <v>1076</v>
      </c>
      <c r="C637" s="1">
        <v>0</v>
      </c>
      <c r="D637" s="1">
        <v>2</v>
      </c>
      <c r="E637" s="1">
        <v>2</v>
      </c>
      <c r="F637" s="1" t="s">
        <v>114</v>
      </c>
      <c r="G637" s="1" t="s">
        <v>165</v>
      </c>
    </row>
    <row r="638" spans="2:7" ht="15.75" customHeight="1" x14ac:dyDescent="0.2">
      <c r="B638" s="1" t="s">
        <v>1078</v>
      </c>
      <c r="C638" s="1">
        <v>0</v>
      </c>
      <c r="D638" s="1">
        <v>1</v>
      </c>
      <c r="E638" s="1">
        <v>0</v>
      </c>
      <c r="F638" s="1" t="s">
        <v>53</v>
      </c>
      <c r="G638" s="1" t="s">
        <v>53</v>
      </c>
    </row>
    <row r="639" spans="2:7" ht="15.75" customHeight="1" x14ac:dyDescent="0.2">
      <c r="B639" s="1" t="s">
        <v>912</v>
      </c>
      <c r="C639" s="1" t="s">
        <v>114</v>
      </c>
      <c r="D639" s="1">
        <v>1</v>
      </c>
      <c r="E639" s="1">
        <v>0</v>
      </c>
      <c r="F639" s="1" t="s">
        <v>53</v>
      </c>
      <c r="G639" s="1" t="s">
        <v>53</v>
      </c>
    </row>
    <row r="640" spans="2:7" ht="15.75" customHeight="1" x14ac:dyDescent="0.2">
      <c r="B640" s="1" t="s">
        <v>1079</v>
      </c>
      <c r="C640" s="1">
        <v>0</v>
      </c>
      <c r="D640" s="1">
        <v>2</v>
      </c>
      <c r="E640" s="1">
        <v>2</v>
      </c>
      <c r="F640" s="1" t="s">
        <v>114</v>
      </c>
      <c r="G640" s="1" t="s">
        <v>165</v>
      </c>
    </row>
    <row r="641" spans="2:7" ht="15.75" customHeight="1" x14ac:dyDescent="0.2">
      <c r="B641" s="1" t="s">
        <v>1080</v>
      </c>
      <c r="C641" s="1">
        <v>0</v>
      </c>
      <c r="D641" s="1">
        <v>2</v>
      </c>
      <c r="E641" s="1">
        <v>2</v>
      </c>
      <c r="F641" s="1" t="s">
        <v>114</v>
      </c>
      <c r="G641" s="1" t="s">
        <v>165</v>
      </c>
    </row>
    <row r="642" spans="2:7" ht="15.75" customHeight="1" x14ac:dyDescent="0.2">
      <c r="B642" s="1" t="s">
        <v>1081</v>
      </c>
      <c r="C642" s="1">
        <v>0</v>
      </c>
      <c r="D642" s="1">
        <v>1</v>
      </c>
      <c r="E642" s="1">
        <v>0</v>
      </c>
      <c r="F642" s="1" t="s">
        <v>53</v>
      </c>
      <c r="G642" s="1" t="s">
        <v>53</v>
      </c>
    </row>
    <row r="643" spans="2:7" ht="15.75" customHeight="1" x14ac:dyDescent="0.2">
      <c r="B643" s="1" t="s">
        <v>1083</v>
      </c>
      <c r="C643" s="1">
        <v>0</v>
      </c>
      <c r="D643" s="1">
        <v>2</v>
      </c>
      <c r="E643" s="1">
        <v>2</v>
      </c>
      <c r="F643" s="1" t="s">
        <v>114</v>
      </c>
      <c r="G643" s="1" t="s">
        <v>165</v>
      </c>
    </row>
    <row r="644" spans="2:7" ht="15.75" customHeight="1" x14ac:dyDescent="0.2">
      <c r="B644" s="1" t="s">
        <v>1085</v>
      </c>
      <c r="C644" s="1">
        <v>0</v>
      </c>
      <c r="D644" s="1">
        <v>1</v>
      </c>
      <c r="E644" s="1">
        <v>0</v>
      </c>
      <c r="F644" s="1" t="s">
        <v>53</v>
      </c>
      <c r="G644" s="1" t="s">
        <v>53</v>
      </c>
    </row>
    <row r="645" spans="2:7" ht="15.75" customHeight="1" x14ac:dyDescent="0.2">
      <c r="B645" s="1" t="s">
        <v>164</v>
      </c>
      <c r="C645" s="1">
        <v>0</v>
      </c>
      <c r="D645" s="1">
        <v>1</v>
      </c>
      <c r="E645" s="1">
        <v>0</v>
      </c>
      <c r="F645" s="1" t="s">
        <v>53</v>
      </c>
      <c r="G645" s="1" t="s">
        <v>53</v>
      </c>
    </row>
    <row r="646" spans="2:7" ht="15.75" customHeight="1" x14ac:dyDescent="0.2">
      <c r="B646" s="1" t="s">
        <v>1086</v>
      </c>
      <c r="C646" s="1" t="s">
        <v>114</v>
      </c>
      <c r="D646" s="1">
        <v>4</v>
      </c>
      <c r="E646" s="1">
        <v>4</v>
      </c>
      <c r="F646" s="1" t="s">
        <v>114</v>
      </c>
      <c r="G646" s="1" t="s">
        <v>115</v>
      </c>
    </row>
    <row r="647" spans="2:7" ht="15.75" customHeight="1" x14ac:dyDescent="0.2">
      <c r="B647" s="1" t="s">
        <v>1087</v>
      </c>
      <c r="C647" s="1">
        <v>0</v>
      </c>
      <c r="D647" s="1">
        <v>2</v>
      </c>
      <c r="E647" s="1">
        <v>2</v>
      </c>
      <c r="F647" s="1" t="s">
        <v>114</v>
      </c>
      <c r="G647" s="1" t="s">
        <v>165</v>
      </c>
    </row>
    <row r="648" spans="2:7" ht="15.75" customHeight="1" x14ac:dyDescent="0.2">
      <c r="B648" s="1" t="s">
        <v>1090</v>
      </c>
      <c r="C648" s="1">
        <v>0</v>
      </c>
      <c r="D648" s="1">
        <v>2</v>
      </c>
      <c r="E648" s="1">
        <v>2</v>
      </c>
      <c r="F648" s="1" t="s">
        <v>114</v>
      </c>
      <c r="G648" s="1" t="s">
        <v>165</v>
      </c>
    </row>
    <row r="649" spans="2:7" ht="15.75" customHeight="1" x14ac:dyDescent="0.2">
      <c r="B649" s="1" t="s">
        <v>1092</v>
      </c>
      <c r="C649" s="1">
        <v>0</v>
      </c>
      <c r="D649" s="1">
        <v>2</v>
      </c>
      <c r="E649" s="1">
        <v>2</v>
      </c>
      <c r="F649" s="1" t="s">
        <v>114</v>
      </c>
      <c r="G649" s="1" t="s">
        <v>165</v>
      </c>
    </row>
    <row r="650" spans="2:7" ht="15.75" customHeight="1" x14ac:dyDescent="0.2">
      <c r="B650" s="1" t="s">
        <v>1095</v>
      </c>
      <c r="C650" s="1">
        <v>0</v>
      </c>
      <c r="D650" s="1">
        <v>3</v>
      </c>
      <c r="E650" s="1">
        <v>4</v>
      </c>
      <c r="F650" s="1" t="s">
        <v>178</v>
      </c>
      <c r="G650" s="1" t="s">
        <v>115</v>
      </c>
    </row>
    <row r="651" spans="2:7" ht="15.75" customHeight="1" x14ac:dyDescent="0.2">
      <c r="B651" s="1" t="s">
        <v>1096</v>
      </c>
      <c r="C651" s="1">
        <v>0</v>
      </c>
      <c r="D651" s="1">
        <v>1</v>
      </c>
      <c r="E651" s="1">
        <v>0</v>
      </c>
      <c r="F651" s="1" t="s">
        <v>53</v>
      </c>
      <c r="G651" s="1" t="s">
        <v>53</v>
      </c>
    </row>
    <row r="652" spans="2:7" ht="15.75" customHeight="1" x14ac:dyDescent="0.2">
      <c r="B652" s="1" t="s">
        <v>1097</v>
      </c>
      <c r="C652" s="1" t="s">
        <v>114</v>
      </c>
      <c r="D652" s="1">
        <v>1</v>
      </c>
      <c r="E652" s="1">
        <v>0</v>
      </c>
      <c r="F652" s="1" t="s">
        <v>53</v>
      </c>
      <c r="G652" s="1" t="s">
        <v>53</v>
      </c>
    </row>
    <row r="653" spans="2:7" ht="15.75" customHeight="1" x14ac:dyDescent="0.2">
      <c r="B653" s="1" t="s">
        <v>1098</v>
      </c>
      <c r="C653" s="1">
        <v>0</v>
      </c>
      <c r="D653" s="1">
        <v>2</v>
      </c>
      <c r="E653" s="1">
        <v>2</v>
      </c>
      <c r="F653" s="1" t="s">
        <v>114</v>
      </c>
      <c r="G653" s="1" t="s">
        <v>165</v>
      </c>
    </row>
    <row r="654" spans="2:7" ht="15.75" customHeight="1" x14ac:dyDescent="0.2">
      <c r="B654" s="1" t="s">
        <v>1100</v>
      </c>
      <c r="C654" s="1">
        <v>0</v>
      </c>
      <c r="D654" s="1">
        <v>1</v>
      </c>
      <c r="E654" s="1">
        <v>0</v>
      </c>
      <c r="F654" s="1" t="s">
        <v>53</v>
      </c>
      <c r="G654" s="1" t="s">
        <v>53</v>
      </c>
    </row>
    <row r="655" spans="2:7" ht="15.75" customHeight="1" x14ac:dyDescent="0.2">
      <c r="B655" s="1" t="s">
        <v>1102</v>
      </c>
      <c r="C655" s="1">
        <v>0</v>
      </c>
      <c r="D655" s="1">
        <v>2</v>
      </c>
      <c r="E655" s="1">
        <v>2</v>
      </c>
      <c r="F655" s="1" t="s">
        <v>114</v>
      </c>
      <c r="G655" s="1" t="s">
        <v>165</v>
      </c>
    </row>
    <row r="656" spans="2:7" ht="15.75" customHeight="1" x14ac:dyDescent="0.2">
      <c r="B656" s="1" t="s">
        <v>1104</v>
      </c>
      <c r="C656" s="1">
        <v>0</v>
      </c>
      <c r="D656" s="1">
        <v>2</v>
      </c>
      <c r="E656" s="1">
        <v>2</v>
      </c>
      <c r="F656" s="1" t="s">
        <v>114</v>
      </c>
      <c r="G656" s="1" t="s">
        <v>165</v>
      </c>
    </row>
    <row r="657" spans="2:7" ht="15.75" customHeight="1" x14ac:dyDescent="0.2">
      <c r="B657" s="1" t="s">
        <v>1105</v>
      </c>
      <c r="C657" s="1">
        <v>0</v>
      </c>
      <c r="D657" s="1">
        <v>4</v>
      </c>
      <c r="E657" s="1">
        <v>4</v>
      </c>
      <c r="F657" s="1" t="s">
        <v>114</v>
      </c>
      <c r="G657" s="1" t="s">
        <v>115</v>
      </c>
    </row>
    <row r="658" spans="2:7" ht="15.75" customHeight="1" x14ac:dyDescent="0.2">
      <c r="B658" s="1" t="s">
        <v>1106</v>
      </c>
      <c r="C658" s="1">
        <v>0</v>
      </c>
      <c r="D658" s="1">
        <v>1</v>
      </c>
      <c r="E658" s="1">
        <v>0</v>
      </c>
      <c r="F658" s="1" t="s">
        <v>53</v>
      </c>
      <c r="G658" s="1" t="s">
        <v>53</v>
      </c>
    </row>
    <row r="659" spans="2:7" ht="15.75" customHeight="1" x14ac:dyDescent="0.2">
      <c r="B659" s="1" t="s">
        <v>1107</v>
      </c>
      <c r="C659" s="1">
        <v>0</v>
      </c>
      <c r="D659" s="1">
        <v>1</v>
      </c>
      <c r="E659" s="1">
        <v>0</v>
      </c>
      <c r="F659" s="1" t="s">
        <v>53</v>
      </c>
      <c r="G659" s="1" t="s">
        <v>53</v>
      </c>
    </row>
    <row r="660" spans="2:7" ht="15.75" customHeight="1" x14ac:dyDescent="0.2">
      <c r="B660" s="1" t="s">
        <v>973</v>
      </c>
      <c r="C660" s="1">
        <v>0</v>
      </c>
      <c r="D660" s="1">
        <v>1</v>
      </c>
      <c r="E660" s="1">
        <v>0</v>
      </c>
      <c r="F660" s="1" t="s">
        <v>53</v>
      </c>
      <c r="G660" s="1" t="s">
        <v>53</v>
      </c>
    </row>
    <row r="661" spans="2:7" ht="15.75" customHeight="1" x14ac:dyDescent="0.2">
      <c r="B661" s="1" t="s">
        <v>1111</v>
      </c>
      <c r="C661" s="1">
        <v>0</v>
      </c>
      <c r="D661" s="1">
        <v>1</v>
      </c>
      <c r="E661" s="1">
        <v>2</v>
      </c>
      <c r="F661" s="1" t="s">
        <v>178</v>
      </c>
      <c r="G661" s="1" t="s">
        <v>165</v>
      </c>
    </row>
    <row r="662" spans="2:7" ht="15.75" customHeight="1" x14ac:dyDescent="0.2">
      <c r="B662" s="1" t="s">
        <v>1112</v>
      </c>
      <c r="C662" s="1" t="s">
        <v>114</v>
      </c>
      <c r="D662" s="1">
        <v>1</v>
      </c>
      <c r="E662" s="1">
        <v>0</v>
      </c>
      <c r="F662" s="1" t="s">
        <v>53</v>
      </c>
      <c r="G662" s="1" t="s">
        <v>53</v>
      </c>
    </row>
    <row r="663" spans="2:7" ht="15.75" customHeight="1" x14ac:dyDescent="0.2">
      <c r="B663" s="1" t="s">
        <v>1113</v>
      </c>
      <c r="C663" s="1">
        <v>0</v>
      </c>
      <c r="D663" s="1">
        <v>2</v>
      </c>
      <c r="E663" s="1">
        <v>2</v>
      </c>
      <c r="F663" s="1" t="s">
        <v>114</v>
      </c>
      <c r="G663" s="1" t="s">
        <v>165</v>
      </c>
    </row>
    <row r="664" spans="2:7" ht="15.75" customHeight="1" x14ac:dyDescent="0.2">
      <c r="B664" s="1" t="s">
        <v>1114</v>
      </c>
      <c r="C664" s="1">
        <v>0</v>
      </c>
      <c r="D664" s="1">
        <v>1</v>
      </c>
      <c r="E664" s="1">
        <v>0</v>
      </c>
      <c r="F664" s="1" t="s">
        <v>53</v>
      </c>
      <c r="G664" s="1" t="s">
        <v>53</v>
      </c>
    </row>
    <row r="665" spans="2:7" ht="15.75" customHeight="1" x14ac:dyDescent="0.2">
      <c r="B665" s="1" t="s">
        <v>1115</v>
      </c>
      <c r="C665" s="1">
        <v>0</v>
      </c>
      <c r="D665" s="1">
        <v>1</v>
      </c>
      <c r="E665" s="1">
        <v>0</v>
      </c>
      <c r="F665" s="1" t="s">
        <v>53</v>
      </c>
      <c r="G665" s="1" t="s">
        <v>53</v>
      </c>
    </row>
    <row r="666" spans="2:7" ht="15.75" customHeight="1" x14ac:dyDescent="0.2">
      <c r="B666" s="1" t="s">
        <v>1117</v>
      </c>
      <c r="C666" s="1">
        <v>0</v>
      </c>
      <c r="D666" s="1">
        <v>1</v>
      </c>
      <c r="E666" s="1">
        <v>0</v>
      </c>
      <c r="F666" s="1" t="s">
        <v>53</v>
      </c>
      <c r="G666" s="1" t="s">
        <v>53</v>
      </c>
    </row>
    <row r="667" spans="2:7" ht="15.75" customHeight="1" x14ac:dyDescent="0.2">
      <c r="B667" s="1" t="s">
        <v>1120</v>
      </c>
      <c r="C667" s="1">
        <v>0</v>
      </c>
      <c r="D667" s="1">
        <v>1</v>
      </c>
      <c r="E667" s="1">
        <v>0</v>
      </c>
      <c r="F667" s="1" t="s">
        <v>53</v>
      </c>
      <c r="G667" s="1" t="s">
        <v>53</v>
      </c>
    </row>
    <row r="668" spans="2:7" ht="15.75" customHeight="1" x14ac:dyDescent="0.2">
      <c r="B668" s="1" t="s">
        <v>1121</v>
      </c>
      <c r="C668" s="1">
        <v>0</v>
      </c>
      <c r="D668" s="1">
        <v>1</v>
      </c>
      <c r="E668" s="1">
        <v>0</v>
      </c>
      <c r="F668" s="1" t="s">
        <v>53</v>
      </c>
      <c r="G668" s="1" t="s">
        <v>53</v>
      </c>
    </row>
    <row r="669" spans="2:7" ht="15.75" customHeight="1" x14ac:dyDescent="0.2">
      <c r="B669" s="1" t="s">
        <v>1122</v>
      </c>
      <c r="C669" s="1">
        <v>0</v>
      </c>
      <c r="D669" s="1">
        <v>1</v>
      </c>
      <c r="E669" s="1">
        <v>0</v>
      </c>
      <c r="F669" s="1" t="s">
        <v>53</v>
      </c>
      <c r="G669" s="1" t="s">
        <v>53</v>
      </c>
    </row>
    <row r="670" spans="2:7" ht="15.75" customHeight="1" x14ac:dyDescent="0.2">
      <c r="B670" s="1" t="s">
        <v>1123</v>
      </c>
      <c r="C670" s="1">
        <v>0</v>
      </c>
      <c r="D670" s="1">
        <v>1</v>
      </c>
      <c r="E670" s="1">
        <v>2</v>
      </c>
      <c r="F670" s="1" t="s">
        <v>178</v>
      </c>
      <c r="G670" s="1" t="s">
        <v>165</v>
      </c>
    </row>
    <row r="671" spans="2:7" ht="15.75" customHeight="1" x14ac:dyDescent="0.2">
      <c r="B671" s="1" t="s">
        <v>1125</v>
      </c>
      <c r="C671" s="1">
        <v>0</v>
      </c>
      <c r="D671" s="1">
        <v>2</v>
      </c>
      <c r="E671" s="1">
        <v>2</v>
      </c>
      <c r="F671" s="1" t="s">
        <v>114</v>
      </c>
      <c r="G671" s="1" t="s">
        <v>165</v>
      </c>
    </row>
    <row r="672" spans="2:7" ht="15.75" customHeight="1" x14ac:dyDescent="0.2">
      <c r="B672" s="1" t="s">
        <v>1126</v>
      </c>
      <c r="C672" s="1">
        <v>0</v>
      </c>
      <c r="D672" s="1">
        <v>1</v>
      </c>
      <c r="E672" s="1">
        <v>0</v>
      </c>
      <c r="F672" s="1" t="s">
        <v>53</v>
      </c>
      <c r="G672" s="1" t="s">
        <v>53</v>
      </c>
    </row>
    <row r="673" spans="2:7" ht="15.75" customHeight="1" x14ac:dyDescent="0.2">
      <c r="B673" s="1" t="s">
        <v>1129</v>
      </c>
      <c r="C673" s="1">
        <v>0</v>
      </c>
      <c r="D673" s="1">
        <v>2</v>
      </c>
      <c r="E673" s="1">
        <v>2</v>
      </c>
      <c r="F673" s="1" t="s">
        <v>114</v>
      </c>
      <c r="G673" s="1" t="s">
        <v>165</v>
      </c>
    </row>
    <row r="674" spans="2:7" ht="15.75" customHeight="1" x14ac:dyDescent="0.2">
      <c r="B674" s="1" t="s">
        <v>1130</v>
      </c>
      <c r="C674" s="1">
        <v>0</v>
      </c>
      <c r="D674" s="1">
        <v>1</v>
      </c>
      <c r="E674" s="1">
        <v>0</v>
      </c>
      <c r="F674" s="1" t="s">
        <v>53</v>
      </c>
      <c r="G674" s="1" t="s">
        <v>53</v>
      </c>
    </row>
    <row r="675" spans="2:7" ht="15.75" customHeight="1" x14ac:dyDescent="0.2">
      <c r="B675" s="1" t="s">
        <v>1131</v>
      </c>
      <c r="C675" s="1">
        <v>0</v>
      </c>
      <c r="D675" s="1">
        <v>1</v>
      </c>
      <c r="E675" s="1">
        <v>0</v>
      </c>
      <c r="F675" s="1" t="s">
        <v>53</v>
      </c>
      <c r="G675" s="1" t="s">
        <v>53</v>
      </c>
    </row>
    <row r="676" spans="2:7" ht="15.75" customHeight="1" x14ac:dyDescent="0.2">
      <c r="B676" s="1" t="s">
        <v>1132</v>
      </c>
      <c r="C676" s="1">
        <v>0</v>
      </c>
      <c r="D676" s="1">
        <v>1</v>
      </c>
      <c r="E676" s="1">
        <v>0</v>
      </c>
      <c r="F676" s="1" t="s">
        <v>53</v>
      </c>
      <c r="G676" s="1" t="s">
        <v>53</v>
      </c>
    </row>
    <row r="677" spans="2:7" ht="15.75" customHeight="1" x14ac:dyDescent="0.2">
      <c r="B677" s="1" t="s">
        <v>1134</v>
      </c>
      <c r="C677" s="1">
        <v>0</v>
      </c>
      <c r="D677" s="1">
        <v>1</v>
      </c>
      <c r="E677" s="1">
        <v>0</v>
      </c>
      <c r="F677" s="1" t="s">
        <v>53</v>
      </c>
      <c r="G677" s="1" t="s">
        <v>53</v>
      </c>
    </row>
    <row r="678" spans="2:7" ht="15.75" customHeight="1" x14ac:dyDescent="0.2">
      <c r="B678" s="1" t="s">
        <v>1136</v>
      </c>
      <c r="C678" s="1">
        <v>0</v>
      </c>
      <c r="D678" s="1">
        <v>1</v>
      </c>
      <c r="E678" s="1">
        <v>0</v>
      </c>
      <c r="F678" s="1" t="s">
        <v>53</v>
      </c>
      <c r="G678" s="1" t="s">
        <v>53</v>
      </c>
    </row>
    <row r="679" spans="2:7" ht="15.75" customHeight="1" x14ac:dyDescent="0.2">
      <c r="B679" s="1" t="s">
        <v>1138</v>
      </c>
      <c r="C679" s="1" t="s">
        <v>114</v>
      </c>
      <c r="D679" s="1">
        <v>1</v>
      </c>
      <c r="E679" s="1">
        <v>2</v>
      </c>
      <c r="F679" s="1" t="s">
        <v>178</v>
      </c>
      <c r="G679" s="1" t="s">
        <v>165</v>
      </c>
    </row>
    <row r="680" spans="2:7" ht="15.75" customHeight="1" x14ac:dyDescent="0.2">
      <c r="B680" s="1" t="s">
        <v>1139</v>
      </c>
      <c r="C680" s="1">
        <v>0</v>
      </c>
      <c r="D680" s="1">
        <v>1</v>
      </c>
      <c r="E680" s="1">
        <v>0</v>
      </c>
      <c r="F680" s="1" t="s">
        <v>53</v>
      </c>
      <c r="G680" s="1" t="s">
        <v>53</v>
      </c>
    </row>
    <row r="681" spans="2:7" ht="15.75" customHeight="1" x14ac:dyDescent="0.2">
      <c r="B681" s="1" t="s">
        <v>1140</v>
      </c>
      <c r="C681" s="1">
        <v>0</v>
      </c>
      <c r="D681" s="1">
        <v>1</v>
      </c>
      <c r="E681" s="1">
        <v>0</v>
      </c>
      <c r="F681" s="1" t="s">
        <v>53</v>
      </c>
      <c r="G681" s="1" t="s">
        <v>53</v>
      </c>
    </row>
    <row r="682" spans="2:7" ht="15.75" customHeight="1" x14ac:dyDescent="0.2">
      <c r="B682" s="25" t="s">
        <v>1141</v>
      </c>
      <c r="C682" s="1">
        <v>0</v>
      </c>
      <c r="D682" s="1">
        <v>2</v>
      </c>
      <c r="E682" s="1">
        <v>2</v>
      </c>
      <c r="F682" s="1" t="s">
        <v>114</v>
      </c>
      <c r="G682" s="1" t="s">
        <v>165</v>
      </c>
    </row>
    <row r="683" spans="2:7" ht="15.75" customHeight="1" x14ac:dyDescent="0.2">
      <c r="B683" s="1" t="s">
        <v>1147</v>
      </c>
      <c r="C683" s="1">
        <v>0</v>
      </c>
      <c r="D683" s="1">
        <v>1</v>
      </c>
      <c r="E683" s="1">
        <v>0</v>
      </c>
      <c r="F683" s="1" t="s">
        <v>53</v>
      </c>
      <c r="G683" s="1" t="s">
        <v>53</v>
      </c>
    </row>
    <row r="684" spans="2:7" ht="15.75" customHeight="1" x14ac:dyDescent="0.2">
      <c r="B684" s="1" t="s">
        <v>1149</v>
      </c>
      <c r="C684" s="1" t="s">
        <v>114</v>
      </c>
      <c r="D684" s="1">
        <v>1</v>
      </c>
      <c r="E684" s="1">
        <v>0</v>
      </c>
      <c r="F684" s="1" t="s">
        <v>53</v>
      </c>
      <c r="G684" s="1" t="s">
        <v>53</v>
      </c>
    </row>
    <row r="685" spans="2:7" ht="15.75" customHeight="1" x14ac:dyDescent="0.2">
      <c r="B685" s="1" t="s">
        <v>1150</v>
      </c>
      <c r="C685" s="1">
        <v>0</v>
      </c>
      <c r="D685" s="1">
        <v>3</v>
      </c>
      <c r="E685" s="1">
        <v>2</v>
      </c>
      <c r="F685" s="1" t="s">
        <v>178</v>
      </c>
      <c r="G685" s="1" t="s">
        <v>165</v>
      </c>
    </row>
    <row r="686" spans="2:7" ht="15.75" customHeight="1" x14ac:dyDescent="0.2">
      <c r="B686" s="1" t="s">
        <v>1151</v>
      </c>
      <c r="C686" s="1">
        <v>0</v>
      </c>
      <c r="D686" s="1">
        <v>2</v>
      </c>
      <c r="E686" s="1">
        <v>2</v>
      </c>
      <c r="F686" s="1" t="s">
        <v>114</v>
      </c>
      <c r="G686" s="1" t="s">
        <v>165</v>
      </c>
    </row>
    <row r="687" spans="2:7" ht="15.75" customHeight="1" x14ac:dyDescent="0.2">
      <c r="B687" s="1" t="s">
        <v>1152</v>
      </c>
      <c r="C687" s="1" t="s">
        <v>114</v>
      </c>
      <c r="D687" s="1">
        <v>1</v>
      </c>
      <c r="E687" s="1">
        <v>0</v>
      </c>
      <c r="F687" s="1" t="s">
        <v>53</v>
      </c>
      <c r="G687" s="1" t="s">
        <v>53</v>
      </c>
    </row>
    <row r="688" spans="2:7" ht="15.75" customHeight="1" x14ac:dyDescent="0.2">
      <c r="B688" s="1" t="s">
        <v>1154</v>
      </c>
      <c r="C688" s="1">
        <v>0</v>
      </c>
      <c r="D688" s="1">
        <v>1</v>
      </c>
      <c r="E688" s="1">
        <v>0</v>
      </c>
      <c r="F688" s="1" t="s">
        <v>53</v>
      </c>
      <c r="G688" s="1" t="s">
        <v>53</v>
      </c>
    </row>
    <row r="689" spans="2:7" ht="15.75" customHeight="1" x14ac:dyDescent="0.2">
      <c r="B689" s="1" t="s">
        <v>1156</v>
      </c>
      <c r="C689" s="1">
        <v>0</v>
      </c>
      <c r="D689" s="1">
        <v>2</v>
      </c>
      <c r="E689" s="1">
        <v>2</v>
      </c>
      <c r="F689" s="1" t="s">
        <v>114</v>
      </c>
      <c r="G689" s="1" t="s">
        <v>165</v>
      </c>
    </row>
    <row r="690" spans="2:7" ht="15.75" customHeight="1" x14ac:dyDescent="0.2">
      <c r="B690" s="1" t="s">
        <v>1159</v>
      </c>
      <c r="C690" s="1">
        <v>0</v>
      </c>
      <c r="D690" s="1">
        <v>1</v>
      </c>
      <c r="E690" s="1">
        <v>0</v>
      </c>
      <c r="F690" s="1" t="s">
        <v>53</v>
      </c>
      <c r="G690" s="1" t="s">
        <v>53</v>
      </c>
    </row>
    <row r="691" spans="2:7" ht="15.75" customHeight="1" x14ac:dyDescent="0.2">
      <c r="B691" s="1" t="s">
        <v>1160</v>
      </c>
      <c r="C691" s="1">
        <v>0</v>
      </c>
      <c r="D691" s="1">
        <v>1</v>
      </c>
      <c r="E691" s="1">
        <v>0</v>
      </c>
      <c r="F691" s="1" t="s">
        <v>53</v>
      </c>
      <c r="G691" s="1" t="s">
        <v>53</v>
      </c>
    </row>
    <row r="692" spans="2:7" ht="15.75" customHeight="1" x14ac:dyDescent="0.2">
      <c r="B692" s="1" t="s">
        <v>1161</v>
      </c>
      <c r="C692" s="1" t="s">
        <v>114</v>
      </c>
      <c r="D692" s="1">
        <v>2</v>
      </c>
      <c r="E692" s="1">
        <v>0</v>
      </c>
      <c r="F692" s="1" t="s">
        <v>178</v>
      </c>
      <c r="G692" s="1" t="s">
        <v>53</v>
      </c>
    </row>
    <row r="693" spans="2:7" ht="15.75" customHeight="1" x14ac:dyDescent="0.2">
      <c r="B693" s="1" t="s">
        <v>1162</v>
      </c>
      <c r="C693" s="1">
        <v>0</v>
      </c>
      <c r="D693" s="1">
        <v>1</v>
      </c>
      <c r="E693" s="1">
        <v>0</v>
      </c>
      <c r="F693" s="1" t="s">
        <v>53</v>
      </c>
      <c r="G693" s="1" t="s">
        <v>53</v>
      </c>
    </row>
    <row r="694" spans="2:7" ht="15.75" customHeight="1" x14ac:dyDescent="0.2">
      <c r="B694" s="1" t="s">
        <v>1163</v>
      </c>
      <c r="C694" s="1">
        <v>0</v>
      </c>
      <c r="D694" s="1">
        <v>1</v>
      </c>
      <c r="E694" s="1">
        <v>0</v>
      </c>
      <c r="F694" s="1" t="s">
        <v>53</v>
      </c>
      <c r="G694" s="1" t="s">
        <v>53</v>
      </c>
    </row>
    <row r="695" spans="2:7" ht="15.75" customHeight="1" x14ac:dyDescent="0.2">
      <c r="B695" s="1" t="s">
        <v>1164</v>
      </c>
      <c r="C695" s="1" t="s">
        <v>114</v>
      </c>
      <c r="D695" s="1">
        <v>2</v>
      </c>
      <c r="E695" s="1">
        <v>2</v>
      </c>
      <c r="F695" s="1" t="s">
        <v>114</v>
      </c>
      <c r="G695" s="1" t="s">
        <v>165</v>
      </c>
    </row>
    <row r="696" spans="2:7" ht="15.75" customHeight="1" x14ac:dyDescent="0.2">
      <c r="B696" s="1" t="s">
        <v>1165</v>
      </c>
      <c r="C696" s="1">
        <v>0</v>
      </c>
      <c r="D696" s="1">
        <v>2</v>
      </c>
      <c r="E696" s="1">
        <v>2</v>
      </c>
      <c r="F696" s="1" t="s">
        <v>114</v>
      </c>
      <c r="G696" s="1" t="s">
        <v>165</v>
      </c>
    </row>
    <row r="697" spans="2:7" ht="15.75" customHeight="1" x14ac:dyDescent="0.2">
      <c r="B697" s="1" t="s">
        <v>1168</v>
      </c>
      <c r="C697" s="1">
        <v>0</v>
      </c>
      <c r="D697" s="1">
        <v>2</v>
      </c>
      <c r="E697" s="1">
        <v>2</v>
      </c>
      <c r="F697" s="1" t="s">
        <v>114</v>
      </c>
      <c r="G697" s="1" t="s">
        <v>165</v>
      </c>
    </row>
    <row r="698" spans="2:7" ht="15.75" customHeight="1" x14ac:dyDescent="0.2">
      <c r="B698" s="1" t="s">
        <v>1170</v>
      </c>
      <c r="C698" s="1" t="s">
        <v>114</v>
      </c>
      <c r="D698" s="1">
        <v>2</v>
      </c>
      <c r="E698" s="1">
        <v>2</v>
      </c>
      <c r="F698" s="1" t="s">
        <v>114</v>
      </c>
      <c r="G698" s="1" t="s">
        <v>165</v>
      </c>
    </row>
    <row r="699" spans="2:7" ht="15.75" customHeight="1" x14ac:dyDescent="0.2">
      <c r="B699" s="1" t="s">
        <v>1172</v>
      </c>
      <c r="C699" s="1">
        <v>0</v>
      </c>
      <c r="D699" s="1">
        <v>1</v>
      </c>
      <c r="E699" s="1">
        <v>0</v>
      </c>
      <c r="F699" s="1" t="s">
        <v>53</v>
      </c>
      <c r="G699" s="1" t="s">
        <v>53</v>
      </c>
    </row>
    <row r="700" spans="2:7" ht="15.75" customHeight="1" x14ac:dyDescent="0.2">
      <c r="B700" s="1" t="s">
        <v>1173</v>
      </c>
      <c r="C700" s="1">
        <v>0</v>
      </c>
      <c r="D700" s="1">
        <v>1</v>
      </c>
      <c r="E700" s="1">
        <v>0</v>
      </c>
      <c r="F700" s="1" t="s">
        <v>53</v>
      </c>
      <c r="G700" s="1" t="s">
        <v>53</v>
      </c>
    </row>
    <row r="701" spans="2:7" ht="15.75" customHeight="1" x14ac:dyDescent="0.2">
      <c r="B701" s="1" t="s">
        <v>1174</v>
      </c>
      <c r="C701" s="1">
        <v>0</v>
      </c>
      <c r="D701" s="1">
        <v>2</v>
      </c>
      <c r="E701" s="1">
        <v>2</v>
      </c>
      <c r="F701" s="1" t="s">
        <v>114</v>
      </c>
      <c r="G701" s="1" t="s">
        <v>165</v>
      </c>
    </row>
    <row r="702" spans="2:7" ht="15.75" customHeight="1" x14ac:dyDescent="0.2">
      <c r="B702" s="1" t="s">
        <v>1175</v>
      </c>
      <c r="C702" s="1">
        <v>0</v>
      </c>
      <c r="D702" s="1">
        <v>1</v>
      </c>
      <c r="E702" s="1">
        <v>0</v>
      </c>
      <c r="F702" s="1" t="s">
        <v>53</v>
      </c>
      <c r="G702" s="1" t="s">
        <v>53</v>
      </c>
    </row>
    <row r="703" spans="2:7" ht="15.75" customHeight="1" x14ac:dyDescent="0.2">
      <c r="B703" s="1" t="s">
        <v>1176</v>
      </c>
      <c r="C703" s="1">
        <v>0</v>
      </c>
      <c r="D703" s="1">
        <v>1</v>
      </c>
      <c r="E703" s="1">
        <v>0</v>
      </c>
      <c r="F703" s="1" t="s">
        <v>53</v>
      </c>
      <c r="G703" s="1" t="s">
        <v>53</v>
      </c>
    </row>
    <row r="704" spans="2:7" ht="15.75" customHeight="1" x14ac:dyDescent="0.2">
      <c r="B704" s="1" t="s">
        <v>1177</v>
      </c>
      <c r="C704" s="1">
        <v>0</v>
      </c>
      <c r="D704" s="1">
        <v>1</v>
      </c>
      <c r="E704" s="1">
        <v>0</v>
      </c>
      <c r="F704" s="1" t="s">
        <v>53</v>
      </c>
      <c r="G704" s="1" t="s">
        <v>53</v>
      </c>
    </row>
    <row r="705" spans="2:7" ht="15.75" customHeight="1" x14ac:dyDescent="0.2">
      <c r="B705" s="1" t="s">
        <v>1178</v>
      </c>
      <c r="C705" s="1">
        <v>0</v>
      </c>
      <c r="D705" s="1">
        <v>1</v>
      </c>
      <c r="E705" s="1">
        <v>0</v>
      </c>
      <c r="F705" s="1" t="s">
        <v>53</v>
      </c>
      <c r="G705" s="1" t="s">
        <v>53</v>
      </c>
    </row>
    <row r="706" spans="2:7" ht="15.75" customHeight="1" x14ac:dyDescent="0.2">
      <c r="B706" s="1" t="s">
        <v>1179</v>
      </c>
      <c r="C706" s="1">
        <v>0</v>
      </c>
      <c r="D706" s="1">
        <v>1</v>
      </c>
      <c r="E706" s="1">
        <v>0</v>
      </c>
      <c r="F706" s="1" t="s">
        <v>53</v>
      </c>
      <c r="G706" s="1" t="s">
        <v>53</v>
      </c>
    </row>
    <row r="707" spans="2:7" ht="15.75" customHeight="1" x14ac:dyDescent="0.2">
      <c r="B707" s="1" t="s">
        <v>1181</v>
      </c>
      <c r="C707" s="1">
        <v>0</v>
      </c>
      <c r="D707" s="1">
        <v>1</v>
      </c>
      <c r="E707" s="1">
        <v>0</v>
      </c>
      <c r="F707" s="1" t="s">
        <v>53</v>
      </c>
      <c r="G707" s="1" t="s">
        <v>53</v>
      </c>
    </row>
    <row r="708" spans="2:7" ht="15.75" customHeight="1" x14ac:dyDescent="0.2">
      <c r="B708" s="1" t="s">
        <v>1182</v>
      </c>
      <c r="C708" s="1">
        <v>0</v>
      </c>
      <c r="D708" s="1">
        <v>2</v>
      </c>
      <c r="E708" s="1">
        <v>0</v>
      </c>
      <c r="F708" s="1" t="s">
        <v>178</v>
      </c>
      <c r="G708" s="1" t="s">
        <v>53</v>
      </c>
    </row>
    <row r="709" spans="2:7" ht="15.75" customHeight="1" x14ac:dyDescent="0.2">
      <c r="B709" s="1" t="s">
        <v>1184</v>
      </c>
      <c r="C709" s="1">
        <v>0</v>
      </c>
      <c r="D709" s="1">
        <v>1</v>
      </c>
      <c r="E709" s="1">
        <v>0</v>
      </c>
      <c r="F709" s="1" t="s">
        <v>53</v>
      </c>
      <c r="G709" s="1" t="s">
        <v>53</v>
      </c>
    </row>
    <row r="710" spans="2:7" ht="15.75" customHeight="1" x14ac:dyDescent="0.2">
      <c r="B710" s="1" t="s">
        <v>1185</v>
      </c>
      <c r="C710" s="1">
        <v>0</v>
      </c>
      <c r="D710" s="1">
        <v>1</v>
      </c>
      <c r="E710" s="1">
        <v>0</v>
      </c>
      <c r="F710" s="1" t="s">
        <v>53</v>
      </c>
      <c r="G710" s="1" t="s">
        <v>53</v>
      </c>
    </row>
    <row r="711" spans="2:7" ht="15.75" customHeight="1" x14ac:dyDescent="0.2">
      <c r="B711" s="1" t="s">
        <v>1186</v>
      </c>
      <c r="C711" s="1">
        <v>0</v>
      </c>
      <c r="D711" s="1">
        <v>2</v>
      </c>
      <c r="E711" s="1">
        <v>0</v>
      </c>
      <c r="F711" s="1" t="s">
        <v>178</v>
      </c>
      <c r="G711" s="1" t="s">
        <v>53</v>
      </c>
    </row>
    <row r="712" spans="2:7" ht="15.75" customHeight="1" x14ac:dyDescent="0.2">
      <c r="B712" s="1" t="s">
        <v>1187</v>
      </c>
      <c r="C712" s="1">
        <v>0</v>
      </c>
      <c r="D712" s="1">
        <v>1</v>
      </c>
      <c r="E712" s="1">
        <v>0</v>
      </c>
      <c r="F712" s="1" t="s">
        <v>53</v>
      </c>
      <c r="G712" s="1" t="s">
        <v>53</v>
      </c>
    </row>
    <row r="713" spans="2:7" ht="15.75" customHeight="1" x14ac:dyDescent="0.2">
      <c r="B713" s="1" t="s">
        <v>1188</v>
      </c>
      <c r="C713" s="1" t="s">
        <v>114</v>
      </c>
      <c r="D713" s="1">
        <v>1</v>
      </c>
      <c r="E713" s="1">
        <v>0</v>
      </c>
      <c r="F713" s="1" t="s">
        <v>53</v>
      </c>
      <c r="G713" s="1" t="s">
        <v>53</v>
      </c>
    </row>
    <row r="714" spans="2:7" ht="15.75" customHeight="1" x14ac:dyDescent="0.2">
      <c r="B714" s="1" t="s">
        <v>1189</v>
      </c>
      <c r="C714" s="1">
        <v>0</v>
      </c>
      <c r="D714" s="1">
        <v>1</v>
      </c>
      <c r="E714" s="1">
        <v>0</v>
      </c>
      <c r="F714" s="1" t="s">
        <v>53</v>
      </c>
      <c r="G714" s="1" t="s">
        <v>53</v>
      </c>
    </row>
    <row r="715" spans="2:7" ht="15.75" customHeight="1" x14ac:dyDescent="0.2">
      <c r="B715" s="1" t="s">
        <v>1190</v>
      </c>
      <c r="C715" s="1">
        <v>0</v>
      </c>
      <c r="D715" s="1">
        <v>1</v>
      </c>
      <c r="E715" s="1">
        <v>0</v>
      </c>
      <c r="F715" s="1" t="s">
        <v>53</v>
      </c>
      <c r="G715" s="1" t="s">
        <v>53</v>
      </c>
    </row>
    <row r="716" spans="2:7" ht="15.75" customHeight="1" x14ac:dyDescent="0.2">
      <c r="B716" s="1" t="s">
        <v>1192</v>
      </c>
      <c r="C716" s="1">
        <v>0</v>
      </c>
      <c r="D716" s="1">
        <v>1</v>
      </c>
      <c r="E716" s="1">
        <v>0</v>
      </c>
      <c r="F716" s="1" t="s">
        <v>53</v>
      </c>
      <c r="G716" s="1" t="s">
        <v>53</v>
      </c>
    </row>
    <row r="717" spans="2:7" ht="15.75" customHeight="1" x14ac:dyDescent="0.2">
      <c r="B717" s="1" t="s">
        <v>1194</v>
      </c>
      <c r="C717" s="1">
        <v>0</v>
      </c>
      <c r="D717" s="1">
        <v>1</v>
      </c>
      <c r="E717" s="1">
        <v>0</v>
      </c>
      <c r="F717" s="1" t="s">
        <v>53</v>
      </c>
      <c r="G717" s="1" t="s">
        <v>53</v>
      </c>
    </row>
    <row r="718" spans="2:7" ht="15.75" customHeight="1" x14ac:dyDescent="0.2">
      <c r="B718" s="1" t="s">
        <v>1195</v>
      </c>
      <c r="C718" s="1">
        <v>0</v>
      </c>
      <c r="D718" s="1">
        <v>1</v>
      </c>
      <c r="E718" s="1">
        <v>0</v>
      </c>
      <c r="F718" s="1" t="s">
        <v>53</v>
      </c>
      <c r="G718" s="1" t="s">
        <v>53</v>
      </c>
    </row>
    <row r="719" spans="2:7" ht="15.75" customHeight="1" x14ac:dyDescent="0.2">
      <c r="B719" s="1" t="s">
        <v>1196</v>
      </c>
      <c r="C719" s="1">
        <v>0</v>
      </c>
      <c r="D719" s="1">
        <v>1</v>
      </c>
      <c r="E719" s="1">
        <v>0</v>
      </c>
      <c r="F719" s="1" t="s">
        <v>53</v>
      </c>
      <c r="G719" s="1" t="s">
        <v>53</v>
      </c>
    </row>
    <row r="720" spans="2:7" ht="15.75" customHeight="1" x14ac:dyDescent="0.2">
      <c r="B720" s="1" t="s">
        <v>1197</v>
      </c>
      <c r="C720" s="1" t="s">
        <v>114</v>
      </c>
      <c r="D720" s="1">
        <v>1</v>
      </c>
      <c r="E720" s="1">
        <v>0</v>
      </c>
      <c r="F720" s="1" t="s">
        <v>53</v>
      </c>
      <c r="G720" s="1" t="s">
        <v>53</v>
      </c>
    </row>
    <row r="721" spans="2:7" ht="15.75" customHeight="1" x14ac:dyDescent="0.2">
      <c r="B721" s="1" t="s">
        <v>1198</v>
      </c>
      <c r="C721" s="1">
        <v>0</v>
      </c>
      <c r="D721" s="1">
        <v>1</v>
      </c>
      <c r="E721" s="1">
        <v>0</v>
      </c>
      <c r="F721" s="1" t="s">
        <v>53</v>
      </c>
      <c r="G721" s="1" t="s">
        <v>53</v>
      </c>
    </row>
    <row r="722" spans="2:7" ht="15.75" customHeight="1" x14ac:dyDescent="0.2">
      <c r="B722" s="1" t="s">
        <v>1201</v>
      </c>
      <c r="C722" s="1">
        <v>0</v>
      </c>
      <c r="D722" s="1">
        <v>1</v>
      </c>
      <c r="E722" s="1">
        <v>0</v>
      </c>
      <c r="F722" s="1" t="s">
        <v>53</v>
      </c>
      <c r="G722" s="1" t="s">
        <v>53</v>
      </c>
    </row>
    <row r="723" spans="2:7" ht="15.75" customHeight="1" x14ac:dyDescent="0.2">
      <c r="B723" s="1" t="s">
        <v>1203</v>
      </c>
      <c r="C723" s="1">
        <v>0</v>
      </c>
      <c r="D723" s="1">
        <v>1</v>
      </c>
      <c r="E723" s="1">
        <v>0</v>
      </c>
      <c r="F723" s="1" t="s">
        <v>53</v>
      </c>
      <c r="G723" s="1" t="s">
        <v>53</v>
      </c>
    </row>
    <row r="724" spans="2:7" ht="15.75" customHeight="1" x14ac:dyDescent="0.2">
      <c r="B724" s="1" t="s">
        <v>1204</v>
      </c>
      <c r="C724" s="1" t="s">
        <v>114</v>
      </c>
      <c r="D724" s="1">
        <v>1</v>
      </c>
      <c r="E724" s="1">
        <v>0</v>
      </c>
      <c r="F724" s="1" t="s">
        <v>53</v>
      </c>
      <c r="G724" s="1" t="s">
        <v>53</v>
      </c>
    </row>
    <row r="725" spans="2:7" ht="15.75" customHeight="1" x14ac:dyDescent="0.2">
      <c r="B725" s="1" t="s">
        <v>1205</v>
      </c>
      <c r="C725" s="1">
        <v>0</v>
      </c>
      <c r="D725" s="1">
        <v>1</v>
      </c>
      <c r="E725" s="1">
        <v>0</v>
      </c>
      <c r="F725" s="1" t="s">
        <v>53</v>
      </c>
      <c r="G725" s="1" t="s">
        <v>53</v>
      </c>
    </row>
    <row r="726" spans="2:7" ht="15.75" customHeight="1" x14ac:dyDescent="0.2">
      <c r="B726" s="1" t="s">
        <v>1206</v>
      </c>
      <c r="C726" s="1" t="s">
        <v>114</v>
      </c>
      <c r="D726" s="1">
        <v>1</v>
      </c>
      <c r="E726" s="1">
        <v>0</v>
      </c>
      <c r="F726" s="1" t="s">
        <v>53</v>
      </c>
      <c r="G726" s="1" t="s">
        <v>53</v>
      </c>
    </row>
    <row r="727" spans="2:7" ht="15.75" customHeight="1" x14ac:dyDescent="0.2">
      <c r="B727" s="1" t="s">
        <v>1208</v>
      </c>
      <c r="C727" s="1">
        <v>0</v>
      </c>
      <c r="D727" s="1">
        <v>1</v>
      </c>
      <c r="E727" s="1">
        <v>0</v>
      </c>
      <c r="F727" s="1" t="s">
        <v>53</v>
      </c>
      <c r="G727" s="1" t="s">
        <v>53</v>
      </c>
    </row>
    <row r="728" spans="2:7" ht="15.75" customHeight="1" x14ac:dyDescent="0.2">
      <c r="B728" s="1" t="s">
        <v>1209</v>
      </c>
      <c r="C728" s="1">
        <v>0</v>
      </c>
      <c r="D728" s="1">
        <v>1</v>
      </c>
      <c r="E728" s="1">
        <v>0</v>
      </c>
      <c r="F728" s="1" t="s">
        <v>53</v>
      </c>
      <c r="G728" s="1" t="s">
        <v>53</v>
      </c>
    </row>
    <row r="729" spans="2:7" ht="15.75" customHeight="1" x14ac:dyDescent="0.2">
      <c r="B729" s="1" t="s">
        <v>1211</v>
      </c>
      <c r="C729" s="1">
        <v>0</v>
      </c>
      <c r="D729" s="1">
        <v>1</v>
      </c>
      <c r="E729" s="1">
        <v>0</v>
      </c>
      <c r="F729" s="1" t="s">
        <v>53</v>
      </c>
      <c r="G729" s="1" t="s">
        <v>53</v>
      </c>
    </row>
    <row r="730" spans="2:7" ht="15.75" customHeight="1" x14ac:dyDescent="0.2">
      <c r="B730" s="1" t="s">
        <v>1212</v>
      </c>
      <c r="C730" s="1" t="s">
        <v>114</v>
      </c>
      <c r="D730" s="1">
        <v>1</v>
      </c>
      <c r="E730" s="1">
        <v>0</v>
      </c>
      <c r="F730" s="1" t="s">
        <v>53</v>
      </c>
      <c r="G730" s="1" t="s">
        <v>53</v>
      </c>
    </row>
    <row r="731" spans="2:7" ht="15.75" customHeight="1" x14ac:dyDescent="0.2">
      <c r="B731" s="1" t="s">
        <v>1064</v>
      </c>
      <c r="C731" s="1">
        <v>0</v>
      </c>
      <c r="D731" s="1">
        <v>1</v>
      </c>
      <c r="E731" s="1">
        <v>0</v>
      </c>
      <c r="F731" s="1" t="s">
        <v>53</v>
      </c>
      <c r="G731" s="1" t="s">
        <v>53</v>
      </c>
    </row>
    <row r="732" spans="2:7" ht="15.75" customHeight="1" x14ac:dyDescent="0.2">
      <c r="B732" s="1" t="s">
        <v>1213</v>
      </c>
      <c r="C732" s="1">
        <v>0</v>
      </c>
      <c r="D732" s="1">
        <v>1</v>
      </c>
      <c r="E732" s="1">
        <v>0</v>
      </c>
      <c r="F732" s="1" t="s">
        <v>53</v>
      </c>
      <c r="G732" s="1" t="s">
        <v>53</v>
      </c>
    </row>
    <row r="733" spans="2:7" ht="15.75" customHeight="1" x14ac:dyDescent="0.2">
      <c r="B733" s="1" t="s">
        <v>1216</v>
      </c>
      <c r="C733" s="1" t="s">
        <v>114</v>
      </c>
      <c r="D733" s="1">
        <v>1</v>
      </c>
      <c r="E733" s="1">
        <v>0</v>
      </c>
      <c r="F733" s="1" t="s">
        <v>53</v>
      </c>
      <c r="G733" s="1" t="s">
        <v>53</v>
      </c>
    </row>
    <row r="734" spans="2:7" ht="15.75" customHeight="1" x14ac:dyDescent="0.2">
      <c r="B734" s="1" t="s">
        <v>1217</v>
      </c>
      <c r="C734" s="1">
        <v>0</v>
      </c>
      <c r="D734" s="1">
        <v>1</v>
      </c>
      <c r="E734" s="1">
        <v>0</v>
      </c>
      <c r="F734" s="1" t="s">
        <v>53</v>
      </c>
      <c r="G734" s="1" t="s">
        <v>53</v>
      </c>
    </row>
    <row r="735" spans="2:7" ht="15.75" customHeight="1" x14ac:dyDescent="0.2">
      <c r="B735" s="1" t="s">
        <v>1219</v>
      </c>
      <c r="C735" s="1">
        <v>0</v>
      </c>
      <c r="D735" s="1">
        <v>1</v>
      </c>
      <c r="E735" s="1">
        <v>0</v>
      </c>
      <c r="F735" s="1" t="s">
        <v>53</v>
      </c>
      <c r="G735" s="1" t="s">
        <v>53</v>
      </c>
    </row>
    <row r="736" spans="2:7" ht="15.75" customHeight="1" x14ac:dyDescent="0.2">
      <c r="B736" s="1" t="s">
        <v>1220</v>
      </c>
      <c r="C736" s="1">
        <v>0</v>
      </c>
      <c r="D736" s="1">
        <v>1</v>
      </c>
      <c r="E736" s="1">
        <v>0</v>
      </c>
      <c r="F736" s="1" t="s">
        <v>53</v>
      </c>
      <c r="G736" s="1" t="s">
        <v>53</v>
      </c>
    </row>
    <row r="737" spans="2:7" ht="15.75" customHeight="1" x14ac:dyDescent="0.2">
      <c r="B737" s="1" t="s">
        <v>921</v>
      </c>
      <c r="C737" s="1" t="s">
        <v>114</v>
      </c>
      <c r="D737" s="1">
        <v>1</v>
      </c>
      <c r="E737" s="1">
        <v>0</v>
      </c>
      <c r="F737" s="1" t="s">
        <v>53</v>
      </c>
      <c r="G737" s="1" t="s">
        <v>53</v>
      </c>
    </row>
    <row r="738" spans="2:7" ht="15.75" customHeight="1" x14ac:dyDescent="0.2">
      <c r="B738" s="1" t="s">
        <v>1221</v>
      </c>
      <c r="C738" s="1">
        <v>0</v>
      </c>
      <c r="D738" s="1">
        <v>1</v>
      </c>
      <c r="E738" s="1">
        <v>0</v>
      </c>
      <c r="F738" s="1" t="s">
        <v>53</v>
      </c>
      <c r="G738" s="1" t="s">
        <v>53</v>
      </c>
    </row>
    <row r="739" spans="2:7" ht="15.75" customHeight="1" x14ac:dyDescent="0.2">
      <c r="B739" s="1" t="s">
        <v>1223</v>
      </c>
      <c r="C739" s="1">
        <v>0</v>
      </c>
      <c r="D739" s="1">
        <v>1</v>
      </c>
      <c r="E739" s="1">
        <v>0</v>
      </c>
      <c r="F739" s="1" t="s">
        <v>53</v>
      </c>
      <c r="G739" s="1" t="s">
        <v>53</v>
      </c>
    </row>
    <row r="740" spans="2:7" ht="15.75" customHeight="1" x14ac:dyDescent="0.2">
      <c r="B740" s="1" t="s">
        <v>1224</v>
      </c>
      <c r="C740" s="1">
        <v>0</v>
      </c>
      <c r="D740" s="1">
        <v>1</v>
      </c>
      <c r="E740" s="1">
        <v>0</v>
      </c>
      <c r="F740" s="1" t="s">
        <v>53</v>
      </c>
      <c r="G740" s="1" t="s">
        <v>53</v>
      </c>
    </row>
    <row r="741" spans="2:7" ht="15.75" customHeight="1" x14ac:dyDescent="0.2">
      <c r="B741" s="1" t="s">
        <v>1227</v>
      </c>
      <c r="C741" s="1" t="s">
        <v>114</v>
      </c>
      <c r="D741" s="1">
        <v>1</v>
      </c>
      <c r="E741" s="1">
        <v>0</v>
      </c>
      <c r="F741" s="1" t="s">
        <v>53</v>
      </c>
      <c r="G741" s="1" t="s">
        <v>53</v>
      </c>
    </row>
    <row r="742" spans="2:7" ht="15.75" customHeight="1" x14ac:dyDescent="0.2">
      <c r="B742" s="1" t="s">
        <v>1228</v>
      </c>
      <c r="C742" s="1">
        <v>0</v>
      </c>
      <c r="D742" s="1">
        <v>1</v>
      </c>
      <c r="E742" s="1">
        <v>0</v>
      </c>
      <c r="F742" s="1" t="s">
        <v>53</v>
      </c>
      <c r="G742" s="1" t="s">
        <v>53</v>
      </c>
    </row>
    <row r="743" spans="2:7" ht="15.75" customHeight="1" x14ac:dyDescent="0.2">
      <c r="B743" s="1" t="s">
        <v>1229</v>
      </c>
      <c r="C743" s="1">
        <v>0</v>
      </c>
      <c r="D743" s="1">
        <v>1</v>
      </c>
      <c r="E743" s="1">
        <v>0</v>
      </c>
      <c r="F743" s="1" t="s">
        <v>53</v>
      </c>
      <c r="G743" s="1" t="s">
        <v>53</v>
      </c>
    </row>
    <row r="744" spans="2:7" ht="15.75" customHeight="1" x14ac:dyDescent="0.2">
      <c r="B744" s="1" t="s">
        <v>1230</v>
      </c>
      <c r="C744" s="1">
        <v>0</v>
      </c>
      <c r="D744" s="1">
        <v>1</v>
      </c>
      <c r="E744" s="1">
        <v>0</v>
      </c>
      <c r="F744" s="1" t="s">
        <v>53</v>
      </c>
      <c r="G744" s="1" t="s">
        <v>53</v>
      </c>
    </row>
    <row r="745" spans="2:7" ht="15.75" customHeight="1" x14ac:dyDescent="0.2">
      <c r="B745" s="1" t="s">
        <v>1233</v>
      </c>
      <c r="C745" s="1">
        <v>0</v>
      </c>
      <c r="D745" s="1">
        <v>1</v>
      </c>
      <c r="E745" s="1">
        <v>0</v>
      </c>
      <c r="F745" s="1" t="s">
        <v>53</v>
      </c>
      <c r="G745" s="1" t="s">
        <v>53</v>
      </c>
    </row>
    <row r="746" spans="2:7" ht="15.75" customHeight="1" x14ac:dyDescent="0.2">
      <c r="B746" s="1" t="s">
        <v>1234</v>
      </c>
      <c r="C746" s="1" t="s">
        <v>114</v>
      </c>
      <c r="D746" s="1">
        <v>3</v>
      </c>
      <c r="E746" s="1">
        <v>3</v>
      </c>
      <c r="F746" s="1" t="s">
        <v>114</v>
      </c>
      <c r="G746" s="1" t="s">
        <v>115</v>
      </c>
    </row>
    <row r="747" spans="2:7" ht="15.75" customHeight="1" x14ac:dyDescent="0.2">
      <c r="B747" s="1" t="s">
        <v>1236</v>
      </c>
      <c r="C747" s="1">
        <v>0</v>
      </c>
      <c r="D747" s="1">
        <v>1</v>
      </c>
      <c r="E747" s="1">
        <v>0</v>
      </c>
      <c r="F747" s="1" t="s">
        <v>53</v>
      </c>
      <c r="G747" s="1" t="s">
        <v>53</v>
      </c>
    </row>
    <row r="748" spans="2:7" ht="15.75" customHeight="1" x14ac:dyDescent="0.2">
      <c r="B748" s="1" t="s">
        <v>1237</v>
      </c>
      <c r="C748" s="1">
        <v>0</v>
      </c>
      <c r="D748" s="1">
        <v>1</v>
      </c>
      <c r="E748" s="1">
        <v>0</v>
      </c>
      <c r="F748" s="1" t="s">
        <v>53</v>
      </c>
      <c r="G748" s="1" t="s">
        <v>53</v>
      </c>
    </row>
    <row r="749" spans="2:7" ht="15.75" customHeight="1" x14ac:dyDescent="0.2">
      <c r="B749" s="1" t="s">
        <v>1238</v>
      </c>
      <c r="C749" s="1">
        <v>0</v>
      </c>
      <c r="D749" s="1">
        <v>1</v>
      </c>
      <c r="E749" s="1">
        <v>0</v>
      </c>
      <c r="F749" s="1" t="s">
        <v>53</v>
      </c>
      <c r="G749" s="1" t="s">
        <v>53</v>
      </c>
    </row>
    <row r="750" spans="2:7" ht="15.75" customHeight="1" x14ac:dyDescent="0.2">
      <c r="B750" s="1" t="s">
        <v>1239</v>
      </c>
      <c r="C750" s="1">
        <v>0</v>
      </c>
      <c r="D750" s="1">
        <v>1</v>
      </c>
      <c r="E750" s="1">
        <v>0</v>
      </c>
      <c r="F750" s="1" t="s">
        <v>53</v>
      </c>
      <c r="G750" s="1" t="s">
        <v>53</v>
      </c>
    </row>
    <row r="751" spans="2:7" ht="15.75" customHeight="1" x14ac:dyDescent="0.2">
      <c r="B751" s="1" t="s">
        <v>1240</v>
      </c>
      <c r="C751" s="1">
        <v>0</v>
      </c>
      <c r="D751" s="1">
        <v>1</v>
      </c>
      <c r="E751" s="1">
        <v>0</v>
      </c>
      <c r="F751" s="1" t="s">
        <v>53</v>
      </c>
      <c r="G751" s="1" t="s">
        <v>53</v>
      </c>
    </row>
    <row r="752" spans="2:7" ht="15.75" customHeight="1" x14ac:dyDescent="0.2">
      <c r="B752" s="1" t="s">
        <v>1242</v>
      </c>
      <c r="C752" s="1">
        <v>0</v>
      </c>
      <c r="D752" s="1">
        <v>1</v>
      </c>
      <c r="E752" s="1">
        <v>0</v>
      </c>
      <c r="F752" s="1" t="s">
        <v>53</v>
      </c>
      <c r="G752" s="1" t="s">
        <v>53</v>
      </c>
    </row>
    <row r="753" spans="2:7" ht="15.75" customHeight="1" x14ac:dyDescent="0.2">
      <c r="B753" s="1" t="s">
        <v>1243</v>
      </c>
      <c r="C753" s="1">
        <v>0</v>
      </c>
      <c r="D753" s="1">
        <v>1</v>
      </c>
      <c r="E753" s="1">
        <v>0</v>
      </c>
      <c r="F753" s="1" t="s">
        <v>53</v>
      </c>
      <c r="G753" s="1" t="s">
        <v>53</v>
      </c>
    </row>
    <row r="754" spans="2:7" ht="15.75" customHeight="1" x14ac:dyDescent="0.2">
      <c r="B754" s="1" t="s">
        <v>1245</v>
      </c>
      <c r="C754" s="1">
        <v>0</v>
      </c>
      <c r="D754" s="1">
        <v>1</v>
      </c>
      <c r="E754" s="1">
        <v>0</v>
      </c>
      <c r="F754" s="1" t="s">
        <v>53</v>
      </c>
      <c r="G754" s="1" t="s">
        <v>53</v>
      </c>
    </row>
    <row r="755" spans="2:7" ht="15.75" customHeight="1" x14ac:dyDescent="0.2">
      <c r="B755" s="1" t="s">
        <v>1246</v>
      </c>
      <c r="C755" s="1">
        <v>0</v>
      </c>
      <c r="D755" s="1">
        <v>1</v>
      </c>
      <c r="E755" s="1">
        <v>0</v>
      </c>
      <c r="F755" s="1" t="s">
        <v>53</v>
      </c>
      <c r="G755" s="1" t="s">
        <v>53</v>
      </c>
    </row>
    <row r="756" spans="2:7" ht="15.75" customHeight="1" x14ac:dyDescent="0.2">
      <c r="B756" s="1" t="s">
        <v>1247</v>
      </c>
      <c r="C756" s="1">
        <v>0</v>
      </c>
      <c r="D756" s="1">
        <v>1</v>
      </c>
      <c r="E756" s="1">
        <v>0</v>
      </c>
      <c r="F756" s="1" t="s">
        <v>53</v>
      </c>
      <c r="G756" s="1" t="s">
        <v>53</v>
      </c>
    </row>
    <row r="757" spans="2:7" ht="15.75" customHeight="1" x14ac:dyDescent="0.2">
      <c r="B757" s="1" t="s">
        <v>1248</v>
      </c>
      <c r="C757" s="1">
        <v>0</v>
      </c>
      <c r="D757" s="1">
        <v>1</v>
      </c>
      <c r="E757" s="1">
        <v>0</v>
      </c>
      <c r="F757" s="1" t="s">
        <v>53</v>
      </c>
      <c r="G757" s="1" t="s">
        <v>53</v>
      </c>
    </row>
    <row r="758" spans="2:7" ht="15.75" customHeight="1" x14ac:dyDescent="0.2">
      <c r="B758" s="1" t="s">
        <v>1250</v>
      </c>
      <c r="C758" s="1">
        <v>0</v>
      </c>
      <c r="D758" s="1">
        <v>1</v>
      </c>
      <c r="E758" s="1">
        <v>0</v>
      </c>
      <c r="F758" s="1" t="s">
        <v>53</v>
      </c>
      <c r="G758" s="1" t="s">
        <v>53</v>
      </c>
    </row>
    <row r="759" spans="2:7" ht="15.75" customHeight="1" x14ac:dyDescent="0.2">
      <c r="B759" s="1" t="s">
        <v>1251</v>
      </c>
      <c r="C759" s="1">
        <v>0</v>
      </c>
      <c r="D759" s="1">
        <v>1</v>
      </c>
      <c r="E759" s="1">
        <v>0</v>
      </c>
      <c r="F759" s="1" t="s">
        <v>53</v>
      </c>
      <c r="G759" s="1" t="s">
        <v>53</v>
      </c>
    </row>
    <row r="760" spans="2:7" ht="15.75" customHeight="1" x14ac:dyDescent="0.2">
      <c r="B760" s="1" t="s">
        <v>1253</v>
      </c>
      <c r="C760" s="1">
        <v>0</v>
      </c>
      <c r="D760" s="1">
        <v>1</v>
      </c>
      <c r="E760" s="1">
        <v>0</v>
      </c>
      <c r="F760" s="1" t="s">
        <v>53</v>
      </c>
      <c r="G760" s="1" t="s">
        <v>53</v>
      </c>
    </row>
    <row r="761" spans="2:7" ht="15.75" customHeight="1" x14ac:dyDescent="0.2">
      <c r="B761" s="1" t="s">
        <v>1254</v>
      </c>
      <c r="C761" s="1" t="s">
        <v>114</v>
      </c>
      <c r="D761" s="1">
        <v>1</v>
      </c>
      <c r="E761" s="1">
        <v>0</v>
      </c>
      <c r="F761" s="1" t="s">
        <v>53</v>
      </c>
      <c r="G761" s="1" t="s">
        <v>53</v>
      </c>
    </row>
    <row r="762" spans="2:7" ht="15.75" customHeight="1" x14ac:dyDescent="0.2">
      <c r="B762" s="1" t="s">
        <v>1255</v>
      </c>
      <c r="C762" s="1">
        <v>0</v>
      </c>
      <c r="D762" s="1">
        <v>1</v>
      </c>
      <c r="E762" s="1">
        <v>0</v>
      </c>
      <c r="F762" s="1" t="s">
        <v>53</v>
      </c>
      <c r="G762" s="1" t="s">
        <v>53</v>
      </c>
    </row>
    <row r="763" spans="2:7" ht="15.75" customHeight="1" x14ac:dyDescent="0.2">
      <c r="B763" s="1" t="s">
        <v>1256</v>
      </c>
      <c r="C763" s="1">
        <v>0</v>
      </c>
      <c r="D763" s="1">
        <v>1</v>
      </c>
      <c r="E763" s="1">
        <v>0</v>
      </c>
      <c r="F763" s="1" t="s">
        <v>53</v>
      </c>
      <c r="G763" s="1" t="s">
        <v>53</v>
      </c>
    </row>
    <row r="764" spans="2:7" ht="15.75" customHeight="1" x14ac:dyDescent="0.2">
      <c r="B764" s="1" t="s">
        <v>1258</v>
      </c>
      <c r="C764" s="1">
        <v>0</v>
      </c>
      <c r="D764" s="1">
        <v>1</v>
      </c>
      <c r="E764" s="1">
        <v>0</v>
      </c>
      <c r="F764" s="1" t="s">
        <v>53</v>
      </c>
      <c r="G764" s="1" t="s">
        <v>53</v>
      </c>
    </row>
    <row r="765" spans="2:7" ht="15.75" customHeight="1" x14ac:dyDescent="0.2">
      <c r="B765" s="1" t="s">
        <v>1259</v>
      </c>
      <c r="C765" s="1">
        <v>0</v>
      </c>
      <c r="D765" s="1">
        <v>1</v>
      </c>
      <c r="E765" s="1">
        <v>0</v>
      </c>
      <c r="F765" s="1" t="s">
        <v>53</v>
      </c>
      <c r="G765" s="1" t="s">
        <v>53</v>
      </c>
    </row>
    <row r="766" spans="2:7" ht="15.75" customHeight="1" x14ac:dyDescent="0.2">
      <c r="B766" s="1" t="s">
        <v>1261</v>
      </c>
      <c r="C766" s="1">
        <v>0</v>
      </c>
      <c r="D766" s="1">
        <v>1</v>
      </c>
      <c r="E766" s="1">
        <v>0</v>
      </c>
      <c r="F766" s="1" t="s">
        <v>53</v>
      </c>
      <c r="G766" s="1" t="s">
        <v>53</v>
      </c>
    </row>
    <row r="767" spans="2:7" ht="15.75" customHeight="1" x14ac:dyDescent="0.2">
      <c r="B767" s="1" t="s">
        <v>1262</v>
      </c>
      <c r="C767" s="1">
        <v>0</v>
      </c>
      <c r="D767" s="1">
        <v>2</v>
      </c>
      <c r="E767" s="1">
        <v>0</v>
      </c>
      <c r="F767" s="1" t="s">
        <v>178</v>
      </c>
      <c r="G767" s="1" t="s">
        <v>53</v>
      </c>
    </row>
    <row r="768" spans="2:7" ht="15.75" customHeight="1" x14ac:dyDescent="0.2">
      <c r="B768" s="1" t="s">
        <v>1263</v>
      </c>
      <c r="C768" s="1" t="s">
        <v>114</v>
      </c>
      <c r="D768" s="1">
        <v>2</v>
      </c>
      <c r="E768" s="1">
        <v>0</v>
      </c>
      <c r="F768" s="1" t="s">
        <v>178</v>
      </c>
      <c r="G768" s="1" t="s">
        <v>53</v>
      </c>
    </row>
    <row r="769" spans="2:7" ht="15.75" customHeight="1" x14ac:dyDescent="0.2">
      <c r="B769" s="1" t="s">
        <v>1264</v>
      </c>
      <c r="C769" s="1">
        <v>0</v>
      </c>
      <c r="D769" s="1">
        <v>1</v>
      </c>
      <c r="E769" s="1">
        <v>0</v>
      </c>
      <c r="F769" s="1" t="s">
        <v>53</v>
      </c>
      <c r="G769" s="1" t="s">
        <v>53</v>
      </c>
    </row>
    <row r="770" spans="2:7" ht="15.75" customHeight="1" x14ac:dyDescent="0.2">
      <c r="B770" s="1" t="s">
        <v>1266</v>
      </c>
      <c r="C770" s="1">
        <v>0</v>
      </c>
      <c r="D770" s="1">
        <v>1</v>
      </c>
      <c r="E770" s="1">
        <v>0</v>
      </c>
      <c r="F770" s="1" t="s">
        <v>53</v>
      </c>
      <c r="G770" s="1" t="s">
        <v>53</v>
      </c>
    </row>
    <row r="771" spans="2:7" ht="15.75" customHeight="1" x14ac:dyDescent="0.2">
      <c r="B771" s="1" t="s">
        <v>1267</v>
      </c>
      <c r="C771" s="1">
        <v>0</v>
      </c>
      <c r="D771" s="1">
        <v>1</v>
      </c>
      <c r="E771" s="1">
        <v>0</v>
      </c>
      <c r="F771" s="1" t="s">
        <v>53</v>
      </c>
      <c r="G771" s="1" t="s">
        <v>53</v>
      </c>
    </row>
    <row r="772" spans="2:7" ht="15.75" customHeight="1" x14ac:dyDescent="0.2">
      <c r="B772" s="1" t="s">
        <v>1269</v>
      </c>
      <c r="C772" s="1">
        <v>0</v>
      </c>
      <c r="D772" s="1">
        <v>1</v>
      </c>
      <c r="E772" s="1">
        <v>0</v>
      </c>
      <c r="F772" s="1" t="s">
        <v>53</v>
      </c>
      <c r="G772" s="1" t="s">
        <v>53</v>
      </c>
    </row>
    <row r="773" spans="2:7" ht="15.75" customHeight="1" x14ac:dyDescent="0.2">
      <c r="B773" s="1" t="s">
        <v>1270</v>
      </c>
      <c r="C773" s="1">
        <v>0</v>
      </c>
      <c r="D773" s="1">
        <v>1</v>
      </c>
      <c r="E773" s="1">
        <v>0</v>
      </c>
      <c r="F773" s="1" t="s">
        <v>53</v>
      </c>
      <c r="G773" s="1" t="s">
        <v>53</v>
      </c>
    </row>
    <row r="774" spans="2:7" ht="15.75" customHeight="1" x14ac:dyDescent="0.2">
      <c r="B774" s="1" t="s">
        <v>1271</v>
      </c>
      <c r="C774" s="1">
        <v>0</v>
      </c>
      <c r="D774" s="1">
        <v>1</v>
      </c>
      <c r="E774" s="1">
        <v>0</v>
      </c>
      <c r="F774" s="1" t="s">
        <v>53</v>
      </c>
      <c r="G774" s="1" t="s">
        <v>53</v>
      </c>
    </row>
    <row r="775" spans="2:7" ht="15.75" customHeight="1" x14ac:dyDescent="0.2">
      <c r="B775" s="1" t="s">
        <v>1272</v>
      </c>
      <c r="C775" s="1">
        <v>0</v>
      </c>
      <c r="D775" s="1">
        <v>2</v>
      </c>
      <c r="E775" s="1">
        <v>0</v>
      </c>
      <c r="F775" s="1" t="s">
        <v>178</v>
      </c>
      <c r="G775" s="1" t="s">
        <v>53</v>
      </c>
    </row>
    <row r="776" spans="2:7" ht="15.75" customHeight="1" x14ac:dyDescent="0.2">
      <c r="B776" s="1" t="s">
        <v>1275</v>
      </c>
      <c r="C776" s="1">
        <v>0</v>
      </c>
      <c r="D776" s="1">
        <v>1</v>
      </c>
      <c r="E776" s="1">
        <v>0</v>
      </c>
      <c r="F776" s="1" t="s">
        <v>53</v>
      </c>
      <c r="G776" s="1" t="s">
        <v>53</v>
      </c>
    </row>
    <row r="777" spans="2:7" ht="15.75" customHeight="1" x14ac:dyDescent="0.2">
      <c r="B777" s="1" t="s">
        <v>1276</v>
      </c>
      <c r="C777" s="1">
        <v>0</v>
      </c>
      <c r="D777" s="1">
        <v>1</v>
      </c>
      <c r="E777" s="1">
        <v>0</v>
      </c>
      <c r="F777" s="1" t="s">
        <v>53</v>
      </c>
      <c r="G777" s="1" t="s">
        <v>53</v>
      </c>
    </row>
    <row r="778" spans="2:7" ht="15.75" customHeight="1" x14ac:dyDescent="0.2">
      <c r="B778" s="1" t="s">
        <v>1277</v>
      </c>
      <c r="C778" s="1">
        <v>0</v>
      </c>
      <c r="D778" s="1">
        <v>1</v>
      </c>
      <c r="E778" s="1">
        <v>0</v>
      </c>
      <c r="F778" s="1" t="s">
        <v>53</v>
      </c>
      <c r="G778" s="1" t="s">
        <v>53</v>
      </c>
    </row>
    <row r="779" spans="2:7" ht="15.75" customHeight="1" x14ac:dyDescent="0.2">
      <c r="B779" s="1" t="s">
        <v>1278</v>
      </c>
      <c r="C779" s="1">
        <v>0</v>
      </c>
      <c r="D779" s="1">
        <v>1</v>
      </c>
      <c r="E779" s="1">
        <v>0</v>
      </c>
      <c r="F779" s="1" t="s">
        <v>53</v>
      </c>
      <c r="G779" s="1" t="s">
        <v>53</v>
      </c>
    </row>
    <row r="780" spans="2:7" ht="15.75" customHeight="1" x14ac:dyDescent="0.2">
      <c r="B780" s="1" t="s">
        <v>1280</v>
      </c>
      <c r="C780" s="1">
        <v>0</v>
      </c>
      <c r="D780" s="1">
        <v>1</v>
      </c>
      <c r="E780" s="1">
        <v>0</v>
      </c>
      <c r="F780" s="1" t="s">
        <v>53</v>
      </c>
      <c r="G780" s="1" t="s">
        <v>53</v>
      </c>
    </row>
    <row r="781" spans="2:7" ht="15.75" customHeight="1" x14ac:dyDescent="0.2">
      <c r="B781" s="1" t="s">
        <v>1281</v>
      </c>
      <c r="C781" s="1" t="s">
        <v>114</v>
      </c>
      <c r="D781" s="1">
        <v>1</v>
      </c>
      <c r="E781" s="1">
        <v>0</v>
      </c>
      <c r="F781" s="1" t="s">
        <v>53</v>
      </c>
      <c r="G781" s="1" t="s">
        <v>53</v>
      </c>
    </row>
    <row r="782" spans="2:7" ht="15.75" customHeight="1" x14ac:dyDescent="0.2">
      <c r="B782" s="1" t="s">
        <v>1282</v>
      </c>
      <c r="C782" s="1">
        <v>0</v>
      </c>
      <c r="D782" s="1">
        <v>1</v>
      </c>
      <c r="E782" s="1">
        <v>0</v>
      </c>
      <c r="F782" s="1" t="s">
        <v>53</v>
      </c>
      <c r="G782" s="1" t="s">
        <v>53</v>
      </c>
    </row>
    <row r="783" spans="2:7" ht="15.75" customHeight="1" x14ac:dyDescent="0.2">
      <c r="B783" s="1" t="s">
        <v>1283</v>
      </c>
      <c r="C783" s="1" t="s">
        <v>114</v>
      </c>
      <c r="D783" s="1">
        <v>1</v>
      </c>
      <c r="E783" s="1">
        <v>0</v>
      </c>
      <c r="F783" s="1" t="s">
        <v>53</v>
      </c>
      <c r="G783" s="1" t="s">
        <v>53</v>
      </c>
    </row>
    <row r="784" spans="2:7" ht="15.75" customHeight="1" x14ac:dyDescent="0.2">
      <c r="B784" s="1" t="s">
        <v>1285</v>
      </c>
      <c r="C784" s="1">
        <v>0</v>
      </c>
      <c r="D784" s="1">
        <v>1</v>
      </c>
      <c r="E784" s="1">
        <v>0</v>
      </c>
      <c r="F784" s="1" t="s">
        <v>53</v>
      </c>
      <c r="G784" s="1" t="s">
        <v>53</v>
      </c>
    </row>
    <row r="785" spans="2:7" ht="15.75" customHeight="1" x14ac:dyDescent="0.2">
      <c r="B785" s="1" t="s">
        <v>1286</v>
      </c>
      <c r="C785" s="1" t="s">
        <v>114</v>
      </c>
      <c r="D785" s="1">
        <v>1</v>
      </c>
      <c r="E785" s="1">
        <v>0</v>
      </c>
      <c r="F785" s="1" t="s">
        <v>53</v>
      </c>
      <c r="G785" s="1" t="s">
        <v>53</v>
      </c>
    </row>
    <row r="786" spans="2:7" ht="15.75" customHeight="1" x14ac:dyDescent="0.2">
      <c r="B786" s="1" t="s">
        <v>1288</v>
      </c>
      <c r="C786" s="1">
        <v>0</v>
      </c>
      <c r="D786" s="1">
        <v>1</v>
      </c>
      <c r="E786" s="1">
        <v>0</v>
      </c>
      <c r="F786" s="1" t="s">
        <v>53</v>
      </c>
      <c r="G786" s="1" t="s">
        <v>53</v>
      </c>
    </row>
    <row r="787" spans="2:7" ht="15.75" customHeight="1" x14ac:dyDescent="0.2">
      <c r="B787" s="1" t="s">
        <v>1289</v>
      </c>
      <c r="C787" s="1" t="s">
        <v>114</v>
      </c>
      <c r="D787" s="1">
        <v>1</v>
      </c>
      <c r="E787" s="1">
        <v>0</v>
      </c>
      <c r="F787" s="1" t="s">
        <v>53</v>
      </c>
      <c r="G787" s="1" t="s">
        <v>53</v>
      </c>
    </row>
    <row r="788" spans="2:7" ht="15.75" customHeight="1" x14ac:dyDescent="0.2">
      <c r="B788" s="1" t="s">
        <v>1290</v>
      </c>
      <c r="C788" s="1">
        <v>0</v>
      </c>
      <c r="D788" s="1">
        <v>3</v>
      </c>
      <c r="E788" s="1">
        <v>3</v>
      </c>
      <c r="F788" s="1" t="s">
        <v>114</v>
      </c>
      <c r="G788" s="1" t="s">
        <v>115</v>
      </c>
    </row>
    <row r="789" spans="2:7" ht="15.75" customHeight="1" x14ac:dyDescent="0.2">
      <c r="B789" s="1" t="s">
        <v>1291</v>
      </c>
      <c r="C789" s="1">
        <v>0</v>
      </c>
      <c r="D789" s="1">
        <v>1</v>
      </c>
      <c r="E789" s="1">
        <v>0</v>
      </c>
      <c r="F789" s="1" t="s">
        <v>53</v>
      </c>
      <c r="G789" s="1" t="s">
        <v>53</v>
      </c>
    </row>
    <row r="790" spans="2:7" ht="15.75" customHeight="1" x14ac:dyDescent="0.2">
      <c r="B790" s="1" t="s">
        <v>1292</v>
      </c>
      <c r="C790" s="1">
        <v>0</v>
      </c>
      <c r="D790" s="1">
        <v>1</v>
      </c>
      <c r="E790" s="1">
        <v>0</v>
      </c>
      <c r="F790" s="1" t="s">
        <v>53</v>
      </c>
      <c r="G790" s="1" t="s">
        <v>53</v>
      </c>
    </row>
    <row r="791" spans="2:7" ht="15.75" customHeight="1" x14ac:dyDescent="0.2">
      <c r="B791" s="1" t="s">
        <v>1295</v>
      </c>
      <c r="C791" s="1">
        <v>0</v>
      </c>
      <c r="D791" s="1">
        <v>1</v>
      </c>
      <c r="E791" s="1">
        <v>0</v>
      </c>
      <c r="F791" s="1" t="s">
        <v>53</v>
      </c>
      <c r="G791" s="1" t="s">
        <v>53</v>
      </c>
    </row>
    <row r="792" spans="2:7" ht="15.75" customHeight="1" x14ac:dyDescent="0.2">
      <c r="B792" s="1" t="s">
        <v>1296</v>
      </c>
      <c r="C792" s="1">
        <v>0</v>
      </c>
      <c r="D792" s="1">
        <v>1</v>
      </c>
      <c r="E792" s="1">
        <v>0</v>
      </c>
      <c r="F792" s="1" t="s">
        <v>53</v>
      </c>
      <c r="G792" s="1" t="s">
        <v>53</v>
      </c>
    </row>
    <row r="793" spans="2:7" ht="15.75" customHeight="1" x14ac:dyDescent="0.2">
      <c r="B793" s="1" t="s">
        <v>1297</v>
      </c>
      <c r="C793" s="1">
        <v>0</v>
      </c>
      <c r="D793" s="1">
        <v>1</v>
      </c>
      <c r="E793" s="1">
        <v>0</v>
      </c>
      <c r="F793" s="1" t="s">
        <v>53</v>
      </c>
      <c r="G793" s="1" t="s">
        <v>53</v>
      </c>
    </row>
    <row r="794" spans="2:7" ht="15.75" customHeight="1" x14ac:dyDescent="0.2">
      <c r="B794" s="1" t="s">
        <v>1298</v>
      </c>
      <c r="C794" s="1">
        <v>0</v>
      </c>
      <c r="D794" s="1">
        <v>1</v>
      </c>
      <c r="E794" s="1">
        <v>0</v>
      </c>
      <c r="F794" s="1" t="s">
        <v>53</v>
      </c>
      <c r="G794" s="1" t="s">
        <v>53</v>
      </c>
    </row>
    <row r="795" spans="2:7" ht="15.75" customHeight="1" x14ac:dyDescent="0.2"/>
    <row r="796" spans="2:7" ht="15.75" customHeight="1" x14ac:dyDescent="0.2"/>
    <row r="797" spans="2:7" ht="15.75" customHeight="1" x14ac:dyDescent="0.2"/>
    <row r="798" spans="2:7" ht="15.75" customHeight="1" x14ac:dyDescent="0.2"/>
    <row r="799" spans="2:7" ht="15.75" customHeight="1" x14ac:dyDescent="0.2"/>
    <row r="800" spans="2:7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.28515625" defaultRowHeight="15" customHeight="1" x14ac:dyDescent="0.2"/>
  <cols>
    <col min="1" max="1" width="14.7109375" customWidth="1"/>
    <col min="2" max="3" width="13" customWidth="1"/>
    <col min="4" max="4" width="14.7109375" customWidth="1"/>
    <col min="5" max="5" width="6.7109375" customWidth="1"/>
    <col min="6" max="6" width="10.7109375" customWidth="1"/>
    <col min="7" max="7" width="14.42578125" customWidth="1"/>
    <col min="8" max="8" width="5.42578125" customWidth="1"/>
    <col min="9" max="9" width="31.28515625" customWidth="1"/>
    <col min="10" max="10" width="8.140625" customWidth="1"/>
    <col min="11" max="11" width="12.7109375" customWidth="1"/>
    <col min="12" max="12" width="9.7109375" customWidth="1"/>
    <col min="13" max="13" width="8.28515625" customWidth="1"/>
    <col min="14" max="14" width="11.140625" customWidth="1"/>
    <col min="15" max="16" width="13.7109375" customWidth="1"/>
    <col min="17" max="17" width="11.7109375" customWidth="1"/>
    <col min="18" max="18" width="10.7109375" customWidth="1"/>
    <col min="19" max="26" width="10.5703125" customWidth="1"/>
  </cols>
  <sheetData>
    <row r="1" spans="1:26" ht="55.5" customHeight="1" x14ac:dyDescent="0.2">
      <c r="A1" s="2" t="s">
        <v>10</v>
      </c>
      <c r="B1" s="3" t="s">
        <v>11</v>
      </c>
      <c r="C1" s="3" t="s">
        <v>12</v>
      </c>
      <c r="D1" s="3" t="s">
        <v>13</v>
      </c>
      <c r="E1" s="2" t="s">
        <v>14</v>
      </c>
      <c r="F1" s="3" t="s">
        <v>15</v>
      </c>
      <c r="G1" s="3" t="s">
        <v>2</v>
      </c>
      <c r="H1" s="3" t="s">
        <v>16</v>
      </c>
      <c r="I1" s="3" t="s">
        <v>18</v>
      </c>
      <c r="J1" s="3" t="s">
        <v>20</v>
      </c>
      <c r="K1" s="3" t="s">
        <v>19</v>
      </c>
      <c r="L1" s="3" t="s">
        <v>21</v>
      </c>
      <c r="M1" s="3" t="s">
        <v>22</v>
      </c>
      <c r="N1" s="3" t="s">
        <v>23</v>
      </c>
      <c r="O1" s="3" t="s">
        <v>24</v>
      </c>
      <c r="P1" s="3"/>
      <c r="Q1" s="3" t="s">
        <v>25</v>
      </c>
      <c r="R1" s="3" t="s">
        <v>26</v>
      </c>
      <c r="S1" s="3" t="s">
        <v>27</v>
      </c>
      <c r="T1" s="3" t="s">
        <v>28</v>
      </c>
      <c r="U1" s="3"/>
      <c r="V1" s="3"/>
      <c r="W1" s="3"/>
      <c r="X1" s="3"/>
      <c r="Y1" s="3"/>
      <c r="Z1" s="3"/>
    </row>
    <row r="2" spans="1:26" ht="16" x14ac:dyDescent="0.2">
      <c r="A2" s="1" t="s">
        <v>51</v>
      </c>
      <c r="B2" s="1" t="s">
        <v>52</v>
      </c>
      <c r="C2" s="1" t="s">
        <v>52</v>
      </c>
      <c r="D2" s="1" t="s">
        <v>53</v>
      </c>
      <c r="E2" s="1">
        <v>1</v>
      </c>
      <c r="F2" s="5" t="s">
        <v>43</v>
      </c>
      <c r="G2" s="5"/>
      <c r="H2" s="1">
        <v>1</v>
      </c>
      <c r="I2" s="1" t="s">
        <v>57</v>
      </c>
      <c r="J2" s="1" t="s">
        <v>58</v>
      </c>
      <c r="K2" s="1" t="s">
        <v>44</v>
      </c>
      <c r="L2" s="1" t="str">
        <f>VLOOKUP(K2,countries!A:B,2,FALSE)</f>
        <v>IN</v>
      </c>
      <c r="M2" s="1" t="s">
        <v>61</v>
      </c>
      <c r="N2" s="1">
        <v>0</v>
      </c>
      <c r="O2" s="1" t="s">
        <v>62</v>
      </c>
      <c r="P2" s="1" t="s">
        <v>44</v>
      </c>
      <c r="Q2" s="1" t="e">
        <v>#N/A</v>
      </c>
      <c r="R2" s="1" t="e">
        <v>#N/A</v>
      </c>
      <c r="S2" s="1" t="e">
        <v>#N/A</v>
      </c>
      <c r="T2" s="1" t="e">
        <v>#N/A</v>
      </c>
    </row>
    <row r="3" spans="1:26" ht="16" x14ac:dyDescent="0.2">
      <c r="A3" s="1" t="s">
        <v>38</v>
      </c>
      <c r="B3" s="1" t="s">
        <v>39</v>
      </c>
      <c r="C3" s="1" t="s">
        <v>39</v>
      </c>
      <c r="D3" s="1" t="s">
        <v>38</v>
      </c>
      <c r="E3" s="1">
        <v>2</v>
      </c>
      <c r="F3" s="5" t="s">
        <v>43</v>
      </c>
      <c r="G3" s="5" t="s">
        <v>38</v>
      </c>
      <c r="H3" s="1">
        <v>1</v>
      </c>
      <c r="I3" s="1" t="s">
        <v>63</v>
      </c>
      <c r="J3" s="1" t="s">
        <v>64</v>
      </c>
      <c r="K3" s="1" t="s">
        <v>44</v>
      </c>
      <c r="L3" s="1" t="str">
        <f>VLOOKUP(K3,countries!A:B,2,FALSE)</f>
        <v>IN</v>
      </c>
      <c r="M3" s="1" t="s">
        <v>46</v>
      </c>
      <c r="N3" s="1">
        <v>0</v>
      </c>
      <c r="O3" s="1" t="s">
        <v>47</v>
      </c>
      <c r="P3" s="1" t="s">
        <v>44</v>
      </c>
      <c r="Q3" s="1" t="s">
        <v>48</v>
      </c>
      <c r="R3" s="1" t="s">
        <v>49</v>
      </c>
      <c r="S3" s="1">
        <v>43.7</v>
      </c>
      <c r="T3" s="1">
        <v>3210</v>
      </c>
    </row>
    <row r="4" spans="1:26" ht="16" x14ac:dyDescent="0.2">
      <c r="A4" s="1" t="s">
        <v>67</v>
      </c>
      <c r="B4" s="1" t="s">
        <v>68</v>
      </c>
      <c r="C4" s="1" t="s">
        <v>69</v>
      </c>
      <c r="D4" s="1" t="s">
        <v>67</v>
      </c>
      <c r="E4" s="1">
        <v>3</v>
      </c>
      <c r="F4" s="5" t="s">
        <v>43</v>
      </c>
      <c r="G4" s="5" t="s">
        <v>67</v>
      </c>
      <c r="H4" s="1">
        <v>1</v>
      </c>
      <c r="I4" s="1" t="s">
        <v>71</v>
      </c>
      <c r="J4" s="1" t="s">
        <v>72</v>
      </c>
      <c r="K4" s="1" t="s">
        <v>73</v>
      </c>
      <c r="L4" s="1" t="str">
        <f>VLOOKUP(K4,countries!A:B,2,FALSE)</f>
        <v>SA_SE</v>
      </c>
      <c r="M4" s="1" t="s">
        <v>74</v>
      </c>
      <c r="N4" s="1">
        <v>0</v>
      </c>
      <c r="O4" s="1" t="s">
        <v>75</v>
      </c>
      <c r="P4" s="1" t="s">
        <v>73</v>
      </c>
      <c r="Q4" s="1" t="e">
        <v>#N/A</v>
      </c>
      <c r="R4" s="1" t="e">
        <v>#N/A</v>
      </c>
      <c r="S4" s="1" t="e">
        <v>#N/A</v>
      </c>
      <c r="T4" s="1" t="e">
        <v>#N/A</v>
      </c>
    </row>
    <row r="5" spans="1:26" ht="16" x14ac:dyDescent="0.2">
      <c r="A5" s="1" t="s">
        <v>78</v>
      </c>
      <c r="B5" s="1" t="s">
        <v>79</v>
      </c>
      <c r="C5" s="1" t="s">
        <v>69</v>
      </c>
      <c r="D5" s="1" t="s">
        <v>53</v>
      </c>
      <c r="E5" s="1">
        <v>4</v>
      </c>
      <c r="F5" s="5" t="s">
        <v>43</v>
      </c>
      <c r="G5" s="5"/>
      <c r="H5" s="1">
        <v>1</v>
      </c>
      <c r="I5" s="1" t="s">
        <v>80</v>
      </c>
      <c r="J5" s="1" t="s">
        <v>81</v>
      </c>
      <c r="K5" s="1" t="s">
        <v>73</v>
      </c>
      <c r="L5" s="1" t="str">
        <f>VLOOKUP(K5,countries!A:B,2,FALSE)</f>
        <v>SA_SE</v>
      </c>
      <c r="M5" s="1" t="s">
        <v>74</v>
      </c>
      <c r="N5" s="1">
        <v>0</v>
      </c>
      <c r="O5" s="1" t="s">
        <v>75</v>
      </c>
      <c r="P5" s="1" t="s">
        <v>73</v>
      </c>
      <c r="Q5" s="1" t="e">
        <v>#N/A</v>
      </c>
      <c r="R5" s="1" t="e">
        <v>#N/A</v>
      </c>
      <c r="S5" s="1" t="e">
        <v>#N/A</v>
      </c>
      <c r="T5" s="1" t="e">
        <v>#N/A</v>
      </c>
    </row>
    <row r="6" spans="1:26" ht="16" x14ac:dyDescent="0.2">
      <c r="A6" s="1" t="s">
        <v>84</v>
      </c>
      <c r="B6" s="1" t="s">
        <v>85</v>
      </c>
      <c r="C6" s="1" t="s">
        <v>39</v>
      </c>
      <c r="D6" s="1" t="s">
        <v>53</v>
      </c>
      <c r="E6" s="1">
        <v>5</v>
      </c>
      <c r="F6" s="5" t="s">
        <v>43</v>
      </c>
      <c r="G6" s="5"/>
      <c r="H6" s="1">
        <v>1</v>
      </c>
      <c r="I6" s="1" t="s">
        <v>87</v>
      </c>
      <c r="J6" s="1" t="s">
        <v>88</v>
      </c>
      <c r="K6" s="1" t="s">
        <v>44</v>
      </c>
      <c r="L6" s="1" t="str">
        <f>VLOOKUP(K6,countries!A:B,2,FALSE)</f>
        <v>IN</v>
      </c>
      <c r="M6" s="1" t="s">
        <v>46</v>
      </c>
      <c r="N6" s="1">
        <v>0</v>
      </c>
      <c r="O6" s="1" t="s">
        <v>47</v>
      </c>
      <c r="P6" s="1" t="s">
        <v>44</v>
      </c>
      <c r="Q6" s="1" t="s">
        <v>48</v>
      </c>
      <c r="R6" s="1" t="s">
        <v>49</v>
      </c>
      <c r="S6" s="1">
        <v>43.7</v>
      </c>
      <c r="T6" s="1">
        <v>3210</v>
      </c>
    </row>
    <row r="7" spans="1:26" ht="16" x14ac:dyDescent="0.2">
      <c r="A7" s="1" t="s">
        <v>89</v>
      </c>
      <c r="B7" s="1" t="s">
        <v>90</v>
      </c>
      <c r="C7" s="1" t="s">
        <v>69</v>
      </c>
      <c r="D7" s="1" t="s">
        <v>53</v>
      </c>
      <c r="E7" s="1">
        <v>6</v>
      </c>
      <c r="F7" s="5" t="s">
        <v>43</v>
      </c>
      <c r="G7" s="5"/>
      <c r="H7" s="1">
        <v>1</v>
      </c>
      <c r="I7" s="1" t="s">
        <v>92</v>
      </c>
      <c r="J7" s="1" t="s">
        <v>94</v>
      </c>
      <c r="K7" s="1" t="s">
        <v>73</v>
      </c>
      <c r="L7" s="1" t="str">
        <f>VLOOKUP(K7,countries!A:B,2,FALSE)</f>
        <v>SA_SE</v>
      </c>
      <c r="M7" s="1" t="s">
        <v>74</v>
      </c>
      <c r="N7" s="1">
        <v>0</v>
      </c>
      <c r="O7" s="1" t="s">
        <v>75</v>
      </c>
      <c r="P7" s="1" t="s">
        <v>73</v>
      </c>
      <c r="Q7" s="1" t="e">
        <v>#N/A</v>
      </c>
      <c r="R7" s="1" t="e">
        <v>#N/A</v>
      </c>
      <c r="S7" s="1" t="e">
        <v>#N/A</v>
      </c>
      <c r="T7" s="1" t="e">
        <v>#N/A</v>
      </c>
    </row>
    <row r="8" spans="1:26" ht="16" x14ac:dyDescent="0.2">
      <c r="A8" s="1" t="s">
        <v>96</v>
      </c>
      <c r="B8" s="1" t="s">
        <v>99</v>
      </c>
      <c r="C8" s="1" t="s">
        <v>99</v>
      </c>
      <c r="D8" s="1" t="s">
        <v>53</v>
      </c>
      <c r="E8" s="1">
        <v>7</v>
      </c>
      <c r="F8" s="5" t="s">
        <v>43</v>
      </c>
      <c r="G8" s="5" t="s">
        <v>96</v>
      </c>
      <c r="H8" s="1">
        <v>1</v>
      </c>
      <c r="I8" s="1" t="s">
        <v>108</v>
      </c>
      <c r="J8" s="1" t="s">
        <v>109</v>
      </c>
      <c r="K8" s="1" t="s">
        <v>106</v>
      </c>
      <c r="L8" s="1" t="str">
        <f>VLOOKUP(K8,countries!A:B,2,FALSE)</f>
        <v>A_NW</v>
      </c>
      <c r="M8" s="1" t="s">
        <v>61</v>
      </c>
      <c r="N8" s="1">
        <v>0</v>
      </c>
      <c r="O8" s="1" t="s">
        <v>75</v>
      </c>
      <c r="P8" s="1" t="s">
        <v>106</v>
      </c>
      <c r="Q8" s="1" t="e">
        <v>#N/A</v>
      </c>
      <c r="R8" s="1" t="e">
        <v>#N/A</v>
      </c>
      <c r="S8" s="1" t="e">
        <v>#N/A</v>
      </c>
      <c r="T8" s="1" t="e">
        <v>#N/A</v>
      </c>
    </row>
    <row r="9" spans="1:26" ht="16" x14ac:dyDescent="0.2">
      <c r="A9" s="1" t="s">
        <v>118</v>
      </c>
      <c r="B9" s="1" t="s">
        <v>119</v>
      </c>
      <c r="C9" s="1" t="s">
        <v>52</v>
      </c>
      <c r="D9" s="1" t="s">
        <v>118</v>
      </c>
      <c r="E9" s="1">
        <v>8</v>
      </c>
      <c r="F9" s="5" t="s">
        <v>43</v>
      </c>
      <c r="G9" s="5" t="s">
        <v>118</v>
      </c>
      <c r="H9" s="1">
        <v>1</v>
      </c>
      <c r="I9" s="1" t="s">
        <v>121</v>
      </c>
      <c r="J9" s="1" t="s">
        <v>122</v>
      </c>
      <c r="K9" s="1" t="s">
        <v>44</v>
      </c>
      <c r="L9" s="1" t="str">
        <f>VLOOKUP(K9,countries!A:B,2,FALSE)</f>
        <v>IN</v>
      </c>
      <c r="M9" s="1" t="s">
        <v>61</v>
      </c>
      <c r="N9" s="1">
        <v>0</v>
      </c>
      <c r="O9" s="1" t="s">
        <v>62</v>
      </c>
      <c r="P9" s="1" t="s">
        <v>44</v>
      </c>
      <c r="Q9" s="1" t="e">
        <v>#N/A</v>
      </c>
      <c r="R9" s="1" t="e">
        <v>#N/A</v>
      </c>
      <c r="S9" s="1" t="e">
        <v>#N/A</v>
      </c>
      <c r="T9" s="1" t="e">
        <v>#N/A</v>
      </c>
    </row>
    <row r="10" spans="1:26" ht="16" x14ac:dyDescent="0.2">
      <c r="A10" s="1" t="s">
        <v>126</v>
      </c>
      <c r="B10" s="1" t="s">
        <v>127</v>
      </c>
      <c r="C10" s="1" t="s">
        <v>52</v>
      </c>
      <c r="D10" s="1" t="s">
        <v>53</v>
      </c>
      <c r="E10" s="1">
        <v>9</v>
      </c>
      <c r="F10" s="5" t="s">
        <v>43</v>
      </c>
      <c r="G10" s="5"/>
      <c r="H10" s="1">
        <v>1</v>
      </c>
      <c r="I10" s="1" t="s">
        <v>130</v>
      </c>
      <c r="J10" s="1" t="s">
        <v>122</v>
      </c>
      <c r="K10" s="1" t="s">
        <v>44</v>
      </c>
      <c r="L10" s="1" t="str">
        <f>VLOOKUP(K10,countries!A:B,2,FALSE)</f>
        <v>IN</v>
      </c>
      <c r="M10" s="1" t="s">
        <v>61</v>
      </c>
      <c r="N10" s="1">
        <v>0</v>
      </c>
      <c r="O10" s="1" t="s">
        <v>62</v>
      </c>
      <c r="P10" s="1" t="s">
        <v>44</v>
      </c>
      <c r="Q10" s="1" t="e">
        <v>#N/A</v>
      </c>
      <c r="R10" s="1" t="e">
        <v>#N/A</v>
      </c>
      <c r="S10" s="1" t="e">
        <v>#N/A</v>
      </c>
      <c r="T10" s="1" t="e">
        <v>#N/A</v>
      </c>
    </row>
    <row r="11" spans="1:26" ht="16" x14ac:dyDescent="0.2">
      <c r="A11" s="1" t="s">
        <v>136</v>
      </c>
      <c r="B11" s="1" t="s">
        <v>69</v>
      </c>
      <c r="C11" s="1" t="s">
        <v>69</v>
      </c>
      <c r="D11" s="1" t="s">
        <v>53</v>
      </c>
      <c r="E11" s="1">
        <v>10</v>
      </c>
      <c r="F11" s="5" t="s">
        <v>43</v>
      </c>
      <c r="G11" s="5"/>
      <c r="H11" s="1">
        <v>1</v>
      </c>
      <c r="I11" s="1" t="s">
        <v>139</v>
      </c>
      <c r="J11" s="1" t="s">
        <v>140</v>
      </c>
      <c r="K11" s="1" t="s">
        <v>73</v>
      </c>
      <c r="L11" s="1" t="str">
        <f>VLOOKUP(K11,countries!A:B,2,FALSE)</f>
        <v>SA_SE</v>
      </c>
      <c r="M11" s="1" t="s">
        <v>74</v>
      </c>
      <c r="N11" s="1">
        <v>0</v>
      </c>
      <c r="O11" s="1" t="s">
        <v>75</v>
      </c>
      <c r="P11" s="1" t="s">
        <v>73</v>
      </c>
      <c r="Q11" s="1" t="e">
        <v>#N/A</v>
      </c>
      <c r="R11" s="1" t="e">
        <v>#N/A</v>
      </c>
      <c r="S11" s="1" t="e">
        <v>#N/A</v>
      </c>
      <c r="T11" s="1" t="e">
        <v>#N/A</v>
      </c>
    </row>
    <row r="12" spans="1:26" ht="16" x14ac:dyDescent="0.2">
      <c r="A12" s="1" t="s">
        <v>149</v>
      </c>
      <c r="B12" s="1" t="s">
        <v>151</v>
      </c>
      <c r="C12" s="1" t="s">
        <v>99</v>
      </c>
      <c r="D12" s="1" t="s">
        <v>149</v>
      </c>
      <c r="E12" s="1">
        <v>11</v>
      </c>
      <c r="F12" s="5" t="s">
        <v>43</v>
      </c>
      <c r="G12" s="5"/>
      <c r="H12" s="1">
        <v>1</v>
      </c>
      <c r="I12" s="1" t="s">
        <v>153</v>
      </c>
      <c r="J12" s="1" t="s">
        <v>154</v>
      </c>
      <c r="K12" s="1" t="s">
        <v>106</v>
      </c>
      <c r="L12" s="1" t="str">
        <f>VLOOKUP(K12,countries!A:B,2,FALSE)</f>
        <v>A_NW</v>
      </c>
      <c r="M12" s="1" t="s">
        <v>61</v>
      </c>
      <c r="N12" s="1">
        <v>0</v>
      </c>
      <c r="O12" s="1" t="s">
        <v>75</v>
      </c>
      <c r="P12" s="1" t="s">
        <v>106</v>
      </c>
      <c r="Q12" s="1" t="e">
        <v>#N/A</v>
      </c>
      <c r="R12" s="1" t="e">
        <v>#N/A</v>
      </c>
      <c r="S12" s="1" t="e">
        <v>#N/A</v>
      </c>
      <c r="T12" s="1" t="e">
        <v>#N/A</v>
      </c>
    </row>
    <row r="13" spans="1:26" ht="16" x14ac:dyDescent="0.2">
      <c r="A13" s="1" t="s">
        <v>160</v>
      </c>
      <c r="B13" s="1" t="s">
        <v>161</v>
      </c>
      <c r="C13" s="1" t="s">
        <v>163</v>
      </c>
      <c r="D13" s="1" t="s">
        <v>160</v>
      </c>
      <c r="E13" s="1">
        <v>12</v>
      </c>
      <c r="F13" s="5" t="s">
        <v>43</v>
      </c>
      <c r="G13" s="5"/>
      <c r="H13" s="1">
        <v>1</v>
      </c>
      <c r="I13" s="1" t="s">
        <v>167</v>
      </c>
      <c r="J13" s="1" t="s">
        <v>168</v>
      </c>
      <c r="K13" s="1" t="s">
        <v>169</v>
      </c>
      <c r="L13" s="1" t="str">
        <f>VLOOKUP(K13,countries!A:B,2,FALSE)</f>
        <v>SA_NW</v>
      </c>
      <c r="M13" s="1" t="s">
        <v>46</v>
      </c>
      <c r="N13" s="1">
        <v>0</v>
      </c>
      <c r="O13" s="1" t="s">
        <v>47</v>
      </c>
      <c r="P13" s="1" t="s">
        <v>169</v>
      </c>
      <c r="Q13" s="1" t="e">
        <v>#N/A</v>
      </c>
      <c r="R13" s="1" t="e">
        <v>#N/A</v>
      </c>
      <c r="S13" s="1" t="e">
        <v>#N/A</v>
      </c>
      <c r="T13" s="1" t="e">
        <v>#N/A</v>
      </c>
    </row>
    <row r="14" spans="1:26" ht="16" x14ac:dyDescent="0.2">
      <c r="A14" s="1" t="s">
        <v>144</v>
      </c>
      <c r="B14" s="1" t="s">
        <v>145</v>
      </c>
      <c r="C14" s="1" t="s">
        <v>145</v>
      </c>
      <c r="D14" s="1" t="s">
        <v>144</v>
      </c>
      <c r="E14" s="1">
        <v>13</v>
      </c>
      <c r="F14" s="5" t="s">
        <v>43</v>
      </c>
      <c r="G14" s="5" t="s">
        <v>144</v>
      </c>
      <c r="H14" s="1">
        <v>1</v>
      </c>
      <c r="I14" s="1" t="s">
        <v>179</v>
      </c>
      <c r="J14" s="1" t="s">
        <v>168</v>
      </c>
      <c r="K14" s="1" t="s">
        <v>44</v>
      </c>
      <c r="L14" s="1" t="str">
        <f>VLOOKUP(K14,countries!A:B,2,FALSE)</f>
        <v>IN</v>
      </c>
      <c r="M14" s="1" t="s">
        <v>74</v>
      </c>
      <c r="N14" s="1">
        <v>0</v>
      </c>
      <c r="O14" s="1" t="s">
        <v>62</v>
      </c>
      <c r="P14" s="1" t="s">
        <v>44</v>
      </c>
      <c r="Q14" s="1" t="e">
        <v>#N/A</v>
      </c>
      <c r="R14" s="1" t="e">
        <v>#N/A</v>
      </c>
      <c r="S14" s="1" t="e">
        <v>#N/A</v>
      </c>
      <c r="T14" s="1" t="e">
        <v>#N/A</v>
      </c>
    </row>
    <row r="15" spans="1:26" ht="16" x14ac:dyDescent="0.2">
      <c r="A15" s="1" t="s">
        <v>184</v>
      </c>
      <c r="B15" s="1" t="s">
        <v>185</v>
      </c>
      <c r="C15" s="1" t="s">
        <v>145</v>
      </c>
      <c r="D15" s="1" t="s">
        <v>53</v>
      </c>
      <c r="E15" s="1">
        <v>14</v>
      </c>
      <c r="F15" s="5" t="s">
        <v>43</v>
      </c>
      <c r="G15" s="5"/>
      <c r="H15" s="1">
        <v>1</v>
      </c>
      <c r="I15" s="1" t="s">
        <v>189</v>
      </c>
      <c r="J15" s="1" t="s">
        <v>190</v>
      </c>
      <c r="K15" s="1" t="s">
        <v>44</v>
      </c>
      <c r="L15" s="1" t="str">
        <f>VLOOKUP(K15,countries!A:B,2,FALSE)</f>
        <v>IN</v>
      </c>
      <c r="M15" s="1" t="s">
        <v>74</v>
      </c>
      <c r="N15" s="1">
        <v>0</v>
      </c>
      <c r="O15" s="1" t="s">
        <v>62</v>
      </c>
      <c r="P15" s="1" t="s">
        <v>44</v>
      </c>
      <c r="Q15" s="1" t="e">
        <v>#N/A</v>
      </c>
      <c r="R15" s="1" t="e">
        <v>#N/A</v>
      </c>
      <c r="S15" s="1" t="e">
        <v>#N/A</v>
      </c>
      <c r="T15" s="1" t="e">
        <v>#N/A</v>
      </c>
    </row>
    <row r="16" spans="1:26" ht="16" x14ac:dyDescent="0.2">
      <c r="A16" s="1" t="s">
        <v>162</v>
      </c>
      <c r="B16" s="1" t="s">
        <v>164</v>
      </c>
      <c r="C16" s="1" t="s">
        <v>164</v>
      </c>
      <c r="D16" s="1" t="s">
        <v>162</v>
      </c>
      <c r="E16" s="1">
        <v>15</v>
      </c>
      <c r="F16" s="5" t="s">
        <v>43</v>
      </c>
      <c r="G16" s="5" t="s">
        <v>162</v>
      </c>
      <c r="H16" s="1">
        <v>1</v>
      </c>
      <c r="I16" s="1" t="s">
        <v>196</v>
      </c>
      <c r="J16" s="1" t="s">
        <v>198</v>
      </c>
      <c r="K16" s="1" t="s">
        <v>174</v>
      </c>
      <c r="L16" s="1" t="str">
        <f>VLOOKUP(K16,countries!A:B,2,FALSE)</f>
        <v>A_S</v>
      </c>
      <c r="M16" s="1" t="s">
        <v>61</v>
      </c>
      <c r="N16" s="1">
        <v>0</v>
      </c>
      <c r="O16" s="1" t="s">
        <v>62</v>
      </c>
      <c r="P16" s="1" t="s">
        <v>174</v>
      </c>
      <c r="Q16" s="1" t="e">
        <v>#N/A</v>
      </c>
      <c r="R16" s="1" t="e">
        <v>#N/A</v>
      </c>
      <c r="S16" s="1" t="e">
        <v>#N/A</v>
      </c>
      <c r="T16" s="1" t="e">
        <v>#N/A</v>
      </c>
    </row>
    <row r="17" spans="1:20" ht="16" x14ac:dyDescent="0.2">
      <c r="A17" s="1" t="s">
        <v>187</v>
      </c>
      <c r="B17" s="1" t="s">
        <v>173</v>
      </c>
      <c r="C17" s="1" t="s">
        <v>173</v>
      </c>
      <c r="D17" s="1" t="s">
        <v>187</v>
      </c>
      <c r="E17" s="1">
        <v>16</v>
      </c>
      <c r="F17" s="5" t="s">
        <v>43</v>
      </c>
      <c r="G17" s="5" t="s">
        <v>187</v>
      </c>
      <c r="H17" s="1">
        <v>1</v>
      </c>
      <c r="I17" s="1" t="s">
        <v>208</v>
      </c>
      <c r="J17" s="1" t="s">
        <v>209</v>
      </c>
      <c r="K17" s="1" t="s">
        <v>199</v>
      </c>
      <c r="L17" s="1" t="str">
        <f>VLOOKUP(K17,countries!A:B,2,FALSE)</f>
        <v>A_S</v>
      </c>
      <c r="M17" s="1" t="s">
        <v>61</v>
      </c>
      <c r="N17" s="1">
        <v>0</v>
      </c>
      <c r="O17" s="1" t="s">
        <v>62</v>
      </c>
      <c r="P17" s="1" t="s">
        <v>199</v>
      </c>
      <c r="Q17" s="1" t="s">
        <v>48</v>
      </c>
      <c r="R17" s="1" t="s">
        <v>201</v>
      </c>
      <c r="S17" s="1">
        <v>28.8</v>
      </c>
      <c r="T17" s="1">
        <v>2100</v>
      </c>
    </row>
    <row r="18" spans="1:20" ht="16" x14ac:dyDescent="0.2">
      <c r="A18" s="1" t="s">
        <v>205</v>
      </c>
      <c r="B18" s="1" t="s">
        <v>128</v>
      </c>
      <c r="C18" s="1" t="s">
        <v>128</v>
      </c>
      <c r="D18" s="1" t="s">
        <v>205</v>
      </c>
      <c r="E18" s="1">
        <v>17</v>
      </c>
      <c r="F18" s="5" t="s">
        <v>43</v>
      </c>
      <c r="G18" s="5" t="s">
        <v>205</v>
      </c>
      <c r="H18" s="1">
        <v>1</v>
      </c>
      <c r="I18" s="1" t="s">
        <v>216</v>
      </c>
      <c r="J18" s="1" t="s">
        <v>217</v>
      </c>
      <c r="K18" s="1" t="s">
        <v>213</v>
      </c>
      <c r="L18" s="1" t="str">
        <f>VLOOKUP(K18,countries!A:B,2,FALSE)</f>
        <v>A_S</v>
      </c>
      <c r="M18" s="1" t="s">
        <v>74</v>
      </c>
      <c r="N18" s="1">
        <v>0</v>
      </c>
      <c r="O18" s="1" t="s">
        <v>47</v>
      </c>
      <c r="P18" s="1" t="s">
        <v>213</v>
      </c>
      <c r="Q18" s="1" t="e">
        <v>#N/A</v>
      </c>
      <c r="R18" s="1" t="e">
        <v>#N/A</v>
      </c>
      <c r="S18" s="1" t="e">
        <v>#N/A</v>
      </c>
      <c r="T18" s="1" t="e">
        <v>#N/A</v>
      </c>
    </row>
    <row r="19" spans="1:20" ht="16" x14ac:dyDescent="0.2">
      <c r="A19" s="1" t="s">
        <v>222</v>
      </c>
      <c r="B19" s="1" t="s">
        <v>129</v>
      </c>
      <c r="C19" s="1" t="s">
        <v>129</v>
      </c>
      <c r="D19" s="1" t="s">
        <v>222</v>
      </c>
      <c r="E19" s="1">
        <v>18</v>
      </c>
      <c r="F19" s="5" t="s">
        <v>43</v>
      </c>
      <c r="G19" s="5" t="s">
        <v>222</v>
      </c>
      <c r="H19" s="1">
        <v>1</v>
      </c>
      <c r="I19" s="1" t="s">
        <v>225</v>
      </c>
      <c r="J19" s="1" t="s">
        <v>226</v>
      </c>
      <c r="K19" s="1" t="s">
        <v>213</v>
      </c>
      <c r="L19" s="1" t="str">
        <f>VLOOKUP(K19,countries!A:B,2,FALSE)</f>
        <v>A_S</v>
      </c>
      <c r="M19" s="1" t="s">
        <v>74</v>
      </c>
      <c r="N19" s="1">
        <v>0</v>
      </c>
      <c r="O19" s="1" t="s">
        <v>47</v>
      </c>
      <c r="P19" s="1" t="s">
        <v>213</v>
      </c>
      <c r="Q19" s="1" t="e">
        <v>#N/A</v>
      </c>
      <c r="R19" s="1" t="e">
        <v>#N/A</v>
      </c>
      <c r="S19" s="1" t="e">
        <v>#N/A</v>
      </c>
      <c r="T19" s="1" t="e">
        <v>#N/A</v>
      </c>
    </row>
    <row r="20" spans="1:20" ht="16" x14ac:dyDescent="0.2">
      <c r="A20" s="1" t="s">
        <v>231</v>
      </c>
      <c r="B20" s="1" t="s">
        <v>232</v>
      </c>
      <c r="C20" s="1" t="s">
        <v>232</v>
      </c>
      <c r="D20" s="1" t="s">
        <v>231</v>
      </c>
      <c r="E20" s="1">
        <v>19</v>
      </c>
      <c r="F20" s="5" t="s">
        <v>43</v>
      </c>
      <c r="G20" s="5" t="s">
        <v>231</v>
      </c>
      <c r="H20" s="1">
        <v>1</v>
      </c>
      <c r="I20" s="1" t="s">
        <v>234</v>
      </c>
      <c r="J20" s="1" t="s">
        <v>235</v>
      </c>
      <c r="K20" s="1" t="s">
        <v>236</v>
      </c>
      <c r="L20" s="1" t="str">
        <f>VLOOKUP(K20,countries!A:B,2,FALSE)</f>
        <v>CN</v>
      </c>
      <c r="M20" s="1" t="s">
        <v>61</v>
      </c>
      <c r="N20" s="1">
        <v>0</v>
      </c>
      <c r="O20" s="1" t="s">
        <v>62</v>
      </c>
      <c r="P20" s="1" t="s">
        <v>236</v>
      </c>
      <c r="Q20" s="1" t="e">
        <v>#N/A</v>
      </c>
      <c r="R20" s="1" t="e">
        <v>#N/A</v>
      </c>
      <c r="S20" s="1" t="e">
        <v>#N/A</v>
      </c>
      <c r="T20" s="1" t="e">
        <v>#N/A</v>
      </c>
    </row>
    <row r="21" spans="1:20" ht="15.75" customHeight="1" x14ac:dyDescent="0.2">
      <c r="A21" s="1" t="s">
        <v>240</v>
      </c>
      <c r="B21" s="1" t="s">
        <v>163</v>
      </c>
      <c r="C21" s="1" t="s">
        <v>163</v>
      </c>
      <c r="D21" s="1" t="s">
        <v>53</v>
      </c>
      <c r="E21" s="1">
        <v>20</v>
      </c>
      <c r="F21" s="5" t="s">
        <v>43</v>
      </c>
      <c r="G21" s="5" t="s">
        <v>240</v>
      </c>
      <c r="H21" s="1">
        <v>1</v>
      </c>
      <c r="I21" s="1" t="s">
        <v>242</v>
      </c>
      <c r="J21" s="1" t="s">
        <v>168</v>
      </c>
      <c r="K21" s="1" t="s">
        <v>169</v>
      </c>
      <c r="L21" s="1" t="str">
        <f>VLOOKUP(K21,countries!A:B,2,FALSE)</f>
        <v>SA_NW</v>
      </c>
      <c r="M21" s="1" t="s">
        <v>46</v>
      </c>
      <c r="N21" s="1">
        <v>0</v>
      </c>
      <c r="O21" s="1" t="s">
        <v>47</v>
      </c>
      <c r="P21" s="1" t="s">
        <v>169</v>
      </c>
      <c r="Q21" s="1" t="e">
        <v>#N/A</v>
      </c>
      <c r="R21" s="1" t="e">
        <v>#N/A</v>
      </c>
      <c r="S21" s="1" t="e">
        <v>#N/A</v>
      </c>
      <c r="T21" s="1" t="e">
        <v>#N/A</v>
      </c>
    </row>
    <row r="22" spans="1:20" ht="15.75" customHeight="1" x14ac:dyDescent="0.2">
      <c r="A22" s="1" t="s">
        <v>247</v>
      </c>
      <c r="B22" s="1" t="s">
        <v>248</v>
      </c>
      <c r="C22" s="1" t="s">
        <v>248</v>
      </c>
      <c r="D22" s="1" t="s">
        <v>247</v>
      </c>
      <c r="E22" s="1">
        <v>21</v>
      </c>
      <c r="F22" s="5" t="s">
        <v>250</v>
      </c>
      <c r="G22" s="5" t="s">
        <v>247</v>
      </c>
      <c r="H22" s="1">
        <v>1</v>
      </c>
      <c r="I22" s="1" t="s">
        <v>252</v>
      </c>
      <c r="J22" s="1" t="s">
        <v>254</v>
      </c>
      <c r="K22" s="1" t="s">
        <v>106</v>
      </c>
      <c r="L22" s="1" t="str">
        <f>VLOOKUP(K22,countries!A:B,2,FALSE)</f>
        <v>A_NW</v>
      </c>
      <c r="M22" s="1" t="s">
        <v>258</v>
      </c>
      <c r="N22" s="1">
        <v>0</v>
      </c>
      <c r="O22" s="1" t="s">
        <v>47</v>
      </c>
      <c r="P22" s="1" t="s">
        <v>106</v>
      </c>
      <c r="Q22" s="1" t="e">
        <v>#N/A</v>
      </c>
      <c r="R22" s="1" t="e">
        <v>#N/A</v>
      </c>
      <c r="S22" s="1" t="e">
        <v>#N/A</v>
      </c>
      <c r="T22" s="1" t="e">
        <v>#N/A</v>
      </c>
    </row>
    <row r="23" spans="1:20" ht="15.75" customHeight="1" x14ac:dyDescent="0.2">
      <c r="A23" s="1" t="s">
        <v>260</v>
      </c>
      <c r="B23" s="1" t="s">
        <v>261</v>
      </c>
      <c r="C23" s="1" t="s">
        <v>261</v>
      </c>
      <c r="D23" s="1" t="s">
        <v>260</v>
      </c>
      <c r="E23" s="1">
        <v>22</v>
      </c>
      <c r="F23" s="5" t="s">
        <v>43</v>
      </c>
      <c r="G23" s="5" t="s">
        <v>260</v>
      </c>
      <c r="H23" s="1">
        <v>1</v>
      </c>
      <c r="I23" s="1" t="s">
        <v>263</v>
      </c>
      <c r="J23" s="1" t="s">
        <v>264</v>
      </c>
      <c r="K23" s="1" t="s">
        <v>44</v>
      </c>
      <c r="L23" s="1" t="str">
        <f>VLOOKUP(K23,countries!A:B,2,FALSE)</f>
        <v>IN</v>
      </c>
      <c r="M23" s="1" t="s">
        <v>46</v>
      </c>
      <c r="N23" s="1">
        <v>0</v>
      </c>
      <c r="O23" s="1" t="s">
        <v>47</v>
      </c>
      <c r="P23" s="1" t="s">
        <v>44</v>
      </c>
      <c r="Q23" s="1" t="e">
        <v>#N/A</v>
      </c>
      <c r="R23" s="1" t="e">
        <v>#N/A</v>
      </c>
      <c r="S23" s="1" t="e">
        <v>#N/A</v>
      </c>
      <c r="T23" s="1" t="e">
        <v>#N/A</v>
      </c>
    </row>
    <row r="24" spans="1:20" ht="15.75" customHeight="1" x14ac:dyDescent="0.2">
      <c r="A24" s="1" t="s">
        <v>266</v>
      </c>
      <c r="B24" s="1" t="s">
        <v>191</v>
      </c>
      <c r="C24" s="1" t="s">
        <v>191</v>
      </c>
      <c r="D24" s="1" t="s">
        <v>266</v>
      </c>
      <c r="E24" s="1">
        <v>23</v>
      </c>
      <c r="F24" s="5" t="s">
        <v>268</v>
      </c>
      <c r="G24" s="5" t="s">
        <v>266</v>
      </c>
      <c r="H24" s="1">
        <v>1</v>
      </c>
      <c r="I24" s="1" t="s">
        <v>269</v>
      </c>
      <c r="J24" s="1" t="s">
        <v>270</v>
      </c>
      <c r="K24" s="1" t="s">
        <v>271</v>
      </c>
      <c r="L24" s="1" t="str">
        <f>VLOOKUP(K24,countries!A:B,2,FALSE)</f>
        <v>A_NW</v>
      </c>
      <c r="M24" s="1" t="s">
        <v>275</v>
      </c>
      <c r="N24" s="1">
        <v>0</v>
      </c>
      <c r="O24" s="1" t="s">
        <v>47</v>
      </c>
      <c r="P24" s="1" t="s">
        <v>271</v>
      </c>
      <c r="Q24" s="1" t="e">
        <v>#N/A</v>
      </c>
      <c r="R24" s="1" t="e">
        <v>#N/A</v>
      </c>
      <c r="S24" s="1" t="e">
        <v>#N/A</v>
      </c>
      <c r="T24" s="1" t="e">
        <v>#N/A</v>
      </c>
    </row>
    <row r="25" spans="1:20" ht="15.75" customHeight="1" x14ac:dyDescent="0.2">
      <c r="A25" s="1" t="s">
        <v>277</v>
      </c>
      <c r="B25" s="1" t="s">
        <v>278</v>
      </c>
      <c r="C25" s="1" t="s">
        <v>278</v>
      </c>
      <c r="D25" s="1" t="s">
        <v>277</v>
      </c>
      <c r="E25" s="1">
        <v>24</v>
      </c>
      <c r="F25" s="5" t="s">
        <v>281</v>
      </c>
      <c r="G25" s="5" t="s">
        <v>277</v>
      </c>
      <c r="H25" s="1">
        <v>1</v>
      </c>
      <c r="I25" s="1" t="s">
        <v>283</v>
      </c>
      <c r="J25" s="1" t="s">
        <v>284</v>
      </c>
      <c r="K25" s="1" t="s">
        <v>44</v>
      </c>
      <c r="L25" s="1" t="str">
        <f>VLOOKUP(K25,countries!A:B,2,FALSE)</f>
        <v>IN</v>
      </c>
      <c r="M25" s="1" t="s">
        <v>74</v>
      </c>
      <c r="N25" s="1">
        <v>0</v>
      </c>
      <c r="O25" s="1" t="s">
        <v>47</v>
      </c>
      <c r="P25" s="1" t="s">
        <v>44</v>
      </c>
      <c r="Q25" s="1" t="e">
        <v>#N/A</v>
      </c>
      <c r="R25" s="1" t="e">
        <v>#N/A</v>
      </c>
      <c r="S25" s="1" t="e">
        <v>#N/A</v>
      </c>
      <c r="T25" s="1" t="e">
        <v>#N/A</v>
      </c>
    </row>
    <row r="26" spans="1:20" ht="15.75" customHeight="1" x14ac:dyDescent="0.2">
      <c r="A26" s="1" t="s">
        <v>289</v>
      </c>
      <c r="B26" s="1" t="s">
        <v>290</v>
      </c>
      <c r="C26" s="1" t="s">
        <v>291</v>
      </c>
      <c r="D26" s="1" t="s">
        <v>289</v>
      </c>
      <c r="E26" s="1">
        <v>25</v>
      </c>
      <c r="F26" s="5" t="s">
        <v>293</v>
      </c>
      <c r="G26" s="5" t="s">
        <v>289</v>
      </c>
      <c r="H26" s="1">
        <v>1</v>
      </c>
      <c r="I26" s="1" t="s">
        <v>294</v>
      </c>
      <c r="J26" s="1" t="s">
        <v>295</v>
      </c>
      <c r="K26" s="1" t="s">
        <v>296</v>
      </c>
      <c r="L26" s="1" t="str">
        <f>VLOOKUP(K26,countries!A:B,2,FALSE)</f>
        <v>SA_SE</v>
      </c>
      <c r="M26" s="1" t="s">
        <v>74</v>
      </c>
      <c r="N26" s="1">
        <v>0</v>
      </c>
      <c r="O26" s="1" t="s">
        <v>75</v>
      </c>
      <c r="P26" s="1" t="s">
        <v>296</v>
      </c>
      <c r="Q26" s="1" t="e">
        <v>#N/A</v>
      </c>
      <c r="R26" s="1" t="e">
        <v>#N/A</v>
      </c>
      <c r="S26" s="1" t="e">
        <v>#N/A</v>
      </c>
      <c r="T26" s="1" t="e">
        <v>#N/A</v>
      </c>
    </row>
    <row r="27" spans="1:20" ht="15.75" customHeight="1" x14ac:dyDescent="0.2">
      <c r="A27" s="1" t="s">
        <v>301</v>
      </c>
      <c r="B27" s="1" t="s">
        <v>303</v>
      </c>
      <c r="C27" s="1" t="s">
        <v>303</v>
      </c>
      <c r="D27" s="1" t="s">
        <v>301</v>
      </c>
      <c r="E27" s="1">
        <v>26</v>
      </c>
      <c r="F27" s="5" t="s">
        <v>43</v>
      </c>
      <c r="G27" s="5" t="s">
        <v>301</v>
      </c>
      <c r="H27" s="1">
        <v>1</v>
      </c>
      <c r="I27" s="1" t="s">
        <v>305</v>
      </c>
      <c r="J27" s="1" t="s">
        <v>306</v>
      </c>
      <c r="K27" s="1" t="s">
        <v>44</v>
      </c>
      <c r="L27" s="1" t="str">
        <f>VLOOKUP(K27,countries!A:B,2,FALSE)</f>
        <v>IN</v>
      </c>
      <c r="M27" s="1" t="s">
        <v>61</v>
      </c>
      <c r="N27" s="1">
        <v>0</v>
      </c>
      <c r="O27" s="1" t="s">
        <v>62</v>
      </c>
      <c r="P27" s="1" t="s">
        <v>44</v>
      </c>
      <c r="Q27" s="1" t="e">
        <v>#N/A</v>
      </c>
      <c r="R27" s="1" t="e">
        <v>#N/A</v>
      </c>
      <c r="S27" s="1" t="e">
        <v>#N/A</v>
      </c>
      <c r="T27" s="1" t="e">
        <v>#N/A</v>
      </c>
    </row>
    <row r="28" spans="1:20" ht="15.75" customHeight="1" x14ac:dyDescent="0.2">
      <c r="A28" s="1" t="s">
        <v>312</v>
      </c>
      <c r="B28" s="1" t="s">
        <v>291</v>
      </c>
      <c r="C28" s="1" t="s">
        <v>291</v>
      </c>
      <c r="D28" s="1" t="s">
        <v>312</v>
      </c>
      <c r="E28" s="1">
        <v>27</v>
      </c>
      <c r="F28" s="5" t="s">
        <v>43</v>
      </c>
      <c r="G28" s="5" t="s">
        <v>312</v>
      </c>
      <c r="H28" s="1">
        <v>1</v>
      </c>
      <c r="I28" s="1" t="s">
        <v>314</v>
      </c>
      <c r="J28" s="1" t="s">
        <v>315</v>
      </c>
      <c r="K28" s="1" t="s">
        <v>296</v>
      </c>
      <c r="L28" s="1" t="str">
        <f>VLOOKUP(K28,countries!A:B,2,FALSE)</f>
        <v>SA_SE</v>
      </c>
      <c r="M28" s="1" t="s">
        <v>74</v>
      </c>
      <c r="N28" s="1">
        <v>0</v>
      </c>
      <c r="O28" s="1" t="s">
        <v>75</v>
      </c>
      <c r="P28" s="1" t="s">
        <v>296</v>
      </c>
      <c r="Q28" s="1" t="e">
        <v>#N/A</v>
      </c>
      <c r="R28" s="1" t="e">
        <v>#N/A</v>
      </c>
      <c r="S28" s="1" t="e">
        <v>#N/A</v>
      </c>
      <c r="T28" s="1" t="e">
        <v>#N/A</v>
      </c>
    </row>
    <row r="29" spans="1:20" ht="15.75" customHeight="1" x14ac:dyDescent="0.2">
      <c r="A29" s="1" t="s">
        <v>324</v>
      </c>
      <c r="B29" s="1" t="s">
        <v>325</v>
      </c>
      <c r="C29" s="1" t="s">
        <v>325</v>
      </c>
      <c r="D29" s="1" t="s">
        <v>324</v>
      </c>
      <c r="E29" s="1">
        <v>28</v>
      </c>
      <c r="F29" s="5" t="s">
        <v>43</v>
      </c>
      <c r="G29" s="5" t="s">
        <v>324</v>
      </c>
      <c r="H29" s="1">
        <v>1</v>
      </c>
      <c r="I29" s="1" t="s">
        <v>327</v>
      </c>
      <c r="J29" s="1" t="s">
        <v>328</v>
      </c>
      <c r="K29" s="1" t="s">
        <v>44</v>
      </c>
      <c r="L29" s="1" t="str">
        <f>VLOOKUP(K29,countries!A:B,2,FALSE)</f>
        <v>IN</v>
      </c>
      <c r="M29" s="1" t="s">
        <v>46</v>
      </c>
      <c r="N29" s="1">
        <v>0</v>
      </c>
      <c r="O29" s="1" t="s">
        <v>47</v>
      </c>
      <c r="P29" s="1" t="s">
        <v>44</v>
      </c>
      <c r="Q29" s="1" t="s">
        <v>333</v>
      </c>
      <c r="R29" s="1" t="s">
        <v>49</v>
      </c>
      <c r="S29" s="1">
        <v>38.700000000000003</v>
      </c>
      <c r="T29" s="1">
        <v>3210</v>
      </c>
    </row>
    <row r="30" spans="1:20" ht="15.75" customHeight="1" x14ac:dyDescent="0.2">
      <c r="A30" s="1" t="s">
        <v>335</v>
      </c>
      <c r="B30" s="1" t="s">
        <v>336</v>
      </c>
      <c r="C30" s="1" t="s">
        <v>336</v>
      </c>
      <c r="D30" s="1" t="s">
        <v>335</v>
      </c>
      <c r="E30" s="1">
        <v>29</v>
      </c>
      <c r="F30" s="5" t="s">
        <v>43</v>
      </c>
      <c r="G30" s="5" t="s">
        <v>335</v>
      </c>
      <c r="H30" s="1">
        <v>1</v>
      </c>
      <c r="I30" s="1" t="s">
        <v>338</v>
      </c>
      <c r="J30" s="1" t="s">
        <v>339</v>
      </c>
      <c r="K30" s="1" t="s">
        <v>341</v>
      </c>
      <c r="L30" s="1" t="str">
        <f>VLOOKUP(K30,countries!A:B,2,FALSE)</f>
        <v>A_S</v>
      </c>
      <c r="M30" s="1" t="s">
        <v>344</v>
      </c>
      <c r="N30" s="1">
        <v>0</v>
      </c>
      <c r="O30" s="1" t="s">
        <v>62</v>
      </c>
      <c r="P30" s="1" t="s">
        <v>341</v>
      </c>
      <c r="Q30" s="1" t="e">
        <v>#N/A</v>
      </c>
      <c r="R30" s="1" t="e">
        <v>#N/A</v>
      </c>
      <c r="S30" s="1" t="e">
        <v>#N/A</v>
      </c>
      <c r="T30" s="1" t="e">
        <v>#N/A</v>
      </c>
    </row>
    <row r="31" spans="1:20" ht="15.75" customHeight="1" x14ac:dyDescent="0.2">
      <c r="A31" s="1" t="s">
        <v>346</v>
      </c>
      <c r="B31" s="1" t="s">
        <v>348</v>
      </c>
      <c r="C31" s="1" t="s">
        <v>349</v>
      </c>
      <c r="D31" s="1" t="s">
        <v>346</v>
      </c>
      <c r="E31" s="1">
        <v>30</v>
      </c>
      <c r="F31" s="5" t="s">
        <v>350</v>
      </c>
      <c r="G31" s="5" t="s">
        <v>346</v>
      </c>
      <c r="H31" s="1">
        <v>1</v>
      </c>
      <c r="I31" s="1" t="s">
        <v>351</v>
      </c>
      <c r="J31" s="1" t="s">
        <v>352</v>
      </c>
      <c r="K31" s="1" t="s">
        <v>353</v>
      </c>
      <c r="L31" s="1" t="str">
        <f>VLOOKUP(K31,countries!A:B,2,FALSE)</f>
        <v>A_NW</v>
      </c>
      <c r="M31" s="1" t="s">
        <v>74</v>
      </c>
      <c r="N31" s="1">
        <v>0</v>
      </c>
      <c r="O31" s="1" t="s">
        <v>356</v>
      </c>
      <c r="P31" s="1" t="s">
        <v>353</v>
      </c>
      <c r="Q31" s="1" t="e">
        <v>#N/A</v>
      </c>
      <c r="R31" s="1" t="e">
        <v>#N/A</v>
      </c>
      <c r="S31" s="1" t="e">
        <v>#N/A</v>
      </c>
      <c r="T31" s="1" t="e">
        <v>#N/A</v>
      </c>
    </row>
    <row r="32" spans="1:20" ht="15.75" customHeight="1" x14ac:dyDescent="0.2">
      <c r="A32" s="1" t="s">
        <v>358</v>
      </c>
      <c r="B32" s="1" t="s">
        <v>359</v>
      </c>
      <c r="C32" s="1" t="s">
        <v>359</v>
      </c>
      <c r="D32" s="1" t="s">
        <v>358</v>
      </c>
      <c r="E32" s="1">
        <v>31</v>
      </c>
      <c r="F32" s="5" t="s">
        <v>43</v>
      </c>
      <c r="G32" s="5" t="s">
        <v>358</v>
      </c>
      <c r="H32" s="1">
        <v>1</v>
      </c>
      <c r="I32" s="1" t="s">
        <v>362</v>
      </c>
      <c r="J32" s="1" t="s">
        <v>363</v>
      </c>
      <c r="K32" s="1" t="s">
        <v>341</v>
      </c>
      <c r="L32" s="1" t="str">
        <f>VLOOKUP(K32,countries!A:B,2,FALSE)</f>
        <v>A_S</v>
      </c>
      <c r="M32" s="1" t="s">
        <v>74</v>
      </c>
      <c r="N32" s="1">
        <v>0</v>
      </c>
      <c r="O32" s="1" t="s">
        <v>75</v>
      </c>
      <c r="P32" s="1" t="s">
        <v>341</v>
      </c>
      <c r="Q32" s="1" t="e">
        <v>#N/A</v>
      </c>
      <c r="R32" s="1" t="e">
        <v>#N/A</v>
      </c>
      <c r="S32" s="1" t="e">
        <v>#N/A</v>
      </c>
      <c r="T32" s="1" t="e">
        <v>#N/A</v>
      </c>
    </row>
    <row r="33" spans="1:20" ht="15.75" customHeight="1" x14ac:dyDescent="0.2">
      <c r="A33" s="1" t="s">
        <v>365</v>
      </c>
      <c r="B33" s="15" t="s">
        <v>367</v>
      </c>
      <c r="C33" s="1" t="s">
        <v>370</v>
      </c>
      <c r="D33" s="1" t="s">
        <v>365</v>
      </c>
      <c r="E33" s="1">
        <v>32</v>
      </c>
      <c r="F33" s="5" t="s">
        <v>43</v>
      </c>
      <c r="G33" s="5" t="s">
        <v>365</v>
      </c>
      <c r="H33" s="1">
        <v>1</v>
      </c>
      <c r="I33" s="1" t="s">
        <v>373</v>
      </c>
      <c r="J33" s="1" t="s">
        <v>94</v>
      </c>
      <c r="K33" s="1" t="s">
        <v>374</v>
      </c>
      <c r="L33" s="1" t="str">
        <f>VLOOKUP(K33,countries!A:B,2,FALSE)</f>
        <v>na</v>
      </c>
      <c r="M33" s="1" t="s">
        <v>374</v>
      </c>
      <c r="N33" s="1">
        <v>0</v>
      </c>
      <c r="O33" s="1" t="s">
        <v>356</v>
      </c>
      <c r="P33" s="1" t="s">
        <v>374</v>
      </c>
      <c r="Q33" s="1" t="e">
        <v>#N/A</v>
      </c>
      <c r="R33" s="1" t="e">
        <v>#N/A</v>
      </c>
      <c r="S33" s="1" t="e">
        <v>#N/A</v>
      </c>
      <c r="T33" s="1" t="e">
        <v>#N/A</v>
      </c>
    </row>
    <row r="34" spans="1:20" ht="15.75" customHeight="1" x14ac:dyDescent="0.2">
      <c r="A34" s="1" t="s">
        <v>380</v>
      </c>
      <c r="B34" s="1" t="s">
        <v>381</v>
      </c>
      <c r="C34" s="1" t="s">
        <v>381</v>
      </c>
      <c r="D34" s="1" t="s">
        <v>380</v>
      </c>
      <c r="E34" s="1">
        <v>33</v>
      </c>
      <c r="F34" s="5" t="s">
        <v>43</v>
      </c>
      <c r="G34" s="5" t="s">
        <v>380</v>
      </c>
      <c r="H34" s="1">
        <v>1</v>
      </c>
      <c r="I34" s="1" t="s">
        <v>384</v>
      </c>
      <c r="J34" s="1" t="s">
        <v>385</v>
      </c>
      <c r="K34" s="1" t="s">
        <v>386</v>
      </c>
      <c r="L34" s="1" t="str">
        <f>VLOOKUP(K34,countries!A:B,2,FALSE)</f>
        <v>A_NW</v>
      </c>
      <c r="M34" s="1" t="s">
        <v>275</v>
      </c>
      <c r="N34" s="1">
        <v>0</v>
      </c>
      <c r="O34" s="1" t="s">
        <v>62</v>
      </c>
      <c r="P34" s="1" t="s">
        <v>386</v>
      </c>
      <c r="Q34" s="1" t="e">
        <v>#N/A</v>
      </c>
      <c r="R34" s="1" t="e">
        <v>#N/A</v>
      </c>
      <c r="S34" s="1" t="e">
        <v>#N/A</v>
      </c>
      <c r="T34" s="1" t="e">
        <v>#N/A</v>
      </c>
    </row>
    <row r="35" spans="1:20" ht="15.75" customHeight="1" x14ac:dyDescent="0.2">
      <c r="A35" s="1" t="s">
        <v>392</v>
      </c>
      <c r="B35" s="1" t="s">
        <v>393</v>
      </c>
      <c r="C35" s="1" t="s">
        <v>393</v>
      </c>
      <c r="D35" s="1" t="s">
        <v>392</v>
      </c>
      <c r="E35" s="1">
        <v>34</v>
      </c>
      <c r="F35" s="5" t="s">
        <v>43</v>
      </c>
      <c r="G35" s="5" t="s">
        <v>392</v>
      </c>
      <c r="H35" s="1">
        <v>1</v>
      </c>
      <c r="I35" s="1" t="s">
        <v>395</v>
      </c>
      <c r="J35" s="1" t="s">
        <v>284</v>
      </c>
      <c r="K35" s="1" t="s">
        <v>341</v>
      </c>
      <c r="L35" s="1" t="str">
        <f>VLOOKUP(K35,countries!A:B,2,FALSE)</f>
        <v>A_S</v>
      </c>
      <c r="M35" s="1" t="s">
        <v>400</v>
      </c>
      <c r="N35" s="1">
        <v>0</v>
      </c>
      <c r="O35" s="1" t="s">
        <v>62</v>
      </c>
      <c r="P35" s="1" t="s">
        <v>341</v>
      </c>
      <c r="Q35" s="1" t="e">
        <v>#N/A</v>
      </c>
      <c r="R35" s="1" t="e">
        <v>#N/A</v>
      </c>
      <c r="S35" s="1" t="e">
        <v>#N/A</v>
      </c>
      <c r="T35" s="1" t="e">
        <v>#N/A</v>
      </c>
    </row>
    <row r="36" spans="1:20" ht="15.75" customHeight="1" x14ac:dyDescent="0.2">
      <c r="A36" s="1" t="s">
        <v>402</v>
      </c>
      <c r="B36" s="1" t="s">
        <v>403</v>
      </c>
      <c r="C36" s="1" t="s">
        <v>381</v>
      </c>
      <c r="D36" s="1" t="s">
        <v>53</v>
      </c>
      <c r="E36" s="1">
        <v>35</v>
      </c>
      <c r="F36" s="5" t="s">
        <v>43</v>
      </c>
      <c r="G36" s="5"/>
      <c r="H36" s="1">
        <v>1</v>
      </c>
      <c r="I36" s="1" t="s">
        <v>406</v>
      </c>
      <c r="J36" s="1" t="s">
        <v>407</v>
      </c>
      <c r="K36" s="1" t="s">
        <v>386</v>
      </c>
      <c r="L36" s="1" t="str">
        <f>VLOOKUP(K36,countries!A:B,2,FALSE)</f>
        <v>A_NW</v>
      </c>
      <c r="M36" s="1" t="s">
        <v>275</v>
      </c>
      <c r="N36" s="1">
        <v>0</v>
      </c>
      <c r="O36" s="1" t="s">
        <v>62</v>
      </c>
      <c r="P36" s="1" t="s">
        <v>386</v>
      </c>
      <c r="Q36" s="1" t="e">
        <v>#N/A</v>
      </c>
      <c r="R36" s="1" t="e">
        <v>#N/A</v>
      </c>
      <c r="S36" s="1" t="e">
        <v>#N/A</v>
      </c>
      <c r="T36" s="1" t="e">
        <v>#N/A</v>
      </c>
    </row>
    <row r="37" spans="1:20" ht="15.75" customHeight="1" x14ac:dyDescent="0.2">
      <c r="A37" s="1" t="s">
        <v>425</v>
      </c>
      <c r="B37" s="1" t="s">
        <v>426</v>
      </c>
      <c r="C37" s="1" t="s">
        <v>426</v>
      </c>
      <c r="D37" s="1" t="s">
        <v>425</v>
      </c>
      <c r="E37" s="1">
        <v>36</v>
      </c>
      <c r="F37" s="5" t="s">
        <v>43</v>
      </c>
      <c r="G37" s="5" t="s">
        <v>425</v>
      </c>
      <c r="H37" s="1">
        <v>1</v>
      </c>
      <c r="I37" s="1" t="s">
        <v>429</v>
      </c>
      <c r="J37" s="1" t="s">
        <v>217</v>
      </c>
      <c r="K37" s="1" t="s">
        <v>341</v>
      </c>
      <c r="L37" s="1" t="str">
        <f>VLOOKUP(K37,countries!A:B,2,FALSE)</f>
        <v>A_S</v>
      </c>
      <c r="M37" s="1" t="s">
        <v>433</v>
      </c>
      <c r="N37" s="1">
        <v>0</v>
      </c>
      <c r="O37" s="1" t="s">
        <v>434</v>
      </c>
      <c r="P37" s="1" t="s">
        <v>341</v>
      </c>
      <c r="Q37" s="1" t="e">
        <v>#N/A</v>
      </c>
      <c r="R37" s="1" t="e">
        <v>#N/A</v>
      </c>
      <c r="S37" s="1" t="e">
        <v>#N/A</v>
      </c>
      <c r="T37" s="1" t="e">
        <v>#N/A</v>
      </c>
    </row>
    <row r="38" spans="1:20" ht="15.75" customHeight="1" x14ac:dyDescent="0.2">
      <c r="A38" s="1" t="s">
        <v>436</v>
      </c>
      <c r="B38" s="1" t="s">
        <v>182</v>
      </c>
      <c r="C38" s="1" t="s">
        <v>182</v>
      </c>
      <c r="D38" s="1" t="s">
        <v>436</v>
      </c>
      <c r="E38" s="1">
        <v>37</v>
      </c>
      <c r="F38" s="5" t="s">
        <v>43</v>
      </c>
      <c r="G38" s="5" t="s">
        <v>436</v>
      </c>
      <c r="H38" s="1">
        <v>1</v>
      </c>
      <c r="I38" s="1" t="s">
        <v>438</v>
      </c>
      <c r="J38" s="1" t="s">
        <v>58</v>
      </c>
      <c r="K38" s="1" t="s">
        <v>440</v>
      </c>
      <c r="L38" s="1" t="str">
        <f>VLOOKUP(K38,countries!A:B,2,FALSE)</f>
        <v>A_NW</v>
      </c>
      <c r="M38" s="1" t="s">
        <v>275</v>
      </c>
      <c r="N38" s="1">
        <v>0</v>
      </c>
      <c r="O38" s="1" t="s">
        <v>62</v>
      </c>
      <c r="P38" s="1" t="s">
        <v>440</v>
      </c>
      <c r="Q38" s="1" t="e">
        <v>#N/A</v>
      </c>
      <c r="R38" s="1" t="e">
        <v>#N/A</v>
      </c>
      <c r="S38" s="1" t="e">
        <v>#N/A</v>
      </c>
      <c r="T38" s="1" t="e">
        <v>#N/A</v>
      </c>
    </row>
    <row r="39" spans="1:20" ht="15.75" customHeight="1" x14ac:dyDescent="0.2">
      <c r="A39" s="1" t="s">
        <v>444</v>
      </c>
      <c r="B39" s="1" t="s">
        <v>445</v>
      </c>
      <c r="C39" s="1" t="s">
        <v>446</v>
      </c>
      <c r="D39" s="1" t="s">
        <v>53</v>
      </c>
      <c r="E39" s="1">
        <v>38</v>
      </c>
      <c r="F39" s="5" t="s">
        <v>43</v>
      </c>
      <c r="G39" s="5" t="s">
        <v>444</v>
      </c>
      <c r="H39" s="1">
        <v>1</v>
      </c>
      <c r="I39" s="1" t="s">
        <v>448</v>
      </c>
      <c r="J39" s="1" t="s">
        <v>449</v>
      </c>
      <c r="K39" s="1" t="s">
        <v>353</v>
      </c>
      <c r="L39" s="1" t="str">
        <f>VLOOKUP(K39,countries!A:B,2,FALSE)</f>
        <v>A_NW</v>
      </c>
      <c r="M39" s="1" t="s">
        <v>74</v>
      </c>
      <c r="N39" s="1">
        <v>0</v>
      </c>
      <c r="O39" s="1" t="s">
        <v>454</v>
      </c>
      <c r="P39" s="1" t="s">
        <v>353</v>
      </c>
      <c r="Q39" s="1" t="e">
        <v>#N/A</v>
      </c>
      <c r="R39" s="1" t="e">
        <v>#N/A</v>
      </c>
      <c r="S39" s="1" t="e">
        <v>#N/A</v>
      </c>
      <c r="T39" s="1" t="e">
        <v>#N/A</v>
      </c>
    </row>
    <row r="40" spans="1:20" ht="15.75" customHeight="1" x14ac:dyDescent="0.2">
      <c r="A40" s="1" t="s">
        <v>457</v>
      </c>
      <c r="B40" s="1" t="s">
        <v>458</v>
      </c>
      <c r="C40" s="1" t="s">
        <v>458</v>
      </c>
      <c r="D40" s="1" t="s">
        <v>457</v>
      </c>
      <c r="E40" s="1">
        <v>39</v>
      </c>
      <c r="F40" s="5" t="s">
        <v>43</v>
      </c>
      <c r="G40" s="5" t="s">
        <v>457</v>
      </c>
      <c r="H40" s="1">
        <v>1</v>
      </c>
      <c r="I40" s="1" t="s">
        <v>460</v>
      </c>
      <c r="J40" s="1" t="s">
        <v>462</v>
      </c>
      <c r="K40" s="1" t="s">
        <v>353</v>
      </c>
      <c r="L40" s="1" t="str">
        <f>VLOOKUP(K40,countries!A:B,2,FALSE)</f>
        <v>A_NW</v>
      </c>
      <c r="M40" s="1" t="s">
        <v>74</v>
      </c>
      <c r="N40" s="1">
        <v>0</v>
      </c>
      <c r="O40" s="1" t="s">
        <v>62</v>
      </c>
      <c r="P40" s="1" t="s">
        <v>353</v>
      </c>
      <c r="Q40" s="1" t="e">
        <v>#N/A</v>
      </c>
      <c r="R40" s="1" t="e">
        <v>#N/A</v>
      </c>
      <c r="S40" s="1" t="e">
        <v>#N/A</v>
      </c>
      <c r="T40" s="1" t="e">
        <v>#N/A</v>
      </c>
    </row>
    <row r="41" spans="1:20" ht="15.75" customHeight="1" x14ac:dyDescent="0.2">
      <c r="A41" s="1" t="s">
        <v>467</v>
      </c>
      <c r="B41" s="1" t="s">
        <v>468</v>
      </c>
      <c r="C41" s="1" t="s">
        <v>468</v>
      </c>
      <c r="D41" s="1" t="s">
        <v>467</v>
      </c>
      <c r="E41" s="1">
        <v>40</v>
      </c>
      <c r="F41" s="5" t="s">
        <v>43</v>
      </c>
      <c r="G41" s="5" t="s">
        <v>467</v>
      </c>
      <c r="H41" s="1">
        <v>1</v>
      </c>
      <c r="I41" s="1" t="s">
        <v>470</v>
      </c>
      <c r="J41" s="1" t="s">
        <v>472</v>
      </c>
      <c r="K41" s="1" t="s">
        <v>353</v>
      </c>
      <c r="L41" s="1" t="str">
        <f>VLOOKUP(K41,countries!A:B,2,FALSE)</f>
        <v>A_NW</v>
      </c>
      <c r="M41" s="1" t="s">
        <v>74</v>
      </c>
      <c r="N41" s="1">
        <v>0</v>
      </c>
      <c r="O41" s="1" t="s">
        <v>356</v>
      </c>
      <c r="P41" s="1" t="s">
        <v>353</v>
      </c>
      <c r="Q41" s="1" t="e">
        <v>#N/A</v>
      </c>
      <c r="R41" s="1" t="e">
        <v>#N/A</v>
      </c>
      <c r="S41" s="1" t="e">
        <v>#N/A</v>
      </c>
      <c r="T41" s="1" t="e">
        <v>#N/A</v>
      </c>
    </row>
    <row r="42" spans="1:20" ht="15.75" customHeight="1" x14ac:dyDescent="0.2">
      <c r="A42" s="1" t="s">
        <v>476</v>
      </c>
      <c r="B42" s="1" t="s">
        <v>477</v>
      </c>
      <c r="C42" s="1" t="s">
        <v>458</v>
      </c>
      <c r="D42" s="1" t="s">
        <v>53</v>
      </c>
      <c r="E42" s="1">
        <v>41</v>
      </c>
      <c r="F42" s="5" t="s">
        <v>43</v>
      </c>
      <c r="G42" s="5"/>
      <c r="H42" s="1">
        <v>1</v>
      </c>
      <c r="I42" s="1" t="s">
        <v>480</v>
      </c>
      <c r="J42" s="1" t="s">
        <v>481</v>
      </c>
      <c r="K42" s="1" t="s">
        <v>353</v>
      </c>
      <c r="L42" s="1" t="str">
        <f>VLOOKUP(K42,countries!A:B,2,FALSE)</f>
        <v>A_NW</v>
      </c>
      <c r="M42" s="1" t="s">
        <v>74</v>
      </c>
      <c r="N42" s="1">
        <v>0</v>
      </c>
      <c r="O42" s="1" t="s">
        <v>62</v>
      </c>
      <c r="P42" s="1" t="s">
        <v>353</v>
      </c>
      <c r="Q42" s="1" t="e">
        <v>#N/A</v>
      </c>
      <c r="R42" s="1" t="e">
        <v>#N/A</v>
      </c>
      <c r="S42" s="1" t="e">
        <v>#N/A</v>
      </c>
      <c r="T42" s="1" t="e">
        <v>#N/A</v>
      </c>
    </row>
    <row r="43" spans="1:20" ht="15.75" customHeight="1" x14ac:dyDescent="0.2">
      <c r="A43" s="1" t="s">
        <v>485</v>
      </c>
      <c r="B43" s="1" t="s">
        <v>446</v>
      </c>
      <c r="C43" s="1" t="s">
        <v>446</v>
      </c>
      <c r="D43" s="1" t="s">
        <v>485</v>
      </c>
      <c r="E43" s="1">
        <v>42</v>
      </c>
      <c r="F43" s="5" t="s">
        <v>43</v>
      </c>
      <c r="G43" s="5"/>
      <c r="H43" s="1">
        <v>1</v>
      </c>
      <c r="I43" s="1" t="s">
        <v>488</v>
      </c>
      <c r="J43" s="1" t="s">
        <v>489</v>
      </c>
      <c r="K43" s="1" t="s">
        <v>353</v>
      </c>
      <c r="L43" s="1" t="str">
        <f>VLOOKUP(K43,countries!A:B,2,FALSE)</f>
        <v>A_NW</v>
      </c>
      <c r="M43" s="1" t="s">
        <v>74</v>
      </c>
      <c r="N43" s="1">
        <v>0</v>
      </c>
      <c r="O43" s="1" t="s">
        <v>454</v>
      </c>
      <c r="P43" s="1" t="s">
        <v>353</v>
      </c>
      <c r="Q43" s="1" t="e">
        <v>#N/A</v>
      </c>
      <c r="R43" s="1" t="e">
        <v>#N/A</v>
      </c>
      <c r="S43" s="1" t="e">
        <v>#N/A</v>
      </c>
      <c r="T43" s="1" t="e">
        <v>#N/A</v>
      </c>
    </row>
    <row r="44" spans="1:20" ht="15.75" customHeight="1" x14ac:dyDescent="0.2">
      <c r="A44" s="1" t="s">
        <v>496</v>
      </c>
      <c r="B44" s="1" t="s">
        <v>451</v>
      </c>
      <c r="C44" s="1" t="s">
        <v>451</v>
      </c>
      <c r="D44" s="1" t="s">
        <v>496</v>
      </c>
      <c r="E44" s="1">
        <v>43</v>
      </c>
      <c r="F44" s="5" t="s">
        <v>43</v>
      </c>
      <c r="G44" s="5" t="s">
        <v>496</v>
      </c>
      <c r="H44" s="1">
        <v>1</v>
      </c>
      <c r="I44" s="1" t="s">
        <v>499</v>
      </c>
      <c r="J44" s="1" t="s">
        <v>81</v>
      </c>
      <c r="K44" s="1" t="s">
        <v>341</v>
      </c>
      <c r="L44" s="1" t="str">
        <f>VLOOKUP(K44,countries!A:B,2,FALSE)</f>
        <v>A_S</v>
      </c>
      <c r="M44" s="1" t="s">
        <v>503</v>
      </c>
      <c r="N44" s="1">
        <v>0</v>
      </c>
      <c r="O44" s="1" t="s">
        <v>434</v>
      </c>
      <c r="P44" s="1" t="s">
        <v>341</v>
      </c>
      <c r="Q44" s="1" t="e">
        <v>#N/A</v>
      </c>
      <c r="R44" s="1" t="e">
        <v>#N/A</v>
      </c>
      <c r="S44" s="1" t="e">
        <v>#N/A</v>
      </c>
      <c r="T44" s="1" t="e">
        <v>#N/A</v>
      </c>
    </row>
    <row r="45" spans="1:20" ht="15.75" customHeight="1" x14ac:dyDescent="0.2">
      <c r="A45" s="1" t="s">
        <v>505</v>
      </c>
      <c r="B45" s="1" t="s">
        <v>507</v>
      </c>
      <c r="C45" s="1" t="s">
        <v>507</v>
      </c>
      <c r="D45" s="1" t="s">
        <v>505</v>
      </c>
      <c r="E45" s="1">
        <v>44</v>
      </c>
      <c r="F45" s="5" t="s">
        <v>43</v>
      </c>
      <c r="G45" s="5" t="s">
        <v>505</v>
      </c>
      <c r="H45" s="1">
        <v>1</v>
      </c>
      <c r="I45" s="1" t="s">
        <v>509</v>
      </c>
      <c r="J45" s="1" t="s">
        <v>510</v>
      </c>
      <c r="K45" s="1" t="s">
        <v>353</v>
      </c>
      <c r="L45" s="1" t="str">
        <f>VLOOKUP(K45,countries!A:B,2,FALSE)</f>
        <v>A_NW</v>
      </c>
      <c r="M45" s="1" t="s">
        <v>46</v>
      </c>
      <c r="N45" s="1">
        <v>0</v>
      </c>
      <c r="O45" s="1" t="s">
        <v>62</v>
      </c>
      <c r="P45" s="1" t="s">
        <v>353</v>
      </c>
      <c r="Q45" s="1" t="e">
        <v>#N/A</v>
      </c>
      <c r="R45" s="1" t="e">
        <v>#N/A</v>
      </c>
      <c r="S45" s="1" t="e">
        <v>#N/A</v>
      </c>
      <c r="T45" s="1" t="e">
        <v>#N/A</v>
      </c>
    </row>
    <row r="46" spans="1:20" ht="15.75" customHeight="1" x14ac:dyDescent="0.2">
      <c r="A46" s="1" t="s">
        <v>516</v>
      </c>
      <c r="B46" s="1" t="s">
        <v>141</v>
      </c>
      <c r="C46" s="1" t="s">
        <v>141</v>
      </c>
      <c r="D46" s="1" t="s">
        <v>516</v>
      </c>
      <c r="E46" s="1">
        <v>45</v>
      </c>
      <c r="F46" s="5" t="s">
        <v>43</v>
      </c>
      <c r="G46" s="5" t="s">
        <v>516</v>
      </c>
      <c r="H46" s="1">
        <v>1</v>
      </c>
      <c r="I46" s="1" t="s">
        <v>519</v>
      </c>
      <c r="J46" s="1" t="s">
        <v>88</v>
      </c>
      <c r="K46" s="1" t="s">
        <v>236</v>
      </c>
      <c r="L46" s="1" t="str">
        <f>VLOOKUP(K46,countries!A:B,2,FALSE)</f>
        <v>CN</v>
      </c>
      <c r="M46" s="1" t="s">
        <v>46</v>
      </c>
      <c r="N46" s="1">
        <v>0</v>
      </c>
      <c r="O46" s="1" t="s">
        <v>62</v>
      </c>
      <c r="P46" s="1" t="s">
        <v>236</v>
      </c>
      <c r="Q46" s="1" t="e">
        <v>#N/A</v>
      </c>
      <c r="R46" s="1" t="e">
        <v>#N/A</v>
      </c>
      <c r="S46" s="1" t="e">
        <v>#N/A</v>
      </c>
      <c r="T46" s="1" t="e">
        <v>#N/A</v>
      </c>
    </row>
    <row r="47" spans="1:20" ht="15.75" customHeight="1" x14ac:dyDescent="0.2">
      <c r="A47" s="1" t="s">
        <v>525</v>
      </c>
      <c r="B47" s="1" t="s">
        <v>526</v>
      </c>
      <c r="C47" s="1" t="s">
        <v>193</v>
      </c>
      <c r="D47" s="1" t="s">
        <v>525</v>
      </c>
      <c r="E47" s="1">
        <v>46</v>
      </c>
      <c r="F47" s="5" t="s">
        <v>43</v>
      </c>
      <c r="G47" s="5" t="s">
        <v>525</v>
      </c>
      <c r="H47" s="1">
        <v>1</v>
      </c>
      <c r="I47" s="1" t="s">
        <v>528</v>
      </c>
      <c r="J47" s="1" t="s">
        <v>154</v>
      </c>
      <c r="K47" s="1" t="s">
        <v>271</v>
      </c>
      <c r="L47" s="1" t="str">
        <f>VLOOKUP(K47,countries!A:B,2,FALSE)</f>
        <v>A_NW</v>
      </c>
      <c r="M47" s="1" t="s">
        <v>46</v>
      </c>
      <c r="N47" s="1">
        <v>0</v>
      </c>
      <c r="O47" s="1" t="s">
        <v>47</v>
      </c>
      <c r="P47" s="1" t="s">
        <v>271</v>
      </c>
      <c r="Q47" s="1" t="e">
        <v>#N/A</v>
      </c>
      <c r="R47" s="1" t="e">
        <v>#N/A</v>
      </c>
      <c r="S47" s="1" t="e">
        <v>#N/A</v>
      </c>
      <c r="T47" s="1" t="e">
        <v>#N/A</v>
      </c>
    </row>
    <row r="48" spans="1:20" ht="15.75" customHeight="1" x14ac:dyDescent="0.2">
      <c r="A48" s="1" t="s">
        <v>532</v>
      </c>
      <c r="B48" s="1" t="s">
        <v>524</v>
      </c>
      <c r="C48" s="1" t="s">
        <v>524</v>
      </c>
      <c r="D48" s="1" t="s">
        <v>532</v>
      </c>
      <c r="E48" s="1">
        <v>47</v>
      </c>
      <c r="F48" s="5" t="s">
        <v>43</v>
      </c>
      <c r="G48" s="5" t="s">
        <v>532</v>
      </c>
      <c r="H48" s="1">
        <v>1</v>
      </c>
      <c r="I48" s="1" t="s">
        <v>533</v>
      </c>
      <c r="J48" s="1" t="s">
        <v>306</v>
      </c>
      <c r="K48" s="1" t="s">
        <v>341</v>
      </c>
      <c r="L48" s="1" t="str">
        <f>VLOOKUP(K48,countries!A:B,2,FALSE)</f>
        <v>A_S</v>
      </c>
      <c r="M48" s="1" t="s">
        <v>74</v>
      </c>
      <c r="N48" s="1">
        <v>0</v>
      </c>
      <c r="O48" s="1" t="s">
        <v>62</v>
      </c>
      <c r="P48" s="1" t="s">
        <v>341</v>
      </c>
      <c r="Q48" s="1" t="s">
        <v>535</v>
      </c>
      <c r="R48" s="1" t="s">
        <v>75</v>
      </c>
      <c r="S48" s="1">
        <v>47.9</v>
      </c>
      <c r="T48" s="1">
        <v>2130</v>
      </c>
    </row>
    <row r="49" spans="1:20" ht="15.75" customHeight="1" x14ac:dyDescent="0.2">
      <c r="A49" s="1" t="s">
        <v>537</v>
      </c>
      <c r="B49" s="1" t="s">
        <v>531</v>
      </c>
      <c r="C49" s="1" t="s">
        <v>531</v>
      </c>
      <c r="D49" s="1" t="s">
        <v>537</v>
      </c>
      <c r="E49" s="1">
        <v>48</v>
      </c>
      <c r="F49" s="5" t="s">
        <v>43</v>
      </c>
      <c r="G49" s="5" t="s">
        <v>537</v>
      </c>
      <c r="H49" s="1">
        <v>1</v>
      </c>
      <c r="I49" s="1" t="s">
        <v>539</v>
      </c>
      <c r="J49" s="1" t="s">
        <v>226</v>
      </c>
      <c r="K49" s="1" t="s">
        <v>341</v>
      </c>
      <c r="L49" s="1" t="str">
        <f>VLOOKUP(K49,countries!A:B,2,FALSE)</f>
        <v>A_S</v>
      </c>
      <c r="M49" s="1" t="s">
        <v>543</v>
      </c>
      <c r="N49" s="1">
        <v>0</v>
      </c>
      <c r="O49" s="1" t="s">
        <v>434</v>
      </c>
      <c r="P49" s="1" t="s">
        <v>341</v>
      </c>
      <c r="Q49" s="1" t="e">
        <v>#N/A</v>
      </c>
      <c r="R49" s="1" t="e">
        <v>#N/A</v>
      </c>
      <c r="S49" s="1" t="e">
        <v>#N/A</v>
      </c>
      <c r="T49" s="1" t="e">
        <v>#N/A</v>
      </c>
    </row>
    <row r="50" spans="1:20" ht="15.75" customHeight="1" x14ac:dyDescent="0.2">
      <c r="A50" s="1" t="s">
        <v>546</v>
      </c>
      <c r="B50" s="1" t="s">
        <v>464</v>
      </c>
      <c r="C50" s="1" t="s">
        <v>464</v>
      </c>
      <c r="D50" s="1" t="s">
        <v>546</v>
      </c>
      <c r="E50" s="1">
        <v>49</v>
      </c>
      <c r="F50" s="5" t="s">
        <v>43</v>
      </c>
      <c r="G50" s="5" t="s">
        <v>546</v>
      </c>
      <c r="H50" s="1">
        <v>1</v>
      </c>
      <c r="I50" s="1" t="s">
        <v>549</v>
      </c>
      <c r="J50" s="1" t="s">
        <v>550</v>
      </c>
      <c r="K50" s="1" t="s">
        <v>341</v>
      </c>
      <c r="L50" s="1" t="str">
        <f>VLOOKUP(K50,countries!A:B,2,FALSE)</f>
        <v>A_S</v>
      </c>
      <c r="M50" s="1" t="s">
        <v>74</v>
      </c>
      <c r="N50" s="1">
        <v>0</v>
      </c>
      <c r="O50" s="1" t="s">
        <v>62</v>
      </c>
      <c r="P50" s="1" t="s">
        <v>341</v>
      </c>
      <c r="Q50" s="1" t="e">
        <v>#N/A</v>
      </c>
      <c r="R50" s="1" t="e">
        <v>#N/A</v>
      </c>
      <c r="S50" s="1" t="e">
        <v>#N/A</v>
      </c>
      <c r="T50" s="1" t="e">
        <v>#N/A</v>
      </c>
    </row>
    <row r="51" spans="1:20" ht="15.75" customHeight="1" x14ac:dyDescent="0.2">
      <c r="A51" s="1" t="s">
        <v>556</v>
      </c>
      <c r="B51" s="1" t="s">
        <v>557</v>
      </c>
      <c r="C51" s="1" t="s">
        <v>557</v>
      </c>
      <c r="D51" s="1" t="s">
        <v>556</v>
      </c>
      <c r="E51" s="1">
        <v>50</v>
      </c>
      <c r="F51" s="5" t="s">
        <v>43</v>
      </c>
      <c r="G51" s="5" t="s">
        <v>556</v>
      </c>
      <c r="H51" s="1">
        <v>1</v>
      </c>
      <c r="I51" s="1" t="s">
        <v>559</v>
      </c>
      <c r="J51" s="1" t="s">
        <v>561</v>
      </c>
      <c r="K51" s="1" t="s">
        <v>353</v>
      </c>
      <c r="L51" s="1" t="str">
        <f>VLOOKUP(K51,countries!A:B,2,FALSE)</f>
        <v>A_NW</v>
      </c>
      <c r="M51" s="1" t="s">
        <v>74</v>
      </c>
      <c r="N51" s="1">
        <v>0</v>
      </c>
      <c r="O51" s="1" t="s">
        <v>62</v>
      </c>
      <c r="P51" s="1" t="s">
        <v>353</v>
      </c>
      <c r="Q51" s="1" t="s">
        <v>565</v>
      </c>
      <c r="R51" s="1" t="s">
        <v>75</v>
      </c>
      <c r="S51" s="1">
        <v>63</v>
      </c>
      <c r="T51" s="1">
        <v>2130</v>
      </c>
    </row>
    <row r="52" spans="1:20" ht="15.75" customHeight="1" x14ac:dyDescent="0.2">
      <c r="A52" s="1" t="s">
        <v>566</v>
      </c>
      <c r="B52" s="1" t="s">
        <v>176</v>
      </c>
      <c r="C52" s="1" t="s">
        <v>176</v>
      </c>
      <c r="D52" s="1" t="s">
        <v>566</v>
      </c>
      <c r="E52" s="1">
        <v>51</v>
      </c>
      <c r="F52" s="5" t="s">
        <v>43</v>
      </c>
      <c r="G52" s="5" t="s">
        <v>566</v>
      </c>
      <c r="H52" s="1">
        <v>1</v>
      </c>
      <c r="I52" s="1" t="s">
        <v>567</v>
      </c>
      <c r="J52" s="1" t="s">
        <v>568</v>
      </c>
      <c r="K52" s="1" t="s">
        <v>569</v>
      </c>
      <c r="L52" s="1" t="str">
        <f>VLOOKUP(K52,countries!A:B,2,FALSE)</f>
        <v>A_N</v>
      </c>
      <c r="M52" s="1" t="s">
        <v>74</v>
      </c>
      <c r="N52" s="1">
        <v>0</v>
      </c>
      <c r="O52" s="1" t="s">
        <v>62</v>
      </c>
      <c r="P52" s="1" t="s">
        <v>569</v>
      </c>
      <c r="Q52" s="1" t="e">
        <v>#N/A</v>
      </c>
      <c r="R52" s="1" t="e">
        <v>#N/A</v>
      </c>
      <c r="S52" s="1" t="e">
        <v>#N/A</v>
      </c>
      <c r="T52" s="1" t="e">
        <v>#N/A</v>
      </c>
    </row>
    <row r="53" spans="1:20" ht="15.75" customHeight="1" x14ac:dyDescent="0.2">
      <c r="A53" s="1" t="s">
        <v>573</v>
      </c>
      <c r="B53" s="1" t="s">
        <v>453</v>
      </c>
      <c r="C53" s="1" t="s">
        <v>453</v>
      </c>
      <c r="D53" s="1" t="s">
        <v>573</v>
      </c>
      <c r="E53" s="1">
        <v>52</v>
      </c>
      <c r="F53" s="5" t="s">
        <v>43</v>
      </c>
      <c r="G53" s="5" t="s">
        <v>573</v>
      </c>
      <c r="H53" s="1">
        <v>1</v>
      </c>
      <c r="I53" s="1" t="s">
        <v>576</v>
      </c>
      <c r="J53" s="1" t="s">
        <v>577</v>
      </c>
      <c r="K53" s="1" t="s">
        <v>578</v>
      </c>
      <c r="L53" s="1" t="str">
        <f>VLOOKUP(K53,countries!A:B,2,FALSE)</f>
        <v>A_NE</v>
      </c>
      <c r="M53" s="1" t="s">
        <v>433</v>
      </c>
      <c r="N53" s="1">
        <v>0</v>
      </c>
      <c r="O53" s="1" t="s">
        <v>62</v>
      </c>
      <c r="P53" s="1" t="s">
        <v>578</v>
      </c>
      <c r="Q53" s="1" t="s">
        <v>582</v>
      </c>
      <c r="R53" s="1" t="s">
        <v>49</v>
      </c>
      <c r="S53" s="1">
        <v>52.3</v>
      </c>
      <c r="T53" s="1">
        <v>3210</v>
      </c>
    </row>
    <row r="54" spans="1:20" ht="15.75" customHeight="1" x14ac:dyDescent="0.2">
      <c r="A54" s="1" t="s">
        <v>583</v>
      </c>
      <c r="B54" s="1" t="s">
        <v>584</v>
      </c>
      <c r="C54" s="1" t="s">
        <v>586</v>
      </c>
      <c r="D54" s="1" t="s">
        <v>583</v>
      </c>
      <c r="E54" s="1">
        <v>53</v>
      </c>
      <c r="F54" s="5" t="s">
        <v>43</v>
      </c>
      <c r="G54" s="5" t="s">
        <v>583</v>
      </c>
      <c r="H54" s="1">
        <v>1</v>
      </c>
      <c r="I54" s="1" t="s">
        <v>587</v>
      </c>
      <c r="J54" s="1" t="s">
        <v>588</v>
      </c>
      <c r="K54" s="1" t="s">
        <v>353</v>
      </c>
      <c r="L54" s="1" t="str">
        <f>VLOOKUP(K54,countries!A:B,2,FALSE)</f>
        <v>A_NW</v>
      </c>
      <c r="M54" s="1" t="s">
        <v>74</v>
      </c>
      <c r="N54" s="1">
        <v>0</v>
      </c>
      <c r="O54" s="1" t="s">
        <v>356</v>
      </c>
      <c r="P54" s="1" t="s">
        <v>353</v>
      </c>
      <c r="Q54" s="1" t="e">
        <v>#N/A</v>
      </c>
      <c r="R54" s="1" t="e">
        <v>#N/A</v>
      </c>
      <c r="S54" s="1" t="e">
        <v>#N/A</v>
      </c>
      <c r="T54" s="1" t="e">
        <v>#N/A</v>
      </c>
    </row>
    <row r="55" spans="1:20" ht="15.75" customHeight="1" x14ac:dyDescent="0.2">
      <c r="A55" s="1" t="s">
        <v>591</v>
      </c>
      <c r="B55" s="1" t="s">
        <v>195</v>
      </c>
      <c r="C55" s="1" t="s">
        <v>195</v>
      </c>
      <c r="D55" s="1" t="s">
        <v>591</v>
      </c>
      <c r="E55" s="1">
        <v>54</v>
      </c>
      <c r="F55" s="5" t="s">
        <v>43</v>
      </c>
      <c r="G55" s="5" t="s">
        <v>591</v>
      </c>
      <c r="H55" s="1">
        <v>1</v>
      </c>
      <c r="I55" s="1" t="s">
        <v>594</v>
      </c>
      <c r="J55" s="1" t="s">
        <v>595</v>
      </c>
      <c r="K55" s="1" t="s">
        <v>440</v>
      </c>
      <c r="L55" s="1" t="str">
        <f>VLOOKUP(K55,countries!A:B,2,FALSE)</f>
        <v>A_NW</v>
      </c>
      <c r="M55" s="1" t="s">
        <v>46</v>
      </c>
      <c r="N55" s="1">
        <v>0</v>
      </c>
      <c r="O55" s="1" t="s">
        <v>62</v>
      </c>
      <c r="P55" s="1" t="s">
        <v>440</v>
      </c>
      <c r="Q55" s="1" t="e">
        <v>#N/A</v>
      </c>
      <c r="R55" s="1" t="e">
        <v>#N/A</v>
      </c>
      <c r="S55" s="1" t="e">
        <v>#N/A</v>
      </c>
      <c r="T55" s="1" t="e">
        <v>#N/A</v>
      </c>
    </row>
    <row r="56" spans="1:20" ht="15.75" customHeight="1" x14ac:dyDescent="0.2">
      <c r="A56" s="1" t="s">
        <v>599</v>
      </c>
      <c r="B56" s="1" t="s">
        <v>192</v>
      </c>
      <c r="C56" s="1" t="s">
        <v>192</v>
      </c>
      <c r="D56" s="1" t="s">
        <v>599</v>
      </c>
      <c r="E56" s="1">
        <v>55</v>
      </c>
      <c r="F56" s="5" t="s">
        <v>43</v>
      </c>
      <c r="G56" s="5" t="s">
        <v>599</v>
      </c>
      <c r="H56" s="1">
        <v>1</v>
      </c>
      <c r="I56" s="1" t="s">
        <v>600</v>
      </c>
      <c r="J56" s="1" t="s">
        <v>601</v>
      </c>
      <c r="K56" s="1" t="s">
        <v>271</v>
      </c>
      <c r="L56" s="1" t="str">
        <f>VLOOKUP(K56,countries!A:B,2,FALSE)</f>
        <v>A_NW</v>
      </c>
      <c r="M56" s="1" t="s">
        <v>74</v>
      </c>
      <c r="N56" s="1">
        <v>0</v>
      </c>
      <c r="O56" s="1" t="s">
        <v>47</v>
      </c>
      <c r="P56" s="1" t="s">
        <v>271</v>
      </c>
      <c r="Q56" s="1" t="e">
        <v>#N/A</v>
      </c>
      <c r="R56" s="1" t="e">
        <v>#N/A</v>
      </c>
      <c r="S56" s="1" t="e">
        <v>#N/A</v>
      </c>
      <c r="T56" s="1" t="e">
        <v>#N/A</v>
      </c>
    </row>
    <row r="57" spans="1:20" ht="15.75" customHeight="1" x14ac:dyDescent="0.2">
      <c r="A57" s="1" t="s">
        <v>608</v>
      </c>
      <c r="B57" s="1" t="s">
        <v>571</v>
      </c>
      <c r="C57" s="1" t="s">
        <v>571</v>
      </c>
      <c r="D57" s="1" t="s">
        <v>608</v>
      </c>
      <c r="E57" s="1">
        <v>56</v>
      </c>
      <c r="F57" s="5" t="s">
        <v>43</v>
      </c>
      <c r="G57" s="5" t="s">
        <v>608</v>
      </c>
      <c r="H57" s="1">
        <v>1</v>
      </c>
      <c r="I57" s="1" t="s">
        <v>612</v>
      </c>
      <c r="J57" s="1" t="s">
        <v>122</v>
      </c>
      <c r="K57" s="1" t="s">
        <v>44</v>
      </c>
      <c r="L57" s="1" t="str">
        <f>VLOOKUP(K57,countries!A:B,2,FALSE)</f>
        <v>IN</v>
      </c>
      <c r="M57" s="1" t="s">
        <v>74</v>
      </c>
      <c r="N57" s="1">
        <v>0</v>
      </c>
      <c r="O57" s="1" t="s">
        <v>62</v>
      </c>
      <c r="P57" s="1" t="s">
        <v>44</v>
      </c>
      <c r="Q57" s="1" t="e">
        <v>#N/A</v>
      </c>
      <c r="R57" s="1" t="e">
        <v>#N/A</v>
      </c>
      <c r="S57" s="1" t="e">
        <v>#N/A</v>
      </c>
      <c r="T57" s="1" t="e">
        <v>#N/A</v>
      </c>
    </row>
    <row r="58" spans="1:20" ht="15.75" customHeight="1" x14ac:dyDescent="0.2">
      <c r="A58" s="1" t="s">
        <v>619</v>
      </c>
      <c r="B58" s="1" t="s">
        <v>142</v>
      </c>
      <c r="C58" s="1" t="s">
        <v>142</v>
      </c>
      <c r="D58" s="1" t="s">
        <v>619</v>
      </c>
      <c r="E58" s="1">
        <v>57</v>
      </c>
      <c r="F58" s="5" t="s">
        <v>621</v>
      </c>
      <c r="G58" s="5" t="s">
        <v>619</v>
      </c>
      <c r="H58" s="1">
        <v>1</v>
      </c>
      <c r="I58" s="1" t="s">
        <v>623</v>
      </c>
      <c r="J58" s="1" t="s">
        <v>217</v>
      </c>
      <c r="K58" s="1" t="s">
        <v>44</v>
      </c>
      <c r="L58" s="1" t="str">
        <f>VLOOKUP(K58,countries!A:B,2,FALSE)</f>
        <v>IN</v>
      </c>
      <c r="M58" s="1" t="s">
        <v>46</v>
      </c>
      <c r="N58" s="1">
        <v>0</v>
      </c>
      <c r="O58" s="1" t="s">
        <v>62</v>
      </c>
      <c r="P58" s="1" t="s">
        <v>44</v>
      </c>
      <c r="Q58" s="1" t="e">
        <v>#N/A</v>
      </c>
      <c r="R58" s="1" t="e">
        <v>#N/A</v>
      </c>
      <c r="S58" s="1" t="e">
        <v>#N/A</v>
      </c>
      <c r="T58" s="1" t="e">
        <v>#N/A</v>
      </c>
    </row>
    <row r="59" spans="1:20" ht="15.75" customHeight="1" x14ac:dyDescent="0.2">
      <c r="A59" s="1" t="s">
        <v>629</v>
      </c>
      <c r="B59" s="1" t="s">
        <v>630</v>
      </c>
      <c r="C59" s="1" t="s">
        <v>478</v>
      </c>
      <c r="D59" s="1" t="s">
        <v>629</v>
      </c>
      <c r="E59" s="1">
        <v>58</v>
      </c>
      <c r="F59" s="5" t="s">
        <v>43</v>
      </c>
      <c r="G59" s="5" t="s">
        <v>629</v>
      </c>
      <c r="H59" s="1">
        <v>1</v>
      </c>
      <c r="I59" s="1" t="s">
        <v>632</v>
      </c>
      <c r="J59" s="1" t="s">
        <v>140</v>
      </c>
      <c r="K59" s="1" t="s">
        <v>578</v>
      </c>
      <c r="L59" s="1" t="str">
        <f>VLOOKUP(K59,countries!A:B,2,FALSE)</f>
        <v>A_NE</v>
      </c>
      <c r="M59" s="1" t="s">
        <v>74</v>
      </c>
      <c r="N59" s="1">
        <v>0</v>
      </c>
      <c r="O59" s="1" t="s">
        <v>62</v>
      </c>
      <c r="P59" s="1" t="s">
        <v>578</v>
      </c>
      <c r="Q59" s="1" t="e">
        <v>#N/A</v>
      </c>
      <c r="R59" s="1" t="e">
        <v>#N/A</v>
      </c>
      <c r="S59" s="1" t="e">
        <v>#N/A</v>
      </c>
      <c r="T59" s="1" t="e">
        <v>#N/A</v>
      </c>
    </row>
    <row r="60" spans="1:20" ht="15.75" customHeight="1" x14ac:dyDescent="0.2">
      <c r="A60" s="1" t="s">
        <v>637</v>
      </c>
      <c r="B60" s="1" t="s">
        <v>437</v>
      </c>
      <c r="C60" s="1" t="s">
        <v>437</v>
      </c>
      <c r="D60" s="1" t="s">
        <v>637</v>
      </c>
      <c r="E60" s="1">
        <v>59</v>
      </c>
      <c r="F60" s="5" t="s">
        <v>43</v>
      </c>
      <c r="G60" s="5" t="s">
        <v>637</v>
      </c>
      <c r="H60" s="1">
        <v>1</v>
      </c>
      <c r="I60" s="1" t="s">
        <v>641</v>
      </c>
      <c r="J60" s="1" t="s">
        <v>642</v>
      </c>
      <c r="K60" s="1" t="s">
        <v>341</v>
      </c>
      <c r="L60" s="1" t="str">
        <f>VLOOKUP(K60,countries!A:B,2,FALSE)</f>
        <v>A_S</v>
      </c>
      <c r="M60" s="1" t="s">
        <v>543</v>
      </c>
      <c r="N60" s="1">
        <v>0</v>
      </c>
      <c r="O60" s="1" t="s">
        <v>434</v>
      </c>
      <c r="P60" s="1" t="s">
        <v>341</v>
      </c>
      <c r="Q60" s="1" t="s">
        <v>535</v>
      </c>
      <c r="R60" s="1" t="s">
        <v>75</v>
      </c>
      <c r="S60" s="1">
        <v>37</v>
      </c>
      <c r="T60" s="1">
        <v>2100</v>
      </c>
    </row>
    <row r="61" spans="1:20" ht="15.75" customHeight="1" x14ac:dyDescent="0.2">
      <c r="A61" s="1" t="s">
        <v>646</v>
      </c>
      <c r="B61" s="1" t="s">
        <v>237</v>
      </c>
      <c r="C61" s="1" t="s">
        <v>237</v>
      </c>
      <c r="D61" s="1" t="s">
        <v>646</v>
      </c>
      <c r="E61" s="1">
        <v>60</v>
      </c>
      <c r="F61" s="5" t="s">
        <v>43</v>
      </c>
      <c r="G61" s="5" t="s">
        <v>646</v>
      </c>
      <c r="H61" s="1">
        <v>1</v>
      </c>
      <c r="I61" s="1" t="s">
        <v>649</v>
      </c>
      <c r="J61" s="1" t="s">
        <v>352</v>
      </c>
      <c r="K61" s="1" t="s">
        <v>44</v>
      </c>
      <c r="L61" s="1" t="str">
        <f>VLOOKUP(K61,countries!A:B,2,FALSE)</f>
        <v>IN</v>
      </c>
      <c r="M61" s="1" t="s">
        <v>74</v>
      </c>
      <c r="N61" s="1">
        <v>0</v>
      </c>
      <c r="O61" s="1" t="s">
        <v>62</v>
      </c>
      <c r="P61" s="1" t="s">
        <v>44</v>
      </c>
      <c r="Q61" s="1" t="e">
        <v>#N/A</v>
      </c>
      <c r="R61" s="1" t="e">
        <v>#N/A</v>
      </c>
      <c r="S61" s="1" t="e">
        <v>#N/A</v>
      </c>
      <c r="T61" s="1" t="e">
        <v>#N/A</v>
      </c>
    </row>
    <row r="62" spans="1:20" ht="15.75" customHeight="1" x14ac:dyDescent="0.2">
      <c r="A62" s="1" t="s">
        <v>655</v>
      </c>
      <c r="B62" s="1" t="s">
        <v>143</v>
      </c>
      <c r="C62" s="1" t="s">
        <v>143</v>
      </c>
      <c r="D62" s="1" t="s">
        <v>655</v>
      </c>
      <c r="E62" s="1">
        <v>61</v>
      </c>
      <c r="F62" s="5" t="s">
        <v>43</v>
      </c>
      <c r="G62" s="5" t="s">
        <v>655</v>
      </c>
      <c r="H62" s="1">
        <v>1</v>
      </c>
      <c r="I62" s="1" t="s">
        <v>657</v>
      </c>
      <c r="J62" s="1" t="s">
        <v>363</v>
      </c>
      <c r="K62" s="1" t="s">
        <v>106</v>
      </c>
      <c r="L62" s="1" t="str">
        <f>VLOOKUP(K62,countries!A:B,2,FALSE)</f>
        <v>A_NW</v>
      </c>
      <c r="M62" s="1" t="s">
        <v>344</v>
      </c>
      <c r="N62" s="1">
        <v>0</v>
      </c>
      <c r="O62" s="1" t="s">
        <v>62</v>
      </c>
      <c r="P62" s="1" t="s">
        <v>106</v>
      </c>
      <c r="Q62" s="1" t="s">
        <v>48</v>
      </c>
      <c r="R62" s="1" t="s">
        <v>201</v>
      </c>
      <c r="S62" s="1">
        <v>32.200000000000003</v>
      </c>
      <c r="T62" s="1">
        <v>2100</v>
      </c>
    </row>
    <row r="63" spans="1:20" ht="15.75" customHeight="1" x14ac:dyDescent="0.2">
      <c r="A63" s="1" t="s">
        <v>662</v>
      </c>
      <c r="B63" s="1" t="s">
        <v>166</v>
      </c>
      <c r="C63" s="1" t="s">
        <v>166</v>
      </c>
      <c r="D63" s="1" t="s">
        <v>662</v>
      </c>
      <c r="E63" s="1">
        <v>62</v>
      </c>
      <c r="F63" s="5" t="s">
        <v>43</v>
      </c>
      <c r="G63" s="5" t="s">
        <v>662</v>
      </c>
      <c r="H63" s="1">
        <v>1</v>
      </c>
      <c r="I63" s="1" t="s">
        <v>665</v>
      </c>
      <c r="J63" s="1" t="s">
        <v>667</v>
      </c>
      <c r="K63" s="1" t="s">
        <v>106</v>
      </c>
      <c r="L63" s="1" t="str">
        <f>VLOOKUP(K63,countries!A:B,2,FALSE)</f>
        <v>A_NW</v>
      </c>
      <c r="M63" s="1" t="s">
        <v>74</v>
      </c>
      <c r="N63" s="1">
        <v>0</v>
      </c>
      <c r="O63" s="1" t="s">
        <v>62</v>
      </c>
      <c r="P63" s="1" t="s">
        <v>106</v>
      </c>
      <c r="Q63" s="1" t="e">
        <v>#N/A</v>
      </c>
      <c r="R63" s="1" t="e">
        <v>#N/A</v>
      </c>
      <c r="S63" s="1" t="e">
        <v>#N/A</v>
      </c>
      <c r="T63" s="1" t="e">
        <v>#N/A</v>
      </c>
    </row>
    <row r="64" spans="1:20" ht="15.75" customHeight="1" x14ac:dyDescent="0.2">
      <c r="A64" s="1" t="s">
        <v>673</v>
      </c>
      <c r="B64" s="1" t="s">
        <v>674</v>
      </c>
      <c r="C64" s="1" t="s">
        <v>166</v>
      </c>
      <c r="D64" s="1" t="s">
        <v>53</v>
      </c>
      <c r="E64" s="1">
        <v>63</v>
      </c>
      <c r="F64" s="5" t="s">
        <v>676</v>
      </c>
      <c r="G64" s="5" t="s">
        <v>673</v>
      </c>
      <c r="H64" s="1">
        <v>1</v>
      </c>
      <c r="I64" s="1" t="s">
        <v>677</v>
      </c>
      <c r="J64" s="1" t="s">
        <v>642</v>
      </c>
      <c r="K64" s="1" t="s">
        <v>106</v>
      </c>
      <c r="L64" s="1" t="str">
        <f>VLOOKUP(K64,countries!A:B,2,FALSE)</f>
        <v>A_NW</v>
      </c>
      <c r="M64" s="1" t="s">
        <v>74</v>
      </c>
      <c r="N64" s="1">
        <v>0</v>
      </c>
      <c r="O64" s="1" t="s">
        <v>62</v>
      </c>
      <c r="P64" s="1" t="s">
        <v>106</v>
      </c>
      <c r="Q64" s="1" t="e">
        <v>#N/A</v>
      </c>
      <c r="R64" s="1" t="e">
        <v>#N/A</v>
      </c>
      <c r="S64" s="1" t="e">
        <v>#N/A</v>
      </c>
      <c r="T64" s="1" t="e">
        <v>#N/A</v>
      </c>
    </row>
    <row r="65" spans="1:26" ht="15.75" customHeight="1" x14ac:dyDescent="0.2">
      <c r="A65" s="1" t="s">
        <v>682</v>
      </c>
      <c r="B65" s="1" t="s">
        <v>683</v>
      </c>
      <c r="C65" s="1" t="s">
        <v>683</v>
      </c>
      <c r="D65" s="1" t="s">
        <v>682</v>
      </c>
      <c r="E65" s="1">
        <v>64</v>
      </c>
      <c r="F65" s="5" t="s">
        <v>43</v>
      </c>
      <c r="G65" s="5" t="s">
        <v>682</v>
      </c>
      <c r="H65" s="1">
        <v>1</v>
      </c>
      <c r="I65" s="1" t="s">
        <v>686</v>
      </c>
      <c r="J65" s="1" t="s">
        <v>687</v>
      </c>
      <c r="K65" s="1" t="s">
        <v>44</v>
      </c>
      <c r="L65" s="1" t="str">
        <f>VLOOKUP(K65,countries!A:B,2,FALSE)</f>
        <v>IN</v>
      </c>
      <c r="M65" s="1" t="s">
        <v>258</v>
      </c>
      <c r="N65" s="1">
        <v>0</v>
      </c>
      <c r="O65" s="1" t="s">
        <v>62</v>
      </c>
      <c r="P65" s="1" t="s">
        <v>44</v>
      </c>
      <c r="Q65" s="1" t="e">
        <v>#N/A</v>
      </c>
      <c r="R65" s="1" t="e">
        <v>#N/A</v>
      </c>
      <c r="S65" s="1" t="e">
        <v>#N/A</v>
      </c>
      <c r="T65" s="1" t="e">
        <v>#N/A</v>
      </c>
    </row>
    <row r="66" spans="1:26" ht="15.75" customHeight="1" x14ac:dyDescent="0.2">
      <c r="A66" s="1" t="s">
        <v>694</v>
      </c>
      <c r="B66" s="1" t="s">
        <v>200</v>
      </c>
      <c r="C66" s="1" t="s">
        <v>200</v>
      </c>
      <c r="D66" s="1" t="s">
        <v>53</v>
      </c>
      <c r="E66" s="1">
        <v>65</v>
      </c>
      <c r="F66" s="5" t="s">
        <v>43</v>
      </c>
      <c r="G66" s="5" t="s">
        <v>694</v>
      </c>
      <c r="H66" s="1">
        <v>1</v>
      </c>
      <c r="I66" s="1" t="s">
        <v>696</v>
      </c>
      <c r="J66" s="1" t="s">
        <v>64</v>
      </c>
      <c r="K66" s="1" t="s">
        <v>698</v>
      </c>
      <c r="L66" s="1" t="str">
        <f>VLOOKUP(K66,countries!A:B,2,FALSE)</f>
        <v>A_NW</v>
      </c>
      <c r="M66" s="1" t="s">
        <v>74</v>
      </c>
      <c r="N66" s="1">
        <v>0</v>
      </c>
      <c r="O66" s="1" t="s">
        <v>75</v>
      </c>
      <c r="P66" s="1" t="s">
        <v>698</v>
      </c>
      <c r="Q66" s="1" t="e">
        <v>#N/A</v>
      </c>
      <c r="R66" s="1" t="e">
        <v>#N/A</v>
      </c>
      <c r="S66" s="1" t="e">
        <v>#N/A</v>
      </c>
      <c r="T66" s="1" t="e">
        <v>#N/A</v>
      </c>
    </row>
    <row r="67" spans="1:26" ht="15.75" customHeight="1" x14ac:dyDescent="0.2">
      <c r="A67" s="1" t="s">
        <v>703</v>
      </c>
      <c r="B67" s="1" t="s">
        <v>704</v>
      </c>
      <c r="C67" s="1" t="s">
        <v>200</v>
      </c>
      <c r="D67" s="1" t="s">
        <v>53</v>
      </c>
      <c r="E67" s="1">
        <v>66</v>
      </c>
      <c r="F67" s="5" t="s">
        <v>43</v>
      </c>
      <c r="G67" s="5"/>
      <c r="H67" s="1">
        <v>1</v>
      </c>
      <c r="I67" s="1" t="s">
        <v>706</v>
      </c>
      <c r="J67" s="1" t="s">
        <v>264</v>
      </c>
      <c r="K67" s="1" t="s">
        <v>698</v>
      </c>
      <c r="L67" s="1" t="str">
        <f>VLOOKUP(K67,countries!A:B,2,FALSE)</f>
        <v>A_NW</v>
      </c>
      <c r="M67" s="1" t="s">
        <v>74</v>
      </c>
      <c r="N67" s="1">
        <v>0</v>
      </c>
      <c r="O67" s="1" t="s">
        <v>75</v>
      </c>
      <c r="P67" s="1" t="s">
        <v>698</v>
      </c>
      <c r="Q67" s="1" t="e">
        <v>#N/A</v>
      </c>
      <c r="R67" s="1" t="e">
        <v>#N/A</v>
      </c>
      <c r="S67" s="1" t="e">
        <v>#N/A</v>
      </c>
      <c r="T67" s="1" t="e">
        <v>#N/A</v>
      </c>
    </row>
    <row r="68" spans="1:26" ht="15.75" customHeight="1" x14ac:dyDescent="0.2">
      <c r="A68" s="1" t="s">
        <v>711</v>
      </c>
      <c r="B68" s="1" t="s">
        <v>712</v>
      </c>
      <c r="C68" s="1" t="s">
        <v>200</v>
      </c>
      <c r="D68" s="1" t="s">
        <v>53</v>
      </c>
      <c r="E68" s="1">
        <v>67</v>
      </c>
      <c r="F68" s="5" t="s">
        <v>714</v>
      </c>
      <c r="G68" s="5" t="s">
        <v>711</v>
      </c>
      <c r="H68" s="1">
        <v>1</v>
      </c>
      <c r="I68" s="1" t="s">
        <v>715</v>
      </c>
      <c r="J68" s="1" t="s">
        <v>716</v>
      </c>
      <c r="K68" s="1" t="s">
        <v>698</v>
      </c>
      <c r="L68" s="1" t="str">
        <f>VLOOKUP(K68,countries!A:B,2,FALSE)</f>
        <v>A_NW</v>
      </c>
      <c r="M68" s="1" t="s">
        <v>74</v>
      </c>
      <c r="N68" s="1">
        <v>0</v>
      </c>
      <c r="O68" s="1" t="s">
        <v>75</v>
      </c>
      <c r="P68" s="1" t="s">
        <v>698</v>
      </c>
      <c r="Q68" s="1" t="e">
        <v>#N/A</v>
      </c>
      <c r="R68" s="1" t="e">
        <v>#N/A</v>
      </c>
      <c r="S68" s="1" t="e">
        <v>#N/A</v>
      </c>
      <c r="T68" s="1" t="e">
        <v>#N/A</v>
      </c>
    </row>
    <row r="69" spans="1:26" ht="15.75" customHeight="1" x14ac:dyDescent="0.2">
      <c r="A69" s="1" t="s">
        <v>720</v>
      </c>
      <c r="B69" s="1" t="s">
        <v>721</v>
      </c>
      <c r="C69" s="1" t="s">
        <v>200</v>
      </c>
      <c r="D69" s="1" t="s">
        <v>720</v>
      </c>
      <c r="E69" s="1">
        <v>68</v>
      </c>
      <c r="F69" s="5" t="s">
        <v>723</v>
      </c>
      <c r="G69" s="5" t="s">
        <v>720</v>
      </c>
      <c r="H69" s="1">
        <v>1</v>
      </c>
      <c r="I69" s="1" t="s">
        <v>725</v>
      </c>
      <c r="J69" s="1" t="s">
        <v>726</v>
      </c>
      <c r="K69" s="1" t="s">
        <v>698</v>
      </c>
      <c r="L69" s="1" t="str">
        <f>VLOOKUP(K69,countries!A:B,2,FALSE)</f>
        <v>A_NW</v>
      </c>
      <c r="M69" s="1" t="s">
        <v>74</v>
      </c>
      <c r="N69" s="1">
        <v>0</v>
      </c>
      <c r="O69" s="1" t="s">
        <v>75</v>
      </c>
      <c r="P69" s="1" t="s">
        <v>698</v>
      </c>
      <c r="Q69" s="1" t="e">
        <v>#N/A</v>
      </c>
      <c r="R69" s="1" t="e">
        <v>#N/A</v>
      </c>
      <c r="S69" s="1" t="e">
        <v>#N/A</v>
      </c>
      <c r="T69" s="1" t="e">
        <v>#N/A</v>
      </c>
    </row>
    <row r="70" spans="1:26" ht="15.75" customHeight="1" x14ac:dyDescent="0.2">
      <c r="A70" s="1" t="s">
        <v>730</v>
      </c>
      <c r="B70" s="1" t="s">
        <v>180</v>
      </c>
      <c r="C70" s="1" t="s">
        <v>180</v>
      </c>
      <c r="D70" s="1" t="s">
        <v>730</v>
      </c>
      <c r="E70" s="1">
        <v>69</v>
      </c>
      <c r="F70" s="5" t="s">
        <v>43</v>
      </c>
      <c r="G70" s="5" t="s">
        <v>730</v>
      </c>
      <c r="H70" s="1">
        <v>1</v>
      </c>
      <c r="I70" s="1" t="s">
        <v>732</v>
      </c>
      <c r="J70" s="1" t="s">
        <v>733</v>
      </c>
      <c r="K70" s="1" t="s">
        <v>213</v>
      </c>
      <c r="L70" s="1" t="str">
        <f>VLOOKUP(K70,countries!A:B,2,FALSE)</f>
        <v>A_S</v>
      </c>
      <c r="M70" s="1" t="s">
        <v>258</v>
      </c>
      <c r="N70" s="1">
        <v>0</v>
      </c>
      <c r="O70" s="1" t="s">
        <v>62</v>
      </c>
      <c r="P70" s="1" t="s">
        <v>213</v>
      </c>
      <c r="Q70" s="1" t="e">
        <v>#N/A</v>
      </c>
      <c r="R70" s="1" t="e">
        <v>#N/A</v>
      </c>
      <c r="S70" s="1" t="e">
        <v>#N/A</v>
      </c>
      <c r="T70" s="1" t="e">
        <v>#N/A</v>
      </c>
    </row>
    <row r="71" spans="1:26" ht="15.75" customHeight="1" x14ac:dyDescent="0.2">
      <c r="A71" s="1" t="s">
        <v>738</v>
      </c>
      <c r="B71" s="1" t="s">
        <v>739</v>
      </c>
      <c r="C71" s="1" t="s">
        <v>739</v>
      </c>
      <c r="D71" s="1" t="s">
        <v>738</v>
      </c>
      <c r="E71" s="1">
        <v>70</v>
      </c>
      <c r="F71" s="5" t="s">
        <v>43</v>
      </c>
      <c r="G71" s="5" t="s">
        <v>738</v>
      </c>
      <c r="H71" s="1">
        <v>1</v>
      </c>
      <c r="I71" s="1" t="s">
        <v>742</v>
      </c>
      <c r="J71" s="1" t="s">
        <v>743</v>
      </c>
      <c r="K71" s="1" t="s">
        <v>353</v>
      </c>
      <c r="L71" s="1" t="str">
        <f>VLOOKUP(K71,countries!A:B,2,FALSE)</f>
        <v>A_NW</v>
      </c>
      <c r="M71" s="1" t="s">
        <v>74</v>
      </c>
      <c r="N71" s="1">
        <v>0</v>
      </c>
      <c r="O71" s="1" t="s">
        <v>62</v>
      </c>
      <c r="P71" s="1" t="s">
        <v>353</v>
      </c>
      <c r="Q71" s="1" t="e">
        <v>#N/A</v>
      </c>
      <c r="R71" s="1" t="e">
        <v>#N/A</v>
      </c>
      <c r="S71" s="1" t="e">
        <v>#N/A</v>
      </c>
      <c r="T71" s="1" t="e">
        <v>#N/A</v>
      </c>
    </row>
    <row r="72" spans="1:26" ht="15.75" customHeight="1" x14ac:dyDescent="0.2">
      <c r="A72" s="1" t="s">
        <v>748</v>
      </c>
      <c r="B72" s="1" t="s">
        <v>432</v>
      </c>
      <c r="C72" s="1" t="s">
        <v>432</v>
      </c>
      <c r="D72" s="1" t="s">
        <v>748</v>
      </c>
      <c r="E72" s="1">
        <v>71</v>
      </c>
      <c r="F72" s="5" t="s">
        <v>43</v>
      </c>
      <c r="G72" s="5" t="s">
        <v>748</v>
      </c>
      <c r="H72" s="1">
        <v>1</v>
      </c>
      <c r="I72" s="1" t="s">
        <v>750</v>
      </c>
      <c r="J72" s="1" t="s">
        <v>751</v>
      </c>
      <c r="K72" s="1" t="s">
        <v>341</v>
      </c>
      <c r="L72" s="1" t="str">
        <f>VLOOKUP(K72,countries!A:B,2,FALSE)</f>
        <v>A_S</v>
      </c>
      <c r="M72" s="1" t="s">
        <v>543</v>
      </c>
      <c r="N72" s="1">
        <v>0</v>
      </c>
      <c r="O72" s="1" t="s">
        <v>434</v>
      </c>
      <c r="P72" s="1" t="s">
        <v>341</v>
      </c>
      <c r="Q72" s="1" t="s">
        <v>535</v>
      </c>
      <c r="R72" s="1" t="s">
        <v>755</v>
      </c>
      <c r="S72" s="1">
        <v>46.1</v>
      </c>
      <c r="T72" s="1">
        <v>2130</v>
      </c>
    </row>
    <row r="73" spans="1:26" ht="15.75" customHeight="1" x14ac:dyDescent="0.2">
      <c r="A73" s="1" t="s">
        <v>756</v>
      </c>
      <c r="B73" s="1" t="s">
        <v>186</v>
      </c>
      <c r="C73" s="1" t="s">
        <v>186</v>
      </c>
      <c r="D73" s="1" t="s">
        <v>756</v>
      </c>
      <c r="E73" s="1">
        <v>72</v>
      </c>
      <c r="F73" s="5" t="s">
        <v>758</v>
      </c>
      <c r="G73" s="5" t="s">
        <v>756</v>
      </c>
      <c r="H73" s="1">
        <v>1</v>
      </c>
      <c r="I73" s="1" t="s">
        <v>760</v>
      </c>
      <c r="J73" s="1" t="s">
        <v>761</v>
      </c>
      <c r="K73" s="1" t="s">
        <v>440</v>
      </c>
      <c r="L73" s="1" t="str">
        <f>VLOOKUP(K73,countries!A:B,2,FALSE)</f>
        <v>A_NW</v>
      </c>
      <c r="M73" s="1" t="s">
        <v>61</v>
      </c>
      <c r="N73" s="1">
        <v>0</v>
      </c>
      <c r="O73" s="1" t="s">
        <v>434</v>
      </c>
      <c r="P73" s="1" t="s">
        <v>440</v>
      </c>
      <c r="Q73" s="1" t="e">
        <v>#N/A</v>
      </c>
      <c r="R73" s="1" t="e">
        <v>#N/A</v>
      </c>
      <c r="S73" s="1" t="e">
        <v>#N/A</v>
      </c>
      <c r="T73" s="1" t="e">
        <v>#N/A</v>
      </c>
    </row>
    <row r="74" spans="1:26" ht="15.75" customHeight="1" x14ac:dyDescent="0.2">
      <c r="A74" s="1" t="s">
        <v>766</v>
      </c>
      <c r="B74" s="1" t="s">
        <v>443</v>
      </c>
      <c r="C74" s="1" t="s">
        <v>443</v>
      </c>
      <c r="D74" s="1" t="s">
        <v>53</v>
      </c>
      <c r="E74" s="1">
        <v>73</v>
      </c>
      <c r="F74" s="5" t="s">
        <v>43</v>
      </c>
      <c r="G74" s="5"/>
      <c r="H74" s="1">
        <v>1</v>
      </c>
      <c r="I74" s="1" t="s">
        <v>768</v>
      </c>
      <c r="J74" s="1" t="s">
        <v>726</v>
      </c>
      <c r="K74" s="1" t="s">
        <v>341</v>
      </c>
      <c r="L74" s="1" t="str">
        <f>VLOOKUP(K74,countries!A:B,2,FALSE)</f>
        <v>A_S</v>
      </c>
      <c r="M74" s="1" t="s">
        <v>773</v>
      </c>
      <c r="N74" s="1">
        <v>0</v>
      </c>
      <c r="O74" s="1" t="s">
        <v>62</v>
      </c>
      <c r="P74" s="1" t="s">
        <v>341</v>
      </c>
      <c r="Q74" s="1" t="e">
        <v>#N/A</v>
      </c>
      <c r="R74" s="1" t="e">
        <v>#N/A</v>
      </c>
      <c r="S74" s="1" t="e">
        <v>#N/A</v>
      </c>
      <c r="T74" s="1" t="e">
        <v>#N/A</v>
      </c>
    </row>
    <row r="75" spans="1:26" ht="15.75" customHeight="1" x14ac:dyDescent="0.2">
      <c r="A75" s="1" t="s">
        <v>775</v>
      </c>
      <c r="B75" s="1" t="s">
        <v>776</v>
      </c>
      <c r="C75" s="1" t="s">
        <v>471</v>
      </c>
      <c r="D75" s="1" t="s">
        <v>53</v>
      </c>
      <c r="E75" s="1">
        <v>74</v>
      </c>
      <c r="F75" s="5" t="s">
        <v>43</v>
      </c>
      <c r="G75" s="5"/>
      <c r="H75" s="1">
        <v>1</v>
      </c>
      <c r="I75" s="1" t="s">
        <v>779</v>
      </c>
      <c r="J75" s="1" t="s">
        <v>780</v>
      </c>
      <c r="K75" s="1" t="s">
        <v>578</v>
      </c>
      <c r="L75" s="1" t="str">
        <f>VLOOKUP(K75,countries!A:B,2,FALSE)</f>
        <v>A_NE</v>
      </c>
      <c r="M75" s="1" t="s">
        <v>74</v>
      </c>
      <c r="N75" s="1">
        <v>0</v>
      </c>
      <c r="O75" s="1" t="s">
        <v>62</v>
      </c>
      <c r="P75" s="1" t="s">
        <v>578</v>
      </c>
      <c r="Q75" s="1" t="e">
        <v>#N/A</v>
      </c>
      <c r="R75" s="1" t="e">
        <v>#N/A</v>
      </c>
      <c r="S75" s="1" t="e">
        <v>#N/A</v>
      </c>
      <c r="T75" s="1" t="e">
        <v>#N/A</v>
      </c>
      <c r="U75" s="19"/>
      <c r="V75" s="19"/>
      <c r="W75" s="19"/>
      <c r="X75" s="19"/>
      <c r="Y75" s="19"/>
      <c r="Z75" s="19"/>
    </row>
    <row r="76" spans="1:26" ht="15.75" customHeight="1" x14ac:dyDescent="0.2">
      <c r="A76" s="1" t="s">
        <v>789</v>
      </c>
      <c r="B76" s="1" t="s">
        <v>790</v>
      </c>
      <c r="C76" s="1" t="s">
        <v>790</v>
      </c>
      <c r="D76" s="1" t="s">
        <v>53</v>
      </c>
      <c r="E76" s="1">
        <v>75</v>
      </c>
      <c r="F76" s="5" t="s">
        <v>43</v>
      </c>
      <c r="G76" s="5"/>
      <c r="H76" s="1">
        <v>1</v>
      </c>
      <c r="I76" s="1" t="s">
        <v>793</v>
      </c>
      <c r="J76" s="1" t="s">
        <v>94</v>
      </c>
      <c r="K76" s="1" t="s">
        <v>353</v>
      </c>
      <c r="L76" s="1" t="str">
        <f>VLOOKUP(K76,countries!A:B,2,FALSE)</f>
        <v>A_NW</v>
      </c>
      <c r="M76" s="1" t="s">
        <v>46</v>
      </c>
      <c r="N76" s="1">
        <v>0</v>
      </c>
      <c r="O76" s="1" t="s">
        <v>62</v>
      </c>
      <c r="P76" s="1" t="s">
        <v>353</v>
      </c>
      <c r="Q76" s="1" t="e">
        <v>#N/A</v>
      </c>
      <c r="R76" s="1" t="e">
        <v>#N/A</v>
      </c>
      <c r="S76" s="1" t="e">
        <v>#N/A</v>
      </c>
      <c r="T76" s="1" t="e">
        <v>#N/A</v>
      </c>
    </row>
    <row r="77" spans="1:26" ht="15.75" customHeight="1" x14ac:dyDescent="0.2">
      <c r="A77" s="1" t="s">
        <v>799</v>
      </c>
      <c r="B77" s="1" t="s">
        <v>463</v>
      </c>
      <c r="C77" s="1" t="s">
        <v>463</v>
      </c>
      <c r="D77" s="1" t="s">
        <v>799</v>
      </c>
      <c r="E77" s="1">
        <v>76</v>
      </c>
      <c r="F77" s="5" t="s">
        <v>43</v>
      </c>
      <c r="G77" s="5" t="s">
        <v>799</v>
      </c>
      <c r="H77" s="1">
        <v>1</v>
      </c>
      <c r="I77" s="1" t="s">
        <v>803</v>
      </c>
      <c r="J77" s="1" t="s">
        <v>804</v>
      </c>
      <c r="K77" s="1" t="s">
        <v>341</v>
      </c>
      <c r="L77" s="1" t="str">
        <f>VLOOKUP(K77,countries!A:B,2,FALSE)</f>
        <v>A_S</v>
      </c>
      <c r="M77" s="1" t="s">
        <v>400</v>
      </c>
      <c r="N77" s="1">
        <v>0</v>
      </c>
      <c r="O77" s="1" t="s">
        <v>62</v>
      </c>
      <c r="P77" s="1" t="s">
        <v>341</v>
      </c>
      <c r="Q77" s="1" t="e">
        <v>#N/A</v>
      </c>
      <c r="R77" s="1" t="e">
        <v>#N/A</v>
      </c>
      <c r="S77" s="1" t="e">
        <v>#N/A</v>
      </c>
      <c r="T77" s="1" t="e">
        <v>#N/A</v>
      </c>
    </row>
    <row r="78" spans="1:26" ht="15.75" customHeight="1" x14ac:dyDescent="0.2">
      <c r="A78" s="1" t="s">
        <v>810</v>
      </c>
      <c r="B78" s="1" t="s">
        <v>442</v>
      </c>
      <c r="C78" s="1" t="s">
        <v>442</v>
      </c>
      <c r="D78" s="1" t="s">
        <v>810</v>
      </c>
      <c r="E78" s="1">
        <v>77</v>
      </c>
      <c r="F78" s="5" t="s">
        <v>43</v>
      </c>
      <c r="G78" s="5" t="s">
        <v>810</v>
      </c>
      <c r="H78" s="1">
        <v>1</v>
      </c>
      <c r="I78" s="1" t="s">
        <v>813</v>
      </c>
      <c r="J78" s="1" t="s">
        <v>716</v>
      </c>
      <c r="K78" s="1" t="s">
        <v>341</v>
      </c>
      <c r="L78" s="1" t="str">
        <f>VLOOKUP(K78,countries!A:B,2,FALSE)</f>
        <v>A_S</v>
      </c>
      <c r="M78" s="1" t="s">
        <v>61</v>
      </c>
      <c r="N78" s="1">
        <v>0</v>
      </c>
      <c r="O78" s="1" t="s">
        <v>454</v>
      </c>
      <c r="P78" s="1" t="s">
        <v>341</v>
      </c>
      <c r="Q78" s="1" t="e">
        <v>#N/A</v>
      </c>
      <c r="R78" s="1" t="e">
        <v>#N/A</v>
      </c>
      <c r="S78" s="1" t="e">
        <v>#N/A</v>
      </c>
      <c r="T78" s="1" t="e">
        <v>#N/A</v>
      </c>
    </row>
    <row r="79" spans="1:26" ht="15.75" customHeight="1" x14ac:dyDescent="0.2">
      <c r="A79" s="1" t="s">
        <v>818</v>
      </c>
      <c r="B79" s="1" t="s">
        <v>469</v>
      </c>
      <c r="C79" s="1" t="s">
        <v>469</v>
      </c>
      <c r="D79" s="1" t="s">
        <v>818</v>
      </c>
      <c r="E79" s="1">
        <v>78</v>
      </c>
      <c r="F79" s="5" t="s">
        <v>43</v>
      </c>
      <c r="G79" s="5" t="s">
        <v>818</v>
      </c>
      <c r="H79" s="1">
        <v>1</v>
      </c>
      <c r="I79" s="1" t="s">
        <v>820</v>
      </c>
      <c r="J79" s="1" t="s">
        <v>780</v>
      </c>
      <c r="K79" s="1" t="s">
        <v>578</v>
      </c>
      <c r="L79" s="1" t="str">
        <f>VLOOKUP(K79,countries!A:B,2,FALSE)</f>
        <v>A_NE</v>
      </c>
      <c r="M79" s="1" t="s">
        <v>823</v>
      </c>
      <c r="N79" s="1">
        <v>0</v>
      </c>
      <c r="O79" s="1" t="s">
        <v>62</v>
      </c>
      <c r="P79" s="1" t="s">
        <v>578</v>
      </c>
      <c r="Q79" s="1" t="e">
        <v>#N/A</v>
      </c>
      <c r="R79" s="1" t="e">
        <v>#N/A</v>
      </c>
      <c r="S79" s="1" t="e">
        <v>#N/A</v>
      </c>
      <c r="T79" s="1" t="e">
        <v>#N/A</v>
      </c>
    </row>
    <row r="80" spans="1:26" ht="15.75" customHeight="1" x14ac:dyDescent="0.2">
      <c r="A80" s="1" t="s">
        <v>825</v>
      </c>
      <c r="B80" s="1" t="s">
        <v>826</v>
      </c>
      <c r="C80" s="1" t="s">
        <v>393</v>
      </c>
      <c r="D80" s="1" t="s">
        <v>825</v>
      </c>
      <c r="E80" s="1">
        <v>79</v>
      </c>
      <c r="F80" s="5" t="s">
        <v>828</v>
      </c>
      <c r="G80" s="5" t="s">
        <v>825</v>
      </c>
      <c r="H80" s="1">
        <v>1</v>
      </c>
      <c r="I80" s="1" t="s">
        <v>831</v>
      </c>
      <c r="J80" s="1" t="s">
        <v>315</v>
      </c>
      <c r="K80" s="1" t="s">
        <v>341</v>
      </c>
      <c r="L80" s="1" t="str">
        <f>VLOOKUP(K80,countries!A:B,2,FALSE)</f>
        <v>A_S</v>
      </c>
      <c r="M80" s="1" t="s">
        <v>400</v>
      </c>
      <c r="N80" s="1">
        <v>0</v>
      </c>
      <c r="O80" s="1" t="s">
        <v>62</v>
      </c>
      <c r="P80" s="1" t="s">
        <v>341</v>
      </c>
      <c r="Q80" s="1" t="e">
        <v>#N/A</v>
      </c>
      <c r="R80" s="1" t="e">
        <v>#N/A</v>
      </c>
      <c r="S80" s="1" t="e">
        <v>#N/A</v>
      </c>
      <c r="T80" s="1" t="e">
        <v>#N/A</v>
      </c>
    </row>
    <row r="81" spans="1:20" ht="15.75" customHeight="1" x14ac:dyDescent="0.2">
      <c r="A81" s="1" t="s">
        <v>837</v>
      </c>
      <c r="B81" s="1" t="s">
        <v>838</v>
      </c>
      <c r="C81" s="1" t="s">
        <v>790</v>
      </c>
      <c r="D81" s="1" t="s">
        <v>837</v>
      </c>
      <c r="E81" s="1">
        <v>80</v>
      </c>
      <c r="F81" s="5" t="s">
        <v>43</v>
      </c>
      <c r="G81" s="5" t="s">
        <v>837</v>
      </c>
      <c r="H81" s="1">
        <v>1</v>
      </c>
      <c r="I81" s="1" t="s">
        <v>840</v>
      </c>
      <c r="J81" s="1" t="s">
        <v>841</v>
      </c>
      <c r="K81" s="1" t="s">
        <v>353</v>
      </c>
      <c r="L81" s="1" t="str">
        <f>VLOOKUP(K81,countries!A:B,2,FALSE)</f>
        <v>A_NW</v>
      </c>
      <c r="M81" s="1" t="s">
        <v>46</v>
      </c>
      <c r="N81" s="1">
        <v>0</v>
      </c>
      <c r="O81" s="1" t="s">
        <v>62</v>
      </c>
      <c r="P81" s="1" t="s">
        <v>353</v>
      </c>
      <c r="Q81" s="1" t="e">
        <v>#N/A</v>
      </c>
      <c r="R81" s="1" t="e">
        <v>#N/A</v>
      </c>
      <c r="S81" s="1" t="e">
        <v>#N/A</v>
      </c>
      <c r="T81" s="1" t="e">
        <v>#N/A</v>
      </c>
    </row>
    <row r="82" spans="1:20" ht="15.75" customHeight="1" x14ac:dyDescent="0.2">
      <c r="A82" s="1" t="s">
        <v>846</v>
      </c>
      <c r="B82" s="1" t="s">
        <v>530</v>
      </c>
      <c r="C82" s="1" t="s">
        <v>530</v>
      </c>
      <c r="D82" s="1" t="s">
        <v>846</v>
      </c>
      <c r="E82" s="1">
        <v>81</v>
      </c>
      <c r="F82" s="5" t="s">
        <v>848</v>
      </c>
      <c r="G82" s="5" t="s">
        <v>846</v>
      </c>
      <c r="H82" s="1">
        <v>1</v>
      </c>
      <c r="I82" s="1" t="s">
        <v>849</v>
      </c>
      <c r="J82" s="1" t="s">
        <v>295</v>
      </c>
      <c r="K82" s="1" t="s">
        <v>341</v>
      </c>
      <c r="L82" s="1" t="str">
        <f>VLOOKUP(K82,countries!A:B,2,FALSE)</f>
        <v>A_S</v>
      </c>
      <c r="M82" s="1" t="s">
        <v>543</v>
      </c>
      <c r="N82" s="1">
        <v>0</v>
      </c>
      <c r="O82" s="1" t="s">
        <v>434</v>
      </c>
      <c r="P82" s="1" t="s">
        <v>341</v>
      </c>
      <c r="Q82" s="1" t="e">
        <v>#N/A</v>
      </c>
      <c r="R82" s="1" t="e">
        <v>#N/A</v>
      </c>
      <c r="S82" s="1" t="e">
        <v>#N/A</v>
      </c>
      <c r="T82" s="1" t="e">
        <v>#N/A</v>
      </c>
    </row>
    <row r="83" spans="1:20" ht="15.75" customHeight="1" x14ac:dyDescent="0.2">
      <c r="A83" s="1" t="s">
        <v>854</v>
      </c>
      <c r="B83" s="1" t="s">
        <v>843</v>
      </c>
      <c r="C83" s="1" t="s">
        <v>843</v>
      </c>
      <c r="D83" s="1" t="s">
        <v>854</v>
      </c>
      <c r="E83" s="1">
        <v>82</v>
      </c>
      <c r="F83" s="5" t="s">
        <v>856</v>
      </c>
      <c r="G83" s="5" t="s">
        <v>854</v>
      </c>
      <c r="H83" s="1">
        <v>1</v>
      </c>
      <c r="I83" s="1" t="s">
        <v>857</v>
      </c>
      <c r="J83" s="1" t="s">
        <v>841</v>
      </c>
      <c r="K83" s="1" t="s">
        <v>858</v>
      </c>
      <c r="L83" s="1" t="str">
        <f>VLOOKUP(K83,countries!A:B,2,FALSE)</f>
        <v>SA_NW</v>
      </c>
      <c r="M83" s="1" t="s">
        <v>773</v>
      </c>
      <c r="N83" s="1">
        <v>0</v>
      </c>
      <c r="O83" s="1" t="s">
        <v>62</v>
      </c>
      <c r="P83" s="1" t="s">
        <v>858</v>
      </c>
      <c r="Q83" s="1" t="e">
        <v>#N/A</v>
      </c>
      <c r="R83" s="1" t="e">
        <v>#N/A</v>
      </c>
      <c r="S83" s="1" t="e">
        <v>#N/A</v>
      </c>
      <c r="T83" s="1" t="e">
        <v>#N/A</v>
      </c>
    </row>
    <row r="84" spans="1:20" ht="15.75" customHeight="1" x14ac:dyDescent="0.2">
      <c r="A84" s="1" t="s">
        <v>863</v>
      </c>
      <c r="B84" s="1" t="s">
        <v>865</v>
      </c>
      <c r="C84" s="1" t="s">
        <v>790</v>
      </c>
      <c r="D84" s="1" t="s">
        <v>863</v>
      </c>
      <c r="E84" s="1">
        <v>83</v>
      </c>
      <c r="F84" s="5" t="s">
        <v>866</v>
      </c>
      <c r="G84" s="5" t="s">
        <v>863</v>
      </c>
      <c r="H84" s="1">
        <v>1</v>
      </c>
      <c r="I84" s="1" t="s">
        <v>868</v>
      </c>
      <c r="J84" s="1" t="s">
        <v>841</v>
      </c>
      <c r="K84" s="1" t="s">
        <v>353</v>
      </c>
      <c r="L84" s="1" t="str">
        <f>VLOOKUP(K84,countries!A:B,2,FALSE)</f>
        <v>A_NW</v>
      </c>
      <c r="M84" s="1" t="s">
        <v>46</v>
      </c>
      <c r="N84" s="1">
        <v>0</v>
      </c>
      <c r="O84" s="1" t="s">
        <v>62</v>
      </c>
      <c r="P84" s="1" t="s">
        <v>353</v>
      </c>
      <c r="Q84" s="1" t="e">
        <v>#N/A</v>
      </c>
      <c r="R84" s="1" t="e">
        <v>#N/A</v>
      </c>
      <c r="S84" s="1" t="e">
        <v>#N/A</v>
      </c>
      <c r="T84" s="1" t="e">
        <v>#N/A</v>
      </c>
    </row>
    <row r="85" spans="1:20" ht="15.75" customHeight="1" x14ac:dyDescent="0.2">
      <c r="A85" s="1" t="s">
        <v>873</v>
      </c>
      <c r="B85" s="1" t="s">
        <v>257</v>
      </c>
      <c r="C85" s="1" t="s">
        <v>257</v>
      </c>
      <c r="D85" s="1" t="s">
        <v>873</v>
      </c>
      <c r="E85" s="1">
        <v>84</v>
      </c>
      <c r="F85" s="5" t="s">
        <v>43</v>
      </c>
      <c r="G85" s="5" t="s">
        <v>873</v>
      </c>
      <c r="H85" s="1">
        <v>1</v>
      </c>
      <c r="I85" s="1" t="s">
        <v>875</v>
      </c>
      <c r="J85" s="1" t="s">
        <v>876</v>
      </c>
      <c r="K85" s="1" t="s">
        <v>877</v>
      </c>
      <c r="L85" s="1" t="str">
        <f>VLOOKUP(K85,countries!A:B,2,FALSE)</f>
        <v>SA_SE</v>
      </c>
      <c r="M85" s="1" t="s">
        <v>275</v>
      </c>
      <c r="N85" s="1">
        <v>0</v>
      </c>
      <c r="O85" s="1" t="s">
        <v>62</v>
      </c>
      <c r="P85" s="1" t="s">
        <v>877</v>
      </c>
      <c r="Q85" s="1" t="e">
        <v>#N/A</v>
      </c>
      <c r="R85" s="1" t="e">
        <v>#N/A</v>
      </c>
      <c r="S85" s="1" t="e">
        <v>#N/A</v>
      </c>
      <c r="T85" s="1" t="e">
        <v>#N/A</v>
      </c>
    </row>
    <row r="86" spans="1:20" ht="15.75" customHeight="1" x14ac:dyDescent="0.2">
      <c r="A86" s="1" t="s">
        <v>883</v>
      </c>
      <c r="B86" s="1" t="s">
        <v>452</v>
      </c>
      <c r="C86" s="1" t="s">
        <v>452</v>
      </c>
      <c r="D86" s="1" t="s">
        <v>53</v>
      </c>
      <c r="E86" s="1">
        <v>85</v>
      </c>
      <c r="F86" s="5" t="s">
        <v>43</v>
      </c>
      <c r="G86" s="5"/>
      <c r="H86" s="1">
        <v>1</v>
      </c>
      <c r="I86" s="1" t="s">
        <v>885</v>
      </c>
      <c r="J86" s="1" t="s">
        <v>190</v>
      </c>
      <c r="K86" s="1" t="s">
        <v>341</v>
      </c>
      <c r="L86" s="1" t="str">
        <f>VLOOKUP(K86,countries!A:B,2,FALSE)</f>
        <v>A_S</v>
      </c>
      <c r="M86" s="1" t="s">
        <v>773</v>
      </c>
      <c r="N86" s="1">
        <v>0</v>
      </c>
      <c r="O86" s="1" t="s">
        <v>62</v>
      </c>
      <c r="P86" s="1" t="s">
        <v>341</v>
      </c>
      <c r="Q86" s="1" t="e">
        <v>#N/A</v>
      </c>
      <c r="R86" s="1" t="e">
        <v>#N/A</v>
      </c>
      <c r="S86" s="1" t="e">
        <v>#N/A</v>
      </c>
      <c r="T86" s="1" t="e">
        <v>#N/A</v>
      </c>
    </row>
    <row r="87" spans="1:20" ht="15.75" customHeight="1" x14ac:dyDescent="0.2">
      <c r="A87" s="1" t="s">
        <v>890</v>
      </c>
      <c r="B87" s="1" t="s">
        <v>891</v>
      </c>
      <c r="C87" s="1" t="s">
        <v>471</v>
      </c>
      <c r="D87" s="1" t="s">
        <v>53</v>
      </c>
      <c r="E87" s="1">
        <v>86</v>
      </c>
      <c r="F87" s="5" t="s">
        <v>43</v>
      </c>
      <c r="G87" s="5"/>
      <c r="H87" s="1">
        <v>1</v>
      </c>
      <c r="I87" s="1" t="s">
        <v>893</v>
      </c>
      <c r="J87" s="1" t="s">
        <v>894</v>
      </c>
      <c r="K87" s="1" t="s">
        <v>578</v>
      </c>
      <c r="L87" s="1" t="str">
        <f>VLOOKUP(K87,countries!A:B,2,FALSE)</f>
        <v>A_NE</v>
      </c>
      <c r="M87" s="1" t="s">
        <v>74</v>
      </c>
      <c r="N87" s="1">
        <v>0</v>
      </c>
      <c r="O87" s="1" t="s">
        <v>62</v>
      </c>
      <c r="P87" s="1" t="s">
        <v>578</v>
      </c>
      <c r="Q87" s="1" t="e">
        <v>#N/A</v>
      </c>
      <c r="R87" s="1" t="e">
        <v>#N/A</v>
      </c>
      <c r="S87" s="1" t="e">
        <v>#N/A</v>
      </c>
      <c r="T87" s="1" t="e">
        <v>#N/A</v>
      </c>
    </row>
    <row r="88" spans="1:20" ht="15.75" customHeight="1" x14ac:dyDescent="0.2">
      <c r="A88" s="1" t="s">
        <v>900</v>
      </c>
      <c r="B88" s="1" t="s">
        <v>901</v>
      </c>
      <c r="C88" s="1" t="s">
        <v>618</v>
      </c>
      <c r="D88" s="1" t="s">
        <v>53</v>
      </c>
      <c r="E88" s="1">
        <v>87</v>
      </c>
      <c r="F88" s="5" t="s">
        <v>43</v>
      </c>
      <c r="G88" s="5"/>
      <c r="H88" s="1">
        <v>1</v>
      </c>
      <c r="I88" s="1" t="s">
        <v>903</v>
      </c>
      <c r="J88" s="1" t="s">
        <v>905</v>
      </c>
      <c r="K88" s="1" t="s">
        <v>906</v>
      </c>
      <c r="L88" s="1" t="str">
        <f>VLOOKUP(K88,countries!A:B,2,FALSE)</f>
        <v>ME</v>
      </c>
      <c r="M88" s="1" t="s">
        <v>275</v>
      </c>
      <c r="N88" s="1">
        <v>0</v>
      </c>
      <c r="O88" s="1" t="s">
        <v>454</v>
      </c>
      <c r="P88" s="1" t="s">
        <v>906</v>
      </c>
      <c r="Q88" s="1" t="e">
        <v>#N/A</v>
      </c>
      <c r="R88" s="1" t="e">
        <v>#N/A</v>
      </c>
      <c r="S88" s="1" t="e">
        <v>#N/A</v>
      </c>
      <c r="T88" s="1" t="e">
        <v>#N/A</v>
      </c>
    </row>
    <row r="89" spans="1:20" ht="15.75" customHeight="1" x14ac:dyDescent="0.2">
      <c r="A89" s="1" t="s">
        <v>911</v>
      </c>
      <c r="B89" s="1" t="s">
        <v>912</v>
      </c>
      <c r="C89" s="1" t="s">
        <v>912</v>
      </c>
      <c r="D89" s="1" t="s">
        <v>911</v>
      </c>
      <c r="E89" s="1">
        <v>88</v>
      </c>
      <c r="F89" s="5" t="s">
        <v>43</v>
      </c>
      <c r="G89" s="5" t="s">
        <v>911</v>
      </c>
      <c r="H89" s="1">
        <v>1</v>
      </c>
      <c r="I89" s="1" t="s">
        <v>914</v>
      </c>
      <c r="J89" s="1" t="s">
        <v>915</v>
      </c>
      <c r="K89" s="1" t="s">
        <v>917</v>
      </c>
      <c r="L89" s="1" t="str">
        <f>VLOOKUP(K89,countries!A:B,2,FALSE)</f>
        <v>A_S</v>
      </c>
      <c r="M89" s="1" t="s">
        <v>61</v>
      </c>
      <c r="N89" s="1">
        <v>0</v>
      </c>
      <c r="O89" s="1" t="s">
        <v>434</v>
      </c>
      <c r="P89" s="1" t="s">
        <v>917</v>
      </c>
      <c r="Q89" s="1" t="s">
        <v>535</v>
      </c>
      <c r="R89" s="1" t="s">
        <v>75</v>
      </c>
      <c r="S89" s="1">
        <v>38.1</v>
      </c>
      <c r="T89" s="1">
        <v>2130</v>
      </c>
    </row>
    <row r="90" spans="1:20" ht="15.75" customHeight="1" x14ac:dyDescent="0.2">
      <c r="A90" s="1" t="s">
        <v>920</v>
      </c>
      <c r="B90" s="1" t="s">
        <v>921</v>
      </c>
      <c r="C90" s="1" t="s">
        <v>921</v>
      </c>
      <c r="D90" s="1" t="s">
        <v>920</v>
      </c>
      <c r="E90" s="1">
        <v>89</v>
      </c>
      <c r="F90" s="5" t="s">
        <v>43</v>
      </c>
      <c r="G90" s="5" t="s">
        <v>920</v>
      </c>
      <c r="H90" s="1">
        <v>1</v>
      </c>
      <c r="I90" s="1" t="s">
        <v>923</v>
      </c>
      <c r="J90" s="1" t="s">
        <v>924</v>
      </c>
      <c r="K90" s="1" t="s">
        <v>386</v>
      </c>
      <c r="L90" s="1" t="str">
        <f>VLOOKUP(K90,countries!A:B,2,FALSE)</f>
        <v>A_NW</v>
      </c>
      <c r="M90" s="1" t="s">
        <v>74</v>
      </c>
      <c r="N90" s="1">
        <v>0</v>
      </c>
      <c r="O90" s="1" t="s">
        <v>356</v>
      </c>
      <c r="P90" s="1" t="s">
        <v>386</v>
      </c>
      <c r="Q90" s="1" t="s">
        <v>582</v>
      </c>
      <c r="R90" s="1" t="s">
        <v>75</v>
      </c>
      <c r="S90" s="1">
        <v>52.8</v>
      </c>
      <c r="T90" s="1">
        <v>2310</v>
      </c>
    </row>
    <row r="91" spans="1:20" ht="15.75" customHeight="1" x14ac:dyDescent="0.2">
      <c r="A91" s="1" t="s">
        <v>929</v>
      </c>
      <c r="B91" s="1" t="s">
        <v>172</v>
      </c>
      <c r="C91" s="1" t="s">
        <v>172</v>
      </c>
      <c r="D91" s="1" t="s">
        <v>929</v>
      </c>
      <c r="E91" s="1">
        <v>90</v>
      </c>
      <c r="F91" s="5" t="s">
        <v>43</v>
      </c>
      <c r="G91" s="5" t="s">
        <v>929</v>
      </c>
      <c r="H91" s="1">
        <v>1</v>
      </c>
      <c r="I91" s="1" t="s">
        <v>932</v>
      </c>
      <c r="J91" s="1" t="s">
        <v>601</v>
      </c>
      <c r="K91" s="1" t="s">
        <v>933</v>
      </c>
      <c r="L91" s="1" t="str">
        <f>VLOOKUP(K91,countries!A:B,2,FALSE)</f>
        <v>A_NW</v>
      </c>
      <c r="M91" s="1" t="s">
        <v>74</v>
      </c>
      <c r="N91" s="1">
        <v>0</v>
      </c>
      <c r="O91" s="1" t="s">
        <v>62</v>
      </c>
      <c r="P91" s="1" t="s">
        <v>933</v>
      </c>
      <c r="Q91" s="1" t="s">
        <v>582</v>
      </c>
      <c r="R91" s="1" t="s">
        <v>755</v>
      </c>
      <c r="S91" s="1">
        <v>50.7</v>
      </c>
      <c r="T91" s="1">
        <v>2100</v>
      </c>
    </row>
    <row r="92" spans="1:20" ht="15.75" customHeight="1" x14ac:dyDescent="0.2">
      <c r="A92" s="1" t="s">
        <v>938</v>
      </c>
      <c r="B92" s="1" t="s">
        <v>817</v>
      </c>
      <c r="C92" s="1" t="s">
        <v>817</v>
      </c>
      <c r="D92" s="1" t="s">
        <v>938</v>
      </c>
      <c r="E92" s="1">
        <v>91</v>
      </c>
      <c r="F92" s="5" t="s">
        <v>43</v>
      </c>
      <c r="G92" s="5" t="s">
        <v>938</v>
      </c>
      <c r="H92" s="1">
        <v>1</v>
      </c>
      <c r="I92" s="1" t="s">
        <v>940</v>
      </c>
      <c r="J92" s="1" t="s">
        <v>264</v>
      </c>
      <c r="K92" s="1" t="s">
        <v>353</v>
      </c>
      <c r="L92" s="1" t="str">
        <f>VLOOKUP(K92,countries!A:B,2,FALSE)</f>
        <v>A_NW</v>
      </c>
      <c r="M92" s="1" t="s">
        <v>74</v>
      </c>
      <c r="N92" s="1">
        <v>0</v>
      </c>
      <c r="O92" s="1" t="s">
        <v>47</v>
      </c>
      <c r="P92" s="1" t="s">
        <v>353</v>
      </c>
      <c r="Q92" s="1" t="s">
        <v>333</v>
      </c>
      <c r="R92" s="1" t="s">
        <v>75</v>
      </c>
      <c r="S92" s="1">
        <v>49.7</v>
      </c>
      <c r="T92" s="1">
        <v>2130</v>
      </c>
    </row>
    <row r="93" spans="1:20" ht="15.75" customHeight="1" x14ac:dyDescent="0.2">
      <c r="A93" s="1" t="s">
        <v>945</v>
      </c>
      <c r="B93" s="1" t="s">
        <v>378</v>
      </c>
      <c r="C93" s="1" t="s">
        <v>378</v>
      </c>
      <c r="D93" s="1" t="s">
        <v>945</v>
      </c>
      <c r="E93" s="1">
        <v>92</v>
      </c>
      <c r="F93" s="5" t="s">
        <v>43</v>
      </c>
      <c r="G93" s="5" t="s">
        <v>945</v>
      </c>
      <c r="H93" s="1">
        <v>1</v>
      </c>
      <c r="I93" s="1" t="s">
        <v>946</v>
      </c>
      <c r="J93" s="1" t="s">
        <v>588</v>
      </c>
      <c r="K93" s="1" t="s">
        <v>947</v>
      </c>
      <c r="L93" s="1" t="str">
        <f>VLOOKUP(K93,countries!A:B,2,FALSE)</f>
        <v>AU</v>
      </c>
      <c r="M93" s="1" t="s">
        <v>275</v>
      </c>
      <c r="N93" s="1">
        <v>0</v>
      </c>
      <c r="O93" s="1" t="s">
        <v>62</v>
      </c>
      <c r="P93" s="1" t="s">
        <v>947</v>
      </c>
      <c r="Q93" s="1" t="e">
        <v>#N/A</v>
      </c>
      <c r="R93" s="1" t="e">
        <v>#N/A</v>
      </c>
      <c r="S93" s="1" t="e">
        <v>#N/A</v>
      </c>
      <c r="T93" s="1" t="e">
        <v>#N/A</v>
      </c>
    </row>
    <row r="94" spans="1:20" ht="15.75" customHeight="1" x14ac:dyDescent="0.2">
      <c r="A94" s="1" t="s">
        <v>951</v>
      </c>
      <c r="B94" s="1" t="s">
        <v>952</v>
      </c>
      <c r="C94" s="1" t="s">
        <v>850</v>
      </c>
      <c r="D94" s="1" t="s">
        <v>951</v>
      </c>
      <c r="E94" s="1">
        <v>93</v>
      </c>
      <c r="F94" s="5" t="s">
        <v>954</v>
      </c>
      <c r="G94" s="5" t="s">
        <v>951</v>
      </c>
      <c r="H94" s="1">
        <v>1</v>
      </c>
      <c r="I94" s="1" t="s">
        <v>956</v>
      </c>
      <c r="J94" s="1" t="s">
        <v>957</v>
      </c>
      <c r="K94" s="1" t="s">
        <v>858</v>
      </c>
      <c r="L94" s="1" t="str">
        <f>VLOOKUP(K94,countries!A:B,2,FALSE)</f>
        <v>SA_NW</v>
      </c>
      <c r="M94" s="1" t="s">
        <v>344</v>
      </c>
      <c r="N94" s="1">
        <v>0</v>
      </c>
      <c r="O94" s="1" t="s">
        <v>434</v>
      </c>
      <c r="P94" s="1" t="s">
        <v>858</v>
      </c>
      <c r="Q94" s="1" t="e">
        <v>#N/A</v>
      </c>
      <c r="R94" s="1" t="e">
        <v>#N/A</v>
      </c>
      <c r="S94" s="1" t="e">
        <v>#N/A</v>
      </c>
      <c r="T94" s="1" t="e">
        <v>#N/A</v>
      </c>
    </row>
    <row r="95" spans="1:20" ht="15.75" customHeight="1" x14ac:dyDescent="0.2">
      <c r="A95" s="1" t="s">
        <v>962</v>
      </c>
      <c r="B95" s="1" t="s">
        <v>964</v>
      </c>
      <c r="C95" s="1" t="s">
        <v>850</v>
      </c>
      <c r="D95" s="1" t="s">
        <v>962</v>
      </c>
      <c r="E95" s="1">
        <v>94</v>
      </c>
      <c r="F95" s="5" t="s">
        <v>43</v>
      </c>
      <c r="G95" s="5" t="s">
        <v>962</v>
      </c>
      <c r="H95" s="1">
        <v>1</v>
      </c>
      <c r="I95" s="1" t="s">
        <v>966</v>
      </c>
      <c r="J95" s="1" t="s">
        <v>957</v>
      </c>
      <c r="K95" s="1" t="s">
        <v>858</v>
      </c>
      <c r="L95" s="1" t="str">
        <f>VLOOKUP(K95,countries!A:B,2,FALSE)</f>
        <v>SA_NW</v>
      </c>
      <c r="M95" s="1" t="s">
        <v>344</v>
      </c>
      <c r="N95" s="1">
        <v>0</v>
      </c>
      <c r="O95" s="1" t="s">
        <v>434</v>
      </c>
      <c r="P95" s="1" t="s">
        <v>858</v>
      </c>
      <c r="Q95" s="1" t="e">
        <v>#N/A</v>
      </c>
      <c r="R95" s="1" t="e">
        <v>#N/A</v>
      </c>
      <c r="S95" s="1" t="e">
        <v>#N/A</v>
      </c>
      <c r="T95" s="1" t="e">
        <v>#N/A</v>
      </c>
    </row>
    <row r="96" spans="1:20" ht="15.75" customHeight="1" x14ac:dyDescent="0.2">
      <c r="A96" s="1" t="s">
        <v>972</v>
      </c>
      <c r="B96" s="1" t="s">
        <v>973</v>
      </c>
      <c r="C96" s="1" t="s">
        <v>973</v>
      </c>
      <c r="D96" s="1" t="s">
        <v>972</v>
      </c>
      <c r="E96" s="1">
        <v>95</v>
      </c>
      <c r="F96" s="5" t="s">
        <v>975</v>
      </c>
      <c r="G96" s="5" t="s">
        <v>972</v>
      </c>
      <c r="H96" s="1">
        <v>1</v>
      </c>
      <c r="I96" s="1" t="s">
        <v>977</v>
      </c>
      <c r="J96" s="1" t="s">
        <v>642</v>
      </c>
      <c r="K96" s="1" t="s">
        <v>440</v>
      </c>
      <c r="L96" s="1" t="str">
        <f>VLOOKUP(K96,countries!A:B,2,FALSE)</f>
        <v>A_NW</v>
      </c>
      <c r="M96" s="1" t="s">
        <v>74</v>
      </c>
      <c r="N96" s="1">
        <v>0</v>
      </c>
      <c r="O96" s="1" t="s">
        <v>356</v>
      </c>
      <c r="P96" s="1" t="s">
        <v>440</v>
      </c>
      <c r="Q96" s="1" t="e">
        <v>#N/A</v>
      </c>
      <c r="R96" s="1" t="e">
        <v>#N/A</v>
      </c>
      <c r="S96" s="1" t="e">
        <v>#N/A</v>
      </c>
      <c r="T96" s="1" t="e">
        <v>#N/A</v>
      </c>
    </row>
    <row r="97" spans="1:20" ht="15.75" customHeight="1" x14ac:dyDescent="0.2">
      <c r="A97" s="1" t="s">
        <v>983</v>
      </c>
      <c r="B97" s="1" t="s">
        <v>304</v>
      </c>
      <c r="C97" s="1" t="s">
        <v>304</v>
      </c>
      <c r="D97" s="1" t="s">
        <v>983</v>
      </c>
      <c r="E97" s="1">
        <v>96</v>
      </c>
      <c r="F97" s="5" t="s">
        <v>43</v>
      </c>
      <c r="G97" s="5" t="s">
        <v>983</v>
      </c>
      <c r="H97" s="1">
        <v>1</v>
      </c>
      <c r="I97" s="1" t="s">
        <v>985</v>
      </c>
      <c r="J97" s="1" t="s">
        <v>986</v>
      </c>
      <c r="K97" s="1" t="s">
        <v>987</v>
      </c>
      <c r="L97" s="1" t="str">
        <f>VLOOKUP(K97,countries!A:B,2,FALSE)</f>
        <v>A_NW</v>
      </c>
      <c r="M97" s="1" t="s">
        <v>74</v>
      </c>
      <c r="N97" s="1">
        <v>0</v>
      </c>
      <c r="O97" s="1" t="s">
        <v>47</v>
      </c>
      <c r="P97" s="1" t="s">
        <v>987</v>
      </c>
      <c r="Q97" s="1" t="e">
        <v>#N/A</v>
      </c>
      <c r="R97" s="1" t="e">
        <v>#N/A</v>
      </c>
      <c r="S97" s="1" t="e">
        <v>#N/A</v>
      </c>
      <c r="T97" s="1" t="e">
        <v>#N/A</v>
      </c>
    </row>
    <row r="98" spans="1:20" ht="15.75" customHeight="1" x14ac:dyDescent="0.2">
      <c r="A98" s="1" t="s">
        <v>993</v>
      </c>
      <c r="B98" s="1" t="s">
        <v>159</v>
      </c>
      <c r="C98" s="1" t="s">
        <v>159</v>
      </c>
      <c r="D98" s="1" t="s">
        <v>993</v>
      </c>
      <c r="E98" s="1">
        <v>97</v>
      </c>
      <c r="F98" s="5" t="s">
        <v>43</v>
      </c>
      <c r="G98" s="5" t="s">
        <v>993</v>
      </c>
      <c r="H98" s="1">
        <v>1</v>
      </c>
      <c r="I98" s="1" t="s">
        <v>995</v>
      </c>
      <c r="J98" s="1" t="s">
        <v>306</v>
      </c>
      <c r="K98" s="1" t="s">
        <v>996</v>
      </c>
      <c r="L98" s="1" t="str">
        <f>VLOOKUP(K98,countries!A:B,2,FALSE)</f>
        <v>A_NW</v>
      </c>
      <c r="M98" s="1" t="s">
        <v>74</v>
      </c>
      <c r="N98" s="1">
        <v>0</v>
      </c>
      <c r="O98" s="1" t="s">
        <v>62</v>
      </c>
      <c r="P98" s="1" t="s">
        <v>996</v>
      </c>
      <c r="Q98" s="1" t="e">
        <v>#N/A</v>
      </c>
      <c r="R98" s="1" t="e">
        <v>#N/A</v>
      </c>
      <c r="S98" s="1" t="e">
        <v>#N/A</v>
      </c>
      <c r="T98" s="1" t="e">
        <v>#N/A</v>
      </c>
    </row>
    <row r="99" spans="1:20" ht="15.75" customHeight="1" x14ac:dyDescent="0.2">
      <c r="A99" s="1" t="s">
        <v>1002</v>
      </c>
      <c r="B99" s="1" t="s">
        <v>1003</v>
      </c>
      <c r="C99" s="1" t="s">
        <v>159</v>
      </c>
      <c r="D99" s="1" t="s">
        <v>53</v>
      </c>
      <c r="E99" s="1">
        <v>98</v>
      </c>
      <c r="F99" s="5" t="s">
        <v>43</v>
      </c>
      <c r="G99" s="5"/>
      <c r="H99" s="1">
        <v>1</v>
      </c>
      <c r="I99" s="1" t="s">
        <v>1005</v>
      </c>
      <c r="J99" s="1" t="s">
        <v>1006</v>
      </c>
      <c r="K99" s="1" t="s">
        <v>996</v>
      </c>
      <c r="L99" s="1" t="str">
        <f>VLOOKUP(K99,countries!A:B,2,FALSE)</f>
        <v>A_NW</v>
      </c>
      <c r="M99" s="1" t="s">
        <v>74</v>
      </c>
      <c r="N99" s="1">
        <v>0</v>
      </c>
      <c r="O99" s="1" t="s">
        <v>62</v>
      </c>
      <c r="P99" s="1" t="s">
        <v>996</v>
      </c>
      <c r="Q99" s="1" t="e">
        <v>#N/A</v>
      </c>
      <c r="R99" s="1" t="e">
        <v>#N/A</v>
      </c>
      <c r="S99" s="1" t="e">
        <v>#N/A</v>
      </c>
      <c r="T99" s="1" t="e">
        <v>#N/A</v>
      </c>
    </row>
    <row r="100" spans="1:20" ht="15.75" customHeight="1" x14ac:dyDescent="0.2">
      <c r="A100" s="1" t="s">
        <v>1011</v>
      </c>
      <c r="B100" s="1" t="s">
        <v>197</v>
      </c>
      <c r="C100" s="1" t="s">
        <v>197</v>
      </c>
      <c r="D100" s="1" t="s">
        <v>1011</v>
      </c>
      <c r="E100" s="1">
        <v>99</v>
      </c>
      <c r="F100" s="5" t="s">
        <v>43</v>
      </c>
      <c r="G100" s="5" t="s">
        <v>1011</v>
      </c>
      <c r="H100" s="1">
        <v>1</v>
      </c>
      <c r="I100" s="1" t="s">
        <v>1014</v>
      </c>
      <c r="J100" s="1" t="s">
        <v>140</v>
      </c>
      <c r="K100" s="1" t="s">
        <v>933</v>
      </c>
      <c r="L100" s="1" t="str">
        <f>VLOOKUP(K100,countries!A:B,2,FALSE)</f>
        <v>A_NW</v>
      </c>
      <c r="M100" s="1" t="s">
        <v>74</v>
      </c>
      <c r="N100" s="1">
        <v>0</v>
      </c>
      <c r="O100" s="1" t="s">
        <v>62</v>
      </c>
      <c r="P100" s="1" t="s">
        <v>933</v>
      </c>
      <c r="Q100" s="1" t="e">
        <v>#N/A</v>
      </c>
      <c r="R100" s="1" t="e">
        <v>#N/A</v>
      </c>
      <c r="S100" s="1" t="e">
        <v>#N/A</v>
      </c>
      <c r="T100" s="1" t="e">
        <v>#N/A</v>
      </c>
    </row>
    <row r="101" spans="1:20" ht="15.75" customHeight="1" x14ac:dyDescent="0.2">
      <c r="A101" s="1" t="s">
        <v>1019</v>
      </c>
      <c r="B101" s="1" t="s">
        <v>554</v>
      </c>
      <c r="C101" s="1" t="s">
        <v>554</v>
      </c>
      <c r="D101" s="1" t="s">
        <v>1019</v>
      </c>
      <c r="E101" s="1">
        <v>100</v>
      </c>
      <c r="F101" s="5" t="s">
        <v>43</v>
      </c>
      <c r="G101" s="5" t="s">
        <v>1019</v>
      </c>
      <c r="H101" s="1">
        <v>1</v>
      </c>
      <c r="I101" s="1" t="s">
        <v>1021</v>
      </c>
      <c r="J101" s="1" t="s">
        <v>1022</v>
      </c>
      <c r="K101" s="1" t="s">
        <v>213</v>
      </c>
      <c r="L101" s="1" t="str">
        <f>VLOOKUP(K101,countries!A:B,2,FALSE)</f>
        <v>A_S</v>
      </c>
      <c r="M101" s="1" t="s">
        <v>258</v>
      </c>
      <c r="N101" s="1">
        <v>0</v>
      </c>
      <c r="O101" s="1" t="s">
        <v>47</v>
      </c>
      <c r="P101" s="1" t="s">
        <v>213</v>
      </c>
      <c r="Q101" s="1" t="e">
        <v>#N/A</v>
      </c>
      <c r="R101" s="1" t="e">
        <v>#N/A</v>
      </c>
      <c r="S101" s="1" t="e">
        <v>#N/A</v>
      </c>
      <c r="T101" s="1" t="e">
        <v>#N/A</v>
      </c>
    </row>
    <row r="102" spans="1:20" ht="15.75" customHeight="1" x14ac:dyDescent="0.2">
      <c r="A102" s="1" t="s">
        <v>1028</v>
      </c>
      <c r="B102" s="1" t="s">
        <v>1029</v>
      </c>
      <c r="C102" s="1" t="s">
        <v>626</v>
      </c>
      <c r="D102" s="1" t="s">
        <v>53</v>
      </c>
      <c r="E102" s="1">
        <v>101</v>
      </c>
      <c r="F102" s="5" t="s">
        <v>43</v>
      </c>
      <c r="G102" s="5"/>
      <c r="H102" s="1">
        <v>1</v>
      </c>
      <c r="I102" s="1" t="s">
        <v>1031</v>
      </c>
      <c r="J102" s="1" t="s">
        <v>1022</v>
      </c>
      <c r="K102" s="1" t="s">
        <v>906</v>
      </c>
      <c r="L102" s="1" t="str">
        <f>VLOOKUP(K102,countries!A:B,2,FALSE)</f>
        <v>ME</v>
      </c>
      <c r="M102" s="1" t="s">
        <v>258</v>
      </c>
      <c r="N102" s="1">
        <v>0</v>
      </c>
      <c r="O102" s="1" t="s">
        <v>62</v>
      </c>
      <c r="P102" s="1" t="s">
        <v>906</v>
      </c>
      <c r="Q102" s="1" t="s">
        <v>565</v>
      </c>
      <c r="R102" s="1" t="s">
        <v>75</v>
      </c>
      <c r="S102" s="1">
        <v>40.200000000000003</v>
      </c>
      <c r="T102" s="1">
        <v>2130</v>
      </c>
    </row>
    <row r="103" spans="1:20" ht="15.75" customHeight="1" x14ac:dyDescent="0.2">
      <c r="A103" s="1" t="s">
        <v>1036</v>
      </c>
      <c r="B103" s="1" t="s">
        <v>644</v>
      </c>
      <c r="C103" s="1" t="s">
        <v>644</v>
      </c>
      <c r="D103" s="1" t="s">
        <v>1036</v>
      </c>
      <c r="E103" s="1">
        <v>102</v>
      </c>
      <c r="F103" s="5" t="s">
        <v>43</v>
      </c>
      <c r="G103" s="5" t="s">
        <v>1036</v>
      </c>
      <c r="H103" s="1">
        <v>1</v>
      </c>
      <c r="I103" s="1" t="s">
        <v>1038</v>
      </c>
      <c r="J103" s="1" t="s">
        <v>687</v>
      </c>
      <c r="K103" s="1" t="s">
        <v>1039</v>
      </c>
      <c r="L103" s="1" t="str">
        <f>VLOOKUP(K103,countries!A:B,2,FALSE)</f>
        <v>SEA</v>
      </c>
      <c r="M103" s="1" t="s">
        <v>275</v>
      </c>
      <c r="N103" s="1">
        <v>0</v>
      </c>
      <c r="O103" s="1" t="s">
        <v>434</v>
      </c>
      <c r="P103" s="1" t="s">
        <v>1039</v>
      </c>
      <c r="Q103" s="1" t="e">
        <v>#N/A</v>
      </c>
      <c r="R103" s="1" t="e">
        <v>#N/A</v>
      </c>
      <c r="S103" s="1" t="e">
        <v>#N/A</v>
      </c>
      <c r="T103" s="1" t="e">
        <v>#N/A</v>
      </c>
    </row>
    <row r="104" spans="1:20" ht="15.75" customHeight="1" x14ac:dyDescent="0.2">
      <c r="A104" s="1" t="s">
        <v>1042</v>
      </c>
      <c r="B104" s="1" t="s">
        <v>626</v>
      </c>
      <c r="C104" s="1" t="s">
        <v>626</v>
      </c>
      <c r="D104" s="1" t="s">
        <v>1042</v>
      </c>
      <c r="E104" s="1">
        <v>103</v>
      </c>
      <c r="F104" s="5" t="s">
        <v>43</v>
      </c>
      <c r="G104" s="5" t="s">
        <v>1042</v>
      </c>
      <c r="H104" s="1">
        <v>1</v>
      </c>
      <c r="I104" s="1" t="s">
        <v>1044</v>
      </c>
      <c r="J104" s="1" t="s">
        <v>198</v>
      </c>
      <c r="K104" s="1" t="s">
        <v>906</v>
      </c>
      <c r="L104" s="1" t="str">
        <f>VLOOKUP(K104,countries!A:B,2,FALSE)</f>
        <v>ME</v>
      </c>
      <c r="M104" s="1" t="s">
        <v>258</v>
      </c>
      <c r="N104" s="1">
        <v>0</v>
      </c>
      <c r="O104" s="1" t="s">
        <v>62</v>
      </c>
      <c r="P104" s="1" t="s">
        <v>906</v>
      </c>
      <c r="Q104" s="1" t="s">
        <v>565</v>
      </c>
      <c r="R104" s="1" t="s">
        <v>75</v>
      </c>
      <c r="S104" s="1">
        <v>40.200000000000003</v>
      </c>
      <c r="T104" s="1">
        <v>2130</v>
      </c>
    </row>
    <row r="105" spans="1:20" ht="15.75" customHeight="1" x14ac:dyDescent="0.2">
      <c r="A105" s="1" t="s">
        <v>1048</v>
      </c>
      <c r="B105" s="1" t="s">
        <v>824</v>
      </c>
      <c r="C105" s="1" t="s">
        <v>824</v>
      </c>
      <c r="D105" s="1" t="s">
        <v>1048</v>
      </c>
      <c r="E105" s="1">
        <v>104</v>
      </c>
      <c r="F105" s="5" t="s">
        <v>43</v>
      </c>
      <c r="G105" s="5" t="s">
        <v>1048</v>
      </c>
      <c r="H105" s="1">
        <v>1</v>
      </c>
      <c r="I105" s="1" t="s">
        <v>1051</v>
      </c>
      <c r="J105" s="1" t="s">
        <v>588</v>
      </c>
      <c r="K105" s="1" t="s">
        <v>353</v>
      </c>
      <c r="L105" s="1" t="str">
        <f>VLOOKUP(K105,countries!A:B,2,FALSE)</f>
        <v>A_NW</v>
      </c>
      <c r="M105" s="1" t="s">
        <v>344</v>
      </c>
      <c r="N105" s="1">
        <v>0</v>
      </c>
      <c r="O105" s="1" t="s">
        <v>62</v>
      </c>
      <c r="P105" s="1" t="s">
        <v>353</v>
      </c>
      <c r="Q105" s="1" t="e">
        <v>#N/A</v>
      </c>
      <c r="R105" s="1" t="e">
        <v>#N/A</v>
      </c>
      <c r="S105" s="1" t="e">
        <v>#N/A</v>
      </c>
      <c r="T105" s="1" t="e">
        <v>#N/A</v>
      </c>
    </row>
    <row r="106" spans="1:20" ht="15.75" customHeight="1" x14ac:dyDescent="0.2">
      <c r="A106" s="1" t="s">
        <v>1056</v>
      </c>
      <c r="B106" s="1" t="s">
        <v>618</v>
      </c>
      <c r="C106" s="1" t="s">
        <v>618</v>
      </c>
      <c r="D106" s="1" t="s">
        <v>1056</v>
      </c>
      <c r="E106" s="1">
        <v>105</v>
      </c>
      <c r="F106" s="5" t="s">
        <v>43</v>
      </c>
      <c r="G106" s="5" t="s">
        <v>1056</v>
      </c>
      <c r="H106" s="1">
        <v>1</v>
      </c>
      <c r="I106" s="1" t="s">
        <v>1058</v>
      </c>
      <c r="J106" s="1" t="s">
        <v>154</v>
      </c>
      <c r="K106" s="1" t="s">
        <v>906</v>
      </c>
      <c r="L106" s="1" t="str">
        <f>VLOOKUP(K106,countries!A:B,2,FALSE)</f>
        <v>ME</v>
      </c>
      <c r="M106" s="1" t="s">
        <v>275</v>
      </c>
      <c r="N106" s="1">
        <v>0</v>
      </c>
      <c r="O106" s="1" t="s">
        <v>454</v>
      </c>
      <c r="P106" s="1" t="s">
        <v>906</v>
      </c>
      <c r="Q106" s="1" t="e">
        <v>#N/A</v>
      </c>
      <c r="R106" s="1" t="e">
        <v>#N/A</v>
      </c>
      <c r="S106" s="1" t="e">
        <v>#N/A</v>
      </c>
      <c r="T106" s="1" t="e">
        <v>#N/A</v>
      </c>
    </row>
    <row r="107" spans="1:20" ht="15.75" customHeight="1" x14ac:dyDescent="0.2">
      <c r="A107" s="1" t="s">
        <v>1063</v>
      </c>
      <c r="B107" s="1" t="s">
        <v>1064</v>
      </c>
      <c r="C107" s="1" t="s">
        <v>1064</v>
      </c>
      <c r="D107" s="1" t="s">
        <v>1063</v>
      </c>
      <c r="E107" s="1">
        <v>106</v>
      </c>
      <c r="F107" s="5" t="s">
        <v>1066</v>
      </c>
      <c r="G107" s="5" t="s">
        <v>1063</v>
      </c>
      <c r="H107" s="1">
        <v>1</v>
      </c>
      <c r="I107" s="1" t="s">
        <v>1067</v>
      </c>
      <c r="J107" s="1" t="s">
        <v>1069</v>
      </c>
      <c r="K107" s="1" t="s">
        <v>341</v>
      </c>
      <c r="L107" s="1" t="str">
        <f>VLOOKUP(K107,countries!A:B,2,FALSE)</f>
        <v>A_S</v>
      </c>
      <c r="M107" s="1" t="s">
        <v>74</v>
      </c>
      <c r="N107" s="1">
        <v>0</v>
      </c>
      <c r="O107" s="1" t="s">
        <v>356</v>
      </c>
      <c r="P107" s="1" t="s">
        <v>341</v>
      </c>
      <c r="Q107" s="1" t="e">
        <v>#N/A</v>
      </c>
      <c r="R107" s="1" t="e">
        <v>#N/A</v>
      </c>
      <c r="S107" s="1" t="e">
        <v>#N/A</v>
      </c>
      <c r="T107" s="1" t="e">
        <v>#N/A</v>
      </c>
    </row>
    <row r="108" spans="1:20" ht="15.75" customHeight="1" x14ac:dyDescent="0.2">
      <c r="A108" s="1" t="s">
        <v>1073</v>
      </c>
      <c r="B108" s="1" t="s">
        <v>548</v>
      </c>
      <c r="C108" s="1" t="s">
        <v>548</v>
      </c>
      <c r="D108" s="1" t="s">
        <v>1073</v>
      </c>
      <c r="E108" s="1">
        <v>107</v>
      </c>
      <c r="F108" s="5" t="s">
        <v>1075</v>
      </c>
      <c r="G108" s="5" t="s">
        <v>1073</v>
      </c>
      <c r="H108" s="1">
        <v>1</v>
      </c>
      <c r="I108" s="1" t="s">
        <v>1077</v>
      </c>
      <c r="J108" s="1" t="s">
        <v>894</v>
      </c>
      <c r="K108" s="1" t="s">
        <v>877</v>
      </c>
      <c r="L108" s="1" t="str">
        <f>VLOOKUP(K108,countries!A:B,2,FALSE)</f>
        <v>SA_SE</v>
      </c>
      <c r="M108" s="1" t="s">
        <v>74</v>
      </c>
      <c r="N108" s="1">
        <v>0</v>
      </c>
      <c r="O108" s="1" t="s">
        <v>62</v>
      </c>
      <c r="P108" s="1" t="s">
        <v>877</v>
      </c>
      <c r="Q108" s="1" t="e">
        <v>#N/A</v>
      </c>
      <c r="R108" s="1" t="e">
        <v>#N/A</v>
      </c>
      <c r="S108" s="1" t="e">
        <v>#N/A</v>
      </c>
      <c r="T108" s="1" t="e">
        <v>#N/A</v>
      </c>
    </row>
    <row r="109" spans="1:20" ht="15.75" customHeight="1" x14ac:dyDescent="0.2">
      <c r="A109" s="1" t="s">
        <v>1082</v>
      </c>
      <c r="B109" s="1" t="s">
        <v>606</v>
      </c>
      <c r="C109" s="1" t="s">
        <v>606</v>
      </c>
      <c r="D109" s="1" t="s">
        <v>1082</v>
      </c>
      <c r="E109" s="1">
        <v>108</v>
      </c>
      <c r="F109" s="5" t="s">
        <v>1075</v>
      </c>
      <c r="G109" s="5" t="s">
        <v>1082</v>
      </c>
      <c r="H109" s="1">
        <v>1</v>
      </c>
      <c r="I109" s="1" t="s">
        <v>1084</v>
      </c>
      <c r="J109" s="1" t="s">
        <v>568</v>
      </c>
      <c r="K109" s="1" t="s">
        <v>44</v>
      </c>
      <c r="L109" s="1" t="str">
        <f>VLOOKUP(K109,countries!A:B,2,FALSE)</f>
        <v>IN</v>
      </c>
      <c r="M109" s="1" t="s">
        <v>46</v>
      </c>
      <c r="N109" s="1">
        <v>0</v>
      </c>
      <c r="O109" s="1" t="s">
        <v>62</v>
      </c>
      <c r="P109" s="1" t="s">
        <v>44</v>
      </c>
      <c r="Q109" s="1" t="e">
        <v>#N/A</v>
      </c>
      <c r="R109" s="1" t="e">
        <v>#N/A</v>
      </c>
      <c r="S109" s="1" t="e">
        <v>#N/A</v>
      </c>
      <c r="T109" s="1" t="e">
        <v>#N/A</v>
      </c>
    </row>
    <row r="110" spans="1:20" ht="15.75" customHeight="1" x14ac:dyDescent="0.2">
      <c r="A110" s="1" t="s">
        <v>1088</v>
      </c>
      <c r="B110" s="1" t="s">
        <v>1089</v>
      </c>
      <c r="C110" s="1" t="s">
        <v>555</v>
      </c>
      <c r="D110" s="1" t="s">
        <v>1088</v>
      </c>
      <c r="E110" s="1">
        <v>109</v>
      </c>
      <c r="F110" s="5" t="s">
        <v>1091</v>
      </c>
      <c r="G110" s="5" t="s">
        <v>1088</v>
      </c>
      <c r="H110" s="1">
        <v>1</v>
      </c>
      <c r="I110" s="1" t="s">
        <v>1093</v>
      </c>
      <c r="J110" s="1" t="s">
        <v>1094</v>
      </c>
      <c r="K110" s="1" t="s">
        <v>44</v>
      </c>
      <c r="L110" s="1" t="str">
        <f>VLOOKUP(K110,countries!A:B,2,FALSE)</f>
        <v>IN</v>
      </c>
      <c r="M110" s="1" t="s">
        <v>46</v>
      </c>
      <c r="N110" s="1">
        <v>0</v>
      </c>
      <c r="O110" s="1" t="s">
        <v>47</v>
      </c>
      <c r="P110" s="1" t="s">
        <v>44</v>
      </c>
      <c r="Q110" s="1" t="e">
        <v>#N/A</v>
      </c>
      <c r="R110" s="1" t="e">
        <v>#N/A</v>
      </c>
      <c r="S110" s="1" t="e">
        <v>#N/A</v>
      </c>
      <c r="T110" s="1" t="e">
        <v>#N/A</v>
      </c>
    </row>
    <row r="111" spans="1:20" ht="15.75" customHeight="1" x14ac:dyDescent="0.2">
      <c r="A111" s="1" t="s">
        <v>1099</v>
      </c>
      <c r="B111" s="1" t="s">
        <v>465</v>
      </c>
      <c r="C111" s="1" t="s">
        <v>465</v>
      </c>
      <c r="D111" s="1" t="s">
        <v>1099</v>
      </c>
      <c r="E111" s="1">
        <v>110</v>
      </c>
      <c r="F111" s="5" t="s">
        <v>1075</v>
      </c>
      <c r="G111" s="5" t="s">
        <v>1099</v>
      </c>
      <c r="H111" s="1">
        <v>1</v>
      </c>
      <c r="I111" s="1" t="s">
        <v>1101</v>
      </c>
      <c r="J111" s="1" t="s">
        <v>1103</v>
      </c>
      <c r="K111" s="1" t="s">
        <v>341</v>
      </c>
      <c r="L111" s="1" t="str">
        <f>VLOOKUP(K111,countries!A:B,2,FALSE)</f>
        <v>A_S</v>
      </c>
      <c r="M111" s="1" t="s">
        <v>61</v>
      </c>
      <c r="N111" s="1">
        <v>0</v>
      </c>
      <c r="O111" s="1" t="s">
        <v>62</v>
      </c>
      <c r="P111" s="1" t="s">
        <v>341</v>
      </c>
      <c r="Q111" s="1" t="e">
        <v>#N/A</v>
      </c>
      <c r="R111" s="1" t="e">
        <v>#N/A</v>
      </c>
      <c r="S111" s="1" t="e">
        <v>#N/A</v>
      </c>
      <c r="T111" s="1" t="e">
        <v>#N/A</v>
      </c>
    </row>
    <row r="112" spans="1:20" ht="15.75" customHeight="1" x14ac:dyDescent="0.2">
      <c r="A112" s="1" t="s">
        <v>1108</v>
      </c>
      <c r="B112" s="1" t="s">
        <v>1109</v>
      </c>
      <c r="C112" s="1" t="s">
        <v>548</v>
      </c>
      <c r="D112" s="1" t="s">
        <v>53</v>
      </c>
      <c r="E112" s="1">
        <v>111</v>
      </c>
      <c r="F112" s="5" t="s">
        <v>1075</v>
      </c>
      <c r="G112" s="5"/>
      <c r="H112" s="1">
        <v>1</v>
      </c>
      <c r="I112" s="1" t="s">
        <v>1110</v>
      </c>
      <c r="J112" s="1" t="s">
        <v>751</v>
      </c>
      <c r="K112" s="1" t="s">
        <v>877</v>
      </c>
      <c r="L112" s="1" t="str">
        <f>VLOOKUP(K112,countries!A:B,2,FALSE)</f>
        <v>SA_SE</v>
      </c>
      <c r="M112" s="1" t="s">
        <v>74</v>
      </c>
      <c r="N112" s="1">
        <v>0</v>
      </c>
      <c r="O112" s="1" t="s">
        <v>62</v>
      </c>
      <c r="P112" s="1" t="s">
        <v>877</v>
      </c>
      <c r="Q112" s="1" t="e">
        <v>#N/A</v>
      </c>
      <c r="R112" s="1" t="e">
        <v>#N/A</v>
      </c>
      <c r="S112" s="1" t="e">
        <v>#N/A</v>
      </c>
      <c r="T112" s="1" t="e">
        <v>#N/A</v>
      </c>
    </row>
    <row r="113" spans="1:20" ht="15.75" customHeight="1" x14ac:dyDescent="0.2">
      <c r="A113" s="1" t="s">
        <v>1116</v>
      </c>
      <c r="B113" s="1" t="s">
        <v>572</v>
      </c>
      <c r="C113" s="1" t="s">
        <v>572</v>
      </c>
      <c r="D113" s="1" t="s">
        <v>1116</v>
      </c>
      <c r="E113" s="1">
        <v>112</v>
      </c>
      <c r="F113" s="5" t="s">
        <v>1075</v>
      </c>
      <c r="G113" s="5" t="s">
        <v>1116</v>
      </c>
      <c r="H113" s="1">
        <v>1</v>
      </c>
      <c r="I113" s="1" t="s">
        <v>1118</v>
      </c>
      <c r="J113" s="1" t="s">
        <v>1119</v>
      </c>
      <c r="K113" s="1" t="s">
        <v>44</v>
      </c>
      <c r="L113" s="1" t="str">
        <f>VLOOKUP(K113,countries!A:B,2,FALSE)</f>
        <v>IN</v>
      </c>
      <c r="M113" s="1" t="s">
        <v>74</v>
      </c>
      <c r="N113" s="1">
        <v>0</v>
      </c>
      <c r="O113" s="1" t="s">
        <v>62</v>
      </c>
      <c r="P113" s="1" t="s">
        <v>44</v>
      </c>
      <c r="Q113" s="1" t="e">
        <v>#N/A</v>
      </c>
      <c r="R113" s="1" t="e">
        <v>#N/A</v>
      </c>
      <c r="S113" s="1" t="e">
        <v>#N/A</v>
      </c>
      <c r="T113" s="1" t="e">
        <v>#N/A</v>
      </c>
    </row>
    <row r="114" spans="1:20" ht="15.75" customHeight="1" x14ac:dyDescent="0.2">
      <c r="A114" s="1" t="s">
        <v>1124</v>
      </c>
      <c r="B114" s="1" t="s">
        <v>555</v>
      </c>
      <c r="C114" s="1" t="s">
        <v>555</v>
      </c>
      <c r="D114" s="1" t="s">
        <v>53</v>
      </c>
      <c r="E114" s="1">
        <v>113</v>
      </c>
      <c r="F114" s="5" t="s">
        <v>1075</v>
      </c>
      <c r="G114" s="5" t="s">
        <v>1124</v>
      </c>
      <c r="H114" s="1">
        <v>1</v>
      </c>
      <c r="I114" s="1" t="s">
        <v>1127</v>
      </c>
      <c r="J114" s="1" t="s">
        <v>1128</v>
      </c>
      <c r="K114" s="1" t="s">
        <v>44</v>
      </c>
      <c r="L114" s="1" t="str">
        <f>VLOOKUP(K114,countries!A:B,2,FALSE)</f>
        <v>IN</v>
      </c>
      <c r="M114" s="1" t="s">
        <v>46</v>
      </c>
      <c r="N114" s="1">
        <v>0</v>
      </c>
      <c r="O114" s="1" t="s">
        <v>47</v>
      </c>
      <c r="P114" s="1" t="s">
        <v>44</v>
      </c>
      <c r="Q114" s="1" t="e">
        <v>#N/A</v>
      </c>
      <c r="R114" s="1" t="e">
        <v>#N/A</v>
      </c>
      <c r="S114" s="1" t="e">
        <v>#N/A</v>
      </c>
      <c r="T114" s="1" t="e">
        <v>#N/A</v>
      </c>
    </row>
    <row r="115" spans="1:20" ht="15.75" customHeight="1" x14ac:dyDescent="0.2">
      <c r="A115" s="1" t="s">
        <v>1133</v>
      </c>
      <c r="B115" s="1" t="s">
        <v>272</v>
      </c>
      <c r="C115" s="1" t="s">
        <v>272</v>
      </c>
      <c r="D115" s="1" t="s">
        <v>1133</v>
      </c>
      <c r="E115" s="1">
        <v>114</v>
      </c>
      <c r="F115" s="5" t="s">
        <v>1135</v>
      </c>
      <c r="G115" s="5" t="s">
        <v>1133</v>
      </c>
      <c r="H115" s="1">
        <v>1</v>
      </c>
      <c r="I115" s="1" t="s">
        <v>1137</v>
      </c>
      <c r="J115" s="1" t="s">
        <v>577</v>
      </c>
      <c r="K115" s="1" t="s">
        <v>169</v>
      </c>
      <c r="L115" s="1" t="str">
        <f>VLOOKUP(K115,countries!A:B,2,FALSE)</f>
        <v>SA_NW</v>
      </c>
      <c r="M115" s="1" t="s">
        <v>46</v>
      </c>
      <c r="N115" s="1">
        <v>0</v>
      </c>
      <c r="O115" s="1" t="s">
        <v>62</v>
      </c>
      <c r="P115" s="1" t="s">
        <v>169</v>
      </c>
      <c r="Q115" s="1" t="s">
        <v>582</v>
      </c>
      <c r="R115" s="1" t="s">
        <v>75</v>
      </c>
      <c r="S115" s="1">
        <v>48.8</v>
      </c>
      <c r="T115" s="1">
        <v>2130</v>
      </c>
    </row>
    <row r="116" spans="1:20" ht="15.75" customHeight="1" x14ac:dyDescent="0.2">
      <c r="A116" s="1" t="s">
        <v>1142</v>
      </c>
      <c r="B116" s="1" t="s">
        <v>1143</v>
      </c>
      <c r="C116" s="1" t="s">
        <v>272</v>
      </c>
      <c r="D116" s="1" t="s">
        <v>53</v>
      </c>
      <c r="E116" s="1">
        <v>115</v>
      </c>
      <c r="F116" s="5" t="s">
        <v>1135</v>
      </c>
      <c r="G116" s="5"/>
      <c r="H116" s="1">
        <v>1</v>
      </c>
      <c r="I116" s="1" t="s">
        <v>1144</v>
      </c>
      <c r="J116" s="1" t="s">
        <v>1103</v>
      </c>
      <c r="K116" s="1" t="s">
        <v>169</v>
      </c>
      <c r="L116" s="1" t="str">
        <f>VLOOKUP(K116,countries!A:B,2,FALSE)</f>
        <v>SA_NW</v>
      </c>
      <c r="M116" s="1" t="s">
        <v>46</v>
      </c>
      <c r="N116" s="1">
        <v>0</v>
      </c>
      <c r="O116" s="1" t="s">
        <v>62</v>
      </c>
      <c r="P116" s="1" t="s">
        <v>169</v>
      </c>
      <c r="Q116" s="1" t="s">
        <v>582</v>
      </c>
      <c r="R116" s="1" t="s">
        <v>75</v>
      </c>
      <c r="S116" s="1">
        <v>48.8</v>
      </c>
      <c r="T116" s="1">
        <v>2130</v>
      </c>
    </row>
    <row r="117" spans="1:20" ht="15.75" customHeight="1" x14ac:dyDescent="0.2">
      <c r="A117" s="1" t="s">
        <v>1145</v>
      </c>
      <c r="B117" s="1" t="s">
        <v>1104</v>
      </c>
      <c r="C117" s="1" t="s">
        <v>1104</v>
      </c>
      <c r="D117" s="1" t="s">
        <v>1145</v>
      </c>
      <c r="E117" s="1">
        <v>116</v>
      </c>
      <c r="F117" s="5" t="s">
        <v>1146</v>
      </c>
      <c r="G117" s="5" t="s">
        <v>1145</v>
      </c>
      <c r="H117" s="1">
        <v>1</v>
      </c>
      <c r="I117" s="1" t="s">
        <v>1148</v>
      </c>
      <c r="J117" s="1" t="s">
        <v>726</v>
      </c>
      <c r="K117" s="1" t="s">
        <v>174</v>
      </c>
      <c r="L117" s="1" t="str">
        <f>VLOOKUP(K117,countries!A:B,2,FALSE)</f>
        <v>A_S</v>
      </c>
      <c r="M117" s="1" t="s">
        <v>74</v>
      </c>
      <c r="N117" s="1">
        <v>0</v>
      </c>
      <c r="O117" s="1" t="s">
        <v>62</v>
      </c>
      <c r="P117" s="1" t="s">
        <v>174</v>
      </c>
      <c r="Q117" s="1" t="e">
        <v>#N/A</v>
      </c>
      <c r="R117" s="1" t="e">
        <v>#N/A</v>
      </c>
      <c r="S117" s="1" t="e">
        <v>#N/A</v>
      </c>
      <c r="T117" s="1" t="e">
        <v>#N/A</v>
      </c>
    </row>
    <row r="118" spans="1:20" ht="15.75" customHeight="1" x14ac:dyDescent="0.2">
      <c r="A118" s="1" t="s">
        <v>1153</v>
      </c>
      <c r="B118" s="1" t="s">
        <v>1096</v>
      </c>
      <c r="C118" s="1" t="s">
        <v>1096</v>
      </c>
      <c r="D118" s="1" t="s">
        <v>1153</v>
      </c>
      <c r="E118" s="1">
        <v>117</v>
      </c>
      <c r="F118" s="5" t="s">
        <v>1155</v>
      </c>
      <c r="G118" s="5" t="s">
        <v>1153</v>
      </c>
      <c r="H118" s="1">
        <v>1</v>
      </c>
      <c r="I118" s="1" t="s">
        <v>1157</v>
      </c>
      <c r="J118" s="1" t="s">
        <v>1158</v>
      </c>
      <c r="K118" s="1" t="s">
        <v>174</v>
      </c>
      <c r="L118" s="1" t="str">
        <f>VLOOKUP(K118,countries!A:B,2,FALSE)</f>
        <v>A_S</v>
      </c>
      <c r="M118" s="1" t="s">
        <v>74</v>
      </c>
      <c r="N118" s="1">
        <v>0</v>
      </c>
      <c r="O118" s="1" t="s">
        <v>62</v>
      </c>
      <c r="P118" s="1" t="s">
        <v>174</v>
      </c>
      <c r="Q118" s="1" t="e">
        <v>#N/A</v>
      </c>
      <c r="R118" s="1" t="e">
        <v>#N/A</v>
      </c>
      <c r="S118" s="1" t="e">
        <v>#N/A</v>
      </c>
      <c r="T118" s="1" t="e">
        <v>#N/A</v>
      </c>
    </row>
    <row r="119" spans="1:20" ht="15.75" customHeight="1" x14ac:dyDescent="0.2">
      <c r="A119" s="1" t="s">
        <v>1166</v>
      </c>
      <c r="B119" s="1" t="s">
        <v>1167</v>
      </c>
      <c r="C119" s="1" t="s">
        <v>1090</v>
      </c>
      <c r="D119" s="1" t="s">
        <v>1166</v>
      </c>
      <c r="E119" s="1">
        <v>118</v>
      </c>
      <c r="F119" s="5" t="s">
        <v>1169</v>
      </c>
      <c r="G119" s="5" t="s">
        <v>1166</v>
      </c>
      <c r="H119" s="1">
        <v>1</v>
      </c>
      <c r="I119" s="1" t="s">
        <v>1171</v>
      </c>
      <c r="J119" s="1" t="s">
        <v>577</v>
      </c>
      <c r="K119" s="1" t="s">
        <v>174</v>
      </c>
      <c r="L119" s="1" t="str">
        <f>VLOOKUP(K119,countries!A:B,2,FALSE)</f>
        <v>A_S</v>
      </c>
      <c r="M119" s="1" t="s">
        <v>61</v>
      </c>
      <c r="N119" s="1">
        <v>0</v>
      </c>
      <c r="O119" s="1" t="s">
        <v>62</v>
      </c>
      <c r="P119" s="1" t="s">
        <v>174</v>
      </c>
      <c r="Q119" s="1" t="e">
        <v>#N/A</v>
      </c>
      <c r="R119" s="1" t="e">
        <v>#N/A</v>
      </c>
      <c r="S119" s="1" t="e">
        <v>#N/A</v>
      </c>
      <c r="T119" s="1" t="e">
        <v>#N/A</v>
      </c>
    </row>
    <row r="120" spans="1:20" ht="15.75" customHeight="1" x14ac:dyDescent="0.2">
      <c r="A120" s="1" t="s">
        <v>1180</v>
      </c>
      <c r="B120" s="1" t="s">
        <v>1100</v>
      </c>
      <c r="C120" s="1" t="s">
        <v>1100</v>
      </c>
      <c r="D120" s="1" t="s">
        <v>1180</v>
      </c>
      <c r="E120" s="1">
        <v>119</v>
      </c>
      <c r="F120" s="5" t="s">
        <v>1146</v>
      </c>
      <c r="G120" s="5" t="s">
        <v>1180</v>
      </c>
      <c r="H120" s="1">
        <v>1</v>
      </c>
      <c r="I120" s="1" t="s">
        <v>1183</v>
      </c>
      <c r="J120" s="1" t="s">
        <v>72</v>
      </c>
      <c r="K120" s="1" t="s">
        <v>174</v>
      </c>
      <c r="L120" s="1" t="str">
        <f>VLOOKUP(K120,countries!A:B,2,FALSE)</f>
        <v>A_S</v>
      </c>
      <c r="M120" s="1" t="s">
        <v>74</v>
      </c>
      <c r="N120" s="1">
        <v>0</v>
      </c>
      <c r="O120" s="1" t="s">
        <v>62</v>
      </c>
      <c r="P120" s="1" t="s">
        <v>174</v>
      </c>
      <c r="Q120" s="1" t="e">
        <v>#N/A</v>
      </c>
      <c r="R120" s="1" t="e">
        <v>#N/A</v>
      </c>
      <c r="S120" s="1" t="e">
        <v>#N/A</v>
      </c>
      <c r="T120" s="1" t="e">
        <v>#N/A</v>
      </c>
    </row>
    <row r="121" spans="1:20" ht="15.75" customHeight="1" x14ac:dyDescent="0.2">
      <c r="A121" s="1" t="s">
        <v>1191</v>
      </c>
      <c r="B121" s="1" t="s">
        <v>1090</v>
      </c>
      <c r="C121" s="1" t="s">
        <v>1090</v>
      </c>
      <c r="D121" s="1" t="s">
        <v>1191</v>
      </c>
      <c r="E121" s="1">
        <v>120</v>
      </c>
      <c r="F121" s="5" t="s">
        <v>1146</v>
      </c>
      <c r="G121" s="5" t="s">
        <v>1191</v>
      </c>
      <c r="H121" s="1">
        <v>1</v>
      </c>
      <c r="I121" s="1" t="s">
        <v>1193</v>
      </c>
      <c r="J121" s="1" t="s">
        <v>1119</v>
      </c>
      <c r="K121" s="1" t="s">
        <v>174</v>
      </c>
      <c r="L121" s="1" t="str">
        <f>VLOOKUP(K121,countries!A:B,2,FALSE)</f>
        <v>A_S</v>
      </c>
      <c r="M121" s="1" t="s">
        <v>61</v>
      </c>
      <c r="N121" s="1">
        <v>0</v>
      </c>
      <c r="O121" s="1" t="s">
        <v>62</v>
      </c>
      <c r="P121" s="1" t="s">
        <v>174</v>
      </c>
      <c r="Q121" s="1" t="e">
        <v>#N/A</v>
      </c>
      <c r="R121" s="1" t="e">
        <v>#N/A</v>
      </c>
      <c r="S121" s="1" t="e">
        <v>#N/A</v>
      </c>
      <c r="T121" s="1" t="e">
        <v>#N/A</v>
      </c>
    </row>
    <row r="122" spans="1:20" ht="15.75" customHeight="1" x14ac:dyDescent="0.2">
      <c r="A122" s="1" t="s">
        <v>1199</v>
      </c>
      <c r="B122" s="1" t="s">
        <v>1200</v>
      </c>
      <c r="C122" s="1" t="s">
        <v>1104</v>
      </c>
      <c r="D122" s="1" t="s">
        <v>53</v>
      </c>
      <c r="E122" s="1">
        <v>121</v>
      </c>
      <c r="F122" s="5" t="s">
        <v>43</v>
      </c>
      <c r="G122" s="5" t="s">
        <v>1199</v>
      </c>
      <c r="H122" s="1">
        <v>1</v>
      </c>
      <c r="I122" s="1" t="s">
        <v>1202</v>
      </c>
      <c r="J122" s="1" t="s">
        <v>64</v>
      </c>
      <c r="K122" s="1" t="s">
        <v>174</v>
      </c>
      <c r="L122" s="1" t="str">
        <f>VLOOKUP(K122,countries!A:B,2,FALSE)</f>
        <v>A_S</v>
      </c>
      <c r="M122" s="1" t="s">
        <v>74</v>
      </c>
      <c r="N122" s="1">
        <v>0</v>
      </c>
      <c r="O122" s="1" t="s">
        <v>62</v>
      </c>
      <c r="P122" s="1" t="s">
        <v>174</v>
      </c>
      <c r="Q122" s="1" t="e">
        <v>#N/A</v>
      </c>
      <c r="R122" s="1" t="e">
        <v>#N/A</v>
      </c>
      <c r="S122" s="1" t="e">
        <v>#N/A</v>
      </c>
      <c r="T122" s="1" t="e">
        <v>#N/A</v>
      </c>
    </row>
    <row r="123" spans="1:20" ht="15.75" customHeight="1" x14ac:dyDescent="0.2">
      <c r="A123" s="1" t="s">
        <v>1207</v>
      </c>
      <c r="B123" s="1" t="s">
        <v>307</v>
      </c>
      <c r="C123" s="1" t="s">
        <v>307</v>
      </c>
      <c r="D123" s="1" t="s">
        <v>1207</v>
      </c>
      <c r="E123" s="1">
        <v>122</v>
      </c>
      <c r="F123" s="5" t="s">
        <v>43</v>
      </c>
      <c r="G123" s="5" t="s">
        <v>1207</v>
      </c>
      <c r="H123" s="1">
        <v>1</v>
      </c>
      <c r="I123" s="1" t="s">
        <v>1210</v>
      </c>
      <c r="J123" s="1" t="s">
        <v>780</v>
      </c>
      <c r="K123" s="1" t="s">
        <v>987</v>
      </c>
      <c r="L123" s="1" t="str">
        <f>VLOOKUP(K123,countries!A:B,2,FALSE)</f>
        <v>A_NW</v>
      </c>
      <c r="M123" s="1" t="s">
        <v>74</v>
      </c>
      <c r="N123" s="1">
        <v>0</v>
      </c>
      <c r="O123" s="1" t="s">
        <v>47</v>
      </c>
      <c r="P123" s="1" t="s">
        <v>987</v>
      </c>
      <c r="Q123" s="1" t="e">
        <v>#N/A</v>
      </c>
      <c r="R123" s="1" t="e">
        <v>#N/A</v>
      </c>
      <c r="S123" s="1" t="e">
        <v>#N/A</v>
      </c>
      <c r="T123" s="1" t="e">
        <v>#N/A</v>
      </c>
    </row>
    <row r="124" spans="1:20" ht="15.75" customHeight="1" x14ac:dyDescent="0.2">
      <c r="A124" s="1" t="s">
        <v>1214</v>
      </c>
      <c r="B124" s="1" t="s">
        <v>1215</v>
      </c>
      <c r="C124" s="1" t="s">
        <v>307</v>
      </c>
      <c r="D124" s="1" t="s">
        <v>53</v>
      </c>
      <c r="E124" s="1">
        <v>123</v>
      </c>
      <c r="F124" s="5" t="s">
        <v>43</v>
      </c>
      <c r="G124" s="5"/>
      <c r="H124" s="1">
        <v>1</v>
      </c>
      <c r="I124" s="1" t="s">
        <v>1218</v>
      </c>
      <c r="J124" s="1" t="s">
        <v>986</v>
      </c>
      <c r="K124" s="1" t="s">
        <v>987</v>
      </c>
      <c r="L124" s="1" t="str">
        <f>VLOOKUP(K124,countries!A:B,2,FALSE)</f>
        <v>A_NW</v>
      </c>
      <c r="M124" s="1" t="s">
        <v>74</v>
      </c>
      <c r="N124" s="1">
        <v>0</v>
      </c>
      <c r="O124" s="1" t="s">
        <v>47</v>
      </c>
      <c r="P124" s="1" t="s">
        <v>987</v>
      </c>
      <c r="Q124" s="1" t="e">
        <v>#N/A</v>
      </c>
      <c r="R124" s="1" t="e">
        <v>#N/A</v>
      </c>
      <c r="S124" s="1" t="e">
        <v>#N/A</v>
      </c>
      <c r="T124" s="1" t="e">
        <v>#N/A</v>
      </c>
    </row>
    <row r="125" spans="1:20" ht="15.75" customHeight="1" x14ac:dyDescent="0.2">
      <c r="A125" s="1" t="s">
        <v>1222</v>
      </c>
      <c r="B125" s="1" t="s">
        <v>627</v>
      </c>
      <c r="C125" s="1" t="s">
        <v>627</v>
      </c>
      <c r="D125" s="1" t="s">
        <v>1222</v>
      </c>
      <c r="E125" s="1">
        <v>124</v>
      </c>
      <c r="F125" s="5" t="s">
        <v>43</v>
      </c>
      <c r="G125" s="5" t="s">
        <v>1222</v>
      </c>
      <c r="H125" s="1">
        <v>1</v>
      </c>
      <c r="I125" s="1" t="s">
        <v>1225</v>
      </c>
      <c r="J125" s="1" t="s">
        <v>1226</v>
      </c>
      <c r="K125" s="1" t="s">
        <v>906</v>
      </c>
      <c r="L125" s="1" t="str">
        <f>VLOOKUP(K125,countries!A:B,2,FALSE)</f>
        <v>ME</v>
      </c>
      <c r="M125" s="1" t="s">
        <v>258</v>
      </c>
      <c r="N125" s="1">
        <v>0</v>
      </c>
      <c r="O125" s="1" t="s">
        <v>62</v>
      </c>
      <c r="P125" s="1" t="s">
        <v>906</v>
      </c>
      <c r="Q125" s="1" t="s">
        <v>48</v>
      </c>
      <c r="R125" s="1" t="s">
        <v>75</v>
      </c>
      <c r="S125" s="1">
        <v>53.4</v>
      </c>
      <c r="T125" s="1">
        <v>2130</v>
      </c>
    </row>
    <row r="126" spans="1:20" ht="15.75" customHeight="1" x14ac:dyDescent="0.2">
      <c r="A126" s="1" t="s">
        <v>1231</v>
      </c>
      <c r="B126" s="1" t="s">
        <v>1232</v>
      </c>
      <c r="C126" s="1" t="s">
        <v>452</v>
      </c>
      <c r="D126" s="1" t="s">
        <v>1231</v>
      </c>
      <c r="E126" s="1">
        <v>125</v>
      </c>
      <c r="F126" s="5" t="s">
        <v>43</v>
      </c>
      <c r="G126" s="5" t="s">
        <v>1231</v>
      </c>
      <c r="H126" s="1">
        <v>1</v>
      </c>
      <c r="I126" s="1" t="s">
        <v>1235</v>
      </c>
      <c r="J126" s="1" t="s">
        <v>986</v>
      </c>
      <c r="K126" s="1" t="s">
        <v>341</v>
      </c>
      <c r="L126" s="1" t="str">
        <f>VLOOKUP(K126,countries!A:B,2,FALSE)</f>
        <v>A_S</v>
      </c>
      <c r="M126" s="1" t="s">
        <v>773</v>
      </c>
      <c r="N126" s="1">
        <v>0</v>
      </c>
      <c r="O126" s="1" t="s">
        <v>62</v>
      </c>
      <c r="P126" s="1" t="s">
        <v>341</v>
      </c>
      <c r="Q126" s="1" t="e">
        <v>#N/A</v>
      </c>
      <c r="R126" s="1" t="e">
        <v>#N/A</v>
      </c>
      <c r="S126" s="1" t="e">
        <v>#N/A</v>
      </c>
      <c r="T126" s="1" t="e">
        <v>#N/A</v>
      </c>
    </row>
    <row r="127" spans="1:20" ht="15.75" customHeight="1" x14ac:dyDescent="0.2">
      <c r="A127" s="1" t="s">
        <v>1241</v>
      </c>
      <c r="B127" s="1" t="s">
        <v>431</v>
      </c>
      <c r="C127" s="1" t="s">
        <v>431</v>
      </c>
      <c r="D127" s="1" t="s">
        <v>1241</v>
      </c>
      <c r="E127" s="1">
        <v>126</v>
      </c>
      <c r="F127" s="5" t="s">
        <v>43</v>
      </c>
      <c r="G127" s="5" t="s">
        <v>1241</v>
      </c>
      <c r="H127" s="1">
        <v>1</v>
      </c>
      <c r="I127" s="1" t="s">
        <v>1244</v>
      </c>
      <c r="J127" s="1" t="s">
        <v>1069</v>
      </c>
      <c r="K127" s="1" t="s">
        <v>578</v>
      </c>
      <c r="L127" s="1" t="str">
        <f>VLOOKUP(K127,countries!A:B,2,FALSE)</f>
        <v>A_NE</v>
      </c>
      <c r="M127" s="1" t="s">
        <v>46</v>
      </c>
      <c r="N127" s="1">
        <v>0</v>
      </c>
      <c r="O127" s="1" t="s">
        <v>434</v>
      </c>
      <c r="P127" s="1" t="s">
        <v>578</v>
      </c>
      <c r="Q127" s="1" t="e">
        <v>#N/A</v>
      </c>
      <c r="R127" s="1" t="e">
        <v>#N/A</v>
      </c>
      <c r="S127" s="1" t="e">
        <v>#N/A</v>
      </c>
      <c r="T127" s="1" t="e">
        <v>#N/A</v>
      </c>
    </row>
    <row r="128" spans="1:20" ht="15.75" customHeight="1" x14ac:dyDescent="0.2">
      <c r="A128" s="1" t="s">
        <v>1249</v>
      </c>
      <c r="B128" s="1" t="s">
        <v>459</v>
      </c>
      <c r="C128" s="1" t="s">
        <v>459</v>
      </c>
      <c r="D128" s="1" t="s">
        <v>1249</v>
      </c>
      <c r="E128" s="1">
        <v>127</v>
      </c>
      <c r="F128" s="5" t="s">
        <v>43</v>
      </c>
      <c r="G128" s="5" t="s">
        <v>1249</v>
      </c>
      <c r="H128" s="1">
        <v>1</v>
      </c>
      <c r="I128" s="1" t="s">
        <v>1252</v>
      </c>
      <c r="J128" s="1" t="s">
        <v>88</v>
      </c>
      <c r="K128" s="1" t="s">
        <v>236</v>
      </c>
      <c r="L128" s="1" t="str">
        <f>VLOOKUP(K128,countries!A:B,2,FALSE)</f>
        <v>CN</v>
      </c>
      <c r="M128" s="1" t="s">
        <v>74</v>
      </c>
      <c r="N128" s="1">
        <v>0</v>
      </c>
      <c r="O128" s="1" t="s">
        <v>62</v>
      </c>
      <c r="P128" s="1" t="s">
        <v>236</v>
      </c>
      <c r="Q128" s="1" t="e">
        <v>#N/A</v>
      </c>
      <c r="R128" s="1" t="e">
        <v>#N/A</v>
      </c>
      <c r="S128" s="1" t="e">
        <v>#N/A</v>
      </c>
      <c r="T128" s="1" t="e">
        <v>#N/A</v>
      </c>
    </row>
    <row r="129" spans="1:20" ht="15.75" customHeight="1" x14ac:dyDescent="0.2">
      <c r="A129" s="1" t="s">
        <v>1257</v>
      </c>
      <c r="B129" s="1" t="s">
        <v>513</v>
      </c>
      <c r="C129" s="1" t="s">
        <v>513</v>
      </c>
      <c r="D129" s="1" t="s">
        <v>1257</v>
      </c>
      <c r="E129" s="1">
        <v>128</v>
      </c>
      <c r="F129" s="5" t="s">
        <v>43</v>
      </c>
      <c r="G129" s="5" t="s">
        <v>1257</v>
      </c>
      <c r="H129" s="1">
        <v>1</v>
      </c>
      <c r="I129" s="1" t="s">
        <v>1260</v>
      </c>
      <c r="J129" s="1" t="s">
        <v>733</v>
      </c>
      <c r="K129" s="1" t="s">
        <v>341</v>
      </c>
      <c r="L129" s="1" t="str">
        <f>VLOOKUP(K129,countries!A:B,2,FALSE)</f>
        <v>A_S</v>
      </c>
      <c r="M129" s="1" t="s">
        <v>258</v>
      </c>
      <c r="N129" s="1">
        <v>0</v>
      </c>
      <c r="O129" s="1" t="s">
        <v>47</v>
      </c>
      <c r="P129" s="1" t="s">
        <v>341</v>
      </c>
      <c r="Q129" s="1" t="e">
        <v>#N/A</v>
      </c>
      <c r="R129" s="1" t="e">
        <v>#N/A</v>
      </c>
      <c r="S129" s="1" t="e">
        <v>#N/A</v>
      </c>
      <c r="T129" s="1" t="e">
        <v>#N/A</v>
      </c>
    </row>
    <row r="130" spans="1:20" ht="15.75" customHeight="1" x14ac:dyDescent="0.2">
      <c r="A130" s="1" t="s">
        <v>1265</v>
      </c>
      <c r="B130" s="1" t="s">
        <v>508</v>
      </c>
      <c r="C130" s="1" t="s">
        <v>508</v>
      </c>
      <c r="D130" s="1" t="s">
        <v>1265</v>
      </c>
      <c r="E130" s="1">
        <v>129</v>
      </c>
      <c r="F130" s="5" t="s">
        <v>43</v>
      </c>
      <c r="G130" s="5" t="s">
        <v>1265</v>
      </c>
      <c r="H130" s="1">
        <v>1</v>
      </c>
      <c r="I130" s="1" t="s">
        <v>1268</v>
      </c>
      <c r="J130" s="1" t="s">
        <v>761</v>
      </c>
      <c r="K130" s="1" t="s">
        <v>341</v>
      </c>
      <c r="L130" s="1" t="str">
        <f>VLOOKUP(K130,countries!A:B,2,FALSE)</f>
        <v>A_S</v>
      </c>
      <c r="M130" s="1" t="s">
        <v>543</v>
      </c>
      <c r="N130" s="1">
        <v>0</v>
      </c>
      <c r="O130" s="1" t="s">
        <v>434</v>
      </c>
      <c r="P130" s="1" t="s">
        <v>341</v>
      </c>
      <c r="Q130" s="1" t="s">
        <v>535</v>
      </c>
      <c r="R130" s="1" t="s">
        <v>75</v>
      </c>
      <c r="S130" s="1">
        <v>40.799999999999997</v>
      </c>
      <c r="T130" s="1">
        <v>2130</v>
      </c>
    </row>
    <row r="131" spans="1:20" ht="15.75" customHeight="1" x14ac:dyDescent="0.2">
      <c r="A131" s="1" t="s">
        <v>1273</v>
      </c>
      <c r="B131" s="1" t="s">
        <v>1274</v>
      </c>
      <c r="C131" s="1" t="s">
        <v>514</v>
      </c>
      <c r="D131" s="1" t="s">
        <v>1273</v>
      </c>
      <c r="E131" s="1">
        <v>130</v>
      </c>
      <c r="F131" s="5" t="s">
        <v>43</v>
      </c>
      <c r="G131" s="5" t="s">
        <v>1273</v>
      </c>
      <c r="H131" s="1">
        <v>1</v>
      </c>
      <c r="I131" s="1" t="s">
        <v>1279</v>
      </c>
      <c r="J131" s="1" t="s">
        <v>81</v>
      </c>
      <c r="K131" s="1" t="s">
        <v>341</v>
      </c>
      <c r="L131" s="1" t="str">
        <f>VLOOKUP(K131,countries!A:B,2,FALSE)</f>
        <v>A_S</v>
      </c>
      <c r="M131" s="1" t="s">
        <v>773</v>
      </c>
      <c r="N131" s="1">
        <v>0</v>
      </c>
      <c r="O131" s="1" t="s">
        <v>62</v>
      </c>
      <c r="P131" s="1" t="s">
        <v>341</v>
      </c>
      <c r="Q131" s="1" t="e">
        <v>#N/A</v>
      </c>
      <c r="R131" s="1" t="e">
        <v>#N/A</v>
      </c>
      <c r="S131" s="1" t="e">
        <v>#N/A</v>
      </c>
      <c r="T131" s="1" t="e">
        <v>#N/A</v>
      </c>
    </row>
    <row r="132" spans="1:20" ht="15.75" customHeight="1" x14ac:dyDescent="0.2">
      <c r="A132" s="1" t="s">
        <v>1284</v>
      </c>
      <c r="B132" s="1" t="s">
        <v>1062</v>
      </c>
      <c r="C132" s="1" t="s">
        <v>1062</v>
      </c>
      <c r="D132" s="1" t="s">
        <v>1284</v>
      </c>
      <c r="E132" s="1">
        <v>131</v>
      </c>
      <c r="F132" s="5" t="s">
        <v>43</v>
      </c>
      <c r="G132" s="5" t="s">
        <v>1284</v>
      </c>
      <c r="H132" s="1">
        <v>1</v>
      </c>
      <c r="I132" s="1" t="s">
        <v>1287</v>
      </c>
      <c r="J132" s="1" t="s">
        <v>481</v>
      </c>
      <c r="K132" s="1" t="s">
        <v>917</v>
      </c>
      <c r="L132" s="1" t="str">
        <f>VLOOKUP(K132,countries!A:B,2,FALSE)</f>
        <v>A_S</v>
      </c>
      <c r="M132" s="1" t="s">
        <v>344</v>
      </c>
      <c r="N132" s="1">
        <v>0</v>
      </c>
      <c r="O132" s="1" t="s">
        <v>62</v>
      </c>
      <c r="P132" s="1" t="s">
        <v>917</v>
      </c>
      <c r="Q132" s="1" t="e">
        <v>#N/A</v>
      </c>
      <c r="R132" s="1" t="e">
        <v>#N/A</v>
      </c>
      <c r="S132" s="1" t="e">
        <v>#N/A</v>
      </c>
      <c r="T132" s="1" t="e">
        <v>#N/A</v>
      </c>
    </row>
    <row r="133" spans="1:20" ht="15.75" customHeight="1" x14ac:dyDescent="0.2">
      <c r="A133" s="1" t="s">
        <v>1293</v>
      </c>
      <c r="B133" s="1" t="s">
        <v>1294</v>
      </c>
      <c r="C133" s="1" t="s">
        <v>450</v>
      </c>
      <c r="D133" s="1" t="s">
        <v>53</v>
      </c>
      <c r="E133" s="1">
        <v>132</v>
      </c>
      <c r="F133" s="5" t="s">
        <v>43</v>
      </c>
      <c r="G133" s="5"/>
      <c r="H133" s="1">
        <v>1</v>
      </c>
      <c r="I133" s="1" t="s">
        <v>1300</v>
      </c>
      <c r="J133" s="1" t="s">
        <v>1301</v>
      </c>
      <c r="K133" s="1" t="s">
        <v>341</v>
      </c>
      <c r="L133" s="1" t="str">
        <f>VLOOKUP(K133,countries!A:B,2,FALSE)</f>
        <v>A_S</v>
      </c>
      <c r="M133" s="1" t="s">
        <v>46</v>
      </c>
      <c r="N133" s="1">
        <v>0</v>
      </c>
      <c r="O133" s="1" t="s">
        <v>62</v>
      </c>
      <c r="P133" s="1" t="s">
        <v>341</v>
      </c>
      <c r="Q133" s="1" t="e">
        <v>#N/A</v>
      </c>
      <c r="R133" s="1" t="e">
        <v>#N/A</v>
      </c>
      <c r="S133" s="1" t="e">
        <v>#N/A</v>
      </c>
      <c r="T133" s="1" t="e">
        <v>#N/A</v>
      </c>
    </row>
    <row r="134" spans="1:20" ht="15.75" customHeight="1" x14ac:dyDescent="0.2">
      <c r="A134" s="1" t="s">
        <v>1306</v>
      </c>
      <c r="B134" s="1" t="s">
        <v>466</v>
      </c>
      <c r="C134" s="1" t="s">
        <v>466</v>
      </c>
      <c r="D134" s="1" t="s">
        <v>1306</v>
      </c>
      <c r="E134" s="1">
        <v>133</v>
      </c>
      <c r="F134" s="5" t="s">
        <v>43</v>
      </c>
      <c r="G134" s="5" t="s">
        <v>1306</v>
      </c>
      <c r="H134" s="1">
        <v>1</v>
      </c>
      <c r="I134" s="1" t="s">
        <v>1307</v>
      </c>
      <c r="J134" s="1" t="s">
        <v>876</v>
      </c>
      <c r="K134" s="1" t="s">
        <v>578</v>
      </c>
      <c r="L134" s="1" t="str">
        <f>VLOOKUP(K134,countries!A:B,2,FALSE)</f>
        <v>A_NE</v>
      </c>
      <c r="M134" s="1" t="s">
        <v>773</v>
      </c>
      <c r="N134" s="1">
        <v>0</v>
      </c>
      <c r="O134" s="1" t="s">
        <v>454</v>
      </c>
      <c r="P134" s="1" t="s">
        <v>578</v>
      </c>
      <c r="Q134" s="1" t="e">
        <v>#N/A</v>
      </c>
      <c r="R134" s="1" t="e">
        <v>#N/A</v>
      </c>
      <c r="S134" s="1" t="e">
        <v>#N/A</v>
      </c>
      <c r="T134" s="1" t="e">
        <v>#N/A</v>
      </c>
    </row>
    <row r="135" spans="1:20" ht="15.75" customHeight="1" x14ac:dyDescent="0.2">
      <c r="A135" s="1" t="s">
        <v>1309</v>
      </c>
      <c r="B135" s="1" t="s">
        <v>971</v>
      </c>
      <c r="C135" s="1" t="s">
        <v>971</v>
      </c>
      <c r="D135" s="1" t="s">
        <v>1309</v>
      </c>
      <c r="E135" s="1">
        <v>134</v>
      </c>
      <c r="F135" s="5" t="s">
        <v>43</v>
      </c>
      <c r="G135" s="5" t="s">
        <v>1309</v>
      </c>
      <c r="H135" s="1">
        <v>1</v>
      </c>
      <c r="I135" s="1" t="s">
        <v>1310</v>
      </c>
      <c r="J135" s="1" t="s">
        <v>217</v>
      </c>
      <c r="K135" s="1" t="s">
        <v>174</v>
      </c>
      <c r="L135" s="1" t="str">
        <f>VLOOKUP(K135,countries!A:B,2,FALSE)</f>
        <v>A_S</v>
      </c>
      <c r="M135" s="1" t="s">
        <v>275</v>
      </c>
      <c r="N135" s="1">
        <v>0</v>
      </c>
      <c r="O135" s="1" t="s">
        <v>62</v>
      </c>
      <c r="P135" s="1" t="s">
        <v>174</v>
      </c>
      <c r="Q135" s="1" t="e">
        <v>#N/A</v>
      </c>
      <c r="R135" s="1" t="e">
        <v>#N/A</v>
      </c>
      <c r="S135" s="1" t="e">
        <v>#N/A</v>
      </c>
      <c r="T135" s="1" t="e">
        <v>#N/A</v>
      </c>
    </row>
    <row r="136" spans="1:20" ht="15.75" customHeight="1" x14ac:dyDescent="0.2">
      <c r="A136" s="1" t="s">
        <v>1311</v>
      </c>
      <c r="B136" s="1" t="s">
        <v>227</v>
      </c>
      <c r="C136" s="1" t="s">
        <v>227</v>
      </c>
      <c r="D136" s="1" t="s">
        <v>1311</v>
      </c>
      <c r="E136" s="1">
        <v>135</v>
      </c>
      <c r="F136" s="5" t="s">
        <v>43</v>
      </c>
      <c r="G136" s="5" t="s">
        <v>1311</v>
      </c>
      <c r="H136" s="1">
        <v>1</v>
      </c>
      <c r="I136" s="1" t="s">
        <v>1312</v>
      </c>
      <c r="J136" s="1" t="s">
        <v>1313</v>
      </c>
      <c r="K136" s="1" t="s">
        <v>199</v>
      </c>
      <c r="L136" s="1" t="str">
        <f>VLOOKUP(K136,countries!A:B,2,FALSE)</f>
        <v>A_S</v>
      </c>
      <c r="M136" s="1" t="s">
        <v>74</v>
      </c>
      <c r="N136" s="1">
        <v>0</v>
      </c>
      <c r="O136" s="1" t="s">
        <v>62</v>
      </c>
      <c r="P136" s="1" t="s">
        <v>199</v>
      </c>
      <c r="Q136" s="1" t="e">
        <v>#N/A</v>
      </c>
      <c r="R136" s="1" t="e">
        <v>#N/A</v>
      </c>
      <c r="S136" s="1" t="e">
        <v>#N/A</v>
      </c>
      <c r="T136" s="1" t="e">
        <v>#N/A</v>
      </c>
    </row>
    <row r="137" spans="1:20" ht="15.75" customHeight="1" x14ac:dyDescent="0.2">
      <c r="A137" s="1" t="s">
        <v>1314</v>
      </c>
      <c r="B137" s="1" t="s">
        <v>1081</v>
      </c>
      <c r="C137" s="1" t="s">
        <v>1081</v>
      </c>
      <c r="D137" s="1" t="s">
        <v>1314</v>
      </c>
      <c r="E137" s="1">
        <v>136</v>
      </c>
      <c r="F137" s="5" t="s">
        <v>43</v>
      </c>
      <c r="G137" s="5" t="s">
        <v>1314</v>
      </c>
      <c r="H137" s="1">
        <v>1</v>
      </c>
      <c r="I137" s="1" t="s">
        <v>1315</v>
      </c>
      <c r="J137" s="1" t="s">
        <v>235</v>
      </c>
      <c r="K137" s="1" t="s">
        <v>174</v>
      </c>
      <c r="L137" s="1" t="str">
        <f>VLOOKUP(K137,countries!A:B,2,FALSE)</f>
        <v>A_S</v>
      </c>
      <c r="M137" s="1" t="s">
        <v>61</v>
      </c>
      <c r="N137" s="1">
        <v>0</v>
      </c>
      <c r="O137" s="1" t="s">
        <v>62</v>
      </c>
      <c r="P137" s="1" t="s">
        <v>174</v>
      </c>
      <c r="Q137" s="1" t="e">
        <v>#N/A</v>
      </c>
      <c r="R137" s="1" t="e">
        <v>#N/A</v>
      </c>
      <c r="S137" s="1" t="e">
        <v>#N/A</v>
      </c>
      <c r="T137" s="1" t="e">
        <v>#N/A</v>
      </c>
    </row>
    <row r="138" spans="1:20" ht="15.75" customHeight="1" x14ac:dyDescent="0.2">
      <c r="A138" s="1" t="s">
        <v>1316</v>
      </c>
      <c r="B138" s="1" t="s">
        <v>511</v>
      </c>
      <c r="C138" s="1" t="s">
        <v>511</v>
      </c>
      <c r="D138" s="1" t="s">
        <v>1316</v>
      </c>
      <c r="E138" s="1">
        <v>137</v>
      </c>
      <c r="F138" s="5" t="s">
        <v>43</v>
      </c>
      <c r="G138" s="5" t="s">
        <v>1316</v>
      </c>
      <c r="H138" s="1">
        <v>1</v>
      </c>
      <c r="I138" s="1" t="s">
        <v>1317</v>
      </c>
      <c r="J138" s="1" t="s">
        <v>1318</v>
      </c>
      <c r="K138" s="1" t="s">
        <v>341</v>
      </c>
      <c r="L138" s="1" t="str">
        <f>VLOOKUP(K138,countries!A:B,2,FALSE)</f>
        <v>A_S</v>
      </c>
      <c r="M138" s="1" t="s">
        <v>823</v>
      </c>
      <c r="N138" s="1">
        <v>0</v>
      </c>
      <c r="O138" s="1" t="s">
        <v>62</v>
      </c>
      <c r="P138" s="1" t="s">
        <v>341</v>
      </c>
      <c r="Q138" s="1" t="e">
        <v>#N/A</v>
      </c>
      <c r="R138" s="1" t="e">
        <v>#N/A</v>
      </c>
      <c r="S138" s="1" t="e">
        <v>#N/A</v>
      </c>
      <c r="T138" s="1" t="e">
        <v>#N/A</v>
      </c>
    </row>
    <row r="139" spans="1:20" ht="15.75" customHeight="1" x14ac:dyDescent="0.2">
      <c r="A139" s="1" t="s">
        <v>1319</v>
      </c>
      <c r="B139" s="1" t="s">
        <v>514</v>
      </c>
      <c r="C139" s="1" t="s">
        <v>514</v>
      </c>
      <c r="D139" s="1" t="s">
        <v>53</v>
      </c>
      <c r="E139" s="1">
        <v>138</v>
      </c>
      <c r="F139" s="5" t="s">
        <v>43</v>
      </c>
      <c r="G139" s="5"/>
      <c r="H139" s="1">
        <v>1</v>
      </c>
      <c r="I139" s="1" t="s">
        <v>1320</v>
      </c>
      <c r="J139" s="1" t="s">
        <v>1321</v>
      </c>
      <c r="K139" s="1" t="s">
        <v>341</v>
      </c>
      <c r="L139" s="1" t="str">
        <f>VLOOKUP(K139,countries!A:B,2,FALSE)</f>
        <v>A_S</v>
      </c>
      <c r="M139" s="1" t="s">
        <v>773</v>
      </c>
      <c r="N139" s="1">
        <v>0</v>
      </c>
      <c r="O139" s="1" t="s">
        <v>62</v>
      </c>
      <c r="P139" s="1" t="s">
        <v>341</v>
      </c>
      <c r="Q139" s="1" t="e">
        <v>#N/A</v>
      </c>
      <c r="R139" s="1" t="e">
        <v>#N/A</v>
      </c>
      <c r="S139" s="1" t="e">
        <v>#N/A</v>
      </c>
      <c r="T139" s="1" t="e">
        <v>#N/A</v>
      </c>
    </row>
    <row r="140" spans="1:20" ht="15.75" customHeight="1" x14ac:dyDescent="0.2">
      <c r="A140" s="1" t="s">
        <v>1322</v>
      </c>
      <c r="B140" s="1" t="s">
        <v>1323</v>
      </c>
      <c r="C140" s="1" t="s">
        <v>1290</v>
      </c>
      <c r="D140" s="1" t="s">
        <v>1322</v>
      </c>
      <c r="E140" s="1">
        <v>139</v>
      </c>
      <c r="F140" s="5" t="s">
        <v>43</v>
      </c>
      <c r="G140" s="5" t="s">
        <v>1322</v>
      </c>
      <c r="H140" s="1">
        <v>1</v>
      </c>
      <c r="I140" s="1" t="s">
        <v>1324</v>
      </c>
      <c r="J140" s="1" t="s">
        <v>264</v>
      </c>
      <c r="K140" s="1" t="s">
        <v>341</v>
      </c>
      <c r="L140" s="1" t="str">
        <f>VLOOKUP(K140,countries!A:B,2,FALSE)</f>
        <v>A_S</v>
      </c>
      <c r="M140" s="1" t="s">
        <v>74</v>
      </c>
      <c r="N140" s="1">
        <v>0</v>
      </c>
      <c r="O140" s="1" t="s">
        <v>47</v>
      </c>
      <c r="P140" s="1" t="s">
        <v>341</v>
      </c>
      <c r="Q140" s="1" t="e">
        <v>#N/A</v>
      </c>
      <c r="R140" s="1" t="e">
        <v>#N/A</v>
      </c>
      <c r="S140" s="1" t="e">
        <v>#N/A</v>
      </c>
      <c r="T140" s="1" t="e">
        <v>#N/A</v>
      </c>
    </row>
    <row r="141" spans="1:20" ht="15.75" customHeight="1" x14ac:dyDescent="0.2">
      <c r="A141" s="1" t="s">
        <v>1326</v>
      </c>
      <c r="B141" s="1" t="s">
        <v>1327</v>
      </c>
      <c r="C141" s="1" t="s">
        <v>492</v>
      </c>
      <c r="D141" s="1" t="s">
        <v>1326</v>
      </c>
      <c r="E141" s="1">
        <v>140</v>
      </c>
      <c r="F141" s="5" t="s">
        <v>43</v>
      </c>
      <c r="G141" s="5" t="s">
        <v>1326</v>
      </c>
      <c r="H141" s="1">
        <v>1</v>
      </c>
      <c r="I141" s="1" t="s">
        <v>1329</v>
      </c>
      <c r="J141" s="1" t="s">
        <v>804</v>
      </c>
      <c r="K141" s="1" t="s">
        <v>341</v>
      </c>
      <c r="L141" s="1" t="str">
        <f>VLOOKUP(K141,countries!A:B,2,FALSE)</f>
        <v>A_S</v>
      </c>
      <c r="M141" s="1" t="s">
        <v>74</v>
      </c>
      <c r="N141" s="1">
        <v>0</v>
      </c>
      <c r="O141" s="1" t="s">
        <v>62</v>
      </c>
      <c r="P141" s="1" t="s">
        <v>341</v>
      </c>
      <c r="Q141" s="1" t="e">
        <v>#N/A</v>
      </c>
      <c r="R141" s="1" t="e">
        <v>#N/A</v>
      </c>
      <c r="S141" s="1" t="e">
        <v>#N/A</v>
      </c>
      <c r="T141" s="1" t="e">
        <v>#N/A</v>
      </c>
    </row>
    <row r="142" spans="1:20" ht="15.75" customHeight="1" x14ac:dyDescent="0.2">
      <c r="A142" s="1" t="s">
        <v>1339</v>
      </c>
      <c r="B142" s="1" t="s">
        <v>1083</v>
      </c>
      <c r="C142" s="1" t="s">
        <v>1083</v>
      </c>
      <c r="D142" s="1" t="s">
        <v>1339</v>
      </c>
      <c r="E142" s="1">
        <v>141</v>
      </c>
      <c r="F142" s="5" t="s">
        <v>43</v>
      </c>
      <c r="G142" s="5" t="s">
        <v>1339</v>
      </c>
      <c r="H142" s="1">
        <v>1</v>
      </c>
      <c r="I142" s="1" t="s">
        <v>1340</v>
      </c>
      <c r="J142" s="1" t="s">
        <v>1341</v>
      </c>
      <c r="K142" s="1" t="s">
        <v>174</v>
      </c>
      <c r="L142" s="1" t="str">
        <f>VLOOKUP(K142,countries!A:B,2,FALSE)</f>
        <v>A_S</v>
      </c>
      <c r="M142" s="1" t="s">
        <v>46</v>
      </c>
      <c r="N142" s="1">
        <v>0</v>
      </c>
      <c r="O142" s="1" t="s">
        <v>62</v>
      </c>
      <c r="P142" s="1" t="s">
        <v>174</v>
      </c>
      <c r="Q142" s="1" t="e">
        <v>#N/A</v>
      </c>
      <c r="R142" s="1" t="e">
        <v>#N/A</v>
      </c>
      <c r="S142" s="1" t="e">
        <v>#N/A</v>
      </c>
      <c r="T142" s="1" t="e">
        <v>#N/A</v>
      </c>
    </row>
    <row r="143" spans="1:20" ht="15.75" customHeight="1" x14ac:dyDescent="0.2">
      <c r="A143" s="1" t="s">
        <v>1342</v>
      </c>
      <c r="B143" s="1" t="s">
        <v>1343</v>
      </c>
      <c r="C143" s="1" t="s">
        <v>138</v>
      </c>
      <c r="D143" s="1" t="s">
        <v>53</v>
      </c>
      <c r="E143" s="1">
        <v>142</v>
      </c>
      <c r="F143" s="5" t="s">
        <v>43</v>
      </c>
      <c r="G143" s="5"/>
      <c r="H143" s="1">
        <v>1</v>
      </c>
      <c r="I143" s="1" t="s">
        <v>1344</v>
      </c>
      <c r="J143" s="1" t="s">
        <v>751</v>
      </c>
      <c r="K143" s="1" t="s">
        <v>236</v>
      </c>
      <c r="L143" s="1" t="str">
        <f>VLOOKUP(K143,countries!A:B,2,FALSE)</f>
        <v>CN</v>
      </c>
      <c r="M143" s="1" t="s">
        <v>344</v>
      </c>
      <c r="N143" s="1">
        <v>0</v>
      </c>
      <c r="O143" s="1" t="s">
        <v>75</v>
      </c>
      <c r="P143" s="1" t="s">
        <v>236</v>
      </c>
      <c r="Q143" s="1" t="s">
        <v>535</v>
      </c>
      <c r="R143" s="1" t="s">
        <v>75</v>
      </c>
      <c r="S143" s="1">
        <v>40.299999999999997</v>
      </c>
      <c r="T143" s="1">
        <v>3421</v>
      </c>
    </row>
    <row r="144" spans="1:20" ht="15.75" customHeight="1" x14ac:dyDescent="0.2">
      <c r="A144" s="1" t="s">
        <v>1345</v>
      </c>
      <c r="B144" s="1" t="s">
        <v>1346</v>
      </c>
      <c r="C144" s="1" t="s">
        <v>138</v>
      </c>
      <c r="D144" s="1" t="s">
        <v>1345</v>
      </c>
      <c r="E144" s="1">
        <v>143</v>
      </c>
      <c r="F144" s="5" t="s">
        <v>43</v>
      </c>
      <c r="G144" s="5" t="s">
        <v>1345</v>
      </c>
      <c r="H144" s="1">
        <v>1</v>
      </c>
      <c r="I144" s="1" t="s">
        <v>1347</v>
      </c>
      <c r="J144" s="1" t="s">
        <v>1301</v>
      </c>
      <c r="K144" s="1" t="s">
        <v>236</v>
      </c>
      <c r="L144" s="1" t="str">
        <f>VLOOKUP(K144,countries!A:B,2,FALSE)</f>
        <v>CN</v>
      </c>
      <c r="M144" s="1" t="s">
        <v>344</v>
      </c>
      <c r="N144" s="1">
        <v>0</v>
      </c>
      <c r="O144" s="1" t="s">
        <v>75</v>
      </c>
      <c r="P144" s="1" t="s">
        <v>236</v>
      </c>
      <c r="Q144" s="1" t="s">
        <v>535</v>
      </c>
      <c r="R144" s="1" t="s">
        <v>75</v>
      </c>
      <c r="S144" s="1">
        <v>40.299999999999997</v>
      </c>
      <c r="T144" s="1">
        <v>3421</v>
      </c>
    </row>
    <row r="145" spans="1:20" ht="15.75" customHeight="1" x14ac:dyDescent="0.2">
      <c r="A145" s="1" t="s">
        <v>1348</v>
      </c>
      <c r="B145" s="1" t="s">
        <v>110</v>
      </c>
      <c r="C145" s="1" t="s">
        <v>110</v>
      </c>
      <c r="D145" s="1" t="s">
        <v>1348</v>
      </c>
      <c r="E145" s="1">
        <v>144</v>
      </c>
      <c r="F145" s="5" t="s">
        <v>43</v>
      </c>
      <c r="G145" s="5" t="s">
        <v>1348</v>
      </c>
      <c r="H145" s="1">
        <v>1</v>
      </c>
      <c r="I145" s="1" t="s">
        <v>1349</v>
      </c>
      <c r="J145" s="1" t="s">
        <v>894</v>
      </c>
      <c r="K145" s="1" t="s">
        <v>1350</v>
      </c>
      <c r="L145" s="1" t="str">
        <f>VLOOKUP(K145,countries!A:B,2,FALSE)</f>
        <v>A_C</v>
      </c>
      <c r="M145" s="1" t="s">
        <v>74</v>
      </c>
      <c r="N145" s="1">
        <v>0</v>
      </c>
      <c r="O145" s="1" t="s">
        <v>62</v>
      </c>
      <c r="P145" s="1" t="s">
        <v>1350</v>
      </c>
      <c r="Q145" s="1" t="e">
        <v>#N/A</v>
      </c>
      <c r="R145" s="1" t="e">
        <v>#N/A</v>
      </c>
      <c r="S145" s="1" t="e">
        <v>#N/A</v>
      </c>
      <c r="T145" s="1" t="e">
        <v>#N/A</v>
      </c>
    </row>
    <row r="146" spans="1:20" ht="15.75" customHeight="1" x14ac:dyDescent="0.2">
      <c r="A146" s="1" t="s">
        <v>1351</v>
      </c>
      <c r="B146" s="1" t="s">
        <v>138</v>
      </c>
      <c r="C146" s="1" t="s">
        <v>138</v>
      </c>
      <c r="D146" s="1" t="s">
        <v>53</v>
      </c>
      <c r="E146" s="1">
        <v>145</v>
      </c>
      <c r="F146" s="5" t="s">
        <v>43</v>
      </c>
      <c r="G146" s="5"/>
      <c r="H146" s="1">
        <v>1</v>
      </c>
      <c r="I146" s="1" t="s">
        <v>1352</v>
      </c>
      <c r="J146" s="1" t="s">
        <v>894</v>
      </c>
      <c r="K146" s="1" t="s">
        <v>236</v>
      </c>
      <c r="L146" s="1" t="str">
        <f>VLOOKUP(K146,countries!A:B,2,FALSE)</f>
        <v>CN</v>
      </c>
      <c r="M146" s="1" t="s">
        <v>344</v>
      </c>
      <c r="N146" s="1">
        <v>0</v>
      </c>
      <c r="O146" s="1" t="s">
        <v>75</v>
      </c>
      <c r="P146" s="1" t="s">
        <v>236</v>
      </c>
      <c r="Q146" s="1" t="s">
        <v>535</v>
      </c>
      <c r="R146" s="1" t="s">
        <v>75</v>
      </c>
      <c r="S146" s="1">
        <v>40.299999999999997</v>
      </c>
      <c r="T146" s="1">
        <v>3421</v>
      </c>
    </row>
    <row r="147" spans="1:20" ht="15.75" customHeight="1" x14ac:dyDescent="0.2">
      <c r="A147" s="1" t="s">
        <v>1353</v>
      </c>
      <c r="B147" s="1" t="s">
        <v>1354</v>
      </c>
      <c r="C147" s="1" t="s">
        <v>1065</v>
      </c>
      <c r="D147" s="1" t="s">
        <v>1353</v>
      </c>
      <c r="E147" s="1">
        <v>146</v>
      </c>
      <c r="F147" s="5" t="s">
        <v>43</v>
      </c>
      <c r="G147" s="5" t="s">
        <v>1353</v>
      </c>
      <c r="H147" s="1">
        <v>1</v>
      </c>
      <c r="I147" s="1" t="s">
        <v>1355</v>
      </c>
      <c r="J147" s="1" t="s">
        <v>1321</v>
      </c>
      <c r="K147" s="1" t="s">
        <v>917</v>
      </c>
      <c r="L147" s="1" t="str">
        <f>VLOOKUP(K147,countries!A:B,2,FALSE)</f>
        <v>A_S</v>
      </c>
      <c r="M147" s="1" t="s">
        <v>275</v>
      </c>
      <c r="N147" s="1">
        <v>0</v>
      </c>
      <c r="O147" s="1" t="s">
        <v>62</v>
      </c>
      <c r="P147" s="1" t="s">
        <v>917</v>
      </c>
      <c r="Q147" s="1" t="e">
        <v>#N/A</v>
      </c>
      <c r="R147" s="1" t="e">
        <v>#N/A</v>
      </c>
      <c r="S147" s="1" t="e">
        <v>#N/A</v>
      </c>
      <c r="T147" s="1" t="e">
        <v>#N/A</v>
      </c>
    </row>
    <row r="148" spans="1:20" ht="15.75" customHeight="1" x14ac:dyDescent="0.2">
      <c r="A148" s="1" t="s">
        <v>1356</v>
      </c>
      <c r="B148" s="1" t="s">
        <v>450</v>
      </c>
      <c r="C148" s="1" t="s">
        <v>450</v>
      </c>
      <c r="D148" s="1" t="s">
        <v>1356</v>
      </c>
      <c r="E148" s="1">
        <v>147</v>
      </c>
      <c r="F148" s="5" t="s">
        <v>43</v>
      </c>
      <c r="G148" s="5" t="s">
        <v>1356</v>
      </c>
      <c r="H148" s="1">
        <v>1</v>
      </c>
      <c r="I148" s="1" t="s">
        <v>1357</v>
      </c>
      <c r="J148" s="1" t="s">
        <v>72</v>
      </c>
      <c r="K148" s="1" t="s">
        <v>341</v>
      </c>
      <c r="L148" s="1" t="str">
        <f>VLOOKUP(K148,countries!A:B,2,FALSE)</f>
        <v>A_S</v>
      </c>
      <c r="M148" s="1" t="s">
        <v>46</v>
      </c>
      <c r="N148" s="1">
        <v>0</v>
      </c>
      <c r="O148" s="1" t="s">
        <v>62</v>
      </c>
      <c r="P148" s="1" t="s">
        <v>341</v>
      </c>
      <c r="Q148" s="1" t="e">
        <v>#N/A</v>
      </c>
      <c r="R148" s="1" t="e">
        <v>#N/A</v>
      </c>
      <c r="S148" s="1" t="e">
        <v>#N/A</v>
      </c>
      <c r="T148" s="1" t="e">
        <v>#N/A</v>
      </c>
    </row>
    <row r="149" spans="1:20" ht="15.75" customHeight="1" x14ac:dyDescent="0.2">
      <c r="A149" s="1" t="s">
        <v>1358</v>
      </c>
      <c r="B149" s="1" t="s">
        <v>471</v>
      </c>
      <c r="C149" s="1" t="s">
        <v>471</v>
      </c>
      <c r="D149" s="1" t="s">
        <v>1358</v>
      </c>
      <c r="E149" s="1">
        <v>148</v>
      </c>
      <c r="F149" s="5" t="s">
        <v>43</v>
      </c>
      <c r="G149" s="5" t="s">
        <v>1358</v>
      </c>
      <c r="H149" s="1">
        <v>1</v>
      </c>
      <c r="I149" s="1" t="s">
        <v>1359</v>
      </c>
      <c r="J149" s="1" t="s">
        <v>986</v>
      </c>
      <c r="K149" s="1" t="s">
        <v>578</v>
      </c>
      <c r="L149" s="1" t="str">
        <f>VLOOKUP(K149,countries!A:B,2,FALSE)</f>
        <v>A_NE</v>
      </c>
      <c r="M149" s="1" t="s">
        <v>74</v>
      </c>
      <c r="N149" s="1">
        <v>0</v>
      </c>
      <c r="O149" s="1" t="s">
        <v>62</v>
      </c>
      <c r="P149" s="1" t="s">
        <v>578</v>
      </c>
      <c r="Q149" s="1" t="e">
        <v>#N/A</v>
      </c>
      <c r="R149" s="1" t="e">
        <v>#N/A</v>
      </c>
      <c r="S149" s="1" t="e">
        <v>#N/A</v>
      </c>
      <c r="T149" s="1" t="e">
        <v>#N/A</v>
      </c>
    </row>
    <row r="150" spans="1:20" ht="15.75" customHeight="1" x14ac:dyDescent="0.2">
      <c r="A150" s="1" t="s">
        <v>1360</v>
      </c>
      <c r="B150" s="1" t="s">
        <v>1361</v>
      </c>
      <c r="C150" s="1" t="s">
        <v>443</v>
      </c>
      <c r="D150" s="1" t="s">
        <v>1360</v>
      </c>
      <c r="E150" s="1">
        <v>149</v>
      </c>
      <c r="F150" s="5" t="s">
        <v>43</v>
      </c>
      <c r="G150" s="5" t="s">
        <v>1360</v>
      </c>
      <c r="H150" s="1">
        <v>1</v>
      </c>
      <c r="I150" s="1" t="s">
        <v>1362</v>
      </c>
      <c r="J150" s="1" t="s">
        <v>217</v>
      </c>
      <c r="K150" s="1" t="s">
        <v>341</v>
      </c>
      <c r="L150" s="1" t="str">
        <f>VLOOKUP(K150,countries!A:B,2,FALSE)</f>
        <v>A_S</v>
      </c>
      <c r="M150" s="1" t="s">
        <v>773</v>
      </c>
      <c r="N150" s="1">
        <v>0</v>
      </c>
      <c r="O150" s="1" t="s">
        <v>62</v>
      </c>
      <c r="P150" s="1" t="s">
        <v>341</v>
      </c>
      <c r="Q150" s="1" t="e">
        <v>#N/A</v>
      </c>
      <c r="R150" s="1" t="e">
        <v>#N/A</v>
      </c>
      <c r="S150" s="1" t="e">
        <v>#N/A</v>
      </c>
      <c r="T150" s="1" t="e">
        <v>#N/A</v>
      </c>
    </row>
    <row r="151" spans="1:20" ht="15.75" customHeight="1" x14ac:dyDescent="0.2">
      <c r="A151" s="1" t="s">
        <v>1363</v>
      </c>
      <c r="B151" s="1" t="s">
        <v>308</v>
      </c>
      <c r="C151" s="1" t="s">
        <v>308</v>
      </c>
      <c r="D151" s="1" t="s">
        <v>1363</v>
      </c>
      <c r="E151" s="1">
        <v>150</v>
      </c>
      <c r="F151" s="5" t="s">
        <v>43</v>
      </c>
      <c r="G151" s="5" t="s">
        <v>1363</v>
      </c>
      <c r="H151" s="1">
        <v>1</v>
      </c>
      <c r="I151" s="1" t="s">
        <v>1364</v>
      </c>
      <c r="J151" s="1" t="s">
        <v>876</v>
      </c>
      <c r="K151" s="1" t="s">
        <v>987</v>
      </c>
      <c r="L151" s="1" t="str">
        <f>VLOOKUP(K151,countries!A:B,2,FALSE)</f>
        <v>A_NW</v>
      </c>
      <c r="M151" s="1" t="s">
        <v>258</v>
      </c>
      <c r="N151" s="1">
        <v>0</v>
      </c>
      <c r="O151" s="1" t="s">
        <v>47</v>
      </c>
      <c r="P151" s="1" t="s">
        <v>987</v>
      </c>
      <c r="Q151" s="1" t="e">
        <v>#N/A</v>
      </c>
      <c r="R151" s="1" t="e">
        <v>#N/A</v>
      </c>
      <c r="S151" s="1" t="e">
        <v>#N/A</v>
      </c>
      <c r="T151" s="1" t="e">
        <v>#N/A</v>
      </c>
    </row>
    <row r="152" spans="1:20" ht="15.75" customHeight="1" x14ac:dyDescent="0.2">
      <c r="A152" s="1" t="s">
        <v>1365</v>
      </c>
      <c r="B152" s="1" t="s">
        <v>482</v>
      </c>
      <c r="C152" s="1" t="s">
        <v>482</v>
      </c>
      <c r="D152" s="1" t="s">
        <v>1365</v>
      </c>
      <c r="E152" s="1">
        <v>151</v>
      </c>
      <c r="F152" s="5" t="s">
        <v>43</v>
      </c>
      <c r="G152" s="5" t="s">
        <v>1365</v>
      </c>
      <c r="H152" s="1">
        <v>1</v>
      </c>
      <c r="I152" s="1" t="s">
        <v>1366</v>
      </c>
      <c r="J152" s="1" t="s">
        <v>1367</v>
      </c>
      <c r="K152" s="33" t="s">
        <v>341</v>
      </c>
      <c r="L152" s="1" t="str">
        <f>VLOOKUP(K152,countries!A:B,2,FALSE)</f>
        <v>A_S</v>
      </c>
      <c r="M152" s="1" t="s">
        <v>74</v>
      </c>
      <c r="N152" s="1">
        <v>0</v>
      </c>
      <c r="O152" s="1" t="s">
        <v>62</v>
      </c>
      <c r="P152" s="1" t="s">
        <v>341</v>
      </c>
      <c r="Q152" s="1" t="e">
        <v>#N/A</v>
      </c>
      <c r="R152" s="1" t="e">
        <v>#N/A</v>
      </c>
      <c r="S152" s="1" t="e">
        <v>#N/A</v>
      </c>
      <c r="T152" s="1" t="e">
        <v>#N/A</v>
      </c>
    </row>
    <row r="153" spans="1:20" ht="15.75" customHeight="1" x14ac:dyDescent="0.2">
      <c r="A153" s="1" t="s">
        <v>1368</v>
      </c>
      <c r="B153" s="1" t="s">
        <v>616</v>
      </c>
      <c r="C153" s="1" t="s">
        <v>616</v>
      </c>
      <c r="D153" s="1" t="s">
        <v>1368</v>
      </c>
      <c r="E153" s="1">
        <v>152</v>
      </c>
      <c r="F153" s="5" t="s">
        <v>43</v>
      </c>
      <c r="G153" s="5" t="s">
        <v>1368</v>
      </c>
      <c r="H153" s="1">
        <v>1</v>
      </c>
      <c r="I153" s="1" t="s">
        <v>1369</v>
      </c>
      <c r="J153" s="1" t="s">
        <v>1370</v>
      </c>
      <c r="K153" s="1" t="s">
        <v>213</v>
      </c>
      <c r="L153" s="1" t="str">
        <f>VLOOKUP(K153,countries!A:B,2,FALSE)</f>
        <v>A_S</v>
      </c>
      <c r="M153" s="1" t="s">
        <v>61</v>
      </c>
      <c r="N153" s="1">
        <v>0</v>
      </c>
      <c r="O153" s="1" t="s">
        <v>62</v>
      </c>
      <c r="P153" s="1" t="s">
        <v>213</v>
      </c>
      <c r="Q153" s="1" t="s">
        <v>48</v>
      </c>
      <c r="R153" s="1" t="s">
        <v>75</v>
      </c>
      <c r="S153" s="1">
        <v>63.5</v>
      </c>
      <c r="T153" s="1">
        <v>2310</v>
      </c>
    </row>
    <row r="154" spans="1:20" ht="15.75" customHeight="1" x14ac:dyDescent="0.2">
      <c r="A154" s="1" t="s">
        <v>1371</v>
      </c>
      <c r="B154" s="1" t="s">
        <v>1061</v>
      </c>
      <c r="C154" s="1" t="s">
        <v>1061</v>
      </c>
      <c r="D154" s="1" t="s">
        <v>1371</v>
      </c>
      <c r="E154" s="1">
        <v>153</v>
      </c>
      <c r="F154" s="5" t="s">
        <v>43</v>
      </c>
      <c r="G154" s="5" t="s">
        <v>1371</v>
      </c>
      <c r="H154" s="1">
        <v>1</v>
      </c>
      <c r="I154" s="1" t="s">
        <v>1372</v>
      </c>
      <c r="J154" s="1" t="s">
        <v>1373</v>
      </c>
      <c r="K154" s="1" t="s">
        <v>106</v>
      </c>
      <c r="L154" s="1" t="str">
        <f>VLOOKUP(K154,countries!A:B,2,FALSE)</f>
        <v>A_NW</v>
      </c>
      <c r="M154" s="1" t="s">
        <v>74</v>
      </c>
      <c r="N154" s="1">
        <v>0</v>
      </c>
      <c r="O154" s="1" t="s">
        <v>434</v>
      </c>
      <c r="P154" s="1" t="s">
        <v>106</v>
      </c>
      <c r="Q154" s="1" t="e">
        <v>#N/A</v>
      </c>
      <c r="R154" s="1" t="e">
        <v>#N/A</v>
      </c>
      <c r="S154" s="1" t="e">
        <v>#N/A</v>
      </c>
      <c r="T154" s="1" t="e">
        <v>#N/A</v>
      </c>
    </row>
    <row r="155" spans="1:20" ht="15.75" customHeight="1" x14ac:dyDescent="0.2">
      <c r="A155" s="1" t="s">
        <v>1374</v>
      </c>
      <c r="B155" s="1" t="s">
        <v>456</v>
      </c>
      <c r="C155" s="1" t="s">
        <v>456</v>
      </c>
      <c r="D155" s="1" t="s">
        <v>1374</v>
      </c>
      <c r="E155" s="1">
        <v>154</v>
      </c>
      <c r="F155" s="5" t="s">
        <v>43</v>
      </c>
      <c r="G155" s="5" t="s">
        <v>1374</v>
      </c>
      <c r="H155" s="1">
        <v>1</v>
      </c>
      <c r="I155" s="1" t="s">
        <v>1375</v>
      </c>
      <c r="J155" s="1" t="s">
        <v>1119</v>
      </c>
      <c r="K155" s="1" t="s">
        <v>578</v>
      </c>
      <c r="L155" s="1" t="str">
        <f>VLOOKUP(K155,countries!A:B,2,FALSE)</f>
        <v>A_NE</v>
      </c>
      <c r="M155" s="1" t="s">
        <v>1376</v>
      </c>
      <c r="N155" s="1">
        <v>0</v>
      </c>
      <c r="O155" s="1" t="s">
        <v>62</v>
      </c>
      <c r="P155" s="1" t="s">
        <v>578</v>
      </c>
      <c r="Q155" s="1" t="e">
        <v>#N/A</v>
      </c>
      <c r="R155" s="1" t="e">
        <v>#N/A</v>
      </c>
      <c r="S155" s="1" t="e">
        <v>#N/A</v>
      </c>
      <c r="T155" s="1" t="e">
        <v>#N/A</v>
      </c>
    </row>
    <row r="156" spans="1:20" ht="15.75" customHeight="1" x14ac:dyDescent="0.2">
      <c r="A156" s="1" t="s">
        <v>1377</v>
      </c>
      <c r="B156" s="1" t="s">
        <v>1080</v>
      </c>
      <c r="C156" s="1" t="s">
        <v>1080</v>
      </c>
      <c r="D156" s="1" t="s">
        <v>1377</v>
      </c>
      <c r="E156" s="1">
        <v>155</v>
      </c>
      <c r="F156" s="5" t="s">
        <v>43</v>
      </c>
      <c r="G156" s="5" t="s">
        <v>1377</v>
      </c>
      <c r="H156" s="1">
        <v>1</v>
      </c>
      <c r="I156" s="1" t="s">
        <v>1378</v>
      </c>
      <c r="J156" s="1" t="s">
        <v>841</v>
      </c>
      <c r="K156" s="1" t="s">
        <v>174</v>
      </c>
      <c r="L156" s="1" t="str">
        <f>VLOOKUP(K156,countries!A:B,2,FALSE)</f>
        <v>A_S</v>
      </c>
      <c r="M156" s="1" t="s">
        <v>46</v>
      </c>
      <c r="N156" s="1">
        <v>0</v>
      </c>
      <c r="O156" s="1" t="s">
        <v>62</v>
      </c>
      <c r="P156" s="1" t="s">
        <v>174</v>
      </c>
      <c r="Q156" s="1" t="e">
        <v>#N/A</v>
      </c>
      <c r="R156" s="1" t="e">
        <v>#N/A</v>
      </c>
      <c r="S156" s="1" t="e">
        <v>#N/A</v>
      </c>
      <c r="T156" s="1" t="e">
        <v>#N/A</v>
      </c>
    </row>
    <row r="157" spans="1:20" ht="15.75" customHeight="1" x14ac:dyDescent="0.2">
      <c r="A157" s="1" t="s">
        <v>1379</v>
      </c>
      <c r="B157" s="1" t="s">
        <v>435</v>
      </c>
      <c r="C157" s="1" t="s">
        <v>435</v>
      </c>
      <c r="D157" s="1" t="s">
        <v>1379</v>
      </c>
      <c r="E157" s="1">
        <v>156</v>
      </c>
      <c r="F157" s="5" t="s">
        <v>43</v>
      </c>
      <c r="G157" s="5" t="s">
        <v>1379</v>
      </c>
      <c r="H157" s="1">
        <v>1</v>
      </c>
      <c r="I157" s="1" t="s">
        <v>1380</v>
      </c>
      <c r="J157" s="1" t="s">
        <v>1006</v>
      </c>
      <c r="K157" s="1" t="s">
        <v>341</v>
      </c>
      <c r="L157" s="1" t="str">
        <f>VLOOKUP(K157,countries!A:B,2,FALSE)</f>
        <v>A_S</v>
      </c>
      <c r="M157" s="1" t="s">
        <v>543</v>
      </c>
      <c r="N157" s="1">
        <v>0</v>
      </c>
      <c r="O157" s="1" t="s">
        <v>434</v>
      </c>
      <c r="P157" s="1" t="s">
        <v>341</v>
      </c>
      <c r="Q157" s="1" t="e">
        <v>#N/A</v>
      </c>
      <c r="R157" s="1" t="e">
        <v>#N/A</v>
      </c>
      <c r="S157" s="1" t="e">
        <v>#N/A</v>
      </c>
      <c r="T157" s="1" t="e">
        <v>#N/A</v>
      </c>
    </row>
    <row r="158" spans="1:20" ht="15.75" customHeight="1" x14ac:dyDescent="0.2">
      <c r="A158" s="1" t="s">
        <v>1381</v>
      </c>
      <c r="B158" s="1" t="s">
        <v>461</v>
      </c>
      <c r="C158" s="1" t="s">
        <v>461</v>
      </c>
      <c r="D158" s="1" t="s">
        <v>1381</v>
      </c>
      <c r="E158" s="1">
        <v>157</v>
      </c>
      <c r="F158" s="5" t="s">
        <v>43</v>
      </c>
      <c r="G158" s="5" t="s">
        <v>1381</v>
      </c>
      <c r="H158" s="1">
        <v>1</v>
      </c>
      <c r="I158" s="1" t="s">
        <v>1382</v>
      </c>
      <c r="J158" s="1" t="s">
        <v>168</v>
      </c>
      <c r="K158" s="1" t="s">
        <v>341</v>
      </c>
      <c r="L158" s="1" t="str">
        <f>VLOOKUP(K158,countries!A:B,2,FALSE)</f>
        <v>A_S</v>
      </c>
      <c r="M158" s="1" t="s">
        <v>400</v>
      </c>
      <c r="N158" s="1">
        <v>0</v>
      </c>
      <c r="O158" s="1" t="s">
        <v>62</v>
      </c>
      <c r="P158" s="1" t="s">
        <v>341</v>
      </c>
      <c r="Q158" s="1" t="e">
        <v>#N/A</v>
      </c>
      <c r="R158" s="1" t="e">
        <v>#N/A</v>
      </c>
      <c r="S158" s="1" t="e">
        <v>#N/A</v>
      </c>
      <c r="T158" s="1" t="e">
        <v>#N/A</v>
      </c>
    </row>
    <row r="159" spans="1:20" ht="15.75" customHeight="1" x14ac:dyDescent="0.2">
      <c r="A159" s="1" t="s">
        <v>1383</v>
      </c>
      <c r="B159" s="1" t="s">
        <v>1384</v>
      </c>
      <c r="C159" s="1" t="s">
        <v>455</v>
      </c>
      <c r="D159" s="1" t="s">
        <v>1383</v>
      </c>
      <c r="E159" s="1">
        <v>158</v>
      </c>
      <c r="F159" s="5" t="s">
        <v>1385</v>
      </c>
      <c r="G159" s="5" t="s">
        <v>1383</v>
      </c>
      <c r="H159" s="1">
        <v>1</v>
      </c>
      <c r="I159" s="1" t="s">
        <v>1386</v>
      </c>
      <c r="J159" s="1" t="s">
        <v>1387</v>
      </c>
      <c r="K159" s="1" t="s">
        <v>174</v>
      </c>
      <c r="L159" s="1" t="str">
        <f>VLOOKUP(K159,countries!A:B,2,FALSE)</f>
        <v>A_S</v>
      </c>
      <c r="M159" s="1" t="s">
        <v>275</v>
      </c>
      <c r="N159" s="1">
        <v>0</v>
      </c>
      <c r="O159" s="1" t="s">
        <v>62</v>
      </c>
      <c r="P159" s="1" t="s">
        <v>174</v>
      </c>
      <c r="Q159" s="1" t="e">
        <v>#N/A</v>
      </c>
      <c r="R159" s="1" t="e">
        <v>#N/A</v>
      </c>
      <c r="S159" s="1" t="e">
        <v>#N/A</v>
      </c>
      <c r="T159" s="1" t="e">
        <v>#N/A</v>
      </c>
    </row>
    <row r="160" spans="1:20" ht="15.75" customHeight="1" x14ac:dyDescent="0.2">
      <c r="A160" s="1" t="s">
        <v>1388</v>
      </c>
      <c r="B160" s="1" t="s">
        <v>1213</v>
      </c>
      <c r="C160" s="1" t="s">
        <v>1213</v>
      </c>
      <c r="D160" s="1" t="s">
        <v>1388</v>
      </c>
      <c r="E160" s="1">
        <v>159</v>
      </c>
      <c r="F160" s="5" t="s">
        <v>43</v>
      </c>
      <c r="G160" s="5" t="s">
        <v>1388</v>
      </c>
      <c r="H160" s="1">
        <v>1</v>
      </c>
      <c r="I160" s="1" t="s">
        <v>1389</v>
      </c>
      <c r="J160" s="1" t="s">
        <v>198</v>
      </c>
      <c r="K160" s="1" t="s">
        <v>341</v>
      </c>
      <c r="L160" s="1" t="str">
        <f>VLOOKUP(K160,countries!A:B,2,FALSE)</f>
        <v>A_S</v>
      </c>
      <c r="M160" s="1" t="s">
        <v>74</v>
      </c>
      <c r="N160" s="1">
        <v>0</v>
      </c>
      <c r="O160" s="1" t="s">
        <v>356</v>
      </c>
      <c r="P160" s="1" t="s">
        <v>341</v>
      </c>
      <c r="Q160" s="1" t="e">
        <v>#N/A</v>
      </c>
      <c r="R160" s="1" t="e">
        <v>#N/A</v>
      </c>
      <c r="S160" s="1" t="e">
        <v>#N/A</v>
      </c>
      <c r="T160" s="1" t="e">
        <v>#N/A</v>
      </c>
    </row>
    <row r="161" spans="1:20" ht="15.75" customHeight="1" x14ac:dyDescent="0.2">
      <c r="A161" s="1" t="s">
        <v>1390</v>
      </c>
      <c r="B161" s="1" t="s">
        <v>1211</v>
      </c>
      <c r="C161" s="1" t="s">
        <v>1211</v>
      </c>
      <c r="D161" s="1" t="s">
        <v>1390</v>
      </c>
      <c r="E161" s="1">
        <v>160</v>
      </c>
      <c r="F161" s="5" t="s">
        <v>43</v>
      </c>
      <c r="G161" s="5" t="s">
        <v>1390</v>
      </c>
      <c r="H161" s="1">
        <v>1</v>
      </c>
      <c r="I161" s="1" t="s">
        <v>1391</v>
      </c>
      <c r="J161" s="1" t="s">
        <v>1006</v>
      </c>
      <c r="K161" s="1" t="s">
        <v>341</v>
      </c>
      <c r="L161" s="1" t="str">
        <f>VLOOKUP(K161,countries!A:B,2,FALSE)</f>
        <v>A_S</v>
      </c>
      <c r="M161" s="1" t="s">
        <v>74</v>
      </c>
      <c r="N161" s="1">
        <v>0</v>
      </c>
      <c r="O161" s="1" t="s">
        <v>454</v>
      </c>
      <c r="P161" s="1" t="s">
        <v>341</v>
      </c>
      <c r="Q161" s="1" t="e">
        <v>#N/A</v>
      </c>
      <c r="R161" s="1" t="e">
        <v>#N/A</v>
      </c>
      <c r="S161" s="1" t="e">
        <v>#N/A</v>
      </c>
      <c r="T161" s="1" t="e">
        <v>#N/A</v>
      </c>
    </row>
    <row r="162" spans="1:20" ht="15.75" customHeight="1" x14ac:dyDescent="0.2">
      <c r="A162" s="1" t="s">
        <v>1392</v>
      </c>
      <c r="B162" s="1" t="s">
        <v>157</v>
      </c>
      <c r="C162" s="1" t="s">
        <v>157</v>
      </c>
      <c r="D162" s="1" t="s">
        <v>1392</v>
      </c>
      <c r="E162" s="1">
        <v>161</v>
      </c>
      <c r="F162" s="5" t="s">
        <v>43</v>
      </c>
      <c r="G162" s="5" t="s">
        <v>1392</v>
      </c>
      <c r="H162" s="1">
        <v>1</v>
      </c>
      <c r="I162" s="1" t="s">
        <v>1393</v>
      </c>
      <c r="J162" s="1" t="s">
        <v>1094</v>
      </c>
      <c r="K162" s="1" t="s">
        <v>578</v>
      </c>
      <c r="L162" s="1" t="str">
        <f>VLOOKUP(K162,countries!A:B,2,FALSE)</f>
        <v>A_NE</v>
      </c>
      <c r="M162" s="1" t="s">
        <v>1394</v>
      </c>
      <c r="N162" s="1">
        <v>0</v>
      </c>
      <c r="O162" s="1" t="s">
        <v>62</v>
      </c>
      <c r="P162" s="1" t="s">
        <v>578</v>
      </c>
      <c r="Q162" s="1" t="e">
        <v>#N/A</v>
      </c>
      <c r="R162" s="1" t="e">
        <v>#N/A</v>
      </c>
      <c r="S162" s="1" t="e">
        <v>#N/A</v>
      </c>
      <c r="T162" s="1" t="e">
        <v>#N/A</v>
      </c>
    </row>
    <row r="163" spans="1:20" ht="15.75" customHeight="1" x14ac:dyDescent="0.2">
      <c r="A163" s="1" t="s">
        <v>1395</v>
      </c>
      <c r="B163" s="1" t="s">
        <v>1396</v>
      </c>
      <c r="C163" s="1" t="s">
        <v>1076</v>
      </c>
      <c r="D163" s="1" t="s">
        <v>1395</v>
      </c>
      <c r="E163" s="1">
        <v>162</v>
      </c>
      <c r="F163" s="5" t="s">
        <v>43</v>
      </c>
      <c r="G163" s="5" t="s">
        <v>1395</v>
      </c>
      <c r="H163" s="1">
        <v>1</v>
      </c>
      <c r="I163" s="1" t="s">
        <v>1397</v>
      </c>
      <c r="J163" s="1" t="s">
        <v>1103</v>
      </c>
      <c r="K163" s="1" t="s">
        <v>917</v>
      </c>
      <c r="L163" s="1" t="str">
        <f>VLOOKUP(K163,countries!A:B,2,FALSE)</f>
        <v>A_S</v>
      </c>
      <c r="M163" s="1" t="s">
        <v>74</v>
      </c>
      <c r="N163" s="1">
        <v>0</v>
      </c>
      <c r="O163" s="1" t="s">
        <v>62</v>
      </c>
      <c r="P163" s="1" t="s">
        <v>917</v>
      </c>
      <c r="Q163" s="1" t="e">
        <v>#N/A</v>
      </c>
      <c r="R163" s="1" t="e">
        <v>#N/A</v>
      </c>
      <c r="S163" s="1" t="e">
        <v>#N/A</v>
      </c>
      <c r="T163" s="1" t="e">
        <v>#N/A</v>
      </c>
    </row>
    <row r="164" spans="1:20" ht="15.75" customHeight="1" x14ac:dyDescent="0.2">
      <c r="A164" s="1" t="s">
        <v>1398</v>
      </c>
      <c r="B164" s="1" t="s">
        <v>1399</v>
      </c>
      <c r="C164" s="1" t="s">
        <v>1068</v>
      </c>
      <c r="D164" s="1" t="s">
        <v>1398</v>
      </c>
      <c r="E164" s="1">
        <v>163</v>
      </c>
      <c r="F164" s="5" t="s">
        <v>43</v>
      </c>
      <c r="G164" s="5"/>
      <c r="H164" s="1">
        <v>1</v>
      </c>
      <c r="I164" s="1" t="s">
        <v>1400</v>
      </c>
      <c r="J164" s="1" t="s">
        <v>1128</v>
      </c>
      <c r="K164" s="1" t="s">
        <v>917</v>
      </c>
      <c r="L164" s="1" t="str">
        <f>VLOOKUP(K164,countries!A:B,2,FALSE)</f>
        <v>A_S</v>
      </c>
      <c r="M164" s="1" t="s">
        <v>344</v>
      </c>
      <c r="N164" s="1">
        <v>0</v>
      </c>
      <c r="O164" s="1" t="s">
        <v>75</v>
      </c>
      <c r="P164" s="1" t="s">
        <v>917</v>
      </c>
      <c r="Q164" s="1" t="e">
        <v>#N/A</v>
      </c>
      <c r="R164" s="1" t="e">
        <v>#N/A</v>
      </c>
      <c r="S164" s="1" t="e">
        <v>#N/A</v>
      </c>
      <c r="T164" s="1" t="e">
        <v>#N/A</v>
      </c>
    </row>
    <row r="165" spans="1:20" ht="15.75" customHeight="1" x14ac:dyDescent="0.2">
      <c r="A165" s="1" t="s">
        <v>1401</v>
      </c>
      <c r="B165" s="1" t="s">
        <v>1402</v>
      </c>
      <c r="C165" s="1" t="s">
        <v>1068</v>
      </c>
      <c r="D165" s="1" t="s">
        <v>1401</v>
      </c>
      <c r="E165" s="1">
        <v>164</v>
      </c>
      <c r="F165" s="5" t="s">
        <v>1403</v>
      </c>
      <c r="G165" s="5" t="s">
        <v>1401</v>
      </c>
      <c r="H165" s="1">
        <v>1</v>
      </c>
      <c r="I165" s="1" t="s">
        <v>1404</v>
      </c>
      <c r="J165" s="1" t="s">
        <v>1301</v>
      </c>
      <c r="K165" s="1" t="s">
        <v>917</v>
      </c>
      <c r="L165" s="1" t="str">
        <f>VLOOKUP(K165,countries!A:B,2,FALSE)</f>
        <v>A_S</v>
      </c>
      <c r="M165" s="1" t="s">
        <v>344</v>
      </c>
      <c r="N165" s="1">
        <v>0</v>
      </c>
      <c r="O165" s="1" t="s">
        <v>75</v>
      </c>
      <c r="P165" s="1" t="s">
        <v>917</v>
      </c>
      <c r="Q165" s="1" t="e">
        <v>#N/A</v>
      </c>
      <c r="R165" s="1" t="e">
        <v>#N/A</v>
      </c>
      <c r="S165" s="1" t="e">
        <v>#N/A</v>
      </c>
      <c r="T165" s="1" t="e">
        <v>#N/A</v>
      </c>
    </row>
    <row r="166" spans="1:20" ht="15.75" customHeight="1" x14ac:dyDescent="0.2">
      <c r="A166" s="1" t="s">
        <v>1405</v>
      </c>
      <c r="B166" s="1" t="s">
        <v>512</v>
      </c>
      <c r="C166" s="1" t="s">
        <v>512</v>
      </c>
      <c r="D166" s="1" t="s">
        <v>1405</v>
      </c>
      <c r="E166" s="1">
        <v>165</v>
      </c>
      <c r="F166" s="5" t="s">
        <v>43</v>
      </c>
      <c r="G166" s="5" t="s">
        <v>1405</v>
      </c>
      <c r="H166" s="1">
        <v>1</v>
      </c>
      <c r="I166" s="1" t="s">
        <v>1406</v>
      </c>
      <c r="J166" s="1" t="s">
        <v>58</v>
      </c>
      <c r="K166" s="1" t="s">
        <v>341</v>
      </c>
      <c r="L166" s="1" t="str">
        <f>VLOOKUP(K166,countries!A:B,2,FALSE)</f>
        <v>A_S</v>
      </c>
      <c r="M166" s="1" t="s">
        <v>258</v>
      </c>
      <c r="N166" s="1">
        <v>0</v>
      </c>
      <c r="O166" s="1" t="s">
        <v>47</v>
      </c>
      <c r="P166" s="1" t="s">
        <v>341</v>
      </c>
      <c r="Q166" s="1" t="e">
        <v>#N/A</v>
      </c>
      <c r="R166" s="1" t="e">
        <v>#N/A</v>
      </c>
      <c r="S166" s="1" t="e">
        <v>#N/A</v>
      </c>
      <c r="T166" s="1" t="e">
        <v>#N/A</v>
      </c>
    </row>
    <row r="167" spans="1:20" ht="15.75" customHeight="1" x14ac:dyDescent="0.2">
      <c r="A167" s="1" t="s">
        <v>1407</v>
      </c>
      <c r="B167" s="1" t="s">
        <v>1408</v>
      </c>
      <c r="C167" s="1" t="s">
        <v>1068</v>
      </c>
      <c r="D167" s="1" t="s">
        <v>1407</v>
      </c>
      <c r="E167" s="1">
        <v>166</v>
      </c>
      <c r="F167" s="5" t="s">
        <v>43</v>
      </c>
      <c r="G167" s="5" t="s">
        <v>1407</v>
      </c>
      <c r="H167" s="1">
        <v>1</v>
      </c>
      <c r="I167" s="1" t="s">
        <v>1409</v>
      </c>
      <c r="J167" s="1" t="s">
        <v>986</v>
      </c>
      <c r="K167" s="1" t="s">
        <v>917</v>
      </c>
      <c r="L167" s="1" t="str">
        <f>VLOOKUP(K167,countries!A:B,2,FALSE)</f>
        <v>A_S</v>
      </c>
      <c r="M167" s="1" t="s">
        <v>344</v>
      </c>
      <c r="N167" s="1">
        <v>0</v>
      </c>
      <c r="O167" s="1" t="s">
        <v>75</v>
      </c>
      <c r="P167" s="1" t="s">
        <v>917</v>
      </c>
      <c r="Q167" s="1" t="e">
        <v>#N/A</v>
      </c>
      <c r="R167" s="1" t="e">
        <v>#N/A</v>
      </c>
      <c r="S167" s="1" t="e">
        <v>#N/A</v>
      </c>
      <c r="T167" s="1" t="e">
        <v>#N/A</v>
      </c>
    </row>
    <row r="168" spans="1:20" ht="15.75" customHeight="1" x14ac:dyDescent="0.2">
      <c r="A168" s="1" t="s">
        <v>1410</v>
      </c>
      <c r="B168" s="1" t="s">
        <v>502</v>
      </c>
      <c r="C168" s="1" t="s">
        <v>502</v>
      </c>
      <c r="D168" s="1" t="s">
        <v>1410</v>
      </c>
      <c r="E168" s="1">
        <v>167</v>
      </c>
      <c r="F168" s="5" t="s">
        <v>43</v>
      </c>
      <c r="G168" s="5" t="s">
        <v>1410</v>
      </c>
      <c r="H168" s="1">
        <v>1</v>
      </c>
      <c r="I168" s="1" t="s">
        <v>1411</v>
      </c>
      <c r="J168" s="1" t="s">
        <v>595</v>
      </c>
      <c r="K168" s="1" t="s">
        <v>341</v>
      </c>
      <c r="L168" s="1" t="str">
        <f>VLOOKUP(K168,countries!A:B,2,FALSE)</f>
        <v>A_S</v>
      </c>
      <c r="M168" s="1" t="s">
        <v>543</v>
      </c>
      <c r="N168" s="1">
        <v>0</v>
      </c>
      <c r="O168" s="1" t="s">
        <v>434</v>
      </c>
      <c r="P168" s="1" t="s">
        <v>341</v>
      </c>
      <c r="Q168" s="1" t="e">
        <v>#N/A</v>
      </c>
      <c r="R168" s="1" t="e">
        <v>#N/A</v>
      </c>
      <c r="S168" s="1" t="e">
        <v>#N/A</v>
      </c>
      <c r="T168" s="1" t="e">
        <v>#N/A</v>
      </c>
    </row>
    <row r="169" spans="1:20" ht="15.75" customHeight="1" x14ac:dyDescent="0.2">
      <c r="A169" s="1" t="s">
        <v>1412</v>
      </c>
      <c r="B169" s="1" t="s">
        <v>447</v>
      </c>
      <c r="C169" s="1" t="s">
        <v>447</v>
      </c>
      <c r="D169" s="1" t="s">
        <v>1412</v>
      </c>
      <c r="E169" s="1">
        <v>168</v>
      </c>
      <c r="F169" s="5" t="s">
        <v>43</v>
      </c>
      <c r="G169" s="5" t="s">
        <v>1412</v>
      </c>
      <c r="H169" s="1">
        <v>1</v>
      </c>
      <c r="I169" s="1" t="s">
        <v>1413</v>
      </c>
      <c r="J169" s="1" t="s">
        <v>1414</v>
      </c>
      <c r="K169" s="1" t="s">
        <v>341</v>
      </c>
      <c r="L169" s="1" t="str">
        <f>VLOOKUP(K169,countries!A:B,2,FALSE)</f>
        <v>A_S</v>
      </c>
      <c r="M169" s="1" t="s">
        <v>74</v>
      </c>
      <c r="N169" s="1">
        <v>0</v>
      </c>
      <c r="O169" s="1" t="s">
        <v>62</v>
      </c>
      <c r="P169" s="1" t="s">
        <v>341</v>
      </c>
      <c r="Q169" s="1" t="e">
        <v>#N/A</v>
      </c>
      <c r="R169" s="1" t="e">
        <v>#N/A</v>
      </c>
      <c r="S169" s="1" t="e">
        <v>#N/A</v>
      </c>
      <c r="T169" s="1" t="e">
        <v>#N/A</v>
      </c>
    </row>
    <row r="170" spans="1:20" ht="15.75" customHeight="1" x14ac:dyDescent="0.2">
      <c r="A170" s="1" t="s">
        <v>1415</v>
      </c>
      <c r="B170" s="1" t="s">
        <v>520</v>
      </c>
      <c r="C170" s="1" t="s">
        <v>520</v>
      </c>
      <c r="D170" s="1" t="s">
        <v>1415</v>
      </c>
      <c r="E170" s="1">
        <v>169</v>
      </c>
      <c r="F170" s="5" t="s">
        <v>43</v>
      </c>
      <c r="G170" s="5" t="s">
        <v>1415</v>
      </c>
      <c r="H170" s="1">
        <v>1</v>
      </c>
      <c r="I170" s="1" t="s">
        <v>1416</v>
      </c>
      <c r="J170" s="1" t="s">
        <v>270</v>
      </c>
      <c r="K170" s="1" t="s">
        <v>341</v>
      </c>
      <c r="L170" s="1" t="str">
        <f>VLOOKUP(K170,countries!A:B,2,FALSE)</f>
        <v>A_S</v>
      </c>
      <c r="M170" s="1" t="s">
        <v>400</v>
      </c>
      <c r="N170" s="1">
        <v>0</v>
      </c>
      <c r="O170" s="1" t="s">
        <v>62</v>
      </c>
      <c r="P170" s="1" t="s">
        <v>341</v>
      </c>
      <c r="Q170" s="1" t="e">
        <v>#N/A</v>
      </c>
      <c r="R170" s="1" t="e">
        <v>#N/A</v>
      </c>
      <c r="S170" s="1" t="e">
        <v>#N/A</v>
      </c>
      <c r="T170" s="1" t="e">
        <v>#N/A</v>
      </c>
    </row>
    <row r="171" spans="1:20" ht="15.75" customHeight="1" x14ac:dyDescent="0.2">
      <c r="A171" s="1" t="s">
        <v>1417</v>
      </c>
      <c r="B171" s="1" t="s">
        <v>1107</v>
      </c>
      <c r="C171" s="1" t="s">
        <v>1107</v>
      </c>
      <c r="D171" s="1" t="s">
        <v>1417</v>
      </c>
      <c r="E171" s="1">
        <v>170</v>
      </c>
      <c r="F171" s="5" t="s">
        <v>43</v>
      </c>
      <c r="G171" s="5" t="s">
        <v>1417</v>
      </c>
      <c r="H171" s="1">
        <v>1</v>
      </c>
      <c r="I171" s="1" t="s">
        <v>1418</v>
      </c>
      <c r="J171" s="1" t="s">
        <v>154</v>
      </c>
      <c r="K171" s="1" t="s">
        <v>578</v>
      </c>
      <c r="L171" s="1" t="str">
        <f>VLOOKUP(K171,countries!A:B,2,FALSE)</f>
        <v>A_NE</v>
      </c>
      <c r="M171" s="1" t="s">
        <v>74</v>
      </c>
      <c r="N171" s="1">
        <v>0</v>
      </c>
      <c r="O171" s="1" t="s">
        <v>62</v>
      </c>
      <c r="P171" s="1" t="s">
        <v>578</v>
      </c>
      <c r="Q171" s="1" t="e">
        <v>#N/A</v>
      </c>
      <c r="R171" s="1" t="e">
        <v>#N/A</v>
      </c>
      <c r="S171" s="1" t="e">
        <v>#N/A</v>
      </c>
      <c r="T171" s="1" t="e">
        <v>#N/A</v>
      </c>
    </row>
    <row r="172" spans="1:20" ht="15.75" customHeight="1" x14ac:dyDescent="0.2">
      <c r="A172" s="1" t="s">
        <v>1419</v>
      </c>
      <c r="B172" s="1" t="s">
        <v>1079</v>
      </c>
      <c r="C172" s="1" t="s">
        <v>1079</v>
      </c>
      <c r="D172" s="1" t="s">
        <v>1419</v>
      </c>
      <c r="E172" s="1">
        <v>171</v>
      </c>
      <c r="F172" s="5" t="s">
        <v>43</v>
      </c>
      <c r="G172" s="5" t="s">
        <v>1419</v>
      </c>
      <c r="H172" s="1">
        <v>1</v>
      </c>
      <c r="I172" s="1" t="s">
        <v>1420</v>
      </c>
      <c r="J172" s="1" t="s">
        <v>924</v>
      </c>
      <c r="K172" s="1" t="s">
        <v>917</v>
      </c>
      <c r="L172" s="1" t="str">
        <f>VLOOKUP(K172,countries!A:B,2,FALSE)</f>
        <v>A_S</v>
      </c>
      <c r="M172" s="1" t="s">
        <v>46</v>
      </c>
      <c r="N172" s="1">
        <v>0</v>
      </c>
      <c r="O172" s="1" t="s">
        <v>62</v>
      </c>
      <c r="P172" s="1" t="s">
        <v>917</v>
      </c>
      <c r="Q172" s="1" t="e">
        <v>#N/A</v>
      </c>
      <c r="R172" s="1" t="e">
        <v>#N/A</v>
      </c>
      <c r="S172" s="1" t="e">
        <v>#N/A</v>
      </c>
      <c r="T172" s="1" t="e">
        <v>#N/A</v>
      </c>
    </row>
    <row r="173" spans="1:20" ht="15.75" customHeight="1" x14ac:dyDescent="0.2">
      <c r="A173" s="1" t="s">
        <v>1421</v>
      </c>
      <c r="B173" s="1" t="s">
        <v>620</v>
      </c>
      <c r="C173" s="1" t="s">
        <v>620</v>
      </c>
      <c r="D173" s="1" t="s">
        <v>1421</v>
      </c>
      <c r="E173" s="1">
        <v>172</v>
      </c>
      <c r="F173" s="5" t="s">
        <v>1422</v>
      </c>
      <c r="G173" s="5" t="s">
        <v>1421</v>
      </c>
      <c r="H173" s="1">
        <v>1</v>
      </c>
      <c r="I173" s="1" t="s">
        <v>1423</v>
      </c>
      <c r="J173" s="1" t="s">
        <v>642</v>
      </c>
      <c r="K173" s="1" t="s">
        <v>906</v>
      </c>
      <c r="L173" s="1" t="str">
        <f>VLOOKUP(K173,countries!A:B,2,FALSE)</f>
        <v>ME</v>
      </c>
      <c r="M173" s="1" t="s">
        <v>275</v>
      </c>
      <c r="N173" s="1">
        <v>0</v>
      </c>
      <c r="O173" s="1" t="s">
        <v>47</v>
      </c>
      <c r="P173" s="1" t="s">
        <v>906</v>
      </c>
      <c r="Q173" s="1" t="e">
        <v>#N/A</v>
      </c>
      <c r="R173" s="1" t="e">
        <v>#N/A</v>
      </c>
      <c r="S173" s="1" t="e">
        <v>#N/A</v>
      </c>
      <c r="T173" s="1" t="e">
        <v>#N/A</v>
      </c>
    </row>
    <row r="174" spans="1:20" ht="15.75" customHeight="1" x14ac:dyDescent="0.2">
      <c r="A174" s="1" t="s">
        <v>1424</v>
      </c>
      <c r="B174" s="1" t="s">
        <v>536</v>
      </c>
      <c r="C174" s="1" t="s">
        <v>536</v>
      </c>
      <c r="D174" s="1" t="s">
        <v>1424</v>
      </c>
      <c r="E174" s="1">
        <v>173</v>
      </c>
      <c r="F174" s="5" t="s">
        <v>1425</v>
      </c>
      <c r="G174" s="5" t="s">
        <v>1424</v>
      </c>
      <c r="H174" s="1">
        <v>1</v>
      </c>
      <c r="I174" s="1" t="s">
        <v>1426</v>
      </c>
      <c r="J174" s="1" t="s">
        <v>88</v>
      </c>
      <c r="K174" s="1" t="s">
        <v>341</v>
      </c>
      <c r="L174" s="1" t="str">
        <f>VLOOKUP(K174,countries!A:B,2,FALSE)</f>
        <v>A_S</v>
      </c>
      <c r="M174" s="1" t="s">
        <v>1394</v>
      </c>
      <c r="N174" s="1">
        <v>0</v>
      </c>
      <c r="O174" s="1" t="s">
        <v>434</v>
      </c>
      <c r="P174" s="1" t="s">
        <v>341</v>
      </c>
      <c r="Q174" s="1" t="e">
        <v>#N/A</v>
      </c>
      <c r="R174" s="1" t="e">
        <v>#N/A</v>
      </c>
      <c r="S174" s="1" t="e">
        <v>#N/A</v>
      </c>
      <c r="T174" s="1" t="e">
        <v>#N/A</v>
      </c>
    </row>
    <row r="175" spans="1:20" ht="15.75" customHeight="1" x14ac:dyDescent="0.2">
      <c r="A175" s="1" t="s">
        <v>1427</v>
      </c>
      <c r="B175" s="1" t="s">
        <v>560</v>
      </c>
      <c r="C175" s="1" t="s">
        <v>560</v>
      </c>
      <c r="D175" s="1" t="s">
        <v>1427</v>
      </c>
      <c r="E175" s="1">
        <v>174</v>
      </c>
      <c r="F175" s="5" t="s">
        <v>43</v>
      </c>
      <c r="G175" s="5" t="s">
        <v>1427</v>
      </c>
      <c r="H175" s="1">
        <v>1</v>
      </c>
      <c r="I175" s="1" t="s">
        <v>1428</v>
      </c>
      <c r="J175" s="1" t="s">
        <v>1429</v>
      </c>
      <c r="K175" s="1" t="s">
        <v>386</v>
      </c>
      <c r="L175" s="1" t="str">
        <f>VLOOKUP(K175,countries!A:B,2,FALSE)</f>
        <v>A_NW</v>
      </c>
      <c r="M175" s="1" t="s">
        <v>61</v>
      </c>
      <c r="N175" s="1">
        <v>0</v>
      </c>
      <c r="O175" s="1" t="s">
        <v>62</v>
      </c>
      <c r="P175" s="1" t="s">
        <v>386</v>
      </c>
      <c r="Q175" s="1" t="e">
        <v>#N/A</v>
      </c>
      <c r="R175" s="1" t="e">
        <v>#N/A</v>
      </c>
      <c r="S175" s="1" t="e">
        <v>#N/A</v>
      </c>
      <c r="T175" s="1" t="e">
        <v>#N/A</v>
      </c>
    </row>
    <row r="176" spans="1:20" ht="15.75" customHeight="1" x14ac:dyDescent="0.2">
      <c r="A176" s="1" t="s">
        <v>1430</v>
      </c>
      <c r="B176" s="1" t="s">
        <v>757</v>
      </c>
      <c r="C176" s="1" t="s">
        <v>757</v>
      </c>
      <c r="D176" s="1" t="s">
        <v>1430</v>
      </c>
      <c r="E176" s="1">
        <v>175</v>
      </c>
      <c r="F176" s="5" t="s">
        <v>1431</v>
      </c>
      <c r="G176" s="5" t="s">
        <v>1430</v>
      </c>
      <c r="H176" s="1">
        <v>1</v>
      </c>
      <c r="I176" s="1" t="s">
        <v>1432</v>
      </c>
      <c r="J176" s="1" t="s">
        <v>1433</v>
      </c>
      <c r="K176" s="1" t="s">
        <v>44</v>
      </c>
      <c r="L176" s="1" t="str">
        <f>VLOOKUP(K176,countries!A:B,2,FALSE)</f>
        <v>IN</v>
      </c>
      <c r="M176" s="1" t="s">
        <v>74</v>
      </c>
      <c r="N176" s="1">
        <v>0</v>
      </c>
      <c r="O176" s="1" t="s">
        <v>47</v>
      </c>
      <c r="P176" s="1" t="s">
        <v>44</v>
      </c>
      <c r="Q176" s="1" t="e">
        <v>#N/A</v>
      </c>
      <c r="R176" s="1" t="e">
        <v>#N/A</v>
      </c>
      <c r="S176" s="1" t="e">
        <v>#N/A</v>
      </c>
      <c r="T176" s="1" t="e">
        <v>#N/A</v>
      </c>
    </row>
    <row r="177" spans="1:20" ht="15.75" customHeight="1" x14ac:dyDescent="0.2">
      <c r="A177" s="1" t="s">
        <v>1434</v>
      </c>
      <c r="B177" s="1" t="s">
        <v>1435</v>
      </c>
      <c r="C177" s="1" t="s">
        <v>757</v>
      </c>
      <c r="D177" s="1" t="s">
        <v>1434</v>
      </c>
      <c r="E177" s="1">
        <v>176</v>
      </c>
      <c r="F177" s="5" t="s">
        <v>1436</v>
      </c>
      <c r="G177" s="5" t="s">
        <v>1434</v>
      </c>
      <c r="H177" s="1">
        <v>1</v>
      </c>
      <c r="I177" s="1" t="s">
        <v>1437</v>
      </c>
      <c r="J177" s="1" t="s">
        <v>1438</v>
      </c>
      <c r="K177" s="1" t="s">
        <v>44</v>
      </c>
      <c r="L177" s="1" t="str">
        <f>VLOOKUP(K177,countries!A:B,2,FALSE)</f>
        <v>IN</v>
      </c>
      <c r="M177" s="1" t="s">
        <v>74</v>
      </c>
      <c r="N177" s="1">
        <v>0</v>
      </c>
      <c r="O177" s="1" t="s">
        <v>47</v>
      </c>
      <c r="P177" s="1" t="s">
        <v>44</v>
      </c>
      <c r="Q177" s="1" t="e">
        <v>#N/A</v>
      </c>
      <c r="R177" s="1" t="e">
        <v>#N/A</v>
      </c>
      <c r="S177" s="1" t="e">
        <v>#N/A</v>
      </c>
      <c r="T177" s="1" t="e">
        <v>#N/A</v>
      </c>
    </row>
    <row r="178" spans="1:20" ht="15.75" customHeight="1" x14ac:dyDescent="0.2">
      <c r="A178" s="1" t="s">
        <v>1439</v>
      </c>
      <c r="B178" s="1" t="s">
        <v>589</v>
      </c>
      <c r="C178" s="1" t="s">
        <v>589</v>
      </c>
      <c r="D178" s="1" t="s">
        <v>1439</v>
      </c>
      <c r="E178" s="1">
        <v>177</v>
      </c>
      <c r="F178" s="5" t="s">
        <v>1431</v>
      </c>
      <c r="G178" s="5" t="s">
        <v>1439</v>
      </c>
      <c r="H178" s="1">
        <v>1</v>
      </c>
      <c r="I178" s="1" t="s">
        <v>1440</v>
      </c>
      <c r="J178" s="1" t="s">
        <v>1387</v>
      </c>
      <c r="K178" s="1" t="s">
        <v>44</v>
      </c>
      <c r="L178" s="1" t="str">
        <f>VLOOKUP(K178,countries!A:B,2,FALSE)</f>
        <v>IN</v>
      </c>
      <c r="M178" s="1" t="s">
        <v>61</v>
      </c>
      <c r="N178" s="1">
        <v>0</v>
      </c>
      <c r="O178" s="1" t="s">
        <v>62</v>
      </c>
      <c r="P178" s="1" t="s">
        <v>44</v>
      </c>
      <c r="Q178" s="1" t="e">
        <v>#N/A</v>
      </c>
      <c r="R178" s="1" t="e">
        <v>#N/A</v>
      </c>
      <c r="S178" s="1" t="e">
        <v>#N/A</v>
      </c>
      <c r="T178" s="1" t="e">
        <v>#N/A</v>
      </c>
    </row>
    <row r="179" spans="1:20" ht="15.75" customHeight="1" x14ac:dyDescent="0.2">
      <c r="A179" s="1" t="s">
        <v>1441</v>
      </c>
      <c r="B179" s="1" t="s">
        <v>1442</v>
      </c>
      <c r="C179" s="1" t="s">
        <v>589</v>
      </c>
      <c r="D179" s="1" t="s">
        <v>53</v>
      </c>
      <c r="E179" s="1">
        <v>178</v>
      </c>
      <c r="F179" s="5" t="s">
        <v>1431</v>
      </c>
      <c r="G179" s="5"/>
      <c r="H179" s="1">
        <v>1</v>
      </c>
      <c r="I179" s="1" t="s">
        <v>1443</v>
      </c>
      <c r="J179" s="1" t="s">
        <v>577</v>
      </c>
      <c r="K179" s="1" t="s">
        <v>44</v>
      </c>
      <c r="L179" s="1" t="str">
        <f>VLOOKUP(K179,countries!A:B,2,FALSE)</f>
        <v>IN</v>
      </c>
      <c r="M179" s="1" t="s">
        <v>61</v>
      </c>
      <c r="N179" s="1">
        <v>0</v>
      </c>
      <c r="O179" s="1" t="s">
        <v>62</v>
      </c>
      <c r="P179" s="1" t="s">
        <v>44</v>
      </c>
      <c r="Q179" s="1" t="e">
        <v>#N/A</v>
      </c>
      <c r="R179" s="1" t="e">
        <v>#N/A</v>
      </c>
      <c r="S179" s="1" t="e">
        <v>#N/A</v>
      </c>
      <c r="T179" s="1" t="e">
        <v>#N/A</v>
      </c>
    </row>
    <row r="180" spans="1:20" ht="15.75" customHeight="1" x14ac:dyDescent="0.2">
      <c r="A180" s="1" t="s">
        <v>1444</v>
      </c>
      <c r="B180" s="1" t="s">
        <v>585</v>
      </c>
      <c r="C180" s="1" t="s">
        <v>585</v>
      </c>
      <c r="D180" s="1" t="s">
        <v>1444</v>
      </c>
      <c r="E180" s="1">
        <v>179</v>
      </c>
      <c r="F180" s="5" t="s">
        <v>1445</v>
      </c>
      <c r="G180" s="5" t="s">
        <v>1444</v>
      </c>
      <c r="H180" s="1">
        <v>1</v>
      </c>
      <c r="I180" s="1" t="s">
        <v>1446</v>
      </c>
      <c r="J180" s="1" t="s">
        <v>733</v>
      </c>
      <c r="K180" s="1" t="s">
        <v>44</v>
      </c>
      <c r="L180" s="1" t="str">
        <f>VLOOKUP(K180,countries!A:B,2,FALSE)</f>
        <v>IN</v>
      </c>
      <c r="M180" s="1" t="s">
        <v>61</v>
      </c>
      <c r="N180" s="1">
        <v>0</v>
      </c>
      <c r="O180" s="1" t="s">
        <v>62</v>
      </c>
      <c r="P180" s="1" t="s">
        <v>44</v>
      </c>
      <c r="Q180" s="1" t="e">
        <v>#N/A</v>
      </c>
      <c r="R180" s="1" t="e">
        <v>#N/A</v>
      </c>
      <c r="S180" s="1" t="e">
        <v>#N/A</v>
      </c>
      <c r="T180" s="1" t="e">
        <v>#N/A</v>
      </c>
    </row>
    <row r="181" spans="1:20" ht="15.75" customHeight="1" x14ac:dyDescent="0.2">
      <c r="A181" s="1" t="s">
        <v>1447</v>
      </c>
      <c r="B181" s="1" t="s">
        <v>772</v>
      </c>
      <c r="C181" s="1" t="s">
        <v>772</v>
      </c>
      <c r="D181" s="1" t="s">
        <v>1447</v>
      </c>
      <c r="E181" s="1">
        <v>180</v>
      </c>
      <c r="F181" s="5" t="s">
        <v>1448</v>
      </c>
      <c r="G181" s="5" t="s">
        <v>1447</v>
      </c>
      <c r="H181" s="1">
        <v>1</v>
      </c>
      <c r="I181" s="1" t="s">
        <v>1449</v>
      </c>
      <c r="J181" s="1" t="s">
        <v>550</v>
      </c>
      <c r="K181" s="1" t="s">
        <v>906</v>
      </c>
      <c r="L181" s="1" t="str">
        <f>VLOOKUP(K181,countries!A:B,2,FALSE)</f>
        <v>ME</v>
      </c>
      <c r="M181" s="1" t="s">
        <v>74</v>
      </c>
      <c r="N181" s="1">
        <v>0</v>
      </c>
      <c r="O181" s="1" t="s">
        <v>62</v>
      </c>
      <c r="P181" s="1" t="s">
        <v>906</v>
      </c>
      <c r="Q181" s="1" t="e">
        <v>#N/A</v>
      </c>
      <c r="R181" s="1" t="e">
        <v>#N/A</v>
      </c>
      <c r="S181" s="1" t="e">
        <v>#N/A</v>
      </c>
      <c r="T181" s="1" t="e">
        <v>#N/A</v>
      </c>
    </row>
    <row r="182" spans="1:20" ht="15.75" customHeight="1" x14ac:dyDescent="0.2">
      <c r="A182" s="1" t="s">
        <v>1450</v>
      </c>
      <c r="B182" s="1" t="s">
        <v>902</v>
      </c>
      <c r="C182" s="1" t="s">
        <v>902</v>
      </c>
      <c r="D182" s="1" t="s">
        <v>1450</v>
      </c>
      <c r="E182" s="1">
        <v>181</v>
      </c>
      <c r="F182" s="5" t="s">
        <v>1451</v>
      </c>
      <c r="G182" s="5" t="s">
        <v>1450</v>
      </c>
      <c r="H182" s="1">
        <v>1</v>
      </c>
      <c r="I182" s="1" t="s">
        <v>1452</v>
      </c>
      <c r="J182" s="1" t="s">
        <v>58</v>
      </c>
      <c r="K182" s="1" t="s">
        <v>106</v>
      </c>
      <c r="L182" s="1" t="str">
        <f>VLOOKUP(K182,countries!A:B,2,FALSE)</f>
        <v>A_NW</v>
      </c>
      <c r="M182" s="1" t="s">
        <v>275</v>
      </c>
      <c r="N182" s="1">
        <v>0</v>
      </c>
      <c r="O182" s="1" t="s">
        <v>62</v>
      </c>
      <c r="P182" s="1" t="s">
        <v>106</v>
      </c>
      <c r="Q182" s="1" t="e">
        <v>#N/A</v>
      </c>
      <c r="R182" s="1" t="e">
        <v>#N/A</v>
      </c>
      <c r="S182" s="1" t="e">
        <v>#N/A</v>
      </c>
      <c r="T182" s="1" t="e">
        <v>#N/A</v>
      </c>
    </row>
    <row r="183" spans="1:20" ht="15.75" customHeight="1" x14ac:dyDescent="0.2">
      <c r="A183" s="1" t="s">
        <v>1454</v>
      </c>
      <c r="B183" s="1" t="s">
        <v>899</v>
      </c>
      <c r="C183" s="1" t="s">
        <v>899</v>
      </c>
      <c r="D183" s="1" t="s">
        <v>1454</v>
      </c>
      <c r="E183" s="1">
        <v>182</v>
      </c>
      <c r="F183" s="5" t="s">
        <v>1455</v>
      </c>
      <c r="G183" s="5" t="s">
        <v>1454</v>
      </c>
      <c r="H183" s="1">
        <v>1</v>
      </c>
      <c r="I183" s="1" t="s">
        <v>1456</v>
      </c>
      <c r="J183" s="1" t="s">
        <v>1318</v>
      </c>
      <c r="K183" s="1" t="s">
        <v>106</v>
      </c>
      <c r="L183" s="1" t="str">
        <f>VLOOKUP(K183,countries!A:B,2,FALSE)</f>
        <v>A_NW</v>
      </c>
      <c r="M183" s="1" t="s">
        <v>275</v>
      </c>
      <c r="N183" s="1">
        <v>0</v>
      </c>
      <c r="O183" s="1" t="s">
        <v>62</v>
      </c>
      <c r="P183" s="1" t="s">
        <v>106</v>
      </c>
      <c r="Q183" s="1" t="e">
        <v>#N/A</v>
      </c>
      <c r="R183" s="1" t="e">
        <v>#N/A</v>
      </c>
      <c r="S183" s="1" t="e">
        <v>#N/A</v>
      </c>
      <c r="T183" s="1" t="e">
        <v>#N/A</v>
      </c>
    </row>
    <row r="184" spans="1:20" ht="15.75" customHeight="1" x14ac:dyDescent="0.2">
      <c r="A184" s="1" t="s">
        <v>1457</v>
      </c>
      <c r="B184" s="1" t="s">
        <v>1458</v>
      </c>
      <c r="C184" s="1" t="s">
        <v>1041</v>
      </c>
      <c r="D184" s="1" t="s">
        <v>1457</v>
      </c>
      <c r="E184" s="1">
        <v>183</v>
      </c>
      <c r="F184" s="5" t="s">
        <v>1459</v>
      </c>
      <c r="G184" s="5" t="s">
        <v>1457</v>
      </c>
      <c r="H184" s="1">
        <v>1</v>
      </c>
      <c r="I184" s="1" t="s">
        <v>1460</v>
      </c>
      <c r="J184" s="1" t="s">
        <v>601</v>
      </c>
      <c r="K184" s="1" t="s">
        <v>353</v>
      </c>
      <c r="L184" s="1" t="str">
        <f>VLOOKUP(K184,countries!A:B,2,FALSE)</f>
        <v>A_NW</v>
      </c>
      <c r="M184" s="1" t="s">
        <v>74</v>
      </c>
      <c r="N184" s="1">
        <v>0</v>
      </c>
      <c r="O184" s="1" t="s">
        <v>356</v>
      </c>
      <c r="P184" s="1" t="s">
        <v>353</v>
      </c>
      <c r="Q184" s="1" t="e">
        <v>#N/A</v>
      </c>
      <c r="R184" s="1" t="e">
        <v>#N/A</v>
      </c>
      <c r="S184" s="1" t="e">
        <v>#N/A</v>
      </c>
      <c r="T184" s="1" t="e">
        <v>#N/A</v>
      </c>
    </row>
    <row r="185" spans="1:20" ht="15.75" customHeight="1" x14ac:dyDescent="0.2">
      <c r="A185" s="1" t="s">
        <v>1461</v>
      </c>
      <c r="B185" s="1" t="s">
        <v>602</v>
      </c>
      <c r="C185" s="1" t="s">
        <v>602</v>
      </c>
      <c r="D185" s="1" t="s">
        <v>1461</v>
      </c>
      <c r="E185" s="1">
        <v>184</v>
      </c>
      <c r="F185" s="5" t="s">
        <v>1462</v>
      </c>
      <c r="G185" s="5" t="s">
        <v>1461</v>
      </c>
      <c r="H185" s="1">
        <v>1</v>
      </c>
      <c r="I185" s="1" t="s">
        <v>1463</v>
      </c>
      <c r="J185" s="1" t="s">
        <v>804</v>
      </c>
      <c r="K185" s="1" t="s">
        <v>44</v>
      </c>
      <c r="L185" s="1" t="str">
        <f>VLOOKUP(K185,countries!A:B,2,FALSE)</f>
        <v>IN</v>
      </c>
      <c r="M185" s="1" t="s">
        <v>46</v>
      </c>
      <c r="N185" s="1">
        <v>0</v>
      </c>
      <c r="O185" s="1" t="s">
        <v>454</v>
      </c>
      <c r="P185" s="1" t="s">
        <v>44</v>
      </c>
      <c r="Q185" s="1" t="e">
        <v>#N/A</v>
      </c>
      <c r="R185" s="1" t="e">
        <v>#N/A</v>
      </c>
      <c r="S185" s="1" t="e">
        <v>#N/A</v>
      </c>
      <c r="T185" s="1" t="e">
        <v>#N/A</v>
      </c>
    </row>
    <row r="186" spans="1:20" ht="15.75" customHeight="1" x14ac:dyDescent="0.2">
      <c r="A186" s="1" t="s">
        <v>1464</v>
      </c>
      <c r="B186" s="1" t="s">
        <v>1465</v>
      </c>
      <c r="C186" s="1" t="s">
        <v>602</v>
      </c>
      <c r="D186" s="1" t="s">
        <v>1464</v>
      </c>
      <c r="E186" s="1">
        <v>185</v>
      </c>
      <c r="F186" s="5" t="s">
        <v>1466</v>
      </c>
      <c r="G186" s="5" t="s">
        <v>1464</v>
      </c>
      <c r="H186" s="1">
        <v>1</v>
      </c>
      <c r="I186" s="1" t="s">
        <v>1467</v>
      </c>
      <c r="J186" s="1" t="s">
        <v>894</v>
      </c>
      <c r="K186" s="1" t="s">
        <v>44</v>
      </c>
      <c r="L186" s="1" t="str">
        <f>VLOOKUP(K186,countries!A:B,2,FALSE)</f>
        <v>IN</v>
      </c>
      <c r="M186" s="1" t="s">
        <v>46</v>
      </c>
      <c r="N186" s="1">
        <v>0</v>
      </c>
      <c r="O186" s="1" t="s">
        <v>454</v>
      </c>
      <c r="P186" s="1" t="s">
        <v>44</v>
      </c>
      <c r="Q186" s="1" t="e">
        <v>#N/A</v>
      </c>
      <c r="R186" s="1" t="e">
        <v>#N/A</v>
      </c>
      <c r="S186" s="1" t="e">
        <v>#N/A</v>
      </c>
      <c r="T186" s="1" t="e">
        <v>#N/A</v>
      </c>
    </row>
    <row r="187" spans="1:20" ht="15.75" customHeight="1" x14ac:dyDescent="0.2">
      <c r="A187" s="1" t="s">
        <v>1468</v>
      </c>
      <c r="B187" s="1" t="s">
        <v>177</v>
      </c>
      <c r="C187" s="1" t="s">
        <v>177</v>
      </c>
      <c r="D187" s="1" t="s">
        <v>1468</v>
      </c>
      <c r="E187" s="1">
        <v>186</v>
      </c>
      <c r="F187" s="5" t="s">
        <v>1469</v>
      </c>
      <c r="G187" s="5" t="s">
        <v>1468</v>
      </c>
      <c r="H187" s="1">
        <v>1</v>
      </c>
      <c r="I187" s="1" t="s">
        <v>1470</v>
      </c>
      <c r="J187" s="1" t="s">
        <v>1321</v>
      </c>
      <c r="K187" s="1" t="s">
        <v>213</v>
      </c>
      <c r="L187" s="1" t="str">
        <f>VLOOKUP(K187,countries!A:B,2,FALSE)</f>
        <v>A_S</v>
      </c>
      <c r="M187" s="1" t="s">
        <v>61</v>
      </c>
      <c r="N187" s="1">
        <v>0</v>
      </c>
      <c r="O187" s="1" t="s">
        <v>62</v>
      </c>
      <c r="P187" s="1" t="s">
        <v>213</v>
      </c>
      <c r="Q187" s="1" t="e">
        <v>#N/A</v>
      </c>
      <c r="R187" s="1" t="e">
        <v>#N/A</v>
      </c>
      <c r="S187" s="1" t="e">
        <v>#N/A</v>
      </c>
      <c r="T187" s="1" t="e">
        <v>#N/A</v>
      </c>
    </row>
    <row r="188" spans="1:20" ht="15.75" customHeight="1" x14ac:dyDescent="0.2">
      <c r="A188" s="1" t="s">
        <v>1471</v>
      </c>
      <c r="B188" s="1" t="s">
        <v>764</v>
      </c>
      <c r="C188" s="1" t="s">
        <v>764</v>
      </c>
      <c r="D188" s="1" t="s">
        <v>1471</v>
      </c>
      <c r="E188" s="1">
        <v>187</v>
      </c>
      <c r="F188" s="5" t="s">
        <v>1466</v>
      </c>
      <c r="G188" s="5" t="s">
        <v>1471</v>
      </c>
      <c r="H188" s="1">
        <v>1</v>
      </c>
      <c r="I188" s="1" t="s">
        <v>1472</v>
      </c>
      <c r="J188" s="1" t="s">
        <v>1103</v>
      </c>
      <c r="K188" s="1" t="s">
        <v>73</v>
      </c>
      <c r="L188" s="1" t="str">
        <f>VLOOKUP(K188,countries!A:B,2,FALSE)</f>
        <v>SA_SE</v>
      </c>
      <c r="M188" s="1" t="s">
        <v>61</v>
      </c>
      <c r="N188" s="1">
        <v>0</v>
      </c>
      <c r="O188" s="1" t="s">
        <v>62</v>
      </c>
      <c r="P188" s="1" t="s">
        <v>73</v>
      </c>
      <c r="Q188" s="1" t="e">
        <v>#N/A</v>
      </c>
      <c r="R188" s="1" t="e">
        <v>#N/A</v>
      </c>
      <c r="S188" s="1" t="e">
        <v>#N/A</v>
      </c>
      <c r="T188" s="1" t="e">
        <v>#N/A</v>
      </c>
    </row>
    <row r="189" spans="1:20" ht="15.75" customHeight="1" x14ac:dyDescent="0.2">
      <c r="A189" s="1" t="s">
        <v>1473</v>
      </c>
      <c r="B189" s="1" t="s">
        <v>581</v>
      </c>
      <c r="C189" s="1" t="s">
        <v>581</v>
      </c>
      <c r="D189" s="1" t="s">
        <v>1473</v>
      </c>
      <c r="E189" s="1">
        <v>188</v>
      </c>
      <c r="F189" s="5" t="s">
        <v>1474</v>
      </c>
      <c r="G189" s="5" t="s">
        <v>1473</v>
      </c>
      <c r="H189" s="1">
        <v>1</v>
      </c>
      <c r="I189" s="1" t="s">
        <v>1475</v>
      </c>
      <c r="J189" s="1" t="s">
        <v>1094</v>
      </c>
      <c r="K189" s="1" t="s">
        <v>44</v>
      </c>
      <c r="L189" s="1" t="str">
        <f>VLOOKUP(K189,countries!A:B,2,FALSE)</f>
        <v>IN</v>
      </c>
      <c r="M189" s="1" t="s">
        <v>74</v>
      </c>
      <c r="N189" s="1">
        <v>0</v>
      </c>
      <c r="O189" s="1" t="s">
        <v>62</v>
      </c>
      <c r="P189" s="1" t="s">
        <v>44</v>
      </c>
      <c r="Q189" s="1" t="e">
        <v>#N/A</v>
      </c>
      <c r="R189" s="1" t="e">
        <v>#N/A</v>
      </c>
      <c r="S189" s="1" t="e">
        <v>#N/A</v>
      </c>
      <c r="T189" s="1" t="e">
        <v>#N/A</v>
      </c>
    </row>
    <row r="190" spans="1:20" ht="15.75" customHeight="1" x14ac:dyDescent="0.2">
      <c r="A190" s="1" t="s">
        <v>1476</v>
      </c>
      <c r="B190" s="1" t="s">
        <v>767</v>
      </c>
      <c r="C190" s="1" t="s">
        <v>767</v>
      </c>
      <c r="D190" s="1" t="s">
        <v>1476</v>
      </c>
      <c r="E190" s="1">
        <v>189</v>
      </c>
      <c r="F190" s="5" t="s">
        <v>1477</v>
      </c>
      <c r="G190" s="5" t="s">
        <v>1476</v>
      </c>
      <c r="H190" s="1">
        <v>1</v>
      </c>
      <c r="I190" s="1" t="s">
        <v>1478</v>
      </c>
      <c r="J190" s="1" t="s">
        <v>1479</v>
      </c>
      <c r="K190" s="1" t="s">
        <v>1480</v>
      </c>
      <c r="L190" s="1" t="str">
        <f>VLOOKUP(K190,countries!A:B,2,FALSE)</f>
        <v>SA_NW</v>
      </c>
      <c r="M190" s="1" t="s">
        <v>344</v>
      </c>
      <c r="N190" s="1">
        <v>0</v>
      </c>
      <c r="O190" s="1" t="s">
        <v>62</v>
      </c>
      <c r="P190" s="1" t="s">
        <v>1480</v>
      </c>
      <c r="Q190" s="1" t="e">
        <v>#N/A</v>
      </c>
      <c r="R190" s="1" t="e">
        <v>#N/A</v>
      </c>
      <c r="S190" s="1" t="e">
        <v>#N/A</v>
      </c>
      <c r="T190" s="1" t="e">
        <v>#N/A</v>
      </c>
    </row>
    <row r="191" spans="1:20" ht="15.75" customHeight="1" x14ac:dyDescent="0.2">
      <c r="A191" s="1" t="s">
        <v>1481</v>
      </c>
      <c r="B191" s="1" t="s">
        <v>719</v>
      </c>
      <c r="C191" s="1" t="s">
        <v>719</v>
      </c>
      <c r="D191" s="1" t="s">
        <v>1481</v>
      </c>
      <c r="E191" s="1">
        <v>190</v>
      </c>
      <c r="F191" s="5" t="s">
        <v>1477</v>
      </c>
      <c r="G191" s="5" t="s">
        <v>1481</v>
      </c>
      <c r="H191" s="1">
        <v>1</v>
      </c>
      <c r="I191" s="1" t="s">
        <v>1482</v>
      </c>
      <c r="J191" s="1" t="s">
        <v>1321</v>
      </c>
      <c r="K191" s="1" t="s">
        <v>1483</v>
      </c>
      <c r="L191" s="1" t="str">
        <f>VLOOKUP(K191,countries!A:B,2,FALSE)</f>
        <v>EU_S</v>
      </c>
      <c r="M191" s="1" t="s">
        <v>46</v>
      </c>
      <c r="N191" s="1">
        <v>0</v>
      </c>
      <c r="O191" s="1" t="s">
        <v>62</v>
      </c>
      <c r="P191" s="1" t="s">
        <v>1483</v>
      </c>
      <c r="Q191" s="1" t="e">
        <v>#N/A</v>
      </c>
      <c r="R191" s="1" t="e">
        <v>#N/A</v>
      </c>
      <c r="S191" s="1" t="e">
        <v>#N/A</v>
      </c>
      <c r="T191" s="1" t="e">
        <v>#N/A</v>
      </c>
    </row>
    <row r="192" spans="1:20" ht="15.75" customHeight="1" x14ac:dyDescent="0.2">
      <c r="A192" s="1" t="s">
        <v>1484</v>
      </c>
      <c r="B192" s="1" t="s">
        <v>1485</v>
      </c>
      <c r="C192" s="1" t="s">
        <v>719</v>
      </c>
      <c r="D192" s="1" t="s">
        <v>53</v>
      </c>
      <c r="E192" s="1">
        <v>191</v>
      </c>
      <c r="F192" s="5" t="s">
        <v>1477</v>
      </c>
      <c r="G192" s="5"/>
      <c r="H192" s="1">
        <v>1</v>
      </c>
      <c r="I192" s="1" t="s">
        <v>1486</v>
      </c>
      <c r="J192" s="1" t="s">
        <v>481</v>
      </c>
      <c r="K192" s="1" t="s">
        <v>1483</v>
      </c>
      <c r="L192" s="1" t="str">
        <f>VLOOKUP(K192,countries!A:B,2,FALSE)</f>
        <v>EU_S</v>
      </c>
      <c r="M192" s="1" t="s">
        <v>46</v>
      </c>
      <c r="N192" s="1">
        <v>0</v>
      </c>
      <c r="O192" s="1" t="s">
        <v>62</v>
      </c>
      <c r="P192" s="1" t="s">
        <v>1483</v>
      </c>
      <c r="Q192" s="1" t="e">
        <v>#N/A</v>
      </c>
      <c r="R192" s="1" t="e">
        <v>#N/A</v>
      </c>
      <c r="S192" s="1" t="e">
        <v>#N/A</v>
      </c>
      <c r="T192" s="1" t="e">
        <v>#N/A</v>
      </c>
    </row>
    <row r="193" spans="1:20" ht="15.75" customHeight="1" x14ac:dyDescent="0.2">
      <c r="A193" s="1" t="s">
        <v>1487</v>
      </c>
      <c r="B193" s="1" t="s">
        <v>313</v>
      </c>
      <c r="C193" s="1" t="s">
        <v>313</v>
      </c>
      <c r="D193" s="1" t="s">
        <v>1487</v>
      </c>
      <c r="E193" s="1">
        <v>192</v>
      </c>
      <c r="F193" s="5" t="s">
        <v>1488</v>
      </c>
      <c r="G193" s="5" t="s">
        <v>1487</v>
      </c>
      <c r="H193" s="1">
        <v>1</v>
      </c>
      <c r="I193" s="1" t="s">
        <v>1489</v>
      </c>
      <c r="J193" s="1" t="s">
        <v>1119</v>
      </c>
      <c r="K193" s="1" t="s">
        <v>987</v>
      </c>
      <c r="L193" s="1" t="str">
        <f>VLOOKUP(K193,countries!A:B,2,FALSE)</f>
        <v>A_NW</v>
      </c>
      <c r="M193" s="1" t="s">
        <v>46</v>
      </c>
      <c r="N193" s="1">
        <v>0</v>
      </c>
      <c r="O193" s="1" t="s">
        <v>434</v>
      </c>
      <c r="P193" s="1" t="s">
        <v>987</v>
      </c>
      <c r="Q193" s="1" t="s">
        <v>582</v>
      </c>
      <c r="R193" s="1" t="s">
        <v>755</v>
      </c>
      <c r="S193" s="1">
        <v>58.1</v>
      </c>
      <c r="T193" s="1">
        <v>2100</v>
      </c>
    </row>
    <row r="194" spans="1:20" ht="15.75" customHeight="1" x14ac:dyDescent="0.2">
      <c r="A194" s="1" t="s">
        <v>1490</v>
      </c>
      <c r="B194" s="1" t="s">
        <v>171</v>
      </c>
      <c r="C194" s="1" t="s">
        <v>171</v>
      </c>
      <c r="D194" s="1" t="s">
        <v>1490</v>
      </c>
      <c r="E194" s="1">
        <v>193</v>
      </c>
      <c r="F194" s="5" t="s">
        <v>1491</v>
      </c>
      <c r="G194" s="5" t="s">
        <v>1490</v>
      </c>
      <c r="H194" s="1">
        <v>1</v>
      </c>
      <c r="I194" s="1" t="s">
        <v>1492</v>
      </c>
      <c r="J194" s="1" t="s">
        <v>270</v>
      </c>
      <c r="K194" s="1" t="s">
        <v>106</v>
      </c>
      <c r="L194" s="1" t="str">
        <f>VLOOKUP(K194,countries!A:B,2,FALSE)</f>
        <v>A_NW</v>
      </c>
      <c r="M194" s="1" t="s">
        <v>258</v>
      </c>
      <c r="N194" s="1">
        <v>0</v>
      </c>
      <c r="O194" s="1" t="s">
        <v>62</v>
      </c>
      <c r="P194" s="1" t="s">
        <v>106</v>
      </c>
      <c r="Q194" s="1" t="e">
        <v>#N/A</v>
      </c>
      <c r="R194" s="1" t="e">
        <v>#N/A</v>
      </c>
      <c r="S194" s="1" t="e">
        <v>#N/A</v>
      </c>
      <c r="T194" s="1" t="e">
        <v>#N/A</v>
      </c>
    </row>
    <row r="195" spans="1:20" ht="15.75" customHeight="1" x14ac:dyDescent="0.2">
      <c r="A195" s="1" t="s">
        <v>1493</v>
      </c>
      <c r="B195" s="1" t="s">
        <v>439</v>
      </c>
      <c r="C195" s="1" t="s">
        <v>439</v>
      </c>
      <c r="D195" s="1" t="s">
        <v>1493</v>
      </c>
      <c r="E195" s="1">
        <v>194</v>
      </c>
      <c r="F195" s="5" t="s">
        <v>1146</v>
      </c>
      <c r="G195" s="5" t="s">
        <v>1493</v>
      </c>
      <c r="H195" s="1">
        <v>1</v>
      </c>
      <c r="I195" s="1" t="s">
        <v>1494</v>
      </c>
      <c r="J195" s="1" t="s">
        <v>154</v>
      </c>
      <c r="K195" s="1" t="s">
        <v>174</v>
      </c>
      <c r="L195" s="1" t="str">
        <f>VLOOKUP(K195,countries!A:B,2,FALSE)</f>
        <v>A_S</v>
      </c>
      <c r="M195" s="1" t="s">
        <v>1495</v>
      </c>
      <c r="N195" s="1">
        <v>0</v>
      </c>
      <c r="O195" s="1" t="s">
        <v>434</v>
      </c>
      <c r="P195" s="1" t="s">
        <v>174</v>
      </c>
      <c r="Q195" s="1" t="e">
        <v>#N/A</v>
      </c>
      <c r="R195" s="1" t="e">
        <v>#N/A</v>
      </c>
      <c r="S195" s="1" t="e">
        <v>#N/A</v>
      </c>
      <c r="T195" s="1" t="e">
        <v>#N/A</v>
      </c>
    </row>
    <row r="196" spans="1:20" ht="15.75" customHeight="1" x14ac:dyDescent="0.2">
      <c r="A196" s="1" t="s">
        <v>1496</v>
      </c>
      <c r="B196" s="1" t="s">
        <v>638</v>
      </c>
      <c r="C196" s="1" t="s">
        <v>638</v>
      </c>
      <c r="D196" s="1" t="s">
        <v>1496</v>
      </c>
      <c r="E196" s="1">
        <v>195</v>
      </c>
      <c r="F196" s="5" t="s">
        <v>1488</v>
      </c>
      <c r="G196" s="5" t="s">
        <v>1496</v>
      </c>
      <c r="H196" s="1">
        <v>1</v>
      </c>
      <c r="I196" s="1" t="s">
        <v>1497</v>
      </c>
      <c r="J196" s="1" t="s">
        <v>1498</v>
      </c>
      <c r="K196" s="1" t="s">
        <v>213</v>
      </c>
      <c r="L196" s="1" t="str">
        <f>VLOOKUP(K196,countries!A:B,2,FALSE)</f>
        <v>A_S</v>
      </c>
      <c r="M196" s="1" t="s">
        <v>61</v>
      </c>
      <c r="N196" s="1">
        <v>0</v>
      </c>
      <c r="O196" s="1" t="s">
        <v>62</v>
      </c>
      <c r="P196" s="1" t="s">
        <v>213</v>
      </c>
      <c r="Q196" s="1" t="s">
        <v>535</v>
      </c>
      <c r="R196" s="1" t="s">
        <v>755</v>
      </c>
      <c r="S196" s="1">
        <v>37.700000000000003</v>
      </c>
      <c r="T196" s="1">
        <v>2100</v>
      </c>
    </row>
    <row r="197" spans="1:20" ht="15.75" customHeight="1" x14ac:dyDescent="0.2">
      <c r="A197" s="1" t="s">
        <v>1499</v>
      </c>
      <c r="B197" s="1" t="s">
        <v>570</v>
      </c>
      <c r="C197" s="1" t="s">
        <v>570</v>
      </c>
      <c r="D197" s="1" t="s">
        <v>1499</v>
      </c>
      <c r="E197" s="1">
        <v>196</v>
      </c>
      <c r="F197" s="5" t="s">
        <v>1488</v>
      </c>
      <c r="G197" s="5" t="s">
        <v>1499</v>
      </c>
      <c r="H197" s="1">
        <v>1</v>
      </c>
      <c r="I197" s="1" t="s">
        <v>1500</v>
      </c>
      <c r="J197" s="1" t="s">
        <v>462</v>
      </c>
      <c r="K197" s="1" t="s">
        <v>44</v>
      </c>
      <c r="L197" s="1" t="str">
        <f>VLOOKUP(K197,countries!A:B,2,FALSE)</f>
        <v>IN</v>
      </c>
      <c r="M197" s="1" t="s">
        <v>74</v>
      </c>
      <c r="N197" s="1">
        <v>0</v>
      </c>
      <c r="O197" s="1" t="s">
        <v>62</v>
      </c>
      <c r="P197" s="1" t="s">
        <v>44</v>
      </c>
      <c r="Q197" s="1" t="e">
        <v>#N/A</v>
      </c>
      <c r="R197" s="1" t="e">
        <v>#N/A</v>
      </c>
      <c r="S197" s="1" t="e">
        <v>#N/A</v>
      </c>
      <c r="T197" s="1" t="e">
        <v>#N/A</v>
      </c>
    </row>
    <row r="198" spans="1:20" ht="15.75" customHeight="1" x14ac:dyDescent="0.2">
      <c r="A198" s="1" t="s">
        <v>1504</v>
      </c>
      <c r="B198" s="1" t="s">
        <v>1505</v>
      </c>
      <c r="C198" s="1" t="s">
        <v>570</v>
      </c>
      <c r="D198" s="1" t="s">
        <v>53</v>
      </c>
      <c r="E198" s="1">
        <v>197</v>
      </c>
      <c r="F198" s="5" t="s">
        <v>1488</v>
      </c>
      <c r="G198" s="5"/>
      <c r="H198" s="1">
        <v>1</v>
      </c>
      <c r="I198" s="1" t="s">
        <v>1506</v>
      </c>
      <c r="J198" s="1" t="s">
        <v>1507</v>
      </c>
      <c r="K198" s="1" t="s">
        <v>44</v>
      </c>
      <c r="L198" s="1" t="str">
        <f>VLOOKUP(K198,countries!A:B,2,FALSE)</f>
        <v>IN</v>
      </c>
      <c r="M198" s="1" t="s">
        <v>74</v>
      </c>
      <c r="N198" s="1">
        <v>0</v>
      </c>
      <c r="O198" s="1" t="s">
        <v>62</v>
      </c>
      <c r="P198" s="1" t="s">
        <v>44</v>
      </c>
      <c r="Q198" s="1" t="e">
        <v>#N/A</v>
      </c>
      <c r="R198" s="1" t="e">
        <v>#N/A</v>
      </c>
      <c r="S198" s="1" t="e">
        <v>#N/A</v>
      </c>
      <c r="T198" s="1" t="e">
        <v>#N/A</v>
      </c>
    </row>
    <row r="199" spans="1:20" ht="15.75" customHeight="1" x14ac:dyDescent="0.2">
      <c r="A199" s="1" t="s">
        <v>1508</v>
      </c>
      <c r="B199" s="1" t="s">
        <v>311</v>
      </c>
      <c r="C199" s="1" t="s">
        <v>311</v>
      </c>
      <c r="D199" s="1" t="s">
        <v>1508</v>
      </c>
      <c r="E199" s="1">
        <v>198</v>
      </c>
      <c r="F199" s="5" t="s">
        <v>1488</v>
      </c>
      <c r="G199" s="5" t="s">
        <v>1508</v>
      </c>
      <c r="H199" s="1">
        <v>1</v>
      </c>
      <c r="I199" s="1" t="s">
        <v>1509</v>
      </c>
      <c r="J199" s="1" t="s">
        <v>168</v>
      </c>
      <c r="K199" s="1" t="s">
        <v>987</v>
      </c>
      <c r="L199" s="1" t="str">
        <f>VLOOKUP(K199,countries!A:B,2,FALSE)</f>
        <v>A_NW</v>
      </c>
      <c r="M199" s="1" t="s">
        <v>46</v>
      </c>
      <c r="N199" s="1">
        <v>0</v>
      </c>
      <c r="O199" s="1" t="s">
        <v>62</v>
      </c>
      <c r="P199" s="1" t="s">
        <v>987</v>
      </c>
      <c r="Q199" s="1" t="e">
        <v>#N/A</v>
      </c>
      <c r="R199" s="1" t="e">
        <v>#N/A</v>
      </c>
      <c r="S199" s="1" t="e">
        <v>#N/A</v>
      </c>
      <c r="T199" s="1" t="e">
        <v>#N/A</v>
      </c>
    </row>
    <row r="200" spans="1:20" ht="15.75" customHeight="1" x14ac:dyDescent="0.2">
      <c r="A200" s="1" t="s">
        <v>1510</v>
      </c>
      <c r="B200" s="1" t="s">
        <v>135</v>
      </c>
      <c r="C200" s="1" t="s">
        <v>135</v>
      </c>
      <c r="D200" s="1" t="s">
        <v>1510</v>
      </c>
      <c r="E200" s="1">
        <v>199</v>
      </c>
      <c r="F200" s="5" t="s">
        <v>1511</v>
      </c>
      <c r="G200" s="5" t="s">
        <v>1510</v>
      </c>
      <c r="H200" s="1">
        <v>1</v>
      </c>
      <c r="I200" s="1" t="s">
        <v>1512</v>
      </c>
      <c r="J200" s="1" t="s">
        <v>328</v>
      </c>
      <c r="K200" s="1" t="s">
        <v>236</v>
      </c>
      <c r="L200" s="1" t="str">
        <f>VLOOKUP(K200,countries!A:B,2,FALSE)</f>
        <v>CN</v>
      </c>
      <c r="M200" s="1" t="s">
        <v>275</v>
      </c>
      <c r="N200" s="1">
        <v>0</v>
      </c>
      <c r="O200" s="1" t="s">
        <v>62</v>
      </c>
      <c r="P200" s="1" t="s">
        <v>236</v>
      </c>
      <c r="Q200" s="1" t="e">
        <v>#N/A</v>
      </c>
      <c r="R200" s="1" t="e">
        <v>#N/A</v>
      </c>
      <c r="S200" s="1" t="e">
        <v>#N/A</v>
      </c>
      <c r="T200" s="1" t="e">
        <v>#N/A</v>
      </c>
    </row>
    <row r="201" spans="1:20" ht="15.75" customHeight="1" x14ac:dyDescent="0.2">
      <c r="A201" s="1" t="s">
        <v>1513</v>
      </c>
      <c r="B201" s="1" t="s">
        <v>137</v>
      </c>
      <c r="C201" s="1" t="s">
        <v>137</v>
      </c>
      <c r="D201" s="1" t="s">
        <v>1513</v>
      </c>
      <c r="E201" s="1">
        <v>200</v>
      </c>
      <c r="F201" s="5" t="s">
        <v>1511</v>
      </c>
      <c r="G201" s="5" t="s">
        <v>1513</v>
      </c>
      <c r="H201" s="1">
        <v>1</v>
      </c>
      <c r="I201" s="1" t="s">
        <v>1514</v>
      </c>
      <c r="J201" s="1" t="s">
        <v>315</v>
      </c>
      <c r="K201" s="1" t="s">
        <v>236</v>
      </c>
      <c r="L201" s="1" t="str">
        <f>VLOOKUP(K201,countries!A:B,2,FALSE)</f>
        <v>CN</v>
      </c>
      <c r="M201" s="1" t="s">
        <v>275</v>
      </c>
      <c r="N201" s="1">
        <v>0</v>
      </c>
      <c r="O201" s="1" t="s">
        <v>62</v>
      </c>
      <c r="P201" s="1" t="s">
        <v>236</v>
      </c>
      <c r="Q201" s="1" t="e">
        <v>#N/A</v>
      </c>
      <c r="R201" s="1" t="e">
        <v>#N/A</v>
      </c>
      <c r="S201" s="1" t="e">
        <v>#N/A</v>
      </c>
      <c r="T201" s="1" t="e">
        <v>#N/A</v>
      </c>
    </row>
    <row r="202" spans="1:20" ht="15.75" customHeight="1" x14ac:dyDescent="0.2">
      <c r="A202" s="1" t="s">
        <v>1515</v>
      </c>
      <c r="B202" s="1" t="s">
        <v>193</v>
      </c>
      <c r="C202" s="1" t="s">
        <v>193</v>
      </c>
      <c r="D202" s="1" t="s">
        <v>1515</v>
      </c>
      <c r="E202" s="1">
        <v>201</v>
      </c>
      <c r="F202" s="5" t="s">
        <v>1511</v>
      </c>
      <c r="G202" s="5" t="s">
        <v>1515</v>
      </c>
      <c r="H202" s="1">
        <v>1</v>
      </c>
      <c r="I202" s="1" t="s">
        <v>1516</v>
      </c>
      <c r="J202" s="1" t="s">
        <v>209</v>
      </c>
      <c r="K202" s="1" t="s">
        <v>271</v>
      </c>
      <c r="L202" s="1" t="str">
        <f>VLOOKUP(K202,countries!A:B,2,FALSE)</f>
        <v>A_NW</v>
      </c>
      <c r="M202" s="1" t="s">
        <v>46</v>
      </c>
      <c r="N202" s="1">
        <v>0</v>
      </c>
      <c r="O202" s="1" t="s">
        <v>47</v>
      </c>
      <c r="P202" s="1" t="s">
        <v>271</v>
      </c>
      <c r="Q202" s="1" t="e">
        <v>#N/A</v>
      </c>
      <c r="R202" s="1" t="e">
        <v>#N/A</v>
      </c>
      <c r="S202" s="1" t="e">
        <v>#N/A</v>
      </c>
      <c r="T202" s="1" t="e">
        <v>#N/A</v>
      </c>
    </row>
    <row r="203" spans="1:20" ht="15.75" customHeight="1" x14ac:dyDescent="0.2">
      <c r="A203" s="1" t="s">
        <v>1518</v>
      </c>
      <c r="B203" s="1" t="s">
        <v>782</v>
      </c>
      <c r="C203" s="1" t="s">
        <v>782</v>
      </c>
      <c r="D203" s="1" t="s">
        <v>1518</v>
      </c>
      <c r="E203" s="1">
        <v>202</v>
      </c>
      <c r="F203" s="5" t="s">
        <v>1519</v>
      </c>
      <c r="G203" s="5" t="s">
        <v>1518</v>
      </c>
      <c r="H203" s="1">
        <v>1</v>
      </c>
      <c r="I203" s="1" t="s">
        <v>1520</v>
      </c>
      <c r="J203" s="1" t="s">
        <v>1521</v>
      </c>
      <c r="K203" s="1" t="s">
        <v>906</v>
      </c>
      <c r="L203" s="1" t="str">
        <f>VLOOKUP(K203,countries!A:B,2,FALSE)</f>
        <v>ME</v>
      </c>
      <c r="M203" s="1" t="s">
        <v>74</v>
      </c>
      <c r="N203" s="1">
        <v>0</v>
      </c>
      <c r="O203" s="1" t="s">
        <v>62</v>
      </c>
      <c r="P203" s="1" t="s">
        <v>906</v>
      </c>
      <c r="Q203" s="1" t="e">
        <v>#N/A</v>
      </c>
      <c r="R203" s="1" t="e">
        <v>#N/A</v>
      </c>
      <c r="S203" s="1" t="e">
        <v>#N/A</v>
      </c>
      <c r="T203" s="1" t="e">
        <v>#N/A</v>
      </c>
    </row>
    <row r="204" spans="1:20" ht="15.75" customHeight="1" x14ac:dyDescent="0.2">
      <c r="A204" s="38" t="s">
        <v>1522</v>
      </c>
      <c r="B204" s="38" t="s">
        <v>782</v>
      </c>
      <c r="C204" s="38" t="s">
        <v>782</v>
      </c>
      <c r="D204" s="1" t="s">
        <v>53</v>
      </c>
      <c r="E204" s="1">
        <v>203</v>
      </c>
      <c r="F204" s="5" t="s">
        <v>1519</v>
      </c>
      <c r="G204" s="5"/>
      <c r="H204" s="1">
        <v>1</v>
      </c>
      <c r="I204" s="19" t="s">
        <v>1523</v>
      </c>
      <c r="J204" s="19" t="s">
        <v>1433</v>
      </c>
      <c r="K204" s="19" t="s">
        <v>906</v>
      </c>
      <c r="L204" s="19" t="str">
        <f>VLOOKUP(K204,countries!A:B,2,FALSE)</f>
        <v>ME</v>
      </c>
      <c r="M204" s="19" t="s">
        <v>374</v>
      </c>
      <c r="N204" s="1">
        <v>0</v>
      </c>
      <c r="O204" s="19" t="e">
        <v>#N/A</v>
      </c>
      <c r="P204" s="1" t="s">
        <v>906</v>
      </c>
      <c r="Q204" s="19" t="e">
        <v>#N/A</v>
      </c>
      <c r="R204" s="19" t="e">
        <v>#N/A</v>
      </c>
      <c r="S204" s="19" t="e">
        <v>#N/A</v>
      </c>
      <c r="T204" s="19" t="e">
        <v>#N/A</v>
      </c>
    </row>
    <row r="205" spans="1:20" ht="15.75" customHeight="1" x14ac:dyDescent="0.2">
      <c r="A205" s="1" t="s">
        <v>1524</v>
      </c>
      <c r="B205" s="1" t="s">
        <v>1525</v>
      </c>
      <c r="C205" s="1" t="s">
        <v>782</v>
      </c>
      <c r="D205" s="1" t="s">
        <v>53</v>
      </c>
      <c r="E205" s="1">
        <v>204</v>
      </c>
      <c r="F205" s="5" t="s">
        <v>1519</v>
      </c>
      <c r="G205" s="5"/>
      <c r="H205" s="1">
        <v>1</v>
      </c>
      <c r="I205" s="1" t="s">
        <v>1526</v>
      </c>
      <c r="J205" s="1" t="s">
        <v>226</v>
      </c>
      <c r="K205" s="1" t="s">
        <v>906</v>
      </c>
      <c r="L205" s="1" t="str">
        <f>VLOOKUP(K205,countries!A:B,2,FALSE)</f>
        <v>ME</v>
      </c>
      <c r="M205" s="1" t="s">
        <v>74</v>
      </c>
      <c r="N205" s="1">
        <v>0</v>
      </c>
      <c r="O205" s="1" t="s">
        <v>62</v>
      </c>
      <c r="P205" s="1" t="s">
        <v>906</v>
      </c>
      <c r="Q205" s="1" t="e">
        <v>#N/A</v>
      </c>
      <c r="R205" s="1" t="e">
        <v>#N/A</v>
      </c>
      <c r="S205" s="1" t="e">
        <v>#N/A</v>
      </c>
      <c r="T205" s="1" t="e">
        <v>#N/A</v>
      </c>
    </row>
    <row r="206" spans="1:20" ht="15.75" customHeight="1" x14ac:dyDescent="0.2">
      <c r="A206" s="1" t="s">
        <v>1527</v>
      </c>
      <c r="B206" s="1" t="s">
        <v>830</v>
      </c>
      <c r="C206" s="1" t="s">
        <v>830</v>
      </c>
      <c r="D206" s="1" t="s">
        <v>1527</v>
      </c>
      <c r="E206" s="1">
        <v>205</v>
      </c>
      <c r="F206" s="5" t="s">
        <v>1528</v>
      </c>
      <c r="G206" s="5" t="s">
        <v>1527</v>
      </c>
      <c r="H206" s="1">
        <v>1</v>
      </c>
      <c r="I206" s="1" t="s">
        <v>1529</v>
      </c>
      <c r="J206" s="1" t="s">
        <v>1128</v>
      </c>
      <c r="K206" s="1" t="s">
        <v>1530</v>
      </c>
      <c r="L206" s="1" t="str">
        <f>VLOOKUP(K206,countries!A:B,2,FALSE)</f>
        <v>EU_S</v>
      </c>
      <c r="M206" s="1" t="s">
        <v>74</v>
      </c>
      <c r="N206" s="1">
        <v>0</v>
      </c>
      <c r="O206" s="1" t="s">
        <v>62</v>
      </c>
      <c r="P206" s="1" t="s">
        <v>1530</v>
      </c>
      <c r="Q206" s="1" t="e">
        <v>#N/A</v>
      </c>
      <c r="R206" s="1" t="e">
        <v>#N/A</v>
      </c>
      <c r="S206" s="1" t="e">
        <v>#N/A</v>
      </c>
      <c r="T206" s="1" t="e">
        <v>#N/A</v>
      </c>
    </row>
    <row r="207" spans="1:20" ht="15.75" customHeight="1" x14ac:dyDescent="0.2">
      <c r="A207" s="1" t="s">
        <v>1531</v>
      </c>
      <c r="B207" s="1" t="s">
        <v>455</v>
      </c>
      <c r="C207" s="1" t="s">
        <v>455</v>
      </c>
      <c r="D207" s="1" t="s">
        <v>1531</v>
      </c>
      <c r="E207" s="1">
        <v>206</v>
      </c>
      <c r="F207" s="5" t="s">
        <v>1488</v>
      </c>
      <c r="G207" s="5" t="s">
        <v>1531</v>
      </c>
      <c r="H207" s="1">
        <v>1</v>
      </c>
      <c r="I207" s="1" t="s">
        <v>1532</v>
      </c>
      <c r="J207" s="1" t="s">
        <v>1507</v>
      </c>
      <c r="K207" s="1" t="s">
        <v>174</v>
      </c>
      <c r="L207" s="1" t="str">
        <f>VLOOKUP(K207,countries!A:B,2,FALSE)</f>
        <v>A_S</v>
      </c>
      <c r="M207" s="1" t="s">
        <v>275</v>
      </c>
      <c r="N207" s="1">
        <v>0</v>
      </c>
      <c r="O207" s="1" t="s">
        <v>62</v>
      </c>
      <c r="P207" s="1" t="s">
        <v>174</v>
      </c>
      <c r="Q207" s="1" t="e">
        <v>#N/A</v>
      </c>
      <c r="R207" s="1" t="e">
        <v>#N/A</v>
      </c>
      <c r="S207" s="1" t="e">
        <v>#N/A</v>
      </c>
      <c r="T207" s="1" t="e">
        <v>#N/A</v>
      </c>
    </row>
    <row r="208" spans="1:20" ht="15.75" customHeight="1" x14ac:dyDescent="0.2">
      <c r="A208" s="1" t="s">
        <v>1533</v>
      </c>
      <c r="B208" s="1" t="s">
        <v>156</v>
      </c>
      <c r="C208" s="1" t="s">
        <v>156</v>
      </c>
      <c r="D208" s="1" t="s">
        <v>1533</v>
      </c>
      <c r="E208" s="1">
        <v>207</v>
      </c>
      <c r="F208" s="5" t="s">
        <v>1511</v>
      </c>
      <c r="G208" s="5" t="s">
        <v>1533</v>
      </c>
      <c r="H208" s="1">
        <v>1</v>
      </c>
      <c r="I208" s="1" t="s">
        <v>1534</v>
      </c>
      <c r="J208" s="1" t="s">
        <v>407</v>
      </c>
      <c r="K208" s="1" t="s">
        <v>578</v>
      </c>
      <c r="L208" s="1" t="str">
        <f>VLOOKUP(K208,countries!A:B,2,FALSE)</f>
        <v>A_NE</v>
      </c>
      <c r="M208" s="1" t="s">
        <v>275</v>
      </c>
      <c r="N208" s="1">
        <v>0</v>
      </c>
      <c r="O208" s="1" t="s">
        <v>62</v>
      </c>
      <c r="P208" s="1" t="s">
        <v>578</v>
      </c>
      <c r="Q208" s="1" t="s">
        <v>582</v>
      </c>
      <c r="R208" s="1" t="s">
        <v>755</v>
      </c>
      <c r="S208" s="1">
        <v>84.8</v>
      </c>
      <c r="T208" s="1">
        <v>2100</v>
      </c>
    </row>
    <row r="209" spans="1:20" ht="15.75" customHeight="1" x14ac:dyDescent="0.2">
      <c r="A209" s="1" t="s">
        <v>1535</v>
      </c>
      <c r="B209" s="1" t="s">
        <v>1536</v>
      </c>
      <c r="C209" s="1" t="s">
        <v>690</v>
      </c>
      <c r="D209" s="1" t="s">
        <v>53</v>
      </c>
      <c r="E209" s="1">
        <v>208</v>
      </c>
      <c r="F209" s="5" t="s">
        <v>1519</v>
      </c>
      <c r="G209" s="5"/>
      <c r="H209" s="1">
        <v>1</v>
      </c>
      <c r="I209" s="1" t="s">
        <v>1537</v>
      </c>
      <c r="J209" s="1" t="s">
        <v>1538</v>
      </c>
      <c r="K209" s="1" t="s">
        <v>1539</v>
      </c>
      <c r="L209" s="1" t="str">
        <f>VLOOKUP(K209,countries!A:B,2,FALSE)</f>
        <v>ME</v>
      </c>
      <c r="M209" s="1" t="s">
        <v>74</v>
      </c>
      <c r="N209" s="1">
        <v>0</v>
      </c>
      <c r="O209" s="1" t="s">
        <v>62</v>
      </c>
      <c r="P209" s="1" t="s">
        <v>1539</v>
      </c>
      <c r="Q209" s="1" t="s">
        <v>48</v>
      </c>
      <c r="R209" s="1" t="s">
        <v>75</v>
      </c>
      <c r="S209" s="1">
        <v>76.099999999999994</v>
      </c>
      <c r="T209" s="1">
        <v>2130</v>
      </c>
    </row>
    <row r="210" spans="1:20" ht="15.75" customHeight="1" x14ac:dyDescent="0.2">
      <c r="A210" s="1" t="s">
        <v>1540</v>
      </c>
      <c r="B210" s="1" t="s">
        <v>1041</v>
      </c>
      <c r="C210" s="1" t="s">
        <v>1041</v>
      </c>
      <c r="D210" s="1" t="s">
        <v>1540</v>
      </c>
      <c r="E210" s="1">
        <v>209</v>
      </c>
      <c r="F210" s="5" t="s">
        <v>1541</v>
      </c>
      <c r="G210" s="5" t="s">
        <v>1540</v>
      </c>
      <c r="H210" s="1">
        <v>1</v>
      </c>
      <c r="I210" s="1" t="s">
        <v>1542</v>
      </c>
      <c r="J210" s="1" t="s">
        <v>561</v>
      </c>
      <c r="K210" s="1" t="s">
        <v>353</v>
      </c>
      <c r="L210" s="1" t="str">
        <f>VLOOKUP(K210,countries!A:B,2,FALSE)</f>
        <v>A_NW</v>
      </c>
      <c r="M210" s="1" t="s">
        <v>74</v>
      </c>
      <c r="N210" s="1">
        <v>0</v>
      </c>
      <c r="O210" s="1" t="s">
        <v>356</v>
      </c>
      <c r="P210" s="1" t="s">
        <v>353</v>
      </c>
      <c r="Q210" s="1" t="e">
        <v>#N/A</v>
      </c>
      <c r="R210" s="1" t="e">
        <v>#N/A</v>
      </c>
      <c r="S210" s="1" t="e">
        <v>#N/A</v>
      </c>
      <c r="T210" s="1" t="e">
        <v>#N/A</v>
      </c>
    </row>
    <row r="211" spans="1:20" ht="15.75" customHeight="1" x14ac:dyDescent="0.2">
      <c r="A211" s="1" t="s">
        <v>1543</v>
      </c>
      <c r="B211" s="1" t="s">
        <v>685</v>
      </c>
      <c r="C211" s="1" t="s">
        <v>685</v>
      </c>
      <c r="D211" s="1" t="s">
        <v>1543</v>
      </c>
      <c r="E211" s="1">
        <v>210</v>
      </c>
      <c r="F211" s="5" t="s">
        <v>1519</v>
      </c>
      <c r="G211" s="5" t="s">
        <v>1543</v>
      </c>
      <c r="H211" s="1">
        <v>1</v>
      </c>
      <c r="I211" s="1" t="s">
        <v>1544</v>
      </c>
      <c r="J211" s="1" t="s">
        <v>315</v>
      </c>
      <c r="K211" s="1" t="s">
        <v>1539</v>
      </c>
      <c r="L211" s="1" t="str">
        <f>VLOOKUP(K211,countries!A:B,2,FALSE)</f>
        <v>ME</v>
      </c>
      <c r="M211" s="1" t="s">
        <v>74</v>
      </c>
      <c r="N211" s="1">
        <v>0</v>
      </c>
      <c r="O211" s="1" t="s">
        <v>62</v>
      </c>
      <c r="P211" s="1" t="s">
        <v>1539</v>
      </c>
      <c r="Q211" s="1" t="e">
        <v>#N/A</v>
      </c>
      <c r="R211" s="1" t="e">
        <v>#N/A</v>
      </c>
      <c r="S211" s="1" t="e">
        <v>#N/A</v>
      </c>
      <c r="T211" s="1" t="e">
        <v>#N/A</v>
      </c>
    </row>
    <row r="212" spans="1:20" ht="15.75" customHeight="1" x14ac:dyDescent="0.2">
      <c r="A212" s="1" t="s">
        <v>1545</v>
      </c>
      <c r="B212" s="1" t="s">
        <v>690</v>
      </c>
      <c r="C212" s="1" t="s">
        <v>690</v>
      </c>
      <c r="D212" s="1" t="s">
        <v>1545</v>
      </c>
      <c r="E212" s="1">
        <v>211</v>
      </c>
      <c r="F212" s="5" t="s">
        <v>1519</v>
      </c>
      <c r="G212" s="5" t="s">
        <v>1545</v>
      </c>
      <c r="H212" s="1">
        <v>1</v>
      </c>
      <c r="I212" s="1" t="s">
        <v>1546</v>
      </c>
      <c r="J212" s="1" t="s">
        <v>894</v>
      </c>
      <c r="K212" s="1" t="s">
        <v>1539</v>
      </c>
      <c r="L212" s="1" t="str">
        <f>VLOOKUP(K212,countries!A:B,2,FALSE)</f>
        <v>ME</v>
      </c>
      <c r="M212" s="1" t="s">
        <v>74</v>
      </c>
      <c r="N212" s="1">
        <v>0</v>
      </c>
      <c r="O212" s="1" t="s">
        <v>62</v>
      </c>
      <c r="P212" s="1" t="s">
        <v>1539</v>
      </c>
      <c r="Q212" s="1" t="s">
        <v>48</v>
      </c>
      <c r="R212" s="1" t="s">
        <v>75</v>
      </c>
      <c r="S212" s="1">
        <v>76.099999999999994</v>
      </c>
      <c r="T212" s="1">
        <v>2130</v>
      </c>
    </row>
    <row r="213" spans="1:20" ht="15.75" customHeight="1" x14ac:dyDescent="0.2">
      <c r="A213" s="1" t="s">
        <v>1547</v>
      </c>
      <c r="B213" s="1" t="s">
        <v>808</v>
      </c>
      <c r="C213" s="1" t="s">
        <v>808</v>
      </c>
      <c r="D213" s="1" t="s">
        <v>1547</v>
      </c>
      <c r="E213" s="1">
        <v>212</v>
      </c>
      <c r="F213" s="5" t="s">
        <v>1519</v>
      </c>
      <c r="G213" s="5" t="s">
        <v>1547</v>
      </c>
      <c r="H213" s="1">
        <v>1</v>
      </c>
      <c r="I213" s="1" t="s">
        <v>1548</v>
      </c>
      <c r="J213" s="1" t="s">
        <v>122</v>
      </c>
      <c r="K213" s="1" t="s">
        <v>44</v>
      </c>
      <c r="L213" s="1" t="str">
        <f>VLOOKUP(K213,countries!A:B,2,FALSE)</f>
        <v>IN</v>
      </c>
      <c r="M213" s="1" t="s">
        <v>258</v>
      </c>
      <c r="N213" s="1">
        <v>0</v>
      </c>
      <c r="O213" s="1" t="s">
        <v>62</v>
      </c>
      <c r="P213" s="1" t="s">
        <v>44</v>
      </c>
      <c r="Q213" s="1" t="e">
        <v>#N/A</v>
      </c>
      <c r="R213" s="1" t="e">
        <v>#N/A</v>
      </c>
      <c r="S213" s="1" t="e">
        <v>#N/A</v>
      </c>
      <c r="T213" s="1" t="e">
        <v>#N/A</v>
      </c>
    </row>
    <row r="214" spans="1:20" ht="15.75" customHeight="1" x14ac:dyDescent="0.2">
      <c r="A214" s="1" t="s">
        <v>1549</v>
      </c>
      <c r="B214" s="1" t="s">
        <v>636</v>
      </c>
      <c r="C214" s="1" t="s">
        <v>636</v>
      </c>
      <c r="D214" s="1" t="s">
        <v>1549</v>
      </c>
      <c r="E214" s="1">
        <v>213</v>
      </c>
      <c r="F214" s="5" t="s">
        <v>1519</v>
      </c>
      <c r="G214" s="5" t="s">
        <v>1549</v>
      </c>
      <c r="H214" s="1">
        <v>1</v>
      </c>
      <c r="I214" s="1" t="s">
        <v>1550</v>
      </c>
      <c r="J214" s="1" t="s">
        <v>1551</v>
      </c>
      <c r="K214" s="1" t="s">
        <v>877</v>
      </c>
      <c r="L214" s="1" t="str">
        <f>VLOOKUP(K214,countries!A:B,2,FALSE)</f>
        <v>SA_SE</v>
      </c>
      <c r="M214" s="1" t="s">
        <v>275</v>
      </c>
      <c r="N214" s="1">
        <v>0</v>
      </c>
      <c r="O214" s="1" t="s">
        <v>62</v>
      </c>
      <c r="P214" s="1" t="s">
        <v>877</v>
      </c>
      <c r="Q214" s="1" t="e">
        <v>#N/A</v>
      </c>
      <c r="R214" s="1" t="e">
        <v>#N/A</v>
      </c>
      <c r="S214" s="1" t="e">
        <v>#N/A</v>
      </c>
      <c r="T214" s="1" t="e">
        <v>#N/A</v>
      </c>
    </row>
    <row r="215" spans="1:20" ht="15.75" customHeight="1" x14ac:dyDescent="0.2">
      <c r="A215" s="1" t="s">
        <v>1552</v>
      </c>
      <c r="B215" s="1" t="s">
        <v>1553</v>
      </c>
      <c r="C215" s="1" t="s">
        <v>636</v>
      </c>
      <c r="D215" s="1" t="s">
        <v>53</v>
      </c>
      <c r="E215" s="1">
        <v>214</v>
      </c>
      <c r="F215" s="5" t="s">
        <v>1519</v>
      </c>
      <c r="G215" s="5"/>
      <c r="H215" s="1">
        <v>1</v>
      </c>
      <c r="I215" s="1" t="s">
        <v>1554</v>
      </c>
      <c r="J215" s="1" t="s">
        <v>339</v>
      </c>
      <c r="K215" s="1" t="s">
        <v>877</v>
      </c>
      <c r="L215" s="1" t="str">
        <f>VLOOKUP(K215,countries!A:B,2,FALSE)</f>
        <v>SA_SE</v>
      </c>
      <c r="M215" s="1" t="s">
        <v>275</v>
      </c>
      <c r="N215" s="1">
        <v>0</v>
      </c>
      <c r="O215" s="1" t="s">
        <v>62</v>
      </c>
      <c r="P215" s="1" t="s">
        <v>877</v>
      </c>
      <c r="Q215" s="1" t="e">
        <v>#N/A</v>
      </c>
      <c r="R215" s="1" t="e">
        <v>#N/A</v>
      </c>
      <c r="S215" s="1" t="e">
        <v>#N/A</v>
      </c>
      <c r="T215" s="1" t="e">
        <v>#N/A</v>
      </c>
    </row>
    <row r="216" spans="1:20" ht="15.75" customHeight="1" x14ac:dyDescent="0.2">
      <c r="A216" s="1" t="s">
        <v>1555</v>
      </c>
      <c r="B216" s="1" t="s">
        <v>1297</v>
      </c>
      <c r="C216" s="1" t="s">
        <v>1297</v>
      </c>
      <c r="D216" s="1" t="s">
        <v>1555</v>
      </c>
      <c r="E216" s="1">
        <v>215</v>
      </c>
      <c r="F216" s="5" t="s">
        <v>1556</v>
      </c>
      <c r="G216" s="5" t="s">
        <v>1555</v>
      </c>
      <c r="H216" s="1">
        <v>1</v>
      </c>
      <c r="I216" s="1" t="s">
        <v>1557</v>
      </c>
      <c r="J216" s="1" t="s">
        <v>1521</v>
      </c>
      <c r="K216" s="1" t="s">
        <v>236</v>
      </c>
      <c r="L216" s="1" t="str">
        <f>VLOOKUP(K216,countries!A:B,2,FALSE)</f>
        <v>CN</v>
      </c>
      <c r="M216" s="1" t="s">
        <v>74</v>
      </c>
      <c r="N216" s="1">
        <v>0</v>
      </c>
      <c r="O216" s="1" t="s">
        <v>62</v>
      </c>
      <c r="P216" s="1" t="s">
        <v>236</v>
      </c>
      <c r="Q216" s="1" t="e">
        <v>#N/A</v>
      </c>
      <c r="R216" s="1" t="e">
        <v>#N/A</v>
      </c>
      <c r="S216" s="1" t="e">
        <v>#N/A</v>
      </c>
      <c r="T216" s="1" t="e">
        <v>#N/A</v>
      </c>
    </row>
    <row r="217" spans="1:20" ht="15.75" customHeight="1" x14ac:dyDescent="0.2">
      <c r="A217" s="1" t="s">
        <v>1558</v>
      </c>
      <c r="B217" s="1" t="s">
        <v>490</v>
      </c>
      <c r="C217" s="1" t="s">
        <v>490</v>
      </c>
      <c r="D217" s="1" t="s">
        <v>53</v>
      </c>
      <c r="E217" s="1">
        <v>216</v>
      </c>
      <c r="F217" s="5" t="s">
        <v>1488</v>
      </c>
      <c r="G217" s="5" t="s">
        <v>1558</v>
      </c>
      <c r="H217" s="1">
        <v>1</v>
      </c>
      <c r="I217" s="1" t="s">
        <v>1559</v>
      </c>
      <c r="J217" s="1" t="s">
        <v>761</v>
      </c>
      <c r="K217" s="1" t="s">
        <v>236</v>
      </c>
      <c r="L217" s="1" t="str">
        <f>VLOOKUP(K217,countries!A:B,2,FALSE)</f>
        <v>CN</v>
      </c>
      <c r="M217" s="1" t="s">
        <v>74</v>
      </c>
      <c r="N217" s="1">
        <v>0</v>
      </c>
      <c r="O217" s="1" t="s">
        <v>62</v>
      </c>
      <c r="P217" s="1" t="s">
        <v>236</v>
      </c>
      <c r="Q217" s="1" t="e">
        <v>#N/A</v>
      </c>
      <c r="R217" s="1" t="e">
        <v>#N/A</v>
      </c>
      <c r="S217" s="1" t="e">
        <v>#N/A</v>
      </c>
      <c r="T217" s="1" t="e">
        <v>#N/A</v>
      </c>
    </row>
    <row r="218" spans="1:20" ht="15.75" customHeight="1" x14ac:dyDescent="0.2">
      <c r="A218" s="1" t="s">
        <v>1560</v>
      </c>
      <c r="B218" s="1" t="s">
        <v>498</v>
      </c>
      <c r="C218" s="1" t="s">
        <v>498</v>
      </c>
      <c r="D218" s="1" t="s">
        <v>1560</v>
      </c>
      <c r="E218" s="1">
        <v>217</v>
      </c>
      <c r="F218" s="5" t="s">
        <v>1519</v>
      </c>
      <c r="G218" s="5" t="s">
        <v>1560</v>
      </c>
      <c r="H218" s="1">
        <v>1</v>
      </c>
      <c r="I218" s="1" t="s">
        <v>1561</v>
      </c>
      <c r="J218" s="1" t="s">
        <v>1301</v>
      </c>
      <c r="K218" s="1" t="s">
        <v>73</v>
      </c>
      <c r="L218" s="1" t="str">
        <f>VLOOKUP(K218,countries!A:B,2,FALSE)</f>
        <v>SA_SE</v>
      </c>
      <c r="M218" s="1" t="s">
        <v>46</v>
      </c>
      <c r="N218" s="1">
        <v>0</v>
      </c>
      <c r="O218" s="1" t="s">
        <v>62</v>
      </c>
      <c r="P218" s="1" t="s">
        <v>73</v>
      </c>
      <c r="Q218" s="1" t="e">
        <v>#N/A</v>
      </c>
      <c r="R218" s="1" t="e">
        <v>#N/A</v>
      </c>
      <c r="S218" s="1" t="e">
        <v>#N/A</v>
      </c>
      <c r="T218" s="1" t="e">
        <v>#N/A</v>
      </c>
    </row>
    <row r="219" spans="1:20" ht="15.75" customHeight="1" x14ac:dyDescent="0.2">
      <c r="A219" s="1" t="s">
        <v>1563</v>
      </c>
      <c r="B219" s="1" t="s">
        <v>1564</v>
      </c>
      <c r="C219" s="1" t="s">
        <v>498</v>
      </c>
      <c r="D219" s="1" t="s">
        <v>1563</v>
      </c>
      <c r="E219" s="1">
        <v>218</v>
      </c>
      <c r="F219" s="5" t="s">
        <v>1565</v>
      </c>
      <c r="G219" s="5" t="s">
        <v>1563</v>
      </c>
      <c r="H219" s="1">
        <v>1</v>
      </c>
      <c r="I219" s="1" t="s">
        <v>1566</v>
      </c>
      <c r="J219" s="1" t="s">
        <v>168</v>
      </c>
      <c r="K219" s="1" t="s">
        <v>73</v>
      </c>
      <c r="L219" s="1" t="str">
        <f>VLOOKUP(K219,countries!A:B,2,FALSE)</f>
        <v>SA_SE</v>
      </c>
      <c r="M219" s="1" t="s">
        <v>46</v>
      </c>
      <c r="N219" s="1">
        <v>0</v>
      </c>
      <c r="O219" s="1" t="s">
        <v>62</v>
      </c>
      <c r="P219" s="1" t="s">
        <v>73</v>
      </c>
      <c r="Q219" s="1" t="e">
        <v>#N/A</v>
      </c>
      <c r="R219" s="1" t="e">
        <v>#N/A</v>
      </c>
      <c r="S219" s="1" t="e">
        <v>#N/A</v>
      </c>
      <c r="T219" s="1" t="e">
        <v>#N/A</v>
      </c>
    </row>
    <row r="220" spans="1:20" ht="15.75" customHeight="1" x14ac:dyDescent="0.2">
      <c r="A220" s="1" t="s">
        <v>1567</v>
      </c>
      <c r="B220" s="1" t="s">
        <v>134</v>
      </c>
      <c r="C220" s="1" t="s">
        <v>134</v>
      </c>
      <c r="D220" s="1" t="s">
        <v>1567</v>
      </c>
      <c r="E220" s="1">
        <v>219</v>
      </c>
      <c r="F220" s="5" t="s">
        <v>1568</v>
      </c>
      <c r="G220" s="5" t="s">
        <v>1567</v>
      </c>
      <c r="H220" s="1">
        <v>1</v>
      </c>
      <c r="I220" s="1" t="s">
        <v>1569</v>
      </c>
      <c r="J220" s="1" t="s">
        <v>905</v>
      </c>
      <c r="K220" s="1" t="s">
        <v>236</v>
      </c>
      <c r="L220" s="1" t="str">
        <f>VLOOKUP(K220,countries!A:B,2,FALSE)</f>
        <v>CN</v>
      </c>
      <c r="M220" s="1" t="s">
        <v>74</v>
      </c>
      <c r="N220" s="1">
        <v>0</v>
      </c>
      <c r="O220" s="1" t="s">
        <v>62</v>
      </c>
      <c r="P220" s="1" t="s">
        <v>236</v>
      </c>
      <c r="Q220" s="1" t="s">
        <v>333</v>
      </c>
      <c r="R220" s="1" t="s">
        <v>755</v>
      </c>
      <c r="S220" s="1">
        <v>63.1</v>
      </c>
      <c r="T220" s="1">
        <v>2100</v>
      </c>
    </row>
    <row r="221" spans="1:20" ht="15.75" customHeight="1" x14ac:dyDescent="0.2">
      <c r="A221" s="1" t="s">
        <v>1570</v>
      </c>
      <c r="B221" s="1" t="s">
        <v>692</v>
      </c>
      <c r="C221" s="1" t="s">
        <v>692</v>
      </c>
      <c r="D221" s="1" t="s">
        <v>1570</v>
      </c>
      <c r="E221" s="1">
        <v>220</v>
      </c>
      <c r="F221" s="5" t="s">
        <v>1519</v>
      </c>
      <c r="G221" s="5" t="s">
        <v>1570</v>
      </c>
      <c r="H221" s="1">
        <v>1</v>
      </c>
      <c r="I221" s="1" t="s">
        <v>1571</v>
      </c>
      <c r="J221" s="1" t="s">
        <v>217</v>
      </c>
      <c r="K221" s="1" t="s">
        <v>1572</v>
      </c>
      <c r="L221" s="1" t="str">
        <f>VLOOKUP(K221,countries!A:B,2,FALSE)</f>
        <v>SEA</v>
      </c>
      <c r="M221" s="1" t="s">
        <v>773</v>
      </c>
      <c r="N221" s="1">
        <v>0</v>
      </c>
      <c r="O221" s="1" t="s">
        <v>62</v>
      </c>
      <c r="P221" s="1" t="s">
        <v>1572</v>
      </c>
      <c r="Q221" s="1" t="e">
        <v>#N/A</v>
      </c>
      <c r="R221" s="1" t="e">
        <v>#N/A</v>
      </c>
      <c r="S221" s="1" t="e">
        <v>#N/A</v>
      </c>
      <c r="T221" s="1" t="e">
        <v>#N/A</v>
      </c>
    </row>
    <row r="222" spans="1:20" ht="15.75" customHeight="1" x14ac:dyDescent="0.2">
      <c r="A222" s="1" t="s">
        <v>1573</v>
      </c>
      <c r="B222" s="1" t="s">
        <v>491</v>
      </c>
      <c r="C222" s="1" t="s">
        <v>491</v>
      </c>
      <c r="D222" s="1" t="s">
        <v>1573</v>
      </c>
      <c r="E222" s="1">
        <v>221</v>
      </c>
      <c r="F222" s="5" t="s">
        <v>1574</v>
      </c>
      <c r="G222" s="5" t="s">
        <v>1573</v>
      </c>
      <c r="H222" s="1">
        <v>1</v>
      </c>
      <c r="I222" s="1" t="s">
        <v>1575</v>
      </c>
      <c r="J222" s="1" t="s">
        <v>1576</v>
      </c>
      <c r="K222" s="1" t="s">
        <v>1577</v>
      </c>
      <c r="L222" s="1" t="str">
        <f>VLOOKUP(K222,countries!A:B,2,FALSE)</f>
        <v>SU</v>
      </c>
      <c r="M222" s="1" t="s">
        <v>46</v>
      </c>
      <c r="N222" s="1">
        <v>0</v>
      </c>
      <c r="O222" s="1" t="s">
        <v>62</v>
      </c>
      <c r="P222" s="1" t="s">
        <v>1577</v>
      </c>
      <c r="Q222" s="1" t="e">
        <v>#N/A</v>
      </c>
      <c r="R222" s="1" t="e">
        <v>#N/A</v>
      </c>
      <c r="S222" s="1" t="e">
        <v>#N/A</v>
      </c>
      <c r="T222" s="1" t="e">
        <v>#N/A</v>
      </c>
    </row>
    <row r="223" spans="1:20" ht="15.75" customHeight="1" x14ac:dyDescent="0.2">
      <c r="A223" s="1" t="s">
        <v>1578</v>
      </c>
      <c r="B223" s="1" t="s">
        <v>610</v>
      </c>
      <c r="C223" s="1" t="s">
        <v>610</v>
      </c>
      <c r="D223" s="1" t="s">
        <v>1578</v>
      </c>
      <c r="E223" s="1">
        <v>222</v>
      </c>
      <c r="F223" s="5" t="s">
        <v>1519</v>
      </c>
      <c r="G223" s="5" t="s">
        <v>1578</v>
      </c>
      <c r="H223" s="1">
        <v>1</v>
      </c>
      <c r="I223" s="1" t="s">
        <v>1579</v>
      </c>
      <c r="J223" s="1" t="s">
        <v>1103</v>
      </c>
      <c r="K223" s="1" t="s">
        <v>1580</v>
      </c>
      <c r="L223" s="1" t="str">
        <f>VLOOKUP(K223,countries!A:B,2,FALSE)</f>
        <v>NEA</v>
      </c>
      <c r="M223" s="1" t="s">
        <v>46</v>
      </c>
      <c r="N223" s="1">
        <v>0</v>
      </c>
      <c r="O223" s="1" t="s">
        <v>62</v>
      </c>
      <c r="P223" s="1" t="s">
        <v>1580</v>
      </c>
      <c r="Q223" s="1" t="e">
        <v>#N/A</v>
      </c>
      <c r="R223" s="1" t="e">
        <v>#N/A</v>
      </c>
      <c r="S223" s="1" t="e">
        <v>#N/A</v>
      </c>
      <c r="T223" s="1" t="e">
        <v>#N/A</v>
      </c>
    </row>
    <row r="224" spans="1:20" ht="15.75" customHeight="1" x14ac:dyDescent="0.2">
      <c r="A224" s="1" t="s">
        <v>1581</v>
      </c>
      <c r="B224" s="1" t="s">
        <v>562</v>
      </c>
      <c r="C224" s="1" t="s">
        <v>562</v>
      </c>
      <c r="D224" s="1" t="s">
        <v>1581</v>
      </c>
      <c r="E224" s="1">
        <v>223</v>
      </c>
      <c r="F224" s="5" t="s">
        <v>1582</v>
      </c>
      <c r="G224" s="5" t="s">
        <v>1581</v>
      </c>
      <c r="H224" s="1">
        <v>1</v>
      </c>
      <c r="I224" s="1" t="s">
        <v>1583</v>
      </c>
      <c r="J224" s="1" t="s">
        <v>687</v>
      </c>
      <c r="K224" s="1" t="s">
        <v>1584</v>
      </c>
      <c r="L224" s="1" t="str">
        <f>VLOOKUP(K224,countries!A:B,2,FALSE)</f>
        <v>NA</v>
      </c>
      <c r="M224" s="1" t="s">
        <v>258</v>
      </c>
      <c r="N224" s="1">
        <v>0</v>
      </c>
      <c r="O224" s="1" t="s">
        <v>62</v>
      </c>
      <c r="P224" s="1" t="s">
        <v>1584</v>
      </c>
      <c r="Q224" s="1" t="e">
        <v>#N/A</v>
      </c>
      <c r="R224" s="1" t="e">
        <v>#N/A</v>
      </c>
      <c r="S224" s="1" t="e">
        <v>#N/A</v>
      </c>
      <c r="T224" s="1" t="e">
        <v>#N/A</v>
      </c>
    </row>
    <row r="225" spans="1:20" ht="15.75" customHeight="1" x14ac:dyDescent="0.2">
      <c r="A225" s="1" t="s">
        <v>1585</v>
      </c>
      <c r="B225" s="1" t="s">
        <v>609</v>
      </c>
      <c r="C225" s="1" t="s">
        <v>609</v>
      </c>
      <c r="D225" s="1" t="s">
        <v>1585</v>
      </c>
      <c r="E225" s="1">
        <v>224</v>
      </c>
      <c r="F225" s="5" t="s">
        <v>1519</v>
      </c>
      <c r="G225" s="5" t="s">
        <v>1585</v>
      </c>
      <c r="H225" s="1">
        <v>1</v>
      </c>
      <c r="I225" s="1" t="s">
        <v>1586</v>
      </c>
      <c r="J225" s="1" t="s">
        <v>1587</v>
      </c>
      <c r="K225" s="1" t="s">
        <v>1580</v>
      </c>
      <c r="L225" s="1" t="str">
        <f>VLOOKUP(K225,countries!A:B,2,FALSE)</f>
        <v>NEA</v>
      </c>
      <c r="M225" s="1" t="s">
        <v>46</v>
      </c>
      <c r="N225" s="1">
        <v>0</v>
      </c>
      <c r="O225" s="1" t="s">
        <v>62</v>
      </c>
      <c r="P225" s="1" t="s">
        <v>1580</v>
      </c>
      <c r="Q225" s="1" t="e">
        <v>#N/A</v>
      </c>
      <c r="R225" s="1" t="e">
        <v>#N/A</v>
      </c>
      <c r="S225" s="1" t="e">
        <v>#N/A</v>
      </c>
      <c r="T225" s="1" t="e">
        <v>#N/A</v>
      </c>
    </row>
    <row r="226" spans="1:20" ht="15.75" customHeight="1" x14ac:dyDescent="0.2">
      <c r="A226" s="1" t="s">
        <v>1588</v>
      </c>
      <c r="B226" s="1" t="s">
        <v>1589</v>
      </c>
      <c r="C226" s="1" t="s">
        <v>490</v>
      </c>
      <c r="D226" s="1" t="s">
        <v>1588</v>
      </c>
      <c r="E226" s="1">
        <v>225</v>
      </c>
      <c r="F226" s="5" t="s">
        <v>1590</v>
      </c>
      <c r="G226" s="5" t="s">
        <v>1588</v>
      </c>
      <c r="H226" s="1">
        <v>1</v>
      </c>
      <c r="I226" s="1" t="s">
        <v>1591</v>
      </c>
      <c r="J226" s="1" t="s">
        <v>595</v>
      </c>
      <c r="K226" s="1" t="s">
        <v>236</v>
      </c>
      <c r="L226" s="1" t="str">
        <f>VLOOKUP(K226,countries!A:B,2,FALSE)</f>
        <v>CN</v>
      </c>
      <c r="M226" s="1" t="s">
        <v>74</v>
      </c>
      <c r="N226" s="1">
        <v>0</v>
      </c>
      <c r="O226" s="1" t="s">
        <v>62</v>
      </c>
      <c r="P226" s="1" t="s">
        <v>236</v>
      </c>
      <c r="Q226" s="1" t="e">
        <v>#N/A</v>
      </c>
      <c r="R226" s="1" t="e">
        <v>#N/A</v>
      </c>
      <c r="S226" s="1" t="e">
        <v>#N/A</v>
      </c>
      <c r="T226" s="1" t="e">
        <v>#N/A</v>
      </c>
    </row>
    <row r="227" spans="1:20" ht="15.75" customHeight="1" x14ac:dyDescent="0.2">
      <c r="A227" s="1" t="s">
        <v>1592</v>
      </c>
      <c r="B227" s="1" t="s">
        <v>1593</v>
      </c>
      <c r="C227" s="1" t="s">
        <v>927</v>
      </c>
      <c r="D227" s="1" t="s">
        <v>1592</v>
      </c>
      <c r="E227" s="1">
        <v>226</v>
      </c>
      <c r="F227" s="5" t="s">
        <v>1519</v>
      </c>
      <c r="G227" s="5" t="s">
        <v>1592</v>
      </c>
      <c r="H227" s="1">
        <v>1</v>
      </c>
      <c r="I227" s="1" t="s">
        <v>1594</v>
      </c>
      <c r="J227" s="1" t="s">
        <v>568</v>
      </c>
      <c r="K227" s="1" t="s">
        <v>236</v>
      </c>
      <c r="L227" s="1" t="str">
        <f>VLOOKUP(K227,countries!A:B,2,FALSE)</f>
        <v>CN</v>
      </c>
      <c r="M227" s="1" t="s">
        <v>74</v>
      </c>
      <c r="N227" s="1">
        <v>0</v>
      </c>
      <c r="O227" s="1" t="s">
        <v>62</v>
      </c>
      <c r="P227" s="1" t="s">
        <v>236</v>
      </c>
      <c r="Q227" s="1" t="e">
        <v>#N/A</v>
      </c>
      <c r="R227" s="1" t="e">
        <v>#N/A</v>
      </c>
      <c r="S227" s="1" t="e">
        <v>#N/A</v>
      </c>
      <c r="T227" s="1" t="e">
        <v>#N/A</v>
      </c>
    </row>
    <row r="228" spans="1:20" ht="15.75" customHeight="1" x14ac:dyDescent="0.2">
      <c r="A228" s="1" t="s">
        <v>1595</v>
      </c>
      <c r="B228" s="1" t="s">
        <v>563</v>
      </c>
      <c r="C228" s="1" t="s">
        <v>563</v>
      </c>
      <c r="D228" s="1" t="s">
        <v>1595</v>
      </c>
      <c r="E228" s="1">
        <v>227</v>
      </c>
      <c r="F228" s="5" t="s">
        <v>1596</v>
      </c>
      <c r="G228" s="5" t="s">
        <v>1595</v>
      </c>
      <c r="H228" s="1">
        <v>1</v>
      </c>
      <c r="I228" s="1" t="s">
        <v>1597</v>
      </c>
      <c r="J228" s="1" t="s">
        <v>561</v>
      </c>
      <c r="K228" s="1" t="s">
        <v>1584</v>
      </c>
      <c r="L228" s="1" t="str">
        <f>VLOOKUP(K228,countries!A:B,2,FALSE)</f>
        <v>NA</v>
      </c>
      <c r="M228" s="1" t="s">
        <v>74</v>
      </c>
      <c r="N228" s="1">
        <v>0</v>
      </c>
      <c r="O228" s="1" t="s">
        <v>62</v>
      </c>
      <c r="P228" s="1" t="s">
        <v>1584</v>
      </c>
      <c r="Q228" s="1" t="e">
        <v>#N/A</v>
      </c>
      <c r="R228" s="1" t="e">
        <v>#N/A</v>
      </c>
      <c r="S228" s="1" t="e">
        <v>#N/A</v>
      </c>
      <c r="T228" s="1" t="e">
        <v>#N/A</v>
      </c>
    </row>
    <row r="229" spans="1:20" ht="15.75" customHeight="1" x14ac:dyDescent="0.2">
      <c r="A229" s="1" t="s">
        <v>1598</v>
      </c>
      <c r="B229" s="1" t="s">
        <v>927</v>
      </c>
      <c r="C229" s="1" t="s">
        <v>927</v>
      </c>
      <c r="D229" s="1" t="s">
        <v>1598</v>
      </c>
      <c r="E229" s="1">
        <v>228</v>
      </c>
      <c r="F229" s="5" t="s">
        <v>1599</v>
      </c>
      <c r="G229" s="5" t="s">
        <v>1598</v>
      </c>
      <c r="H229" s="1">
        <v>1</v>
      </c>
      <c r="I229" s="1" t="s">
        <v>1600</v>
      </c>
      <c r="J229" s="1" t="s">
        <v>761</v>
      </c>
      <c r="K229" s="1" t="s">
        <v>236</v>
      </c>
      <c r="L229" s="1" t="str">
        <f>VLOOKUP(K229,countries!A:B,2,FALSE)</f>
        <v>CN</v>
      </c>
      <c r="M229" s="1" t="s">
        <v>74</v>
      </c>
      <c r="N229" s="1">
        <v>0</v>
      </c>
      <c r="O229" s="1" t="s">
        <v>62</v>
      </c>
      <c r="P229" s="1" t="s">
        <v>236</v>
      </c>
      <c r="Q229" s="1" t="e">
        <v>#N/A</v>
      </c>
      <c r="R229" s="1" t="e">
        <v>#N/A</v>
      </c>
      <c r="S229" s="1" t="e">
        <v>#N/A</v>
      </c>
      <c r="T229" s="1" t="e">
        <v>#N/A</v>
      </c>
    </row>
    <row r="230" spans="1:20" ht="15.75" customHeight="1" x14ac:dyDescent="0.2">
      <c r="A230" s="1" t="s">
        <v>1601</v>
      </c>
      <c r="B230" s="1" t="s">
        <v>1602</v>
      </c>
      <c r="C230" s="1" t="s">
        <v>562</v>
      </c>
      <c r="D230" s="1" t="s">
        <v>1601</v>
      </c>
      <c r="E230" s="1">
        <v>229</v>
      </c>
      <c r="F230" s="5" t="s">
        <v>1603</v>
      </c>
      <c r="G230" s="5" t="s">
        <v>1601</v>
      </c>
      <c r="H230" s="1">
        <v>1</v>
      </c>
      <c r="I230" s="1" t="s">
        <v>1604</v>
      </c>
      <c r="J230" s="1" t="s">
        <v>363</v>
      </c>
      <c r="K230" s="1" t="s">
        <v>1584</v>
      </c>
      <c r="L230" s="1" t="str">
        <f>VLOOKUP(K230,countries!A:B,2,FALSE)</f>
        <v>NA</v>
      </c>
      <c r="M230" s="1" t="s">
        <v>258</v>
      </c>
      <c r="N230" s="1">
        <v>0</v>
      </c>
      <c r="O230" s="1" t="s">
        <v>62</v>
      </c>
      <c r="P230" s="1" t="s">
        <v>1584</v>
      </c>
      <c r="Q230" s="1" t="e">
        <v>#N/A</v>
      </c>
      <c r="R230" s="1" t="e">
        <v>#N/A</v>
      </c>
      <c r="S230" s="1" t="e">
        <v>#N/A</v>
      </c>
      <c r="T230" s="1" t="e">
        <v>#N/A</v>
      </c>
    </row>
    <row r="231" spans="1:20" ht="15.75" customHeight="1" x14ac:dyDescent="0.2">
      <c r="A231" s="1" t="s">
        <v>1605</v>
      </c>
      <c r="B231" s="1" t="s">
        <v>210</v>
      </c>
      <c r="C231" s="1" t="s">
        <v>210</v>
      </c>
      <c r="D231" s="1" t="s">
        <v>1605</v>
      </c>
      <c r="E231" s="1">
        <v>230</v>
      </c>
      <c r="F231" s="5" t="s">
        <v>1606</v>
      </c>
      <c r="G231" s="5" t="s">
        <v>1605</v>
      </c>
      <c r="H231" s="1">
        <v>1</v>
      </c>
      <c r="I231" s="1" t="s">
        <v>1607</v>
      </c>
      <c r="J231" s="1" t="s">
        <v>1318</v>
      </c>
      <c r="K231" s="1" t="s">
        <v>1608</v>
      </c>
      <c r="L231" s="1" t="str">
        <f>VLOOKUP(K231,countries!A:B,2,FALSE)</f>
        <v>EU_S</v>
      </c>
      <c r="M231" s="1" t="s">
        <v>74</v>
      </c>
      <c r="N231" s="1">
        <v>0</v>
      </c>
      <c r="O231" s="1" t="s">
        <v>62</v>
      </c>
      <c r="P231" s="1" t="s">
        <v>1608</v>
      </c>
      <c r="Q231" s="1" t="e">
        <v>#N/A</v>
      </c>
      <c r="R231" s="1" t="e">
        <v>#N/A</v>
      </c>
      <c r="S231" s="1" t="e">
        <v>#N/A</v>
      </c>
      <c r="T231" s="1" t="e">
        <v>#N/A</v>
      </c>
    </row>
    <row r="232" spans="1:20" ht="15.75" customHeight="1" x14ac:dyDescent="0.2">
      <c r="A232" s="1" t="s">
        <v>1609</v>
      </c>
      <c r="B232" s="1" t="s">
        <v>788</v>
      </c>
      <c r="C232" s="1" t="s">
        <v>788</v>
      </c>
      <c r="D232" s="1" t="s">
        <v>1609</v>
      </c>
      <c r="E232" s="1">
        <v>231</v>
      </c>
      <c r="F232" s="5" t="s">
        <v>1610</v>
      </c>
      <c r="G232" s="5" t="s">
        <v>1609</v>
      </c>
      <c r="H232" s="1">
        <v>1</v>
      </c>
      <c r="I232" s="1" t="s">
        <v>1611</v>
      </c>
      <c r="J232" s="1" t="s">
        <v>1226</v>
      </c>
      <c r="K232" s="1" t="s">
        <v>1584</v>
      </c>
      <c r="L232" s="1" t="str">
        <f>VLOOKUP(K232,countries!A:B,2,FALSE)</f>
        <v>NA</v>
      </c>
      <c r="M232" s="1" t="s">
        <v>275</v>
      </c>
      <c r="N232" s="1">
        <v>0</v>
      </c>
      <c r="O232" s="1" t="s">
        <v>62</v>
      </c>
      <c r="P232" s="1" t="s">
        <v>1584</v>
      </c>
      <c r="Q232" s="1" t="s">
        <v>48</v>
      </c>
      <c r="R232" s="1" t="s">
        <v>755</v>
      </c>
      <c r="S232" s="1">
        <v>56.9</v>
      </c>
      <c r="T232" s="1">
        <v>2100</v>
      </c>
    </row>
    <row r="233" spans="1:20" ht="15.75" customHeight="1" x14ac:dyDescent="0.2">
      <c r="A233" s="1" t="s">
        <v>1612</v>
      </c>
      <c r="B233" s="1" t="s">
        <v>670</v>
      </c>
      <c r="C233" s="1" t="s">
        <v>670</v>
      </c>
      <c r="D233" s="1" t="s">
        <v>1612</v>
      </c>
      <c r="E233" s="1">
        <v>232</v>
      </c>
      <c r="F233" s="5" t="s">
        <v>1519</v>
      </c>
      <c r="G233" s="5" t="s">
        <v>1612</v>
      </c>
      <c r="H233" s="1">
        <v>1</v>
      </c>
      <c r="I233" s="1" t="s">
        <v>1613</v>
      </c>
      <c r="J233" s="1" t="s">
        <v>489</v>
      </c>
      <c r="K233" s="1" t="s">
        <v>906</v>
      </c>
      <c r="L233" s="1" t="str">
        <f>VLOOKUP(K233,countries!A:B,2,FALSE)</f>
        <v>ME</v>
      </c>
      <c r="M233" s="1" t="s">
        <v>74</v>
      </c>
      <c r="N233" s="1">
        <v>0</v>
      </c>
      <c r="O233" s="1" t="s">
        <v>62</v>
      </c>
      <c r="P233" s="1" t="s">
        <v>906</v>
      </c>
      <c r="Q233" s="1" t="e">
        <v>#N/A</v>
      </c>
      <c r="R233" s="1" t="e">
        <v>#N/A</v>
      </c>
      <c r="S233" s="1" t="e">
        <v>#N/A</v>
      </c>
      <c r="T233" s="1" t="e">
        <v>#N/A</v>
      </c>
    </row>
    <row r="234" spans="1:20" ht="15.75" customHeight="1" x14ac:dyDescent="0.2">
      <c r="A234" s="1" t="s">
        <v>1614</v>
      </c>
      <c r="B234" s="1" t="s">
        <v>787</v>
      </c>
      <c r="C234" s="1" t="s">
        <v>787</v>
      </c>
      <c r="D234" s="1" t="s">
        <v>1614</v>
      </c>
      <c r="E234" s="1">
        <v>233</v>
      </c>
      <c r="F234" s="5" t="s">
        <v>1519</v>
      </c>
      <c r="G234" s="5" t="s">
        <v>1614</v>
      </c>
      <c r="H234" s="1">
        <v>1</v>
      </c>
      <c r="I234" s="1" t="s">
        <v>1615</v>
      </c>
      <c r="J234" s="1" t="s">
        <v>1538</v>
      </c>
      <c r="K234" s="1" t="s">
        <v>1584</v>
      </c>
      <c r="L234" s="1" t="str">
        <f>VLOOKUP(K234,countries!A:B,2,FALSE)</f>
        <v>NA</v>
      </c>
      <c r="M234" s="1" t="s">
        <v>74</v>
      </c>
      <c r="N234" s="1">
        <v>0</v>
      </c>
      <c r="O234" s="1" t="s">
        <v>62</v>
      </c>
      <c r="P234" s="1" t="s">
        <v>1584</v>
      </c>
      <c r="Q234" s="1" t="s">
        <v>582</v>
      </c>
      <c r="R234" s="1" t="s">
        <v>75</v>
      </c>
      <c r="S234" s="1">
        <v>72.099999999999994</v>
      </c>
      <c r="T234" s="1">
        <v>2130</v>
      </c>
    </row>
    <row r="235" spans="1:20" ht="15.75" customHeight="1" x14ac:dyDescent="0.2">
      <c r="A235" s="1" t="s">
        <v>1616</v>
      </c>
      <c r="B235" s="1" t="s">
        <v>1085</v>
      </c>
      <c r="C235" s="1" t="s">
        <v>1085</v>
      </c>
      <c r="D235" s="1" t="s">
        <v>1616</v>
      </c>
      <c r="E235" s="1">
        <v>234</v>
      </c>
      <c r="F235" s="5" t="s">
        <v>1519</v>
      </c>
      <c r="G235" s="5" t="s">
        <v>1616</v>
      </c>
      <c r="H235" s="1">
        <v>1</v>
      </c>
      <c r="I235" s="1" t="s">
        <v>1617</v>
      </c>
      <c r="J235" s="1" t="s">
        <v>1226</v>
      </c>
      <c r="K235" s="1" t="s">
        <v>174</v>
      </c>
      <c r="L235" s="1" t="str">
        <f>VLOOKUP(K235,countries!A:B,2,FALSE)</f>
        <v>A_S</v>
      </c>
      <c r="M235" s="1" t="s">
        <v>46</v>
      </c>
      <c r="N235" s="1">
        <v>0</v>
      </c>
      <c r="O235" s="1" t="s">
        <v>62</v>
      </c>
      <c r="P235" s="1" t="s">
        <v>174</v>
      </c>
      <c r="Q235" s="1" t="e">
        <v>#N/A</v>
      </c>
      <c r="R235" s="1" t="e">
        <v>#N/A</v>
      </c>
      <c r="S235" s="1" t="e">
        <v>#N/A</v>
      </c>
      <c r="T235" s="1" t="e">
        <v>#N/A</v>
      </c>
    </row>
    <row r="236" spans="1:20" ht="15.75" customHeight="1" x14ac:dyDescent="0.2">
      <c r="A236" s="1" t="s">
        <v>1618</v>
      </c>
      <c r="B236" s="1" t="s">
        <v>931</v>
      </c>
      <c r="C236" s="1" t="s">
        <v>931</v>
      </c>
      <c r="D236" s="1" t="s">
        <v>1618</v>
      </c>
      <c r="E236" s="1">
        <v>235</v>
      </c>
      <c r="F236" s="5" t="s">
        <v>1619</v>
      </c>
      <c r="G236" s="5" t="s">
        <v>1618</v>
      </c>
      <c r="H236" s="1">
        <v>1</v>
      </c>
      <c r="I236" s="1" t="s">
        <v>1620</v>
      </c>
      <c r="J236" s="1" t="s">
        <v>595</v>
      </c>
      <c r="K236" s="1" t="s">
        <v>236</v>
      </c>
      <c r="L236" s="1" t="str">
        <f>VLOOKUP(K236,countries!A:B,2,FALSE)</f>
        <v>CN</v>
      </c>
      <c r="M236" s="1" t="s">
        <v>74</v>
      </c>
      <c r="N236" s="1">
        <v>0</v>
      </c>
      <c r="O236" s="1" t="s">
        <v>62</v>
      </c>
      <c r="P236" s="1" t="s">
        <v>236</v>
      </c>
      <c r="Q236" s="1" t="e">
        <v>#N/A</v>
      </c>
      <c r="R236" s="1" t="e">
        <v>#N/A</v>
      </c>
      <c r="S236" s="1" t="e">
        <v>#N/A</v>
      </c>
      <c r="T236" s="1" t="e">
        <v>#N/A</v>
      </c>
    </row>
    <row r="237" spans="1:20" ht="15.75" customHeight="1" x14ac:dyDescent="0.2">
      <c r="A237" s="1" t="s">
        <v>1622</v>
      </c>
      <c r="B237" s="1" t="s">
        <v>1623</v>
      </c>
      <c r="C237" s="1" t="s">
        <v>1053</v>
      </c>
      <c r="D237" s="1" t="s">
        <v>1622</v>
      </c>
      <c r="E237" s="1">
        <v>236</v>
      </c>
      <c r="F237" s="5" t="s">
        <v>1624</v>
      </c>
      <c r="G237" s="5" t="s">
        <v>1622</v>
      </c>
      <c r="H237" s="1">
        <v>1</v>
      </c>
      <c r="I237" s="1" t="s">
        <v>1625</v>
      </c>
      <c r="J237" s="1" t="s">
        <v>1551</v>
      </c>
      <c r="K237" s="1" t="s">
        <v>236</v>
      </c>
      <c r="L237" s="1" t="str">
        <f>VLOOKUP(K237,countries!A:B,2,FALSE)</f>
        <v>CN</v>
      </c>
      <c r="M237" s="1" t="s">
        <v>74</v>
      </c>
      <c r="N237" s="1">
        <v>0</v>
      </c>
      <c r="O237" s="1" t="s">
        <v>62</v>
      </c>
      <c r="P237" s="1" t="s">
        <v>236</v>
      </c>
      <c r="Q237" s="1" t="e">
        <v>#N/A</v>
      </c>
      <c r="R237" s="1" t="e">
        <v>#N/A</v>
      </c>
      <c r="S237" s="1" t="e">
        <v>#N/A</v>
      </c>
      <c r="T237" s="1" t="e">
        <v>#N/A</v>
      </c>
    </row>
    <row r="238" spans="1:20" ht="15.75" customHeight="1" x14ac:dyDescent="0.2">
      <c r="A238" s="1" t="s">
        <v>1626</v>
      </c>
      <c r="B238" s="1" t="s">
        <v>1627</v>
      </c>
      <c r="C238" s="1" t="s">
        <v>1054</v>
      </c>
      <c r="D238" s="1" t="s">
        <v>1626</v>
      </c>
      <c r="E238" s="1">
        <v>237</v>
      </c>
      <c r="F238" s="5" t="s">
        <v>1628</v>
      </c>
      <c r="G238" s="5" t="s">
        <v>1626</v>
      </c>
      <c r="H238" s="1">
        <v>1</v>
      </c>
      <c r="I238" s="1" t="s">
        <v>1629</v>
      </c>
      <c r="J238" s="1" t="s">
        <v>1438</v>
      </c>
      <c r="K238" s="1" t="s">
        <v>236</v>
      </c>
      <c r="L238" s="1" t="str">
        <f>VLOOKUP(K238,countries!A:B,2,FALSE)</f>
        <v>CN</v>
      </c>
      <c r="M238" s="1" t="s">
        <v>74</v>
      </c>
      <c r="N238" s="1">
        <v>0</v>
      </c>
      <c r="O238" s="1" t="s">
        <v>62</v>
      </c>
      <c r="P238" s="1" t="s">
        <v>236</v>
      </c>
      <c r="Q238" s="1" t="e">
        <v>#N/A</v>
      </c>
      <c r="R238" s="1" t="e">
        <v>#N/A</v>
      </c>
      <c r="S238" s="1" t="e">
        <v>#N/A</v>
      </c>
      <c r="T238" s="1" t="e">
        <v>#N/A</v>
      </c>
    </row>
    <row r="239" spans="1:20" ht="15.75" customHeight="1" x14ac:dyDescent="0.2">
      <c r="A239" s="1" t="s">
        <v>1630</v>
      </c>
      <c r="B239" s="1" t="s">
        <v>1631</v>
      </c>
      <c r="C239" s="1" t="s">
        <v>1054</v>
      </c>
      <c r="D239" s="1" t="s">
        <v>1630</v>
      </c>
      <c r="E239" s="1">
        <v>238</v>
      </c>
      <c r="F239" s="5" t="s">
        <v>1632</v>
      </c>
      <c r="G239" s="5" t="s">
        <v>1630</v>
      </c>
      <c r="H239" s="1">
        <v>1</v>
      </c>
      <c r="I239" s="1" t="s">
        <v>1633</v>
      </c>
      <c r="J239" s="1" t="s">
        <v>209</v>
      </c>
      <c r="K239" s="1" t="s">
        <v>236</v>
      </c>
      <c r="L239" s="1" t="str">
        <f>VLOOKUP(K239,countries!A:B,2,FALSE)</f>
        <v>CN</v>
      </c>
      <c r="M239" s="1" t="s">
        <v>74</v>
      </c>
      <c r="N239" s="1">
        <v>0</v>
      </c>
      <c r="O239" s="1" t="s">
        <v>62</v>
      </c>
      <c r="P239" s="1" t="s">
        <v>236</v>
      </c>
      <c r="Q239" s="1" t="e">
        <v>#N/A</v>
      </c>
      <c r="R239" s="1" t="e">
        <v>#N/A</v>
      </c>
      <c r="S239" s="1" t="e">
        <v>#N/A</v>
      </c>
      <c r="T239" s="1" t="e">
        <v>#N/A</v>
      </c>
    </row>
    <row r="240" spans="1:20" ht="15.75" customHeight="1" x14ac:dyDescent="0.2">
      <c r="A240" s="1" t="s">
        <v>1634</v>
      </c>
      <c r="B240" s="1" t="s">
        <v>635</v>
      </c>
      <c r="C240" s="1" t="s">
        <v>635</v>
      </c>
      <c r="D240" s="1" t="s">
        <v>1634</v>
      </c>
      <c r="E240" s="1">
        <v>239</v>
      </c>
      <c r="F240" s="5" t="s">
        <v>1635</v>
      </c>
      <c r="G240" s="5" t="s">
        <v>1634</v>
      </c>
      <c r="H240" s="1">
        <v>1</v>
      </c>
      <c r="I240" s="1" t="s">
        <v>1636</v>
      </c>
      <c r="J240" s="1" t="s">
        <v>957</v>
      </c>
      <c r="K240" s="1" t="s">
        <v>906</v>
      </c>
      <c r="L240" s="1" t="str">
        <f>VLOOKUP(K240,countries!A:B,2,FALSE)</f>
        <v>ME</v>
      </c>
      <c r="M240" s="1" t="s">
        <v>258</v>
      </c>
      <c r="N240" s="1">
        <v>0</v>
      </c>
      <c r="O240" s="1" t="s">
        <v>62</v>
      </c>
      <c r="P240" s="1" t="s">
        <v>906</v>
      </c>
      <c r="Q240" s="1" t="e">
        <v>#N/A</v>
      </c>
      <c r="R240" s="1" t="e">
        <v>#N/A</v>
      </c>
      <c r="S240" s="1" t="e">
        <v>#N/A</v>
      </c>
      <c r="T240" s="1" t="e">
        <v>#N/A</v>
      </c>
    </row>
    <row r="241" spans="1:20" ht="15.75" customHeight="1" x14ac:dyDescent="0.2">
      <c r="A241" s="1" t="s">
        <v>1637</v>
      </c>
      <c r="B241" s="1" t="s">
        <v>791</v>
      </c>
      <c r="C241" s="1" t="s">
        <v>791</v>
      </c>
      <c r="D241" s="1" t="s">
        <v>1637</v>
      </c>
      <c r="E241" s="1">
        <v>240</v>
      </c>
      <c r="F241" s="5" t="s">
        <v>1638</v>
      </c>
      <c r="G241" s="5" t="s">
        <v>1637</v>
      </c>
      <c r="H241" s="1">
        <v>1</v>
      </c>
      <c r="I241" s="1" t="s">
        <v>1639</v>
      </c>
      <c r="J241" s="1" t="s">
        <v>716</v>
      </c>
      <c r="K241" s="1" t="s">
        <v>1584</v>
      </c>
      <c r="L241" s="1" t="str">
        <f>VLOOKUP(K241,countries!A:B,2,FALSE)</f>
        <v>NA</v>
      </c>
      <c r="M241" s="1" t="s">
        <v>46</v>
      </c>
      <c r="N241" s="1">
        <v>0</v>
      </c>
      <c r="O241" s="1" t="s">
        <v>434</v>
      </c>
      <c r="P241" s="1" t="s">
        <v>1584</v>
      </c>
      <c r="Q241" s="1" t="e">
        <v>#N/A</v>
      </c>
      <c r="R241" s="1" t="e">
        <v>#N/A</v>
      </c>
      <c r="S241" s="1" t="e">
        <v>#N/A</v>
      </c>
      <c r="T241" s="1" t="e">
        <v>#N/A</v>
      </c>
    </row>
    <row r="242" spans="1:20" ht="15.75" customHeight="1" x14ac:dyDescent="0.2">
      <c r="A242" s="1" t="s">
        <v>1641</v>
      </c>
      <c r="B242" s="1" t="s">
        <v>1644</v>
      </c>
      <c r="C242" s="1" t="s">
        <v>791</v>
      </c>
      <c r="D242" s="1" t="s">
        <v>53</v>
      </c>
      <c r="E242" s="1">
        <v>241</v>
      </c>
      <c r="F242" s="5" t="s">
        <v>1638</v>
      </c>
      <c r="G242" s="5"/>
      <c r="H242" s="1">
        <v>1</v>
      </c>
      <c r="I242" s="1" t="s">
        <v>1648</v>
      </c>
      <c r="J242" s="1" t="s">
        <v>1341</v>
      </c>
      <c r="K242" s="1" t="s">
        <v>1584</v>
      </c>
      <c r="L242" s="1" t="str">
        <f>VLOOKUP(K242,countries!A:B,2,FALSE)</f>
        <v>NA</v>
      </c>
      <c r="M242" s="1" t="s">
        <v>46</v>
      </c>
      <c r="N242" s="1">
        <v>0</v>
      </c>
      <c r="O242" s="1" t="s">
        <v>434</v>
      </c>
      <c r="P242" s="1" t="s">
        <v>1584</v>
      </c>
      <c r="Q242" s="1" t="e">
        <v>#N/A</v>
      </c>
      <c r="R242" s="1" t="e">
        <v>#N/A</v>
      </c>
      <c r="S242" s="1" t="e">
        <v>#N/A</v>
      </c>
      <c r="T242" s="1" t="e">
        <v>#N/A</v>
      </c>
    </row>
    <row r="243" spans="1:20" ht="15.75" customHeight="1" x14ac:dyDescent="0.2">
      <c r="A243" s="1" t="s">
        <v>1649</v>
      </c>
      <c r="B243" s="1" t="s">
        <v>607</v>
      </c>
      <c r="C243" s="1" t="s">
        <v>607</v>
      </c>
      <c r="D243" s="1" t="s">
        <v>1649</v>
      </c>
      <c r="E243" s="1">
        <v>242</v>
      </c>
      <c r="F243" s="5" t="s">
        <v>1650</v>
      </c>
      <c r="G243" s="5" t="s">
        <v>1649</v>
      </c>
      <c r="H243" s="1">
        <v>1</v>
      </c>
      <c r="I243" s="1" t="s">
        <v>1651</v>
      </c>
      <c r="J243" s="1" t="s">
        <v>140</v>
      </c>
      <c r="K243" s="1" t="s">
        <v>906</v>
      </c>
      <c r="L243" s="1" t="str">
        <f>VLOOKUP(K243,countries!A:B,2,FALSE)</f>
        <v>ME</v>
      </c>
      <c r="M243" s="1" t="s">
        <v>275</v>
      </c>
      <c r="N243" s="1">
        <v>0</v>
      </c>
      <c r="O243" s="1" t="s">
        <v>62</v>
      </c>
      <c r="P243" s="1" t="s">
        <v>906</v>
      </c>
      <c r="Q243" s="1" t="e">
        <v>#N/A</v>
      </c>
      <c r="R243" s="1" t="e">
        <v>#N/A</v>
      </c>
      <c r="S243" s="1" t="e">
        <v>#N/A</v>
      </c>
      <c r="T243" s="1" t="e">
        <v>#N/A</v>
      </c>
    </row>
    <row r="244" spans="1:20" ht="15.75" customHeight="1" x14ac:dyDescent="0.2">
      <c r="A244" s="1" t="s">
        <v>1652</v>
      </c>
      <c r="B244" s="1" t="s">
        <v>753</v>
      </c>
      <c r="C244" s="1" t="s">
        <v>753</v>
      </c>
      <c r="D244" s="1" t="s">
        <v>1652</v>
      </c>
      <c r="E244" s="1">
        <v>243</v>
      </c>
      <c r="F244" s="5" t="s">
        <v>1653</v>
      </c>
      <c r="G244" s="5" t="s">
        <v>1652</v>
      </c>
      <c r="H244" s="1">
        <v>1</v>
      </c>
      <c r="I244" s="1" t="s">
        <v>1654</v>
      </c>
      <c r="J244" s="1" t="s">
        <v>1551</v>
      </c>
      <c r="K244" s="1" t="s">
        <v>73</v>
      </c>
      <c r="L244" s="1" t="str">
        <f>VLOOKUP(K244,countries!A:B,2,FALSE)</f>
        <v>SA_SE</v>
      </c>
      <c r="M244" s="1" t="s">
        <v>258</v>
      </c>
      <c r="N244" s="1">
        <v>0</v>
      </c>
      <c r="O244" s="1" t="s">
        <v>62</v>
      </c>
      <c r="P244" s="1" t="s">
        <v>73</v>
      </c>
      <c r="Q244" s="1" t="e">
        <v>#N/A</v>
      </c>
      <c r="R244" s="1" t="e">
        <v>#N/A</v>
      </c>
      <c r="S244" s="1" t="e">
        <v>#N/A</v>
      </c>
      <c r="T244" s="1" t="e">
        <v>#N/A</v>
      </c>
    </row>
    <row r="245" spans="1:20" ht="15.75" customHeight="1" x14ac:dyDescent="0.2">
      <c r="A245" s="1" t="s">
        <v>1655</v>
      </c>
      <c r="B245" s="1" t="s">
        <v>814</v>
      </c>
      <c r="C245" s="1" t="s">
        <v>814</v>
      </c>
      <c r="D245" s="1" t="s">
        <v>1655</v>
      </c>
      <c r="E245" s="1">
        <v>244</v>
      </c>
      <c r="F245" s="5" t="s">
        <v>1638</v>
      </c>
      <c r="G245" s="5" t="s">
        <v>1655</v>
      </c>
      <c r="H245" s="1">
        <v>1</v>
      </c>
      <c r="I245" s="1" t="s">
        <v>1656</v>
      </c>
      <c r="J245" s="1" t="s">
        <v>1429</v>
      </c>
      <c r="K245" s="1" t="s">
        <v>906</v>
      </c>
      <c r="L245" s="1" t="str">
        <f>VLOOKUP(K245,countries!A:B,2,FALSE)</f>
        <v>ME</v>
      </c>
      <c r="M245" s="1" t="s">
        <v>74</v>
      </c>
      <c r="N245" s="1">
        <v>0</v>
      </c>
      <c r="O245" s="1" t="s">
        <v>62</v>
      </c>
      <c r="P245" s="1" t="s">
        <v>906</v>
      </c>
      <c r="Q245" s="1" t="e">
        <v>#N/A</v>
      </c>
      <c r="R245" s="1" t="e">
        <v>#N/A</v>
      </c>
      <c r="S245" s="1" t="e">
        <v>#N/A</v>
      </c>
      <c r="T245" s="1" t="e">
        <v>#N/A</v>
      </c>
    </row>
    <row r="246" spans="1:20" ht="15.75" customHeight="1" x14ac:dyDescent="0.2">
      <c r="A246" s="1" t="s">
        <v>1657</v>
      </c>
      <c r="B246" s="1" t="s">
        <v>65</v>
      </c>
      <c r="C246" s="1" t="s">
        <v>65</v>
      </c>
      <c r="D246" s="1" t="s">
        <v>1657</v>
      </c>
      <c r="E246" s="1">
        <v>245</v>
      </c>
      <c r="F246" s="5" t="s">
        <v>1658</v>
      </c>
      <c r="G246" s="5" t="s">
        <v>1657</v>
      </c>
      <c r="H246" s="1">
        <v>1</v>
      </c>
      <c r="I246" s="1" t="s">
        <v>1659</v>
      </c>
      <c r="J246" s="1" t="s">
        <v>510</v>
      </c>
      <c r="K246" s="1" t="s">
        <v>1660</v>
      </c>
      <c r="L246" s="1" t="str">
        <f>VLOOKUP(K246,countries!A:B,2,FALSE)</f>
        <v>NA</v>
      </c>
      <c r="M246" s="1" t="s">
        <v>374</v>
      </c>
      <c r="N246" s="1">
        <v>0</v>
      </c>
      <c r="O246" s="1" t="s">
        <v>62</v>
      </c>
      <c r="P246" s="1" t="s">
        <v>1660</v>
      </c>
      <c r="Q246" s="1" t="e">
        <v>#N/A</v>
      </c>
      <c r="R246" s="1" t="e">
        <v>#N/A</v>
      </c>
      <c r="S246" s="1" t="e">
        <v>#N/A</v>
      </c>
      <c r="T246" s="1" t="e">
        <v>#N/A</v>
      </c>
    </row>
    <row r="247" spans="1:20" ht="15.75" customHeight="1" x14ac:dyDescent="0.2">
      <c r="A247" s="1" t="s">
        <v>1661</v>
      </c>
      <c r="B247" s="1" t="s">
        <v>925</v>
      </c>
      <c r="C247" s="1" t="s">
        <v>925</v>
      </c>
      <c r="D247" s="1" t="s">
        <v>1661</v>
      </c>
      <c r="E247" s="1">
        <v>246</v>
      </c>
      <c r="F247" s="5" t="s">
        <v>1662</v>
      </c>
      <c r="G247" s="5" t="s">
        <v>1661</v>
      </c>
      <c r="H247" s="1">
        <v>1</v>
      </c>
      <c r="I247" s="1" t="s">
        <v>1663</v>
      </c>
      <c r="J247" s="1" t="s">
        <v>58</v>
      </c>
      <c r="K247" s="1" t="s">
        <v>73</v>
      </c>
      <c r="L247" s="1" t="str">
        <f>VLOOKUP(K247,countries!A:B,2,FALSE)</f>
        <v>SA_SE</v>
      </c>
      <c r="M247" s="1" t="s">
        <v>61</v>
      </c>
      <c r="N247" s="1">
        <v>0</v>
      </c>
      <c r="O247" s="1" t="s">
        <v>62</v>
      </c>
      <c r="P247" s="1" t="s">
        <v>73</v>
      </c>
      <c r="Q247" s="1" t="e">
        <v>#N/A</v>
      </c>
      <c r="R247" s="1" t="e">
        <v>#N/A</v>
      </c>
      <c r="S247" s="1" t="e">
        <v>#N/A</v>
      </c>
      <c r="T247" s="1" t="e">
        <v>#N/A</v>
      </c>
    </row>
    <row r="248" spans="1:20" ht="15.75" customHeight="1" x14ac:dyDescent="0.2">
      <c r="A248" s="1" t="s">
        <v>1664</v>
      </c>
      <c r="B248" s="1" t="s">
        <v>970</v>
      </c>
      <c r="C248" s="1" t="s">
        <v>970</v>
      </c>
      <c r="D248" s="1" t="s">
        <v>1664</v>
      </c>
      <c r="E248" s="1">
        <v>247</v>
      </c>
      <c r="F248" s="5" t="s">
        <v>1665</v>
      </c>
      <c r="G248" s="5" t="s">
        <v>1664</v>
      </c>
      <c r="H248" s="1">
        <v>1</v>
      </c>
      <c r="I248" s="1" t="s">
        <v>1666</v>
      </c>
      <c r="J248" s="1" t="s">
        <v>780</v>
      </c>
      <c r="K248" s="1" t="s">
        <v>236</v>
      </c>
      <c r="L248" s="1" t="str">
        <f>VLOOKUP(K248,countries!A:B,2,FALSE)</f>
        <v>CN</v>
      </c>
      <c r="M248" s="1" t="s">
        <v>74</v>
      </c>
      <c r="N248" s="1">
        <v>0</v>
      </c>
      <c r="O248" s="1" t="s">
        <v>75</v>
      </c>
      <c r="P248" s="1" t="s">
        <v>236</v>
      </c>
      <c r="Q248" s="1" t="e">
        <v>#N/A</v>
      </c>
      <c r="R248" s="1" t="e">
        <v>#N/A</v>
      </c>
      <c r="S248" s="1" t="e">
        <v>#N/A</v>
      </c>
      <c r="T248" s="1" t="e">
        <v>#N/A</v>
      </c>
    </row>
    <row r="249" spans="1:20" ht="15.75" customHeight="1" x14ac:dyDescent="0.2">
      <c r="A249" s="1" t="s">
        <v>1667</v>
      </c>
      <c r="B249" s="1" t="s">
        <v>1668</v>
      </c>
      <c r="C249" s="1" t="s">
        <v>970</v>
      </c>
      <c r="D249" s="1" t="s">
        <v>1667</v>
      </c>
      <c r="E249" s="1">
        <v>248</v>
      </c>
      <c r="F249" s="5" t="s">
        <v>1669</v>
      </c>
      <c r="G249" s="5" t="s">
        <v>1667</v>
      </c>
      <c r="H249" s="1">
        <v>1</v>
      </c>
      <c r="I249" s="1" t="s">
        <v>1670</v>
      </c>
      <c r="J249" s="1" t="s">
        <v>140</v>
      </c>
      <c r="K249" s="1" t="s">
        <v>236</v>
      </c>
      <c r="L249" s="1" t="str">
        <f>VLOOKUP(K249,countries!A:B,2,FALSE)</f>
        <v>CN</v>
      </c>
      <c r="M249" s="1" t="s">
        <v>74</v>
      </c>
      <c r="N249" s="1">
        <v>0</v>
      </c>
      <c r="O249" s="1" t="s">
        <v>75</v>
      </c>
      <c r="P249" s="1" t="s">
        <v>236</v>
      </c>
      <c r="Q249" s="1" t="e">
        <v>#N/A</v>
      </c>
      <c r="R249" s="1" t="e">
        <v>#N/A</v>
      </c>
      <c r="S249" s="1" t="e">
        <v>#N/A</v>
      </c>
      <c r="T249" s="1" t="e">
        <v>#N/A</v>
      </c>
    </row>
    <row r="250" spans="1:20" ht="15.75" customHeight="1" x14ac:dyDescent="0.2">
      <c r="A250" s="1" t="s">
        <v>1671</v>
      </c>
      <c r="B250" s="1" t="s">
        <v>1672</v>
      </c>
      <c r="C250" s="1" t="s">
        <v>970</v>
      </c>
      <c r="D250" s="1" t="s">
        <v>1671</v>
      </c>
      <c r="E250" s="1">
        <v>249</v>
      </c>
      <c r="F250" s="5" t="s">
        <v>1673</v>
      </c>
      <c r="G250" s="5" t="s">
        <v>1671</v>
      </c>
      <c r="H250" s="1">
        <v>1</v>
      </c>
      <c r="I250" s="1" t="s">
        <v>1674</v>
      </c>
      <c r="J250" s="1" t="s">
        <v>1675</v>
      </c>
      <c r="K250" s="1" t="s">
        <v>236</v>
      </c>
      <c r="L250" s="1" t="str">
        <f>VLOOKUP(K250,countries!A:B,2,FALSE)</f>
        <v>CN</v>
      </c>
      <c r="M250" s="1" t="s">
        <v>74</v>
      </c>
      <c r="N250" s="1">
        <v>0</v>
      </c>
      <c r="O250" s="1" t="s">
        <v>75</v>
      </c>
      <c r="P250" s="1" t="s">
        <v>236</v>
      </c>
      <c r="Q250" s="1" t="e">
        <v>#N/A</v>
      </c>
      <c r="R250" s="1" t="e">
        <v>#N/A</v>
      </c>
      <c r="S250" s="1" t="e">
        <v>#N/A</v>
      </c>
      <c r="T250" s="1" t="e">
        <v>#N/A</v>
      </c>
    </row>
    <row r="251" spans="1:20" ht="15.75" customHeight="1" x14ac:dyDescent="0.2">
      <c r="A251" s="1" t="s">
        <v>1676</v>
      </c>
      <c r="B251" s="1" t="s">
        <v>1677</v>
      </c>
      <c r="C251" s="1" t="s">
        <v>970</v>
      </c>
      <c r="D251" s="1" t="s">
        <v>53</v>
      </c>
      <c r="E251" s="1">
        <v>250</v>
      </c>
      <c r="F251" s="5" t="s">
        <v>1673</v>
      </c>
      <c r="G251" s="5"/>
      <c r="H251" s="1">
        <v>1</v>
      </c>
      <c r="I251" s="1" t="s">
        <v>1678</v>
      </c>
      <c r="J251" s="1" t="s">
        <v>561</v>
      </c>
      <c r="K251" s="1" t="s">
        <v>236</v>
      </c>
      <c r="L251" s="1" t="str">
        <f>VLOOKUP(K251,countries!A:B,2,FALSE)</f>
        <v>CN</v>
      </c>
      <c r="M251" s="1" t="s">
        <v>74</v>
      </c>
      <c r="N251" s="1">
        <v>0</v>
      </c>
      <c r="O251" s="1" t="s">
        <v>75</v>
      </c>
      <c r="P251" s="1" t="s">
        <v>236</v>
      </c>
      <c r="Q251" s="1" t="e">
        <v>#N/A</v>
      </c>
      <c r="R251" s="1" t="e">
        <v>#N/A</v>
      </c>
      <c r="S251" s="1" t="e">
        <v>#N/A</v>
      </c>
      <c r="T251" s="1" t="e">
        <v>#N/A</v>
      </c>
    </row>
    <row r="252" spans="1:20" ht="15.75" customHeight="1" x14ac:dyDescent="0.2">
      <c r="A252" s="1" t="s">
        <v>1680</v>
      </c>
      <c r="B252" s="1" t="s">
        <v>1681</v>
      </c>
      <c r="C252" s="1" t="s">
        <v>227</v>
      </c>
      <c r="D252" s="1" t="s">
        <v>1680</v>
      </c>
      <c r="E252" s="1">
        <v>251</v>
      </c>
      <c r="F252" s="5" t="s">
        <v>1682</v>
      </c>
      <c r="G252" s="5" t="s">
        <v>1680</v>
      </c>
      <c r="H252" s="1">
        <v>1</v>
      </c>
      <c r="I252" s="1" t="s">
        <v>1683</v>
      </c>
      <c r="J252" s="1" t="s">
        <v>1313</v>
      </c>
      <c r="K252" s="1" t="s">
        <v>199</v>
      </c>
      <c r="L252" s="1" t="str">
        <f>VLOOKUP(K252,countries!A:B,2,FALSE)</f>
        <v>A_S</v>
      </c>
      <c r="M252" s="1" t="s">
        <v>74</v>
      </c>
      <c r="N252" s="1">
        <v>0</v>
      </c>
      <c r="O252" s="1" t="s">
        <v>62</v>
      </c>
      <c r="P252" s="1" t="s">
        <v>199</v>
      </c>
      <c r="Q252" s="1" t="e">
        <v>#N/A</v>
      </c>
      <c r="R252" s="1" t="e">
        <v>#N/A</v>
      </c>
      <c r="S252" s="1" t="e">
        <v>#N/A</v>
      </c>
      <c r="T252" s="1" t="e">
        <v>#N/A</v>
      </c>
    </row>
    <row r="253" spans="1:20" ht="15.75" customHeight="1" x14ac:dyDescent="0.2">
      <c r="A253" s="1" t="s">
        <v>1684</v>
      </c>
      <c r="B253" s="1" t="s">
        <v>948</v>
      </c>
      <c r="C253" s="1" t="s">
        <v>948</v>
      </c>
      <c r="D253" s="1" t="s">
        <v>1684</v>
      </c>
      <c r="E253" s="1">
        <v>252</v>
      </c>
      <c r="F253" s="5" t="s">
        <v>1685</v>
      </c>
      <c r="G253" s="5" t="s">
        <v>1684</v>
      </c>
      <c r="H253" s="1">
        <v>1</v>
      </c>
      <c r="I253" s="1" t="s">
        <v>1686</v>
      </c>
      <c r="J253" s="1" t="s">
        <v>667</v>
      </c>
      <c r="K253" s="1" t="s">
        <v>213</v>
      </c>
      <c r="L253" s="1" t="str">
        <f>VLOOKUP(K253,countries!A:B,2,FALSE)</f>
        <v>A_S</v>
      </c>
      <c r="M253" s="1" t="s">
        <v>46</v>
      </c>
      <c r="N253" s="1">
        <v>0</v>
      </c>
      <c r="O253" s="1" t="s">
        <v>62</v>
      </c>
      <c r="P253" s="1" t="s">
        <v>213</v>
      </c>
      <c r="Q253" s="1" t="e">
        <v>#N/A</v>
      </c>
      <c r="R253" s="1" t="e">
        <v>#N/A</v>
      </c>
      <c r="S253" s="1" t="e">
        <v>#N/A</v>
      </c>
      <c r="T253" s="1" t="e">
        <v>#N/A</v>
      </c>
    </row>
    <row r="254" spans="1:20" ht="15.75" customHeight="1" x14ac:dyDescent="0.2">
      <c r="A254" s="1" t="s">
        <v>1687</v>
      </c>
      <c r="B254" s="1" t="s">
        <v>1688</v>
      </c>
      <c r="C254" s="1" t="s">
        <v>822</v>
      </c>
      <c r="D254" s="1" t="s">
        <v>1687</v>
      </c>
      <c r="E254" s="1">
        <v>253</v>
      </c>
      <c r="F254" s="5" t="s">
        <v>1689</v>
      </c>
      <c r="G254" s="5" t="s">
        <v>1687</v>
      </c>
      <c r="H254" s="1">
        <v>1</v>
      </c>
      <c r="I254" s="1" t="s">
        <v>1690</v>
      </c>
      <c r="J254" s="1" t="s">
        <v>235</v>
      </c>
      <c r="K254" s="1" t="s">
        <v>353</v>
      </c>
      <c r="L254" s="1" t="str">
        <f>VLOOKUP(K254,countries!A:B,2,FALSE)</f>
        <v>A_NW</v>
      </c>
      <c r="M254" s="1" t="s">
        <v>74</v>
      </c>
      <c r="N254" s="1">
        <v>0</v>
      </c>
      <c r="O254" s="1" t="s">
        <v>62</v>
      </c>
      <c r="P254" s="1" t="s">
        <v>353</v>
      </c>
      <c r="Q254" s="1" t="e">
        <v>#N/A</v>
      </c>
      <c r="R254" s="1" t="e">
        <v>#N/A</v>
      </c>
      <c r="S254" s="1" t="e">
        <v>#N/A</v>
      </c>
      <c r="T254" s="1" t="e">
        <v>#N/A</v>
      </c>
    </row>
    <row r="255" spans="1:20" ht="15.75" customHeight="1" x14ac:dyDescent="0.2">
      <c r="A255" s="1" t="s">
        <v>1691</v>
      </c>
      <c r="B255" s="1" t="s">
        <v>1692</v>
      </c>
      <c r="C255" s="1" t="s">
        <v>822</v>
      </c>
      <c r="D255" s="1" t="s">
        <v>53</v>
      </c>
      <c r="E255" s="1">
        <v>254</v>
      </c>
      <c r="F255" s="5" t="s">
        <v>1689</v>
      </c>
      <c r="G255" s="5"/>
      <c r="H255" s="1">
        <v>1</v>
      </c>
      <c r="I255" s="1" t="s">
        <v>1693</v>
      </c>
      <c r="J255" s="1" t="s">
        <v>235</v>
      </c>
      <c r="K255" s="1" t="s">
        <v>353</v>
      </c>
      <c r="L255" s="1" t="str">
        <f>VLOOKUP(K255,countries!A:B,2,FALSE)</f>
        <v>A_NW</v>
      </c>
      <c r="M255" s="1" t="s">
        <v>74</v>
      </c>
      <c r="N255" s="1">
        <v>0</v>
      </c>
      <c r="O255" s="1" t="s">
        <v>62</v>
      </c>
      <c r="P255" s="1" t="s">
        <v>353</v>
      </c>
      <c r="Q255" s="1" t="e">
        <v>#N/A</v>
      </c>
      <c r="R255" s="1" t="e">
        <v>#N/A</v>
      </c>
      <c r="S255" s="1" t="e">
        <v>#N/A</v>
      </c>
      <c r="T255" s="1" t="e">
        <v>#N/A</v>
      </c>
    </row>
    <row r="256" spans="1:20" ht="15.75" customHeight="1" x14ac:dyDescent="0.2">
      <c r="A256" s="1" t="s">
        <v>1694</v>
      </c>
      <c r="B256" s="1" t="s">
        <v>822</v>
      </c>
      <c r="C256" s="1" t="s">
        <v>822</v>
      </c>
      <c r="D256" s="1" t="s">
        <v>53</v>
      </c>
      <c r="E256" s="1">
        <v>255</v>
      </c>
      <c r="F256" s="5" t="s">
        <v>1689</v>
      </c>
      <c r="G256" s="5"/>
      <c r="H256" s="1">
        <v>1</v>
      </c>
      <c r="I256" s="1" t="s">
        <v>1695</v>
      </c>
      <c r="J256" s="1" t="s">
        <v>352</v>
      </c>
      <c r="K256" s="1" t="s">
        <v>353</v>
      </c>
      <c r="L256" s="1" t="str">
        <f>VLOOKUP(K256,countries!A:B,2,FALSE)</f>
        <v>A_NW</v>
      </c>
      <c r="M256" s="1" t="s">
        <v>74</v>
      </c>
      <c r="N256" s="1">
        <v>0</v>
      </c>
      <c r="O256" s="1" t="s">
        <v>62</v>
      </c>
      <c r="P256" s="1" t="s">
        <v>353</v>
      </c>
      <c r="Q256" s="1" t="e">
        <v>#N/A</v>
      </c>
      <c r="R256" s="1" t="e">
        <v>#N/A</v>
      </c>
      <c r="S256" s="1" t="e">
        <v>#N/A</v>
      </c>
      <c r="T256" s="1" t="e">
        <v>#N/A</v>
      </c>
    </row>
    <row r="257" spans="1:20" ht="15.75" customHeight="1" x14ac:dyDescent="0.2">
      <c r="A257" s="1" t="s">
        <v>1696</v>
      </c>
      <c r="B257" s="1" t="s">
        <v>807</v>
      </c>
      <c r="C257" s="1" t="s">
        <v>807</v>
      </c>
      <c r="D257" s="1" t="s">
        <v>1696</v>
      </c>
      <c r="E257" s="1">
        <v>256</v>
      </c>
      <c r="F257" s="5" t="s">
        <v>1689</v>
      </c>
      <c r="G257" s="5" t="s">
        <v>1696</v>
      </c>
      <c r="H257" s="1">
        <v>1</v>
      </c>
      <c r="I257" s="1" t="s">
        <v>1697</v>
      </c>
      <c r="J257" s="1" t="s">
        <v>198</v>
      </c>
      <c r="K257" s="1" t="s">
        <v>1480</v>
      </c>
      <c r="L257" s="1" t="str">
        <f>VLOOKUP(K257,countries!A:B,2,FALSE)</f>
        <v>SA_NW</v>
      </c>
      <c r="M257" s="1" t="s">
        <v>61</v>
      </c>
      <c r="N257" s="1">
        <v>0</v>
      </c>
      <c r="O257" s="1" t="s">
        <v>62</v>
      </c>
      <c r="P257" s="1" t="s">
        <v>1480</v>
      </c>
      <c r="Q257" s="1" t="e">
        <v>#N/A</v>
      </c>
      <c r="R257" s="1" t="e">
        <v>#N/A</v>
      </c>
      <c r="S257" s="1" t="e">
        <v>#N/A</v>
      </c>
      <c r="T257" s="1" t="e">
        <v>#N/A</v>
      </c>
    </row>
    <row r="258" spans="1:20" ht="15.75" customHeight="1" x14ac:dyDescent="0.2">
      <c r="A258" s="1" t="s">
        <v>2097</v>
      </c>
      <c r="B258" s="1" t="s">
        <v>5627</v>
      </c>
      <c r="C258" s="1" t="s">
        <v>5627</v>
      </c>
      <c r="D258" s="1" t="s">
        <v>2097</v>
      </c>
      <c r="E258" s="1">
        <v>257</v>
      </c>
      <c r="F258" s="5" t="s">
        <v>1698</v>
      </c>
      <c r="G258" s="1" t="s">
        <v>2097</v>
      </c>
      <c r="H258" s="1">
        <v>1</v>
      </c>
      <c r="I258" s="1" t="s">
        <v>1699</v>
      </c>
      <c r="J258" s="1" t="s">
        <v>1538</v>
      </c>
      <c r="K258" s="1" t="s">
        <v>1660</v>
      </c>
      <c r="L258" s="1" t="str">
        <f>VLOOKUP(K258,countries!A:B,2,FALSE)</f>
        <v>NA</v>
      </c>
      <c r="M258" s="1" t="s">
        <v>374</v>
      </c>
      <c r="N258" s="1">
        <v>0</v>
      </c>
      <c r="O258" s="1">
        <v>0</v>
      </c>
      <c r="P258" s="1" t="s">
        <v>1660</v>
      </c>
      <c r="Q258" s="1" t="e">
        <v>#N/A</v>
      </c>
      <c r="R258" s="1" t="e">
        <v>#N/A</v>
      </c>
      <c r="S258" s="1" t="e">
        <v>#N/A</v>
      </c>
      <c r="T258" s="1" t="e">
        <v>#N/A</v>
      </c>
    </row>
    <row r="259" spans="1:20" ht="15.75" customHeight="1" x14ac:dyDescent="0.2">
      <c r="A259" s="1" t="s">
        <v>1700</v>
      </c>
      <c r="B259" s="1" t="s">
        <v>93</v>
      </c>
      <c r="C259" s="1" t="s">
        <v>93</v>
      </c>
      <c r="D259" s="1" t="s">
        <v>1700</v>
      </c>
      <c r="E259" s="1">
        <v>258</v>
      </c>
      <c r="F259" s="5" t="s">
        <v>1701</v>
      </c>
      <c r="G259" s="5" t="s">
        <v>1700</v>
      </c>
      <c r="H259" s="1">
        <v>1</v>
      </c>
      <c r="I259" s="1" t="s">
        <v>1702</v>
      </c>
      <c r="J259" s="1" t="s">
        <v>1498</v>
      </c>
      <c r="K259" s="1" t="s">
        <v>374</v>
      </c>
      <c r="L259" s="1" t="str">
        <f>VLOOKUP(K259,countries!A:B,2,FALSE)</f>
        <v>na</v>
      </c>
      <c r="M259" s="1" t="s">
        <v>374</v>
      </c>
      <c r="N259" s="1">
        <v>0</v>
      </c>
      <c r="O259" s="1" t="e">
        <v>#N/A</v>
      </c>
      <c r="P259" s="1" t="s">
        <v>1660</v>
      </c>
      <c r="Q259" s="1" t="e">
        <v>#N/A</v>
      </c>
      <c r="R259" s="1" t="e">
        <v>#N/A</v>
      </c>
      <c r="S259" s="1" t="e">
        <v>#N/A</v>
      </c>
      <c r="T259" s="1" t="e">
        <v>#N/A</v>
      </c>
    </row>
    <row r="260" spans="1:20" ht="15.75" customHeight="1" x14ac:dyDescent="0.2">
      <c r="A260" s="1" t="s">
        <v>1703</v>
      </c>
      <c r="B260" s="1" t="s">
        <v>152</v>
      </c>
      <c r="C260" s="1" t="s">
        <v>152</v>
      </c>
      <c r="D260" s="1" t="s">
        <v>1703</v>
      </c>
      <c r="E260" s="1">
        <v>259</v>
      </c>
      <c r="F260" s="5" t="s">
        <v>1704</v>
      </c>
      <c r="G260" s="5" t="s">
        <v>1703</v>
      </c>
      <c r="H260" s="1">
        <v>1</v>
      </c>
      <c r="I260" s="1" t="s">
        <v>1705</v>
      </c>
      <c r="J260" s="1" t="s">
        <v>1094</v>
      </c>
      <c r="K260" s="1" t="s">
        <v>1706</v>
      </c>
      <c r="L260" s="1" t="str">
        <f>VLOOKUP(K260,countries!A:B,2,FALSE)</f>
        <v>SA_SE</v>
      </c>
      <c r="M260" s="1" t="s">
        <v>74</v>
      </c>
      <c r="N260" s="1">
        <v>0</v>
      </c>
      <c r="O260" s="1" t="s">
        <v>434</v>
      </c>
      <c r="P260" s="1" t="s">
        <v>1706</v>
      </c>
      <c r="Q260" s="1" t="e">
        <v>#N/A</v>
      </c>
      <c r="R260" s="1" t="e">
        <v>#N/A</v>
      </c>
      <c r="S260" s="1" t="e">
        <v>#N/A</v>
      </c>
      <c r="T260" s="1" t="e">
        <v>#N/A</v>
      </c>
    </row>
    <row r="261" spans="1:20" ht="15.75" customHeight="1" x14ac:dyDescent="0.2">
      <c r="A261" s="1" t="s">
        <v>1707</v>
      </c>
      <c r="B261" s="1" t="s">
        <v>1708</v>
      </c>
      <c r="C261" s="1" t="s">
        <v>195</v>
      </c>
      <c r="D261" s="1" t="s">
        <v>1707</v>
      </c>
      <c r="E261" s="1">
        <v>260</v>
      </c>
      <c r="F261" s="5" t="s">
        <v>1709</v>
      </c>
      <c r="G261" s="5" t="s">
        <v>1707</v>
      </c>
      <c r="H261" s="1">
        <v>1</v>
      </c>
      <c r="I261" s="1" t="s">
        <v>1710</v>
      </c>
      <c r="J261" s="1" t="s">
        <v>339</v>
      </c>
      <c r="K261" s="1" t="s">
        <v>440</v>
      </c>
      <c r="L261" s="1" t="str">
        <f>VLOOKUP(K261,countries!A:B,2,FALSE)</f>
        <v>A_NW</v>
      </c>
      <c r="M261" s="1" t="s">
        <v>46</v>
      </c>
      <c r="N261" s="1">
        <v>0</v>
      </c>
      <c r="O261" s="1" t="s">
        <v>62</v>
      </c>
      <c r="P261" s="1" t="s">
        <v>440</v>
      </c>
      <c r="Q261" s="1" t="e">
        <v>#N/A</v>
      </c>
      <c r="R261" s="1" t="e">
        <v>#N/A</v>
      </c>
      <c r="S261" s="1" t="e">
        <v>#N/A</v>
      </c>
      <c r="T261" s="1" t="e">
        <v>#N/A</v>
      </c>
    </row>
    <row r="262" spans="1:20" ht="15.75" customHeight="1" x14ac:dyDescent="0.2">
      <c r="A262" s="1" t="s">
        <v>1711</v>
      </c>
      <c r="B262" s="1" t="s">
        <v>1290</v>
      </c>
      <c r="C262" s="1" t="s">
        <v>1290</v>
      </c>
      <c r="D262" s="1" t="s">
        <v>1711</v>
      </c>
      <c r="E262" s="1">
        <v>261</v>
      </c>
      <c r="F262" s="5" t="s">
        <v>1712</v>
      </c>
      <c r="G262" s="5" t="s">
        <v>1711</v>
      </c>
      <c r="H262" s="1">
        <v>1</v>
      </c>
      <c r="I262" s="1" t="s">
        <v>1713</v>
      </c>
      <c r="J262" s="1" t="s">
        <v>915</v>
      </c>
      <c r="K262" s="1" t="s">
        <v>341</v>
      </c>
      <c r="L262" s="1" t="str">
        <f>VLOOKUP(K262,countries!A:B,2,FALSE)</f>
        <v>A_S</v>
      </c>
      <c r="M262" s="1" t="s">
        <v>74</v>
      </c>
      <c r="N262" s="1">
        <v>0</v>
      </c>
      <c r="O262" s="1" t="s">
        <v>47</v>
      </c>
      <c r="P262" s="1" t="s">
        <v>341</v>
      </c>
      <c r="Q262" s="1" t="e">
        <v>#N/A</v>
      </c>
      <c r="R262" s="1" t="e">
        <v>#N/A</v>
      </c>
      <c r="S262" s="1" t="e">
        <v>#N/A</v>
      </c>
      <c r="T262" s="1" t="e">
        <v>#N/A</v>
      </c>
    </row>
    <row r="263" spans="1:20" ht="15.75" customHeight="1" x14ac:dyDescent="0.2">
      <c r="A263" s="1" t="s">
        <v>1714</v>
      </c>
      <c r="B263" s="1" t="s">
        <v>1299</v>
      </c>
      <c r="C263" s="1" t="s">
        <v>1299</v>
      </c>
      <c r="D263" s="1" t="s">
        <v>1714</v>
      </c>
      <c r="E263" s="1">
        <v>262</v>
      </c>
      <c r="F263" s="5" t="s">
        <v>1715</v>
      </c>
      <c r="G263" s="5" t="s">
        <v>1714</v>
      </c>
      <c r="H263" s="1">
        <v>1</v>
      </c>
      <c r="I263" s="1" t="s">
        <v>1716</v>
      </c>
      <c r="J263" s="1" t="s">
        <v>472</v>
      </c>
      <c r="K263" s="1" t="s">
        <v>1660</v>
      </c>
      <c r="L263" s="1" t="str">
        <f>VLOOKUP(K263,countries!A:B,2,FALSE)</f>
        <v>NA</v>
      </c>
      <c r="M263" s="1" t="s">
        <v>374</v>
      </c>
      <c r="N263" s="1">
        <v>0</v>
      </c>
      <c r="O263" s="1" t="s">
        <v>454</v>
      </c>
      <c r="P263" s="1" t="s">
        <v>1660</v>
      </c>
      <c r="Q263" s="1" t="e">
        <v>#N/A</v>
      </c>
      <c r="R263" s="1" t="e">
        <v>#N/A</v>
      </c>
      <c r="S263" s="1" t="e">
        <v>#N/A</v>
      </c>
      <c r="T263" s="1" t="e">
        <v>#N/A</v>
      </c>
    </row>
    <row r="264" spans="1:20" ht="15.75" customHeight="1" x14ac:dyDescent="0.2">
      <c r="A264" s="1" t="s">
        <v>1717</v>
      </c>
      <c r="B264" s="1" t="s">
        <v>1092</v>
      </c>
      <c r="C264" s="1" t="s">
        <v>1092</v>
      </c>
      <c r="D264" s="1" t="s">
        <v>1717</v>
      </c>
      <c r="E264" s="1">
        <v>263</v>
      </c>
      <c r="F264" s="5" t="s">
        <v>1718</v>
      </c>
      <c r="G264" s="5" t="s">
        <v>1717</v>
      </c>
      <c r="H264" s="1">
        <v>1</v>
      </c>
      <c r="I264" s="1" t="s">
        <v>1719</v>
      </c>
      <c r="J264" s="1" t="s">
        <v>1507</v>
      </c>
      <c r="K264" s="1" t="s">
        <v>174</v>
      </c>
      <c r="L264" s="1" t="str">
        <f>VLOOKUP(K264,countries!A:B,2,FALSE)</f>
        <v>A_S</v>
      </c>
      <c r="M264" s="1" t="s">
        <v>275</v>
      </c>
      <c r="N264" s="1">
        <v>0</v>
      </c>
      <c r="O264" s="1" t="s">
        <v>62</v>
      </c>
      <c r="P264" s="1" t="s">
        <v>174</v>
      </c>
      <c r="Q264" s="1" t="e">
        <v>#N/A</v>
      </c>
      <c r="R264" s="1" t="e">
        <v>#N/A</v>
      </c>
      <c r="S264" s="1" t="e">
        <v>#N/A</v>
      </c>
      <c r="T264" s="1" t="e">
        <v>#N/A</v>
      </c>
    </row>
    <row r="265" spans="1:20" ht="15.75" customHeight="1" x14ac:dyDescent="0.2">
      <c r="A265" s="1" t="s">
        <v>1721</v>
      </c>
      <c r="B265" s="1" t="s">
        <v>1720</v>
      </c>
      <c r="C265" s="1" t="s">
        <v>1720</v>
      </c>
      <c r="D265" s="1" t="s">
        <v>1721</v>
      </c>
      <c r="E265" s="1">
        <v>264</v>
      </c>
      <c r="F265" s="5" t="s">
        <v>1722</v>
      </c>
      <c r="G265" s="5" t="s">
        <v>1721</v>
      </c>
      <c r="H265" s="1">
        <v>1</v>
      </c>
      <c r="I265" s="1" t="s">
        <v>1723</v>
      </c>
      <c r="J265" s="1" t="s">
        <v>385</v>
      </c>
      <c r="K265" s="1" t="s">
        <v>1660</v>
      </c>
      <c r="L265" s="1" t="str">
        <f>VLOOKUP(K265,countries!A:B,2,FALSE)</f>
        <v>NA</v>
      </c>
      <c r="M265" s="1" t="s">
        <v>374</v>
      </c>
      <c r="N265" s="1">
        <v>0</v>
      </c>
      <c r="O265" s="1" t="s">
        <v>454</v>
      </c>
      <c r="P265" s="1" t="s">
        <v>1660</v>
      </c>
      <c r="Q265" s="1" t="e">
        <v>#N/A</v>
      </c>
      <c r="R265" s="1" t="e">
        <v>#N/A</v>
      </c>
      <c r="S265" s="1" t="e">
        <v>#N/A</v>
      </c>
      <c r="T265" s="1" t="e">
        <v>#N/A</v>
      </c>
    </row>
    <row r="266" spans="1:20" ht="15.75" customHeight="1" x14ac:dyDescent="0.2">
      <c r="A266" s="1" t="s">
        <v>1724</v>
      </c>
      <c r="B266" s="1" t="s">
        <v>784</v>
      </c>
      <c r="C266" s="1" t="s">
        <v>784</v>
      </c>
      <c r="D266" s="1" t="s">
        <v>1724</v>
      </c>
      <c r="E266" s="1">
        <v>265</v>
      </c>
      <c r="F266" s="5" t="s">
        <v>1722</v>
      </c>
      <c r="G266" s="5" t="s">
        <v>1724</v>
      </c>
      <c r="H266" s="1">
        <v>1</v>
      </c>
      <c r="I266" s="1" t="s">
        <v>1725</v>
      </c>
      <c r="J266" s="1" t="s">
        <v>561</v>
      </c>
      <c r="K266" s="1" t="s">
        <v>906</v>
      </c>
      <c r="L266" s="1" t="str">
        <f>VLOOKUP(K266,countries!A:B,2,FALSE)</f>
        <v>ME</v>
      </c>
      <c r="M266" s="1" t="s">
        <v>74</v>
      </c>
      <c r="N266" s="1">
        <v>0</v>
      </c>
      <c r="O266" s="1" t="s">
        <v>62</v>
      </c>
      <c r="P266" s="1" t="s">
        <v>906</v>
      </c>
      <c r="Q266" s="1" t="e">
        <v>#N/A</v>
      </c>
      <c r="R266" s="1" t="e">
        <v>#N/A</v>
      </c>
      <c r="S266" s="1" t="e">
        <v>#N/A</v>
      </c>
      <c r="T266" s="1" t="e">
        <v>#N/A</v>
      </c>
    </row>
    <row r="267" spans="1:20" ht="15.75" customHeight="1" x14ac:dyDescent="0.2">
      <c r="A267" s="1" t="s">
        <v>1726</v>
      </c>
      <c r="B267" s="1" t="s">
        <v>98</v>
      </c>
      <c r="C267" s="1" t="s">
        <v>98</v>
      </c>
      <c r="D267" s="1" t="s">
        <v>1726</v>
      </c>
      <c r="E267" s="1">
        <v>266</v>
      </c>
      <c r="F267" s="5" t="s">
        <v>1727</v>
      </c>
      <c r="G267" s="5" t="s">
        <v>1726</v>
      </c>
      <c r="H267" s="1">
        <v>1</v>
      </c>
      <c r="I267" s="1" t="s">
        <v>1728</v>
      </c>
      <c r="J267" s="1" t="s">
        <v>1729</v>
      </c>
      <c r="K267" s="1" t="s">
        <v>1660</v>
      </c>
      <c r="L267" s="1" t="str">
        <f>VLOOKUP(K267,countries!A:B,2,FALSE)</f>
        <v>NA</v>
      </c>
      <c r="M267" s="1" t="s">
        <v>374</v>
      </c>
      <c r="N267" s="1">
        <v>0</v>
      </c>
      <c r="O267" s="1" t="s">
        <v>454</v>
      </c>
      <c r="P267" s="1" t="s">
        <v>1660</v>
      </c>
      <c r="Q267" s="1" t="e">
        <v>#N/A</v>
      </c>
      <c r="R267" s="1" t="e">
        <v>#N/A</v>
      </c>
      <c r="S267" s="1" t="e">
        <v>#N/A</v>
      </c>
      <c r="T267" s="1" t="e">
        <v>#N/A</v>
      </c>
    </row>
    <row r="268" spans="1:20" ht="15.75" customHeight="1" x14ac:dyDescent="0.2">
      <c r="A268" s="1" t="s">
        <v>1730</v>
      </c>
      <c r="B268" s="1" t="s">
        <v>1286</v>
      </c>
      <c r="C268" s="1" t="s">
        <v>1286</v>
      </c>
      <c r="D268" s="1" t="s">
        <v>1730</v>
      </c>
      <c r="E268" s="1">
        <v>267</v>
      </c>
      <c r="F268" s="5" t="s">
        <v>1731</v>
      </c>
      <c r="G268" s="5" t="s">
        <v>1730</v>
      </c>
      <c r="H268" s="1">
        <v>1</v>
      </c>
      <c r="I268" s="1" t="s">
        <v>1732</v>
      </c>
      <c r="J268" s="1" t="s">
        <v>1479</v>
      </c>
      <c r="K268" s="1" t="s">
        <v>858</v>
      </c>
      <c r="L268" s="1" t="str">
        <f>VLOOKUP(K268,countries!A:B,2,FALSE)</f>
        <v>SA_NW</v>
      </c>
      <c r="M268" s="1" t="s">
        <v>74</v>
      </c>
      <c r="N268" s="1">
        <v>0</v>
      </c>
      <c r="O268" s="1" t="s">
        <v>356</v>
      </c>
      <c r="P268" s="1" t="s">
        <v>858</v>
      </c>
      <c r="Q268" s="1" t="s">
        <v>535</v>
      </c>
      <c r="R268" s="1" t="s">
        <v>49</v>
      </c>
      <c r="S268" s="1">
        <v>48.9</v>
      </c>
      <c r="T268" s="1">
        <v>3421</v>
      </c>
    </row>
    <row r="269" spans="1:20" ht="15.75" customHeight="1" x14ac:dyDescent="0.2">
      <c r="A269" s="1" t="s">
        <v>1304</v>
      </c>
      <c r="B269" s="1" t="s">
        <v>1304</v>
      </c>
      <c r="C269" s="1" t="s">
        <v>1304</v>
      </c>
      <c r="D269" s="1" t="s">
        <v>1304</v>
      </c>
      <c r="E269" s="1">
        <v>268</v>
      </c>
      <c r="F269" s="5" t="s">
        <v>1733</v>
      </c>
      <c r="G269" s="5" t="s">
        <v>1304</v>
      </c>
      <c r="H269" s="1">
        <v>1</v>
      </c>
      <c r="I269" s="1" t="s">
        <v>1304</v>
      </c>
      <c r="K269" s="1" t="s">
        <v>1660</v>
      </c>
      <c r="L269" s="1" t="s">
        <v>1335</v>
      </c>
      <c r="N269" s="1" t="s">
        <v>1646</v>
      </c>
      <c r="O269" s="1" t="s">
        <v>454</v>
      </c>
      <c r="P269" s="1" t="e">
        <v>#N/A</v>
      </c>
    </row>
    <row r="270" spans="1:20" ht="15.75" customHeight="1" x14ac:dyDescent="0.2">
      <c r="A270" s="1" t="s">
        <v>1734</v>
      </c>
      <c r="B270" s="1" t="s">
        <v>1735</v>
      </c>
      <c r="C270" s="1" t="s">
        <v>1735</v>
      </c>
      <c r="D270" s="1" t="s">
        <v>1734</v>
      </c>
      <c r="E270" s="1">
        <v>269</v>
      </c>
      <c r="F270" s="5" t="s">
        <v>1736</v>
      </c>
      <c r="G270" s="5" t="s">
        <v>1734</v>
      </c>
      <c r="H270" s="1">
        <v>1</v>
      </c>
      <c r="I270" s="1" t="s">
        <v>1737</v>
      </c>
      <c r="J270" s="1" t="s">
        <v>472</v>
      </c>
      <c r="K270" s="1" t="s">
        <v>1660</v>
      </c>
      <c r="L270" s="1" t="str">
        <f>VLOOKUP(K270,countries!A:B,2,FALSE)</f>
        <v>NA</v>
      </c>
      <c r="M270" s="1" t="s">
        <v>374</v>
      </c>
      <c r="N270" s="1">
        <v>0</v>
      </c>
      <c r="O270" s="1" t="s">
        <v>454</v>
      </c>
      <c r="P270" s="1" t="s">
        <v>1660</v>
      </c>
      <c r="Q270" s="1" t="e">
        <v>#N/A</v>
      </c>
      <c r="R270" s="1" t="e">
        <v>#N/A</v>
      </c>
      <c r="S270" s="1" t="e">
        <v>#N/A</v>
      </c>
      <c r="T270" s="1" t="e">
        <v>#N/A</v>
      </c>
    </row>
    <row r="271" spans="1:20" ht="15.75" customHeight="1" x14ac:dyDescent="0.2">
      <c r="A271" s="1" t="s">
        <v>1738</v>
      </c>
      <c r="B271" s="1" t="s">
        <v>1739</v>
      </c>
      <c r="C271" s="1" t="s">
        <v>1739</v>
      </c>
      <c r="D271" s="1" t="s">
        <v>1738</v>
      </c>
      <c r="E271" s="1">
        <v>270</v>
      </c>
      <c r="F271" s="5" t="s">
        <v>1740</v>
      </c>
      <c r="G271" s="5" t="s">
        <v>1738</v>
      </c>
      <c r="H271" s="1">
        <v>1</v>
      </c>
      <c r="I271" s="1" t="s">
        <v>1741</v>
      </c>
      <c r="J271" s="1" t="s">
        <v>1370</v>
      </c>
      <c r="K271" s="1" t="s">
        <v>1660</v>
      </c>
      <c r="L271" s="1" t="str">
        <f>VLOOKUP(K271,countries!A:B,2,FALSE)</f>
        <v>NA</v>
      </c>
      <c r="M271" s="1" t="s">
        <v>374</v>
      </c>
      <c r="N271" s="1">
        <v>0</v>
      </c>
      <c r="O271" s="1" t="s">
        <v>454</v>
      </c>
      <c r="P271" s="1" t="s">
        <v>1660</v>
      </c>
      <c r="Q271" s="1" t="e">
        <v>#N/A</v>
      </c>
      <c r="R271" s="1" t="e">
        <v>#N/A</v>
      </c>
      <c r="S271" s="1" t="e">
        <v>#N/A</v>
      </c>
      <c r="T271" s="1" t="e">
        <v>#N/A</v>
      </c>
    </row>
    <row r="272" spans="1:20" ht="15.75" customHeight="1" x14ac:dyDescent="0.2">
      <c r="A272" s="1" t="s">
        <v>1743</v>
      </c>
      <c r="B272" s="1" t="s">
        <v>1744</v>
      </c>
      <c r="C272" s="1" t="s">
        <v>1092</v>
      </c>
      <c r="D272" s="1" t="s">
        <v>1743</v>
      </c>
      <c r="E272" s="1">
        <v>271</v>
      </c>
      <c r="F272" s="5" t="s">
        <v>1745</v>
      </c>
      <c r="G272" s="5" t="s">
        <v>1743</v>
      </c>
      <c r="H272" s="1">
        <v>1</v>
      </c>
      <c r="I272" s="1" t="s">
        <v>1746</v>
      </c>
      <c r="J272" s="1" t="s">
        <v>72</v>
      </c>
      <c r="K272" s="1" t="s">
        <v>174</v>
      </c>
      <c r="L272" s="1" t="str">
        <f>VLOOKUP(K272,countries!A:B,2,FALSE)</f>
        <v>A_S</v>
      </c>
      <c r="M272" s="1" t="s">
        <v>275</v>
      </c>
      <c r="N272" s="1">
        <v>0</v>
      </c>
      <c r="O272" s="1" t="s">
        <v>62</v>
      </c>
      <c r="P272" s="1" t="s">
        <v>174</v>
      </c>
      <c r="Q272" s="1" t="e">
        <v>#N/A</v>
      </c>
      <c r="R272" s="1" t="e">
        <v>#N/A</v>
      </c>
      <c r="S272" s="1" t="e">
        <v>#N/A</v>
      </c>
      <c r="T272" s="1" t="e">
        <v>#N/A</v>
      </c>
    </row>
    <row r="273" spans="1:20" ht="15.75" customHeight="1" x14ac:dyDescent="0.2">
      <c r="A273" s="1" t="s">
        <v>1747</v>
      </c>
      <c r="B273" s="1" t="s">
        <v>1748</v>
      </c>
      <c r="C273" s="1" t="s">
        <v>633</v>
      </c>
      <c r="D273" s="1" t="s">
        <v>1747</v>
      </c>
      <c r="E273" s="1">
        <v>272</v>
      </c>
      <c r="F273" s="5" t="s">
        <v>1749</v>
      </c>
      <c r="G273" s="5" t="s">
        <v>1747</v>
      </c>
      <c r="H273" s="1">
        <v>1</v>
      </c>
      <c r="I273" s="1" t="s">
        <v>1750</v>
      </c>
      <c r="J273" s="1" t="s">
        <v>1429</v>
      </c>
      <c r="K273" s="1" t="s">
        <v>906</v>
      </c>
      <c r="L273" s="1" t="str">
        <f>VLOOKUP(K273,countries!A:B,2,FALSE)</f>
        <v>ME</v>
      </c>
      <c r="M273" s="1" t="s">
        <v>275</v>
      </c>
      <c r="N273" s="1">
        <v>0</v>
      </c>
      <c r="O273" s="1" t="s">
        <v>62</v>
      </c>
      <c r="P273" s="1" t="s">
        <v>906</v>
      </c>
      <c r="Q273" s="1" t="s">
        <v>565</v>
      </c>
      <c r="R273" s="1" t="s">
        <v>755</v>
      </c>
      <c r="S273" s="1">
        <v>70.5</v>
      </c>
      <c r="T273" s="1">
        <v>2100</v>
      </c>
    </row>
    <row r="274" spans="1:20" ht="15.75" customHeight="1" x14ac:dyDescent="0.2">
      <c r="A274" s="1" t="s">
        <v>1751</v>
      </c>
      <c r="B274" s="1" t="s">
        <v>634</v>
      </c>
      <c r="C274" s="1" t="s">
        <v>634</v>
      </c>
      <c r="D274" s="1" t="s">
        <v>1751</v>
      </c>
      <c r="E274" s="1">
        <v>273</v>
      </c>
      <c r="F274" s="5" t="s">
        <v>1749</v>
      </c>
      <c r="G274" s="5" t="s">
        <v>1751</v>
      </c>
      <c r="H274" s="1">
        <v>1</v>
      </c>
      <c r="I274" s="1" t="s">
        <v>1752</v>
      </c>
      <c r="J274" s="1" t="s">
        <v>915</v>
      </c>
      <c r="K274" s="1" t="s">
        <v>906</v>
      </c>
      <c r="L274" s="1" t="str">
        <f>VLOOKUP(K274,countries!A:B,2,FALSE)</f>
        <v>ME</v>
      </c>
      <c r="M274" s="1" t="s">
        <v>275</v>
      </c>
      <c r="N274" s="1">
        <v>0</v>
      </c>
      <c r="O274" s="1" t="s">
        <v>62</v>
      </c>
      <c r="P274" s="1" t="s">
        <v>906</v>
      </c>
      <c r="Q274" s="1" t="s">
        <v>333</v>
      </c>
      <c r="R274" s="1" t="s">
        <v>755</v>
      </c>
      <c r="S274" s="1">
        <v>52</v>
      </c>
      <c r="T274" s="1">
        <v>2130</v>
      </c>
    </row>
    <row r="275" spans="1:20" ht="15.75" customHeight="1" x14ac:dyDescent="0.2">
      <c r="A275" s="1" t="s">
        <v>1753</v>
      </c>
      <c r="B275" s="1" t="s">
        <v>1754</v>
      </c>
      <c r="C275" s="1" t="s">
        <v>634</v>
      </c>
      <c r="D275" s="1" t="s">
        <v>1753</v>
      </c>
      <c r="E275" s="1">
        <v>274</v>
      </c>
      <c r="F275" s="5" t="s">
        <v>1755</v>
      </c>
      <c r="G275" s="5" t="s">
        <v>1753</v>
      </c>
      <c r="H275" s="1">
        <v>1</v>
      </c>
      <c r="I275" s="1" t="s">
        <v>1756</v>
      </c>
      <c r="J275" s="1" t="s">
        <v>716</v>
      </c>
      <c r="K275" s="1" t="s">
        <v>906</v>
      </c>
      <c r="L275" s="1" t="str">
        <f>VLOOKUP(K275,countries!A:B,2,FALSE)</f>
        <v>ME</v>
      </c>
      <c r="M275" s="1" t="s">
        <v>275</v>
      </c>
      <c r="N275" s="1">
        <v>0</v>
      </c>
      <c r="O275" s="1" t="s">
        <v>62</v>
      </c>
      <c r="P275" s="1" t="s">
        <v>906</v>
      </c>
      <c r="Q275" s="1" t="s">
        <v>333</v>
      </c>
      <c r="R275" s="1" t="s">
        <v>755</v>
      </c>
      <c r="S275" s="1">
        <v>52</v>
      </c>
      <c r="T275" s="1">
        <v>2130</v>
      </c>
    </row>
    <row r="276" spans="1:20" ht="15.75" customHeight="1" x14ac:dyDescent="0.2">
      <c r="A276" s="1" t="s">
        <v>1757</v>
      </c>
      <c r="B276" s="1" t="s">
        <v>1758</v>
      </c>
      <c r="C276" s="1" t="s">
        <v>1018</v>
      </c>
      <c r="D276" s="1" t="s">
        <v>1757</v>
      </c>
      <c r="E276" s="1">
        <v>275</v>
      </c>
      <c r="F276" s="5" t="s">
        <v>1759</v>
      </c>
      <c r="G276" s="5" t="s">
        <v>1757</v>
      </c>
      <c r="H276" s="1">
        <v>1</v>
      </c>
      <c r="I276" s="1" t="s">
        <v>1760</v>
      </c>
      <c r="J276" s="1" t="s">
        <v>1069</v>
      </c>
      <c r="K276" s="1" t="s">
        <v>1480</v>
      </c>
      <c r="L276" s="1" t="str">
        <f>VLOOKUP(K276,countries!A:B,2,FALSE)</f>
        <v>SA_NW</v>
      </c>
      <c r="M276" s="1" t="s">
        <v>74</v>
      </c>
      <c r="N276" s="1" t="s">
        <v>1642</v>
      </c>
      <c r="O276" s="1" t="s">
        <v>62</v>
      </c>
      <c r="P276" s="1" t="s">
        <v>1480</v>
      </c>
      <c r="Q276" s="1" t="e">
        <v>#N/A</v>
      </c>
      <c r="R276" s="1" t="e">
        <v>#N/A</v>
      </c>
      <c r="S276" s="1" t="e">
        <v>#N/A</v>
      </c>
      <c r="T276" s="1" t="e">
        <v>#N/A</v>
      </c>
    </row>
    <row r="277" spans="1:20" ht="15.75" customHeight="1" x14ac:dyDescent="0.2">
      <c r="A277" s="1" t="s">
        <v>1761</v>
      </c>
      <c r="B277" s="1" t="s">
        <v>1762</v>
      </c>
      <c r="C277" s="1" t="s">
        <v>1057</v>
      </c>
      <c r="D277" s="1" t="s">
        <v>1761</v>
      </c>
      <c r="E277" s="1">
        <v>276</v>
      </c>
      <c r="F277" s="5" t="s">
        <v>1763</v>
      </c>
      <c r="G277" s="5" t="s">
        <v>1761</v>
      </c>
      <c r="H277" s="1">
        <v>1</v>
      </c>
      <c r="I277" s="1" t="s">
        <v>1764</v>
      </c>
      <c r="J277" s="1" t="s">
        <v>568</v>
      </c>
      <c r="K277" s="1" t="s">
        <v>374</v>
      </c>
      <c r="L277" s="1" t="str">
        <f>VLOOKUP(K277,countries!A:B,2,FALSE)</f>
        <v>na</v>
      </c>
      <c r="M277" s="1" t="s">
        <v>374</v>
      </c>
      <c r="N277" s="1">
        <v>0</v>
      </c>
      <c r="O277" s="1" t="s">
        <v>62</v>
      </c>
      <c r="P277" s="1" t="s">
        <v>374</v>
      </c>
      <c r="Q277" s="1" t="e">
        <v>#N/A</v>
      </c>
      <c r="R277" s="1" t="e">
        <v>#N/A</v>
      </c>
      <c r="S277" s="1" t="e">
        <v>#N/A</v>
      </c>
      <c r="T277" s="1" t="e">
        <v>#N/A</v>
      </c>
    </row>
    <row r="278" spans="1:20" ht="15.75" customHeight="1" x14ac:dyDescent="0.2">
      <c r="A278" s="1" t="s">
        <v>1765</v>
      </c>
      <c r="B278" s="1" t="s">
        <v>317</v>
      </c>
      <c r="C278" s="1" t="s">
        <v>317</v>
      </c>
      <c r="D278" s="1" t="s">
        <v>1765</v>
      </c>
      <c r="E278" s="1">
        <v>277</v>
      </c>
      <c r="F278" s="5" t="s">
        <v>1766</v>
      </c>
      <c r="G278" s="5" t="s">
        <v>1765</v>
      </c>
      <c r="H278" s="1">
        <v>1</v>
      </c>
      <c r="I278" s="1" t="s">
        <v>1769</v>
      </c>
      <c r="J278" s="1" t="s">
        <v>751</v>
      </c>
      <c r="K278" s="1" t="s">
        <v>1480</v>
      </c>
      <c r="L278" s="1" t="str">
        <f>VLOOKUP(K278,countries!A:B,2,FALSE)</f>
        <v>SA_NW</v>
      </c>
      <c r="M278" s="1" t="s">
        <v>46</v>
      </c>
      <c r="N278" s="1">
        <v>0</v>
      </c>
      <c r="O278" s="1" t="s">
        <v>62</v>
      </c>
      <c r="P278" s="1" t="s">
        <v>1480</v>
      </c>
      <c r="Q278" s="1" t="e">
        <v>#N/A</v>
      </c>
      <c r="R278" s="1" t="e">
        <v>#N/A</v>
      </c>
      <c r="S278" s="1" t="e">
        <v>#N/A</v>
      </c>
      <c r="T278" s="1" t="e">
        <v>#N/A</v>
      </c>
    </row>
    <row r="279" spans="1:20" ht="15.75" customHeight="1" x14ac:dyDescent="0.2">
      <c r="A279" s="1" t="s">
        <v>1773</v>
      </c>
      <c r="B279" s="1" t="s">
        <v>1774</v>
      </c>
      <c r="C279" s="1" t="s">
        <v>681</v>
      </c>
      <c r="D279" s="1" t="s">
        <v>1773</v>
      </c>
      <c r="E279" s="1">
        <v>278</v>
      </c>
      <c r="F279" s="5" t="s">
        <v>1776</v>
      </c>
      <c r="G279" s="5" t="s">
        <v>1773</v>
      </c>
      <c r="H279" s="1">
        <v>1</v>
      </c>
      <c r="I279" s="1" t="s">
        <v>1777</v>
      </c>
      <c r="J279" s="1" t="s">
        <v>88</v>
      </c>
      <c r="K279" s="1" t="s">
        <v>906</v>
      </c>
      <c r="L279" s="1" t="str">
        <f>VLOOKUP(K279,countries!A:B,2,FALSE)</f>
        <v>ME</v>
      </c>
      <c r="M279" s="1" t="s">
        <v>74</v>
      </c>
      <c r="N279" s="1">
        <v>0</v>
      </c>
      <c r="O279" s="1" t="s">
        <v>62</v>
      </c>
      <c r="P279" s="1" t="s">
        <v>906</v>
      </c>
      <c r="Q279" s="1" t="e">
        <v>#N/A</v>
      </c>
      <c r="R279" s="1" t="e">
        <v>#N/A</v>
      </c>
      <c r="S279" s="1" t="e">
        <v>#N/A</v>
      </c>
      <c r="T279" s="1" t="e">
        <v>#N/A</v>
      </c>
    </row>
    <row r="280" spans="1:20" ht="15.75" customHeight="1" x14ac:dyDescent="0.2">
      <c r="A280" s="1" t="s">
        <v>1780</v>
      </c>
      <c r="B280" s="1" t="s">
        <v>1781</v>
      </c>
      <c r="C280" s="1" t="s">
        <v>1024</v>
      </c>
      <c r="D280" s="1" t="s">
        <v>1780</v>
      </c>
      <c r="E280" s="1">
        <v>279</v>
      </c>
      <c r="F280" s="5" t="s">
        <v>1782</v>
      </c>
      <c r="G280" s="5" t="s">
        <v>1780</v>
      </c>
      <c r="H280" s="1">
        <v>1</v>
      </c>
      <c r="I280" s="1" t="s">
        <v>1783</v>
      </c>
      <c r="J280" s="1" t="s">
        <v>1341</v>
      </c>
      <c r="K280" s="1" t="s">
        <v>877</v>
      </c>
      <c r="L280" s="1" t="str">
        <f>VLOOKUP(K280,countries!A:B,2,FALSE)</f>
        <v>SA_SE</v>
      </c>
      <c r="M280" s="1" t="s">
        <v>46</v>
      </c>
      <c r="N280" s="1" t="s">
        <v>1643</v>
      </c>
      <c r="O280" s="1" t="s">
        <v>47</v>
      </c>
      <c r="P280" s="1" t="s">
        <v>877</v>
      </c>
      <c r="Q280" s="1" t="e">
        <v>#N/A</v>
      </c>
      <c r="R280" s="1" t="e">
        <v>#N/A</v>
      </c>
      <c r="S280" s="1" t="e">
        <v>#N/A</v>
      </c>
      <c r="T280" s="1" t="e">
        <v>#N/A</v>
      </c>
    </row>
    <row r="281" spans="1:20" ht="15.75" customHeight="1" x14ac:dyDescent="0.2">
      <c r="A281" s="1" t="s">
        <v>1786</v>
      </c>
      <c r="B281" s="1" t="s">
        <v>974</v>
      </c>
      <c r="C281" s="1" t="s">
        <v>974</v>
      </c>
      <c r="D281" s="1" t="s">
        <v>1786</v>
      </c>
      <c r="E281" s="1">
        <v>280</v>
      </c>
      <c r="F281" s="5" t="s">
        <v>1787</v>
      </c>
      <c r="G281" s="5" t="s">
        <v>1786</v>
      </c>
      <c r="H281" s="1">
        <v>1</v>
      </c>
      <c r="I281" s="1" t="s">
        <v>1788</v>
      </c>
      <c r="J281" s="1" t="s">
        <v>88</v>
      </c>
      <c r="K281" s="1" t="s">
        <v>174</v>
      </c>
      <c r="L281" s="1" t="str">
        <f>VLOOKUP(K281,countries!A:B,2,FALSE)</f>
        <v>A_S</v>
      </c>
      <c r="M281" s="1" t="s">
        <v>74</v>
      </c>
      <c r="N281" s="1">
        <v>0</v>
      </c>
      <c r="O281" s="1" t="s">
        <v>75</v>
      </c>
      <c r="P281" s="1" t="s">
        <v>174</v>
      </c>
      <c r="Q281" s="1" t="e">
        <v>#N/A</v>
      </c>
      <c r="R281" s="1" t="e">
        <v>#N/A</v>
      </c>
      <c r="S281" s="1" t="e">
        <v>#N/A</v>
      </c>
      <c r="T281" s="1" t="e">
        <v>#N/A</v>
      </c>
    </row>
    <row r="282" spans="1:20" ht="15.75" customHeight="1" x14ac:dyDescent="0.2">
      <c r="A282" s="1" t="s">
        <v>1789</v>
      </c>
      <c r="B282" s="1" t="s">
        <v>529</v>
      </c>
      <c r="C282" s="1" t="s">
        <v>529</v>
      </c>
      <c r="D282" s="1" t="s">
        <v>1789</v>
      </c>
      <c r="E282" s="1">
        <v>281</v>
      </c>
      <c r="F282" s="5" t="s">
        <v>1791</v>
      </c>
      <c r="G282" s="5" t="s">
        <v>1789</v>
      </c>
      <c r="H282" s="1">
        <v>1</v>
      </c>
      <c r="I282" s="1" t="s">
        <v>1792</v>
      </c>
      <c r="J282" s="1" t="s">
        <v>407</v>
      </c>
      <c r="K282" s="1" t="s">
        <v>341</v>
      </c>
      <c r="L282" s="1" t="str">
        <f>VLOOKUP(K282,countries!A:B,2,FALSE)</f>
        <v>A_S</v>
      </c>
      <c r="M282" s="1" t="s">
        <v>74</v>
      </c>
      <c r="N282" s="1">
        <v>0</v>
      </c>
      <c r="O282" s="1" t="s">
        <v>75</v>
      </c>
      <c r="P282" s="1" t="s">
        <v>341</v>
      </c>
      <c r="Q282" s="1" t="e">
        <v>#N/A</v>
      </c>
      <c r="R282" s="1" t="e">
        <v>#N/A</v>
      </c>
      <c r="S282" s="1" t="e">
        <v>#N/A</v>
      </c>
      <c r="T282" s="1" t="e">
        <v>#N/A</v>
      </c>
    </row>
    <row r="283" spans="1:20" ht="15.75" customHeight="1" x14ac:dyDescent="0.2">
      <c r="A283" s="1" t="s">
        <v>1794</v>
      </c>
      <c r="B283" s="1" t="s">
        <v>1795</v>
      </c>
      <c r="C283" s="1" t="s">
        <v>1025</v>
      </c>
      <c r="D283" s="1" t="s">
        <v>1794</v>
      </c>
      <c r="E283" s="1">
        <v>282</v>
      </c>
      <c r="F283" s="5" t="s">
        <v>1796</v>
      </c>
      <c r="G283" s="5" t="s">
        <v>1794</v>
      </c>
      <c r="H283" s="1">
        <v>1</v>
      </c>
      <c r="I283" s="1" t="s">
        <v>1797</v>
      </c>
      <c r="J283" s="1" t="s">
        <v>235</v>
      </c>
      <c r="K283" s="1" t="s">
        <v>877</v>
      </c>
      <c r="L283" s="1" t="str">
        <f>VLOOKUP(K283,countries!A:B,2,FALSE)</f>
        <v>SA_SE</v>
      </c>
      <c r="M283" s="1" t="s">
        <v>46</v>
      </c>
      <c r="N283" s="1" t="s">
        <v>1642</v>
      </c>
      <c r="O283" s="1" t="s">
        <v>47</v>
      </c>
      <c r="P283" s="1" t="s">
        <v>877</v>
      </c>
      <c r="Q283" s="1" t="e">
        <v>#N/A</v>
      </c>
      <c r="R283" s="1" t="e">
        <v>#N/A</v>
      </c>
      <c r="S283" s="1" t="e">
        <v>#N/A</v>
      </c>
      <c r="T283" s="1" t="e">
        <v>#N/A</v>
      </c>
    </row>
    <row r="284" spans="1:20" ht="15.75" customHeight="1" x14ac:dyDescent="0.2">
      <c r="A284" s="1" t="s">
        <v>1798</v>
      </c>
      <c r="B284" s="1" t="s">
        <v>1799</v>
      </c>
      <c r="C284" s="1" t="s">
        <v>1060</v>
      </c>
      <c r="D284" s="1" t="s">
        <v>1798</v>
      </c>
      <c r="E284" s="1">
        <v>283</v>
      </c>
      <c r="F284" s="5" t="s">
        <v>1800</v>
      </c>
      <c r="G284" s="5" t="s">
        <v>1798</v>
      </c>
      <c r="H284" s="1">
        <v>1</v>
      </c>
      <c r="I284" s="1" t="s">
        <v>1801</v>
      </c>
      <c r="J284" s="1" t="s">
        <v>743</v>
      </c>
      <c r="K284" s="1" t="s">
        <v>374</v>
      </c>
      <c r="L284" s="1" t="str">
        <f>VLOOKUP(K284,countries!A:B,2,FALSE)</f>
        <v>na</v>
      </c>
      <c r="M284" s="1" t="s">
        <v>374</v>
      </c>
      <c r="N284" s="1">
        <v>0</v>
      </c>
      <c r="O284" s="1" t="s">
        <v>47</v>
      </c>
      <c r="P284" s="1" t="s">
        <v>374</v>
      </c>
      <c r="Q284" s="1" t="e">
        <v>#N/A</v>
      </c>
      <c r="R284" s="1" t="e">
        <v>#N/A</v>
      </c>
      <c r="S284" s="1" t="e">
        <v>#N/A</v>
      </c>
      <c r="T284" s="1" t="e">
        <v>#N/A</v>
      </c>
    </row>
    <row r="285" spans="1:20" ht="15.75" customHeight="1" x14ac:dyDescent="0.2">
      <c r="A285" s="1" t="s">
        <v>1803</v>
      </c>
      <c r="B285" s="1" t="s">
        <v>1804</v>
      </c>
      <c r="C285" s="1" t="s">
        <v>1016</v>
      </c>
      <c r="D285" s="1" t="s">
        <v>1803</v>
      </c>
      <c r="E285" s="1">
        <v>284</v>
      </c>
      <c r="F285" s="5" t="s">
        <v>1806</v>
      </c>
      <c r="G285" s="5" t="s">
        <v>1803</v>
      </c>
      <c r="H285" s="1">
        <v>1</v>
      </c>
      <c r="I285" s="1" t="s">
        <v>1807</v>
      </c>
      <c r="J285" s="1" t="s">
        <v>751</v>
      </c>
      <c r="K285" s="1" t="s">
        <v>1480</v>
      </c>
      <c r="L285" s="1" t="str">
        <f>VLOOKUP(K285,countries!A:B,2,FALSE)</f>
        <v>SA_NW</v>
      </c>
      <c r="M285" s="1" t="s">
        <v>46</v>
      </c>
      <c r="N285" s="1" t="s">
        <v>1643</v>
      </c>
      <c r="O285" s="1" t="s">
        <v>47</v>
      </c>
      <c r="P285" s="1" t="s">
        <v>1480</v>
      </c>
      <c r="Q285" s="1" t="e">
        <v>#N/A</v>
      </c>
      <c r="R285" s="1" t="e">
        <v>#N/A</v>
      </c>
      <c r="S285" s="1" t="e">
        <v>#N/A</v>
      </c>
      <c r="T285" s="1" t="e">
        <v>#N/A</v>
      </c>
    </row>
    <row r="286" spans="1:20" ht="15.75" customHeight="1" x14ac:dyDescent="0.2">
      <c r="A286" s="1" t="s">
        <v>1809</v>
      </c>
      <c r="B286" s="1" t="s">
        <v>1810</v>
      </c>
      <c r="C286" s="1" t="s">
        <v>1055</v>
      </c>
      <c r="D286" s="1" t="s">
        <v>1809</v>
      </c>
      <c r="E286" s="1">
        <v>285</v>
      </c>
      <c r="F286" s="5" t="s">
        <v>1811</v>
      </c>
      <c r="G286" s="5" t="s">
        <v>1809</v>
      </c>
      <c r="H286" s="1">
        <v>1</v>
      </c>
      <c r="I286" s="1" t="s">
        <v>1812</v>
      </c>
      <c r="J286" s="1" t="s">
        <v>264</v>
      </c>
      <c r="K286" s="1" t="s">
        <v>374</v>
      </c>
      <c r="L286" s="1" t="str">
        <f>VLOOKUP(K286,countries!A:B,2,FALSE)</f>
        <v>na</v>
      </c>
      <c r="M286" s="1" t="s">
        <v>374</v>
      </c>
      <c r="N286" s="1">
        <v>0</v>
      </c>
      <c r="O286" s="1" t="s">
        <v>62</v>
      </c>
      <c r="P286" s="1" t="s">
        <v>374</v>
      </c>
      <c r="Q286" s="1" t="e">
        <v>#N/A</v>
      </c>
      <c r="R286" s="1" t="e">
        <v>#N/A</v>
      </c>
      <c r="S286" s="1" t="e">
        <v>#N/A</v>
      </c>
      <c r="T286" s="1" t="e">
        <v>#N/A</v>
      </c>
    </row>
    <row r="287" spans="1:20" ht="15.75" customHeight="1" x14ac:dyDescent="0.2">
      <c r="A287" s="1" t="s">
        <v>1815</v>
      </c>
      <c r="B287" s="1" t="s">
        <v>853</v>
      </c>
      <c r="C287" s="1" t="s">
        <v>853</v>
      </c>
      <c r="D287" s="1" t="s">
        <v>1815</v>
      </c>
      <c r="E287" s="1">
        <v>286</v>
      </c>
      <c r="F287" s="5" t="s">
        <v>1816</v>
      </c>
      <c r="G287" s="5" t="s">
        <v>1815</v>
      </c>
      <c r="H287" s="1">
        <v>1</v>
      </c>
      <c r="I287" s="1" t="s">
        <v>1817</v>
      </c>
      <c r="J287" s="1" t="s">
        <v>140</v>
      </c>
      <c r="K287" s="1" t="s">
        <v>353</v>
      </c>
      <c r="L287" s="1" t="str">
        <f>VLOOKUP(K287,countries!A:B,2,FALSE)</f>
        <v>A_NW</v>
      </c>
      <c r="M287" s="1" t="s">
        <v>74</v>
      </c>
      <c r="N287" s="1">
        <v>0</v>
      </c>
      <c r="O287" s="1" t="s">
        <v>62</v>
      </c>
      <c r="P287" s="1" t="s">
        <v>353</v>
      </c>
      <c r="Q287" s="1" t="e">
        <v>#N/A</v>
      </c>
      <c r="R287" s="1" t="e">
        <v>#N/A</v>
      </c>
      <c r="S287" s="1" t="e">
        <v>#N/A</v>
      </c>
      <c r="T287" s="1" t="e">
        <v>#N/A</v>
      </c>
    </row>
    <row r="288" spans="1:20" ht="15.75" customHeight="1" x14ac:dyDescent="0.2">
      <c r="A288" s="1" t="s">
        <v>1819</v>
      </c>
      <c r="B288" s="1" t="s">
        <v>781</v>
      </c>
      <c r="C288" s="1" t="s">
        <v>781</v>
      </c>
      <c r="D288" s="1" t="s">
        <v>1819</v>
      </c>
      <c r="E288" s="1">
        <v>287</v>
      </c>
      <c r="F288" s="5" t="s">
        <v>1820</v>
      </c>
      <c r="G288" s="5" t="s">
        <v>1819</v>
      </c>
      <c r="H288" s="1">
        <v>1</v>
      </c>
      <c r="I288" s="1" t="s">
        <v>1822</v>
      </c>
      <c r="J288" s="1" t="s">
        <v>264</v>
      </c>
      <c r="K288" s="1" t="s">
        <v>906</v>
      </c>
      <c r="L288" s="1" t="str">
        <f>VLOOKUP(K288,countries!A:B,2,FALSE)</f>
        <v>ME</v>
      </c>
      <c r="M288" s="1" t="s">
        <v>74</v>
      </c>
      <c r="N288" s="1">
        <v>0</v>
      </c>
      <c r="O288" s="1" t="s">
        <v>62</v>
      </c>
      <c r="P288" s="1" t="s">
        <v>906</v>
      </c>
      <c r="Q288" s="1" t="s">
        <v>582</v>
      </c>
      <c r="R288" s="1" t="s">
        <v>755</v>
      </c>
      <c r="S288" s="1">
        <v>81.099999999999994</v>
      </c>
      <c r="T288" s="1">
        <v>2100</v>
      </c>
    </row>
    <row r="289" spans="1:20" ht="15.75" customHeight="1" x14ac:dyDescent="0.2">
      <c r="A289" s="1" t="s">
        <v>1823</v>
      </c>
      <c r="B289" s="1" t="s">
        <v>1824</v>
      </c>
      <c r="C289" s="1" t="s">
        <v>829</v>
      </c>
      <c r="D289" s="1" t="s">
        <v>1823</v>
      </c>
      <c r="E289" s="1">
        <v>288</v>
      </c>
      <c r="F289" s="5" t="s">
        <v>1825</v>
      </c>
      <c r="G289" s="5" t="s">
        <v>1823</v>
      </c>
      <c r="H289" s="1">
        <v>1</v>
      </c>
      <c r="I289" s="1" t="s">
        <v>1826</v>
      </c>
      <c r="J289" s="1" t="s">
        <v>1438</v>
      </c>
      <c r="K289" s="1" t="s">
        <v>906</v>
      </c>
      <c r="L289" s="1" t="str">
        <f>VLOOKUP(K289,countries!A:B,2,FALSE)</f>
        <v>ME</v>
      </c>
      <c r="M289" s="1" t="s">
        <v>74</v>
      </c>
      <c r="N289" s="1">
        <v>0</v>
      </c>
      <c r="O289" s="1" t="s">
        <v>62</v>
      </c>
      <c r="P289" s="1" t="s">
        <v>906</v>
      </c>
      <c r="Q289" s="1" t="e">
        <v>#N/A</v>
      </c>
      <c r="R289" s="1" t="e">
        <v>#N/A</v>
      </c>
      <c r="S289" s="1" t="e">
        <v>#N/A</v>
      </c>
      <c r="T289" s="1" t="e">
        <v>#N/A</v>
      </c>
    </row>
    <row r="290" spans="1:20" ht="15.75" customHeight="1" x14ac:dyDescent="0.2">
      <c r="A290" s="1" t="s">
        <v>1827</v>
      </c>
      <c r="B290" s="1" t="s">
        <v>1828</v>
      </c>
      <c r="C290" s="1" t="s">
        <v>829</v>
      </c>
      <c r="D290" s="1" t="s">
        <v>1827</v>
      </c>
      <c r="E290" s="1">
        <v>289</v>
      </c>
      <c r="F290" s="5" t="s">
        <v>1829</v>
      </c>
      <c r="G290" s="5" t="s">
        <v>1827</v>
      </c>
      <c r="H290" s="1">
        <v>1</v>
      </c>
      <c r="I290" s="1" t="s">
        <v>1830</v>
      </c>
      <c r="J290" s="1" t="s">
        <v>1438</v>
      </c>
      <c r="K290" s="1" t="s">
        <v>906</v>
      </c>
      <c r="L290" s="1" t="str">
        <f>VLOOKUP(K290,countries!A:B,2,FALSE)</f>
        <v>ME</v>
      </c>
      <c r="M290" s="1" t="s">
        <v>74</v>
      </c>
      <c r="N290" s="1">
        <v>0</v>
      </c>
      <c r="O290" s="1" t="s">
        <v>62</v>
      </c>
      <c r="P290" s="1" t="s">
        <v>906</v>
      </c>
      <c r="Q290" s="1" t="e">
        <v>#N/A</v>
      </c>
      <c r="R290" s="1" t="e">
        <v>#N/A</v>
      </c>
      <c r="S290" s="1" t="e">
        <v>#N/A</v>
      </c>
      <c r="T290" s="1" t="e">
        <v>#N/A</v>
      </c>
    </row>
    <row r="291" spans="1:20" ht="15.75" customHeight="1" x14ac:dyDescent="0.2">
      <c r="A291" s="1" t="s">
        <v>1831</v>
      </c>
      <c r="B291" s="1" t="s">
        <v>523</v>
      </c>
      <c r="C291" s="1" t="s">
        <v>523</v>
      </c>
      <c r="D291" s="1" t="s">
        <v>1831</v>
      </c>
      <c r="E291" s="1">
        <v>290</v>
      </c>
      <c r="F291" s="5" t="s">
        <v>1832</v>
      </c>
      <c r="G291" s="5" t="s">
        <v>1831</v>
      </c>
      <c r="H291" s="1">
        <v>1</v>
      </c>
      <c r="I291" s="1" t="s">
        <v>1833</v>
      </c>
      <c r="J291" s="1" t="s">
        <v>667</v>
      </c>
      <c r="K291" s="1" t="s">
        <v>341</v>
      </c>
      <c r="L291" s="1" t="str">
        <f>VLOOKUP(K291,countries!A:B,2,FALSE)</f>
        <v>A_S</v>
      </c>
      <c r="M291" s="1" t="s">
        <v>773</v>
      </c>
      <c r="N291" s="1">
        <v>0</v>
      </c>
      <c r="O291" s="1" t="s">
        <v>62</v>
      </c>
      <c r="P291" s="1" t="s">
        <v>341</v>
      </c>
      <c r="Q291" s="1" t="s">
        <v>535</v>
      </c>
      <c r="R291" s="1" t="s">
        <v>75</v>
      </c>
      <c r="S291" s="1">
        <v>56.3</v>
      </c>
      <c r="T291" s="1">
        <v>2130</v>
      </c>
    </row>
    <row r="292" spans="1:20" ht="15.75" customHeight="1" x14ac:dyDescent="0.2">
      <c r="A292" s="1" t="s">
        <v>1834</v>
      </c>
      <c r="B292" s="1" t="s">
        <v>1835</v>
      </c>
      <c r="C292" s="1" t="s">
        <v>1046</v>
      </c>
      <c r="D292" s="1" t="s">
        <v>1834</v>
      </c>
      <c r="E292" s="1">
        <v>291</v>
      </c>
      <c r="F292" s="5" t="s">
        <v>1832</v>
      </c>
      <c r="G292" s="5" t="s">
        <v>1834</v>
      </c>
      <c r="H292" s="1">
        <v>1</v>
      </c>
      <c r="I292" s="1" t="s">
        <v>1836</v>
      </c>
      <c r="J292" s="1" t="s">
        <v>1587</v>
      </c>
      <c r="K292" s="1" t="s">
        <v>353</v>
      </c>
      <c r="L292" s="1" t="str">
        <f>VLOOKUP(K292,countries!A:B,2,FALSE)</f>
        <v>A_NW</v>
      </c>
      <c r="M292" s="1" t="s">
        <v>74</v>
      </c>
      <c r="N292" s="1">
        <v>0</v>
      </c>
      <c r="O292" s="1" t="s">
        <v>62</v>
      </c>
      <c r="P292" s="1" t="s">
        <v>353</v>
      </c>
      <c r="Q292" s="1" t="e">
        <v>#N/A</v>
      </c>
      <c r="R292" s="1" t="e">
        <v>#N/A</v>
      </c>
      <c r="S292" s="1" t="e">
        <v>#N/A</v>
      </c>
      <c r="T292" s="1" t="e">
        <v>#N/A</v>
      </c>
    </row>
    <row r="293" spans="1:20" ht="15.75" customHeight="1" x14ac:dyDescent="0.2">
      <c r="A293" s="1" t="s">
        <v>1837</v>
      </c>
      <c r="B293" s="1" t="s">
        <v>1037</v>
      </c>
      <c r="C293" s="1" t="s">
        <v>1037</v>
      </c>
      <c r="D293" s="1" t="s">
        <v>1837</v>
      </c>
      <c r="E293" s="1">
        <v>292</v>
      </c>
      <c r="F293" s="5" t="s">
        <v>1838</v>
      </c>
      <c r="G293" s="5" t="s">
        <v>1837</v>
      </c>
      <c r="H293" s="1">
        <v>1</v>
      </c>
      <c r="I293" s="1" t="s">
        <v>1839</v>
      </c>
      <c r="J293" s="1" t="s">
        <v>1521</v>
      </c>
      <c r="K293" s="1" t="s">
        <v>353</v>
      </c>
      <c r="L293" s="1" t="str">
        <f>VLOOKUP(K293,countries!A:B,2,FALSE)</f>
        <v>A_NW</v>
      </c>
      <c r="M293" s="1" t="s">
        <v>74</v>
      </c>
      <c r="N293" s="1">
        <v>0</v>
      </c>
      <c r="O293" s="1" t="s">
        <v>356</v>
      </c>
      <c r="P293" s="1" t="s">
        <v>353</v>
      </c>
      <c r="Q293" s="1" t="e">
        <v>#N/A</v>
      </c>
      <c r="R293" s="1" t="e">
        <v>#N/A</v>
      </c>
      <c r="S293" s="1" t="e">
        <v>#N/A</v>
      </c>
      <c r="T293" s="1" t="e">
        <v>#N/A</v>
      </c>
    </row>
    <row r="294" spans="1:20" ht="15.75" customHeight="1" x14ac:dyDescent="0.2">
      <c r="A294" s="1" t="s">
        <v>1840</v>
      </c>
      <c r="B294" s="1" t="s">
        <v>639</v>
      </c>
      <c r="C294" s="1" t="s">
        <v>639</v>
      </c>
      <c r="D294" s="1" t="s">
        <v>1840</v>
      </c>
      <c r="E294" s="1">
        <v>293</v>
      </c>
      <c r="F294" s="5" t="s">
        <v>1841</v>
      </c>
      <c r="G294" s="5" t="s">
        <v>1840</v>
      </c>
      <c r="H294" s="1">
        <v>1</v>
      </c>
      <c r="I294" s="1" t="s">
        <v>1842</v>
      </c>
      <c r="J294" s="1" t="s">
        <v>1675</v>
      </c>
      <c r="K294" s="1" t="s">
        <v>213</v>
      </c>
      <c r="L294" s="1" t="str">
        <f>VLOOKUP(K294,countries!A:B,2,FALSE)</f>
        <v>A_S</v>
      </c>
      <c r="M294" s="1" t="s">
        <v>258</v>
      </c>
      <c r="N294" s="1">
        <v>0</v>
      </c>
      <c r="O294" s="1" t="s">
        <v>62</v>
      </c>
      <c r="P294" s="1" t="s">
        <v>213</v>
      </c>
      <c r="Q294" s="1" t="e">
        <v>#N/A</v>
      </c>
      <c r="R294" s="1" t="e">
        <v>#N/A</v>
      </c>
      <c r="S294" s="1" t="e">
        <v>#N/A</v>
      </c>
      <c r="T294" s="1" t="e">
        <v>#N/A</v>
      </c>
    </row>
    <row r="295" spans="1:20" ht="15.75" customHeight="1" x14ac:dyDescent="0.2">
      <c r="A295" s="1" t="s">
        <v>1844</v>
      </c>
      <c r="B295" s="1" t="s">
        <v>819</v>
      </c>
      <c r="C295" s="1" t="s">
        <v>819</v>
      </c>
      <c r="D295" s="1" t="s">
        <v>1844</v>
      </c>
      <c r="E295" s="1">
        <v>294</v>
      </c>
      <c r="F295" s="5" t="s">
        <v>1845</v>
      </c>
      <c r="G295" s="5" t="s">
        <v>1844</v>
      </c>
      <c r="H295" s="1">
        <v>1</v>
      </c>
      <c r="I295" s="1" t="s">
        <v>1846</v>
      </c>
      <c r="J295" s="1" t="s">
        <v>449</v>
      </c>
      <c r="K295" s="1" t="s">
        <v>1843</v>
      </c>
      <c r="L295" s="1" t="str">
        <f>VLOOKUP(K295,countries!A:B,2,FALSE)</f>
        <v>A_C</v>
      </c>
      <c r="M295" s="1" t="s">
        <v>74</v>
      </c>
      <c r="N295" s="1">
        <v>0</v>
      </c>
      <c r="O295" s="1" t="s">
        <v>62</v>
      </c>
      <c r="P295" s="1" t="s">
        <v>1843</v>
      </c>
      <c r="Q295" s="1" t="e">
        <v>#N/A</v>
      </c>
      <c r="R295" s="1" t="e">
        <v>#N/A</v>
      </c>
      <c r="S295" s="1" t="e">
        <v>#N/A</v>
      </c>
      <c r="T295" s="1" t="e">
        <v>#N/A</v>
      </c>
    </row>
    <row r="296" spans="1:20" ht="15.75" customHeight="1" x14ac:dyDescent="0.2">
      <c r="A296" s="1" t="s">
        <v>1847</v>
      </c>
      <c r="B296" s="1" t="s">
        <v>1848</v>
      </c>
      <c r="C296" s="1" t="s">
        <v>1848</v>
      </c>
      <c r="D296" s="1" t="s">
        <v>1847</v>
      </c>
      <c r="E296" s="1">
        <v>295</v>
      </c>
      <c r="F296" s="5" t="s">
        <v>1850</v>
      </c>
      <c r="G296" s="5" t="s">
        <v>1847</v>
      </c>
      <c r="H296" s="1">
        <v>1</v>
      </c>
      <c r="I296" s="1" t="s">
        <v>1851</v>
      </c>
      <c r="J296" s="1" t="s">
        <v>1429</v>
      </c>
      <c r="K296" s="1" t="s">
        <v>1660</v>
      </c>
      <c r="L296" s="1" t="str">
        <f>VLOOKUP(K296,countries!A:B,2,FALSE)</f>
        <v>NA</v>
      </c>
      <c r="M296" s="1" t="s">
        <v>374</v>
      </c>
      <c r="N296" s="1">
        <v>0</v>
      </c>
      <c r="O296" s="1" t="s">
        <v>62</v>
      </c>
      <c r="P296" s="1" t="s">
        <v>1660</v>
      </c>
      <c r="Q296" s="1" t="e">
        <v>#N/A</v>
      </c>
      <c r="R296" s="1" t="e">
        <v>#N/A</v>
      </c>
      <c r="S296" s="1" t="e">
        <v>#N/A</v>
      </c>
      <c r="T296" s="1" t="e">
        <v>#N/A</v>
      </c>
    </row>
    <row r="297" spans="1:20" ht="15.75" customHeight="1" x14ac:dyDescent="0.2">
      <c r="A297" s="1" t="s">
        <v>1852</v>
      </c>
      <c r="B297" s="1" t="s">
        <v>605</v>
      </c>
      <c r="C297" s="1" t="s">
        <v>605</v>
      </c>
      <c r="D297" s="1" t="s">
        <v>1852</v>
      </c>
      <c r="E297" s="1">
        <v>296</v>
      </c>
      <c r="F297" s="5" t="s">
        <v>1853</v>
      </c>
      <c r="G297" s="5" t="s">
        <v>1852</v>
      </c>
      <c r="H297" s="1">
        <v>1</v>
      </c>
      <c r="I297" s="1" t="s">
        <v>1854</v>
      </c>
      <c r="J297" s="1" t="s">
        <v>363</v>
      </c>
      <c r="K297" s="1" t="s">
        <v>44</v>
      </c>
      <c r="L297" s="1" t="str">
        <f>VLOOKUP(K297,countries!A:B,2,FALSE)</f>
        <v>IN</v>
      </c>
      <c r="M297" s="1" t="s">
        <v>275</v>
      </c>
      <c r="N297" s="1">
        <v>0</v>
      </c>
      <c r="O297" s="1" t="s">
        <v>434</v>
      </c>
      <c r="P297" s="1" t="s">
        <v>44</v>
      </c>
      <c r="Q297" s="1" t="s">
        <v>535</v>
      </c>
      <c r="R297" s="1" t="s">
        <v>75</v>
      </c>
      <c r="S297" s="1">
        <v>36.6</v>
      </c>
      <c r="T297" s="1">
        <v>2130</v>
      </c>
    </row>
    <row r="298" spans="1:20" ht="15.75" customHeight="1" x14ac:dyDescent="0.2">
      <c r="A298" s="1" t="s">
        <v>1855</v>
      </c>
      <c r="B298" s="1" t="s">
        <v>688</v>
      </c>
      <c r="C298" s="1" t="s">
        <v>688</v>
      </c>
      <c r="D298" s="1" t="s">
        <v>1855</v>
      </c>
      <c r="E298" s="1">
        <v>297</v>
      </c>
      <c r="F298" s="5" t="s">
        <v>1856</v>
      </c>
      <c r="G298" s="5" t="s">
        <v>1855</v>
      </c>
      <c r="H298" s="1">
        <v>1</v>
      </c>
      <c r="I298" s="1" t="s">
        <v>1857</v>
      </c>
      <c r="J298" s="1" t="s">
        <v>561</v>
      </c>
      <c r="K298" s="1" t="s">
        <v>213</v>
      </c>
      <c r="L298" s="1" t="str">
        <f>VLOOKUP(K298,countries!A:B,2,FALSE)</f>
        <v>A_S</v>
      </c>
      <c r="M298" s="1" t="s">
        <v>74</v>
      </c>
      <c r="N298" s="1">
        <v>0</v>
      </c>
      <c r="O298" s="1" t="s">
        <v>62</v>
      </c>
      <c r="P298" s="1" t="s">
        <v>213</v>
      </c>
      <c r="Q298" s="1" t="e">
        <v>#N/A</v>
      </c>
      <c r="R298" s="1" t="e">
        <v>#N/A</v>
      </c>
      <c r="S298" s="1" t="e">
        <v>#N/A</v>
      </c>
      <c r="T298" s="1" t="e">
        <v>#N/A</v>
      </c>
    </row>
    <row r="299" spans="1:20" ht="15.75" customHeight="1" x14ac:dyDescent="0.2">
      <c r="A299" s="1" t="s">
        <v>1858</v>
      </c>
      <c r="B299" s="1" t="s">
        <v>1859</v>
      </c>
      <c r="C299" s="1" t="s">
        <v>688</v>
      </c>
      <c r="D299" s="1" t="s">
        <v>1858</v>
      </c>
      <c r="E299" s="1">
        <v>298</v>
      </c>
      <c r="F299" s="5" t="s">
        <v>1860</v>
      </c>
      <c r="G299" s="5" t="s">
        <v>1858</v>
      </c>
      <c r="H299" s="1">
        <v>1</v>
      </c>
      <c r="I299" s="1" t="s">
        <v>1861</v>
      </c>
      <c r="J299" s="1" t="s">
        <v>1729</v>
      </c>
      <c r="K299" s="1" t="s">
        <v>213</v>
      </c>
      <c r="L299" s="1" t="str">
        <f>VLOOKUP(K299,countries!A:B,2,FALSE)</f>
        <v>A_S</v>
      </c>
      <c r="M299" s="1" t="s">
        <v>74</v>
      </c>
      <c r="N299" s="1">
        <v>0</v>
      </c>
      <c r="O299" s="1" t="s">
        <v>62</v>
      </c>
      <c r="P299" s="1" t="s">
        <v>213</v>
      </c>
      <c r="Q299" s="1" t="e">
        <v>#N/A</v>
      </c>
      <c r="R299" s="1" t="e">
        <v>#N/A</v>
      </c>
      <c r="S299" s="1" t="e">
        <v>#N/A</v>
      </c>
      <c r="T299" s="1" t="e">
        <v>#N/A</v>
      </c>
    </row>
    <row r="300" spans="1:20" ht="15.75" customHeight="1" x14ac:dyDescent="0.2">
      <c r="A300" s="1" t="s">
        <v>1862</v>
      </c>
      <c r="B300" s="1" t="s">
        <v>1863</v>
      </c>
      <c r="C300" s="1" t="s">
        <v>786</v>
      </c>
      <c r="D300" s="1" t="s">
        <v>1862</v>
      </c>
      <c r="E300" s="1">
        <v>299</v>
      </c>
      <c r="F300" s="5" t="s">
        <v>1864</v>
      </c>
      <c r="G300" s="5" t="s">
        <v>1862</v>
      </c>
      <c r="H300" s="1">
        <v>1</v>
      </c>
      <c r="I300" s="1" t="s">
        <v>1865</v>
      </c>
      <c r="J300" s="1" t="s">
        <v>235</v>
      </c>
      <c r="K300" s="1" t="s">
        <v>1849</v>
      </c>
      <c r="L300" s="1" t="str">
        <f>VLOOKUP(K300,countries!A:B,2,FALSE)</f>
        <v>SA_NW</v>
      </c>
      <c r="M300" s="1" t="s">
        <v>74</v>
      </c>
      <c r="N300" s="1">
        <v>0</v>
      </c>
      <c r="O300" s="1" t="s">
        <v>47</v>
      </c>
      <c r="P300" s="1" t="s">
        <v>1849</v>
      </c>
      <c r="Q300" s="1" t="e">
        <v>#N/A</v>
      </c>
      <c r="R300" s="1" t="e">
        <v>#N/A</v>
      </c>
      <c r="S300" s="1" t="e">
        <v>#N/A</v>
      </c>
      <c r="T300" s="1" t="e">
        <v>#N/A</v>
      </c>
    </row>
    <row r="301" spans="1:20" ht="15.75" customHeight="1" x14ac:dyDescent="0.2">
      <c r="A301" s="1" t="s">
        <v>1866</v>
      </c>
      <c r="B301" s="1" t="s">
        <v>1281</v>
      </c>
      <c r="C301" s="1" t="s">
        <v>1281</v>
      </c>
      <c r="D301" s="1" t="s">
        <v>1866</v>
      </c>
      <c r="E301" s="1">
        <v>300</v>
      </c>
      <c r="F301" s="5" t="s">
        <v>1867</v>
      </c>
      <c r="G301" s="5" t="s">
        <v>1866</v>
      </c>
      <c r="H301" s="1">
        <v>1</v>
      </c>
      <c r="I301" s="1" t="s">
        <v>1868</v>
      </c>
      <c r="J301" s="1" t="s">
        <v>385</v>
      </c>
      <c r="K301" s="1" t="s">
        <v>858</v>
      </c>
      <c r="L301" s="1" t="str">
        <f>VLOOKUP(K301,countries!A:B,2,FALSE)</f>
        <v>SA_NW</v>
      </c>
      <c r="M301" s="1" t="s">
        <v>74</v>
      </c>
      <c r="N301" s="1">
        <v>0</v>
      </c>
      <c r="O301" s="1" t="s">
        <v>356</v>
      </c>
      <c r="P301" s="1" t="s">
        <v>858</v>
      </c>
      <c r="Q301" s="1" t="s">
        <v>535</v>
      </c>
      <c r="R301" s="1" t="s">
        <v>49</v>
      </c>
      <c r="S301" s="1">
        <v>31.7</v>
      </c>
      <c r="T301" s="1">
        <v>3214</v>
      </c>
    </row>
    <row r="302" spans="1:20" ht="15.75" customHeight="1" x14ac:dyDescent="0.2">
      <c r="A302" s="1" t="s">
        <v>1869</v>
      </c>
      <c r="B302" s="1" t="s">
        <v>613</v>
      </c>
      <c r="C302" s="1" t="s">
        <v>613</v>
      </c>
      <c r="D302" s="1" t="s">
        <v>1869</v>
      </c>
      <c r="E302" s="1">
        <v>301</v>
      </c>
      <c r="F302" s="5" t="s">
        <v>1870</v>
      </c>
      <c r="G302" s="5" t="s">
        <v>1869</v>
      </c>
      <c r="H302" s="1">
        <v>1</v>
      </c>
      <c r="I302" s="1" t="s">
        <v>1871</v>
      </c>
      <c r="J302" s="1" t="s">
        <v>726</v>
      </c>
      <c r="K302" s="1" t="s">
        <v>906</v>
      </c>
      <c r="L302" s="1" t="str">
        <f>VLOOKUP(K302,countries!A:B,2,FALSE)</f>
        <v>ME</v>
      </c>
      <c r="M302" s="1" t="s">
        <v>74</v>
      </c>
      <c r="N302" s="1">
        <v>0</v>
      </c>
      <c r="O302" s="1" t="s">
        <v>62</v>
      </c>
      <c r="P302" s="1" t="s">
        <v>906</v>
      </c>
      <c r="Q302" s="1" t="e">
        <v>#N/A</v>
      </c>
      <c r="R302" s="1" t="e">
        <v>#N/A</v>
      </c>
      <c r="S302" s="1" t="e">
        <v>#N/A</v>
      </c>
      <c r="T302" s="1" t="e">
        <v>#N/A</v>
      </c>
    </row>
    <row r="303" spans="1:20" ht="15.75" customHeight="1" x14ac:dyDescent="0.2">
      <c r="A303" s="1" t="s">
        <v>1872</v>
      </c>
      <c r="B303" s="1" t="s">
        <v>851</v>
      </c>
      <c r="C303" s="1" t="s">
        <v>851</v>
      </c>
      <c r="D303" s="1" t="s">
        <v>1872</v>
      </c>
      <c r="E303" s="1">
        <v>302</v>
      </c>
      <c r="F303" s="5" t="s">
        <v>1873</v>
      </c>
      <c r="G303" s="5" t="s">
        <v>1872</v>
      </c>
      <c r="H303" s="1">
        <v>1</v>
      </c>
      <c r="I303" s="1" t="s">
        <v>1874</v>
      </c>
      <c r="J303" s="1" t="s">
        <v>1387</v>
      </c>
      <c r="K303" s="1" t="s">
        <v>353</v>
      </c>
      <c r="L303" s="1" t="str">
        <f>VLOOKUP(K303,countries!A:B,2,FALSE)</f>
        <v>A_NW</v>
      </c>
      <c r="M303" s="1" t="s">
        <v>275</v>
      </c>
      <c r="N303" s="1">
        <v>0</v>
      </c>
      <c r="O303" s="1" t="s">
        <v>62</v>
      </c>
      <c r="P303" s="1" t="s">
        <v>353</v>
      </c>
      <c r="Q303" s="1" t="s">
        <v>582</v>
      </c>
      <c r="R303" s="1" t="s">
        <v>755</v>
      </c>
      <c r="S303" s="1">
        <v>60.5</v>
      </c>
      <c r="T303" s="1">
        <v>2100</v>
      </c>
    </row>
    <row r="304" spans="1:20" ht="15.75" customHeight="1" x14ac:dyDescent="0.2">
      <c r="A304" s="1" t="s">
        <v>1875</v>
      </c>
      <c r="B304" s="1" t="s">
        <v>852</v>
      </c>
      <c r="C304" s="1" t="s">
        <v>852</v>
      </c>
      <c r="D304" s="1" t="s">
        <v>1875</v>
      </c>
      <c r="E304" s="1">
        <v>303</v>
      </c>
      <c r="F304" s="5" t="s">
        <v>1873</v>
      </c>
      <c r="G304" s="5" t="s">
        <v>1875</v>
      </c>
      <c r="H304" s="1">
        <v>1</v>
      </c>
      <c r="I304" s="1" t="s">
        <v>1876</v>
      </c>
      <c r="J304" s="1" t="s">
        <v>64</v>
      </c>
      <c r="K304" s="1" t="s">
        <v>353</v>
      </c>
      <c r="L304" s="1" t="str">
        <f>VLOOKUP(K304,countries!A:B,2,FALSE)</f>
        <v>A_NW</v>
      </c>
      <c r="M304" s="1" t="s">
        <v>275</v>
      </c>
      <c r="N304" s="1">
        <v>0</v>
      </c>
      <c r="O304" s="1" t="s">
        <v>62</v>
      </c>
      <c r="P304" s="1" t="s">
        <v>353</v>
      </c>
      <c r="Q304" s="1" t="e">
        <v>#N/A</v>
      </c>
      <c r="R304" s="1" t="e">
        <v>#N/A</v>
      </c>
      <c r="S304" s="1" t="e">
        <v>#N/A</v>
      </c>
      <c r="T304" s="1" t="e">
        <v>#N/A</v>
      </c>
    </row>
    <row r="305" spans="1:20" ht="15.75" customHeight="1" x14ac:dyDescent="0.2">
      <c r="A305" s="1" t="s">
        <v>1877</v>
      </c>
      <c r="B305" s="1" t="s">
        <v>1878</v>
      </c>
      <c r="C305" s="1" t="s">
        <v>851</v>
      </c>
      <c r="D305" s="1" t="s">
        <v>1877</v>
      </c>
      <c r="E305" s="1">
        <v>304</v>
      </c>
      <c r="F305" s="5" t="s">
        <v>1879</v>
      </c>
      <c r="G305" s="5" t="s">
        <v>1877</v>
      </c>
      <c r="H305" s="1">
        <v>1</v>
      </c>
      <c r="I305" s="1" t="s">
        <v>1880</v>
      </c>
      <c r="J305" s="1" t="s">
        <v>1551</v>
      </c>
      <c r="K305" s="1" t="s">
        <v>353</v>
      </c>
      <c r="L305" s="1" t="str">
        <f>VLOOKUP(K305,countries!A:B,2,FALSE)</f>
        <v>A_NW</v>
      </c>
      <c r="M305" s="1" t="s">
        <v>275</v>
      </c>
      <c r="N305" s="1">
        <v>0</v>
      </c>
      <c r="O305" s="1" t="s">
        <v>62</v>
      </c>
      <c r="P305" s="1" t="s">
        <v>353</v>
      </c>
      <c r="Q305" s="1" t="s">
        <v>582</v>
      </c>
      <c r="R305" s="1" t="s">
        <v>755</v>
      </c>
      <c r="S305" s="1">
        <v>60.5</v>
      </c>
      <c r="T305" s="1">
        <v>2100</v>
      </c>
    </row>
    <row r="306" spans="1:20" ht="15.75" customHeight="1" x14ac:dyDescent="0.2">
      <c r="A306" s="1" t="s">
        <v>1882</v>
      </c>
      <c r="B306" s="1" t="s">
        <v>1883</v>
      </c>
      <c r="C306" s="1" t="s">
        <v>851</v>
      </c>
      <c r="D306" s="1" t="s">
        <v>1882</v>
      </c>
      <c r="E306" s="1">
        <v>305</v>
      </c>
      <c r="F306" s="5" t="s">
        <v>1884</v>
      </c>
      <c r="G306" s="5" t="s">
        <v>1882</v>
      </c>
      <c r="H306" s="1">
        <v>1</v>
      </c>
      <c r="I306" s="1" t="s">
        <v>1885</v>
      </c>
      <c r="J306" s="1" t="s">
        <v>1551</v>
      </c>
      <c r="K306" s="1" t="s">
        <v>353</v>
      </c>
      <c r="L306" s="1" t="str">
        <f>VLOOKUP(K306,countries!A:B,2,FALSE)</f>
        <v>A_NW</v>
      </c>
      <c r="M306" s="1" t="s">
        <v>275</v>
      </c>
      <c r="N306" s="1">
        <v>0</v>
      </c>
      <c r="O306" s="1" t="s">
        <v>62</v>
      </c>
      <c r="P306" s="1" t="s">
        <v>353</v>
      </c>
      <c r="Q306" s="1" t="s">
        <v>582</v>
      </c>
      <c r="R306" s="1" t="s">
        <v>755</v>
      </c>
      <c r="S306" s="1">
        <v>60.5</v>
      </c>
      <c r="T306" s="1">
        <v>2100</v>
      </c>
    </row>
    <row r="307" spans="1:20" ht="15.75" customHeight="1" x14ac:dyDescent="0.2">
      <c r="A307" s="1" t="s">
        <v>1886</v>
      </c>
      <c r="B307" s="1" t="s">
        <v>527</v>
      </c>
      <c r="C307" s="1" t="s">
        <v>527</v>
      </c>
      <c r="D307" s="1" t="s">
        <v>1886</v>
      </c>
      <c r="E307" s="1">
        <v>306</v>
      </c>
      <c r="F307" s="5" t="s">
        <v>1887</v>
      </c>
      <c r="G307" s="5" t="s">
        <v>1886</v>
      </c>
      <c r="H307" s="1">
        <v>1</v>
      </c>
      <c r="I307" s="1" t="s">
        <v>1888</v>
      </c>
      <c r="J307" s="1" t="s">
        <v>1094</v>
      </c>
      <c r="K307" s="1" t="s">
        <v>341</v>
      </c>
      <c r="L307" s="1" t="str">
        <f>VLOOKUP(K307,countries!A:B,2,FALSE)</f>
        <v>A_S</v>
      </c>
      <c r="M307" s="1" t="s">
        <v>74</v>
      </c>
      <c r="N307" s="1">
        <v>0</v>
      </c>
      <c r="O307" s="1" t="s">
        <v>75</v>
      </c>
      <c r="P307" s="1" t="s">
        <v>341</v>
      </c>
      <c r="Q307" s="1" t="e">
        <v>#N/A</v>
      </c>
      <c r="R307" s="1" t="e">
        <v>#N/A</v>
      </c>
      <c r="S307" s="1" t="e">
        <v>#N/A</v>
      </c>
      <c r="T307" s="1" t="e">
        <v>#N/A</v>
      </c>
    </row>
    <row r="308" spans="1:20" ht="15.75" customHeight="1" x14ac:dyDescent="0.2">
      <c r="A308" s="1" t="s">
        <v>1889</v>
      </c>
      <c r="B308" s="1" t="s">
        <v>206</v>
      </c>
      <c r="C308" s="1" t="s">
        <v>206</v>
      </c>
      <c r="D308" s="1" t="s">
        <v>1889</v>
      </c>
      <c r="E308" s="1">
        <v>307</v>
      </c>
      <c r="F308" s="5" t="s">
        <v>1890</v>
      </c>
      <c r="G308" s="5" t="s">
        <v>1889</v>
      </c>
      <c r="H308" s="1">
        <v>1</v>
      </c>
      <c r="I308" s="1" t="s">
        <v>1891</v>
      </c>
      <c r="J308" s="1" t="s">
        <v>1387</v>
      </c>
      <c r="K308" s="1" t="s">
        <v>199</v>
      </c>
      <c r="L308" s="1" t="str">
        <f>VLOOKUP(K308,countries!A:B,2,FALSE)</f>
        <v>A_S</v>
      </c>
      <c r="M308" s="1" t="s">
        <v>275</v>
      </c>
      <c r="N308" s="1">
        <v>0</v>
      </c>
      <c r="O308" s="1" t="s">
        <v>454</v>
      </c>
      <c r="P308" s="1" t="s">
        <v>199</v>
      </c>
      <c r="Q308" s="1" t="e">
        <v>#N/A</v>
      </c>
      <c r="R308" s="1" t="e">
        <v>#N/A</v>
      </c>
      <c r="S308" s="1" t="e">
        <v>#N/A</v>
      </c>
      <c r="T308" s="1" t="e">
        <v>#N/A</v>
      </c>
    </row>
    <row r="309" spans="1:20" ht="15.75" customHeight="1" x14ac:dyDescent="0.2">
      <c r="A309" s="1" t="s">
        <v>1892</v>
      </c>
      <c r="B309" s="1" t="s">
        <v>681</v>
      </c>
      <c r="C309" s="1" t="s">
        <v>681</v>
      </c>
      <c r="D309" s="1" t="s">
        <v>1892</v>
      </c>
      <c r="E309" s="1">
        <v>308</v>
      </c>
      <c r="F309" s="5" t="s">
        <v>1893</v>
      </c>
      <c r="G309" s="5" t="s">
        <v>1892</v>
      </c>
      <c r="H309" s="1">
        <v>1</v>
      </c>
      <c r="I309" s="1" t="s">
        <v>1894</v>
      </c>
      <c r="J309" s="1" t="s">
        <v>905</v>
      </c>
      <c r="K309" s="1" t="s">
        <v>906</v>
      </c>
      <c r="L309" s="1" t="str">
        <f>VLOOKUP(K309,countries!A:B,2,FALSE)</f>
        <v>ME</v>
      </c>
      <c r="M309" s="1" t="s">
        <v>74</v>
      </c>
      <c r="N309" s="1">
        <v>0</v>
      </c>
      <c r="O309" s="1" t="s">
        <v>62</v>
      </c>
      <c r="P309" s="1" t="s">
        <v>906</v>
      </c>
      <c r="Q309" s="1" t="e">
        <v>#N/A</v>
      </c>
      <c r="R309" s="1" t="e">
        <v>#N/A</v>
      </c>
      <c r="S309" s="1" t="e">
        <v>#N/A</v>
      </c>
      <c r="T309" s="1" t="e">
        <v>#N/A</v>
      </c>
    </row>
    <row r="310" spans="1:20" ht="15.75" customHeight="1" x14ac:dyDescent="0.2">
      <c r="A310" s="1" t="s">
        <v>1895</v>
      </c>
      <c r="B310" s="1" t="s">
        <v>1896</v>
      </c>
      <c r="C310" s="1" t="s">
        <v>802</v>
      </c>
      <c r="D310" s="1" t="s">
        <v>1895</v>
      </c>
      <c r="E310" s="1">
        <v>309</v>
      </c>
      <c r="F310" s="5" t="s">
        <v>1897</v>
      </c>
      <c r="G310" s="5" t="s">
        <v>1895</v>
      </c>
      <c r="H310" s="1">
        <v>1</v>
      </c>
      <c r="I310" s="1" t="s">
        <v>1899</v>
      </c>
      <c r="J310" s="1" t="s">
        <v>905</v>
      </c>
      <c r="K310" s="1" t="s">
        <v>44</v>
      </c>
      <c r="L310" s="1" t="str">
        <f>VLOOKUP(K310,countries!A:B,2,FALSE)</f>
        <v>IN</v>
      </c>
      <c r="M310" s="1" t="s">
        <v>46</v>
      </c>
      <c r="N310" s="1">
        <v>0</v>
      </c>
      <c r="O310" s="1" t="s">
        <v>434</v>
      </c>
      <c r="P310" s="1" t="s">
        <v>44</v>
      </c>
      <c r="Q310" s="1" t="e">
        <v>#N/A</v>
      </c>
      <c r="R310" s="1" t="e">
        <v>#N/A</v>
      </c>
      <c r="S310" s="1" t="e">
        <v>#N/A</v>
      </c>
      <c r="T310" s="1" t="e">
        <v>#N/A</v>
      </c>
    </row>
    <row r="311" spans="1:20" ht="15.75" customHeight="1" x14ac:dyDescent="0.2">
      <c r="A311" s="1" t="s">
        <v>1900</v>
      </c>
      <c r="B311" s="1" t="s">
        <v>937</v>
      </c>
      <c r="C311" s="1" t="s">
        <v>937</v>
      </c>
      <c r="D311" s="1" t="s">
        <v>1900</v>
      </c>
      <c r="E311" s="1">
        <v>310</v>
      </c>
      <c r="F311" s="5" t="s">
        <v>1901</v>
      </c>
      <c r="G311" s="5" t="s">
        <v>1900</v>
      </c>
      <c r="H311" s="1">
        <v>1</v>
      </c>
      <c r="I311" s="1" t="s">
        <v>1902</v>
      </c>
      <c r="J311" s="1" t="s">
        <v>1313</v>
      </c>
      <c r="K311" s="1" t="s">
        <v>1580</v>
      </c>
      <c r="L311" s="1" t="str">
        <f>VLOOKUP(K311,countries!A:B,2,FALSE)</f>
        <v>NEA</v>
      </c>
      <c r="M311" s="1" t="s">
        <v>74</v>
      </c>
      <c r="N311" s="1">
        <v>0</v>
      </c>
      <c r="O311" s="1" t="s">
        <v>62</v>
      </c>
      <c r="P311" s="1" t="s">
        <v>1580</v>
      </c>
      <c r="Q311" s="1" t="e">
        <v>#N/A</v>
      </c>
      <c r="R311" s="1" t="e">
        <v>#N/A</v>
      </c>
      <c r="S311" s="1" t="e">
        <v>#N/A</v>
      </c>
      <c r="T311" s="1" t="e">
        <v>#N/A</v>
      </c>
    </row>
    <row r="312" spans="1:20" ht="15.75" customHeight="1" x14ac:dyDescent="0.2">
      <c r="A312" s="1" t="s">
        <v>1904</v>
      </c>
      <c r="B312" s="1" t="s">
        <v>230</v>
      </c>
      <c r="C312" s="1" t="s">
        <v>230</v>
      </c>
      <c r="D312" s="1" t="s">
        <v>1904</v>
      </c>
      <c r="E312" s="1">
        <v>311</v>
      </c>
      <c r="F312" s="5" t="s">
        <v>1906</v>
      </c>
      <c r="G312" s="5" t="s">
        <v>1904</v>
      </c>
      <c r="H312" s="1">
        <v>1</v>
      </c>
      <c r="I312" s="1" t="s">
        <v>1907</v>
      </c>
      <c r="J312" s="1" t="s">
        <v>1576</v>
      </c>
      <c r="K312" s="1" t="s">
        <v>213</v>
      </c>
      <c r="L312" s="1" t="str">
        <f>VLOOKUP(K312,countries!A:B,2,FALSE)</f>
        <v>A_S</v>
      </c>
      <c r="M312" s="1" t="s">
        <v>46</v>
      </c>
      <c r="N312" s="1">
        <v>0</v>
      </c>
      <c r="O312" s="1" t="s">
        <v>62</v>
      </c>
      <c r="P312" s="1" t="s">
        <v>213</v>
      </c>
      <c r="Q312" s="1" t="e">
        <v>#N/A</v>
      </c>
      <c r="R312" s="1" t="e">
        <v>#N/A</v>
      </c>
      <c r="S312" s="1" t="e">
        <v>#N/A</v>
      </c>
      <c r="T312" s="1" t="e">
        <v>#N/A</v>
      </c>
    </row>
    <row r="313" spans="1:20" ht="15.75" customHeight="1" x14ac:dyDescent="0.2">
      <c r="A313" s="1" t="s">
        <v>1908</v>
      </c>
      <c r="B313" s="1" t="s">
        <v>678</v>
      </c>
      <c r="C313" s="1" t="s">
        <v>678</v>
      </c>
      <c r="D313" s="1" t="s">
        <v>1908</v>
      </c>
      <c r="E313" s="1">
        <v>312</v>
      </c>
      <c r="F313" s="5" t="s">
        <v>1909</v>
      </c>
      <c r="G313" s="5" t="s">
        <v>1908</v>
      </c>
      <c r="H313" s="1">
        <v>1</v>
      </c>
      <c r="I313" s="1" t="s">
        <v>1911</v>
      </c>
      <c r="J313" s="1" t="s">
        <v>1429</v>
      </c>
      <c r="K313" s="1" t="s">
        <v>906</v>
      </c>
      <c r="L313" s="1" t="str">
        <f>VLOOKUP(K313,countries!A:B,2,FALSE)</f>
        <v>ME</v>
      </c>
      <c r="M313" s="1" t="s">
        <v>74</v>
      </c>
      <c r="N313" s="1">
        <v>0</v>
      </c>
      <c r="O313" s="1" t="s">
        <v>62</v>
      </c>
      <c r="P313" s="1" t="s">
        <v>906</v>
      </c>
      <c r="Q313" s="1" t="e">
        <v>#N/A</v>
      </c>
      <c r="R313" s="1" t="e">
        <v>#N/A</v>
      </c>
      <c r="S313" s="1" t="e">
        <v>#N/A</v>
      </c>
      <c r="T313" s="1" t="e">
        <v>#N/A</v>
      </c>
    </row>
    <row r="314" spans="1:20" ht="15.75" customHeight="1" x14ac:dyDescent="0.2">
      <c r="A314" s="1" t="s">
        <v>1912</v>
      </c>
      <c r="B314" s="1" t="s">
        <v>474</v>
      </c>
      <c r="C314" s="1" t="s">
        <v>474</v>
      </c>
      <c r="D314" s="1" t="s">
        <v>1912</v>
      </c>
      <c r="E314" s="1">
        <v>313</v>
      </c>
      <c r="F314" s="5" t="s">
        <v>1913</v>
      </c>
      <c r="G314" s="5" t="s">
        <v>1912</v>
      </c>
      <c r="H314" s="1">
        <v>1</v>
      </c>
      <c r="I314" s="1" t="s">
        <v>1914</v>
      </c>
      <c r="J314" s="1" t="s">
        <v>1128</v>
      </c>
      <c r="K314" s="1" t="s">
        <v>578</v>
      </c>
      <c r="L314" s="1" t="str">
        <f>VLOOKUP(K314,countries!A:B,2,FALSE)</f>
        <v>A_NE</v>
      </c>
      <c r="M314" s="1" t="s">
        <v>1916</v>
      </c>
      <c r="N314" s="1">
        <v>0</v>
      </c>
      <c r="O314" s="1" t="s">
        <v>62</v>
      </c>
      <c r="P314" s="1" t="s">
        <v>578</v>
      </c>
      <c r="Q314" s="1" t="e">
        <v>#N/A</v>
      </c>
      <c r="R314" s="1" t="e">
        <v>#N/A</v>
      </c>
      <c r="S314" s="1" t="e">
        <v>#N/A</v>
      </c>
      <c r="T314" s="1" t="e">
        <v>#N/A</v>
      </c>
    </row>
    <row r="315" spans="1:20" ht="15.75" customHeight="1" x14ac:dyDescent="0.2">
      <c r="A315" s="1" t="s">
        <v>1917</v>
      </c>
      <c r="B315" s="1" t="s">
        <v>679</v>
      </c>
      <c r="C315" s="1" t="s">
        <v>679</v>
      </c>
      <c r="D315" s="1" t="s">
        <v>1917</v>
      </c>
      <c r="E315" s="1">
        <v>314</v>
      </c>
      <c r="F315" s="5" t="s">
        <v>1919</v>
      </c>
      <c r="G315" s="5" t="s">
        <v>1917</v>
      </c>
      <c r="H315" s="1">
        <v>1</v>
      </c>
      <c r="I315" s="1" t="s">
        <v>1920</v>
      </c>
      <c r="J315" s="1" t="s">
        <v>449</v>
      </c>
      <c r="K315" s="1" t="s">
        <v>906</v>
      </c>
      <c r="L315" s="1" t="str">
        <f>VLOOKUP(K315,countries!A:B,2,FALSE)</f>
        <v>ME</v>
      </c>
      <c r="M315" s="1" t="s">
        <v>74</v>
      </c>
      <c r="N315" s="1">
        <v>0</v>
      </c>
      <c r="O315" s="1" t="s">
        <v>62</v>
      </c>
      <c r="P315" s="1" t="s">
        <v>906</v>
      </c>
      <c r="Q315" s="1" t="e">
        <v>#N/A</v>
      </c>
      <c r="R315" s="1" t="e">
        <v>#N/A</v>
      </c>
      <c r="S315" s="1" t="e">
        <v>#N/A</v>
      </c>
      <c r="T315" s="1" t="e">
        <v>#N/A</v>
      </c>
    </row>
    <row r="316" spans="1:20" ht="15.75" customHeight="1" x14ac:dyDescent="0.2">
      <c r="A316" s="1" t="s">
        <v>1921</v>
      </c>
      <c r="B316" s="1" t="s">
        <v>939</v>
      </c>
      <c r="C316" s="1" t="s">
        <v>939</v>
      </c>
      <c r="D316" s="1" t="s">
        <v>1921</v>
      </c>
      <c r="E316" s="1">
        <v>315</v>
      </c>
      <c r="F316" s="5" t="s">
        <v>1922</v>
      </c>
      <c r="G316" s="5" t="s">
        <v>1921</v>
      </c>
      <c r="H316" s="1">
        <v>1</v>
      </c>
      <c r="I316" s="1" t="s">
        <v>1923</v>
      </c>
      <c r="J316" s="1" t="s">
        <v>1576</v>
      </c>
      <c r="K316" s="1" t="s">
        <v>1580</v>
      </c>
      <c r="L316" s="1" t="str">
        <f>VLOOKUP(K316,countries!A:B,2,FALSE)</f>
        <v>NEA</v>
      </c>
      <c r="M316" s="1" t="s">
        <v>74</v>
      </c>
      <c r="N316" s="1">
        <v>0</v>
      </c>
      <c r="O316" s="1" t="s">
        <v>62</v>
      </c>
      <c r="P316" s="1" t="s">
        <v>1580</v>
      </c>
      <c r="Q316" s="1" t="e">
        <v>#N/A</v>
      </c>
      <c r="R316" s="1" t="e">
        <v>#N/A</v>
      </c>
      <c r="S316" s="1" t="e">
        <v>#N/A</v>
      </c>
      <c r="T316" s="1" t="e">
        <v>#N/A</v>
      </c>
    </row>
    <row r="317" spans="1:20" ht="15.75" customHeight="1" x14ac:dyDescent="0.2">
      <c r="A317" s="1" t="s">
        <v>1925</v>
      </c>
      <c r="B317" s="1" t="s">
        <v>1926</v>
      </c>
      <c r="C317" s="1" t="s">
        <v>939</v>
      </c>
      <c r="D317" s="1" t="s">
        <v>53</v>
      </c>
      <c r="E317" s="1">
        <v>316</v>
      </c>
      <c r="F317" s="5" t="s">
        <v>1927</v>
      </c>
      <c r="G317" s="5" t="s">
        <v>1925</v>
      </c>
      <c r="H317" s="1">
        <v>1</v>
      </c>
      <c r="I317" s="1" t="s">
        <v>1928</v>
      </c>
      <c r="J317" s="1" t="s">
        <v>58</v>
      </c>
      <c r="K317" s="1" t="s">
        <v>1580</v>
      </c>
      <c r="L317" s="1" t="str">
        <f>VLOOKUP(K317,countries!A:B,2,FALSE)</f>
        <v>NEA</v>
      </c>
      <c r="M317" s="1" t="s">
        <v>74</v>
      </c>
      <c r="N317" s="1">
        <v>0</v>
      </c>
      <c r="O317" s="1" t="s">
        <v>62</v>
      </c>
      <c r="P317" s="1" t="s">
        <v>1580</v>
      </c>
      <c r="Q317" s="1" t="e">
        <v>#N/A</v>
      </c>
      <c r="R317" s="1" t="e">
        <v>#N/A</v>
      </c>
      <c r="S317" s="1" t="e">
        <v>#N/A</v>
      </c>
      <c r="T317" s="1" t="e">
        <v>#N/A</v>
      </c>
    </row>
    <row r="318" spans="1:20" ht="15.75" customHeight="1" x14ac:dyDescent="0.2">
      <c r="A318" s="1" t="s">
        <v>1930</v>
      </c>
      <c r="B318" s="1" t="s">
        <v>802</v>
      </c>
      <c r="C318" s="1" t="s">
        <v>802</v>
      </c>
      <c r="D318" s="1" t="s">
        <v>1930</v>
      </c>
      <c r="E318" s="1">
        <v>317</v>
      </c>
      <c r="F318" s="5" t="s">
        <v>1931</v>
      </c>
      <c r="G318" s="5" t="s">
        <v>1930</v>
      </c>
      <c r="H318" s="1">
        <v>1</v>
      </c>
      <c r="I318" s="1" t="s">
        <v>1932</v>
      </c>
      <c r="J318" s="1" t="s">
        <v>1341</v>
      </c>
      <c r="K318" s="1" t="s">
        <v>44</v>
      </c>
      <c r="L318" s="1" t="str">
        <f>VLOOKUP(K318,countries!A:B,2,FALSE)</f>
        <v>IN</v>
      </c>
      <c r="M318" s="1" t="s">
        <v>46</v>
      </c>
      <c r="N318" s="1">
        <v>0</v>
      </c>
      <c r="O318" s="1" t="s">
        <v>434</v>
      </c>
      <c r="P318" s="1" t="s">
        <v>44</v>
      </c>
      <c r="Q318" s="1" t="e">
        <v>#N/A</v>
      </c>
      <c r="R318" s="1" t="e">
        <v>#N/A</v>
      </c>
      <c r="S318" s="1" t="e">
        <v>#N/A</v>
      </c>
      <c r="T318" s="1" t="e">
        <v>#N/A</v>
      </c>
    </row>
    <row r="319" spans="1:20" ht="15.75" customHeight="1" x14ac:dyDescent="0.2">
      <c r="A319" s="1" t="s">
        <v>1935</v>
      </c>
      <c r="B319" s="1" t="s">
        <v>879</v>
      </c>
      <c r="C319" s="1" t="s">
        <v>879</v>
      </c>
      <c r="D319" s="1" t="s">
        <v>1935</v>
      </c>
      <c r="E319" s="1">
        <v>318</v>
      </c>
      <c r="F319" s="5" t="s">
        <v>1936</v>
      </c>
      <c r="G319" s="5" t="s">
        <v>1935</v>
      </c>
      <c r="H319" s="1">
        <v>1</v>
      </c>
      <c r="I319" s="1" t="s">
        <v>1937</v>
      </c>
      <c r="J319" s="1" t="s">
        <v>1367</v>
      </c>
      <c r="K319" s="1" t="s">
        <v>44</v>
      </c>
      <c r="L319" s="1" t="str">
        <f>VLOOKUP(K319,countries!A:B,2,FALSE)</f>
        <v>IN</v>
      </c>
      <c r="M319" s="1" t="s">
        <v>46</v>
      </c>
      <c r="N319" s="1">
        <v>0</v>
      </c>
      <c r="O319" s="1" t="s">
        <v>434</v>
      </c>
      <c r="P319" s="1" t="s">
        <v>44</v>
      </c>
      <c r="Q319" s="1" t="e">
        <v>#N/A</v>
      </c>
      <c r="R319" s="1" t="e">
        <v>#N/A</v>
      </c>
      <c r="S319" s="1" t="e">
        <v>#N/A</v>
      </c>
      <c r="T319" s="1" t="e">
        <v>#N/A</v>
      </c>
    </row>
    <row r="320" spans="1:20" ht="15.75" customHeight="1" x14ac:dyDescent="0.2">
      <c r="A320" s="1" t="s">
        <v>1939</v>
      </c>
      <c r="B320" s="1" t="s">
        <v>1298</v>
      </c>
      <c r="C320" s="1" t="s">
        <v>1298</v>
      </c>
      <c r="D320" s="1" t="s">
        <v>1939</v>
      </c>
      <c r="E320" s="1">
        <v>319</v>
      </c>
      <c r="F320" s="5" t="s">
        <v>1940</v>
      </c>
      <c r="G320" s="5" t="s">
        <v>1939</v>
      </c>
      <c r="H320" s="1">
        <v>1</v>
      </c>
      <c r="I320" s="1" t="s">
        <v>1941</v>
      </c>
      <c r="J320" s="1" t="s">
        <v>561</v>
      </c>
      <c r="K320" s="1" t="s">
        <v>236</v>
      </c>
      <c r="L320" s="1" t="str">
        <f>VLOOKUP(K320,countries!A:B,2,FALSE)</f>
        <v>CN</v>
      </c>
      <c r="M320" s="1" t="s">
        <v>74</v>
      </c>
      <c r="N320" s="1">
        <v>0</v>
      </c>
      <c r="O320" s="1" t="s">
        <v>62</v>
      </c>
      <c r="P320" s="1" t="s">
        <v>236</v>
      </c>
      <c r="Q320" s="1" t="e">
        <v>#N/A</v>
      </c>
      <c r="R320" s="1" t="e">
        <v>#N/A</v>
      </c>
      <c r="S320" s="1" t="e">
        <v>#N/A</v>
      </c>
      <c r="T320" s="1" t="e">
        <v>#N/A</v>
      </c>
    </row>
    <row r="321" spans="1:20" ht="15.75" customHeight="1" x14ac:dyDescent="0.2">
      <c r="A321" s="1" t="s">
        <v>1943</v>
      </c>
      <c r="B321" s="1" t="s">
        <v>671</v>
      </c>
      <c r="C321" s="1" t="s">
        <v>671</v>
      </c>
      <c r="D321" s="1" t="s">
        <v>1943</v>
      </c>
      <c r="E321" s="1">
        <v>320</v>
      </c>
      <c r="F321" s="5" t="s">
        <v>1944</v>
      </c>
      <c r="G321" s="5" t="s">
        <v>1943</v>
      </c>
      <c r="H321" s="1">
        <v>1</v>
      </c>
      <c r="I321" s="1" t="s">
        <v>1945</v>
      </c>
      <c r="J321" s="1" t="s">
        <v>510</v>
      </c>
      <c r="K321" s="1" t="s">
        <v>906</v>
      </c>
      <c r="L321" s="1" t="str">
        <f>VLOOKUP(K321,countries!A:B,2,FALSE)</f>
        <v>ME</v>
      </c>
      <c r="M321" s="1" t="s">
        <v>74</v>
      </c>
      <c r="N321" s="1">
        <v>0</v>
      </c>
      <c r="O321" s="1" t="s">
        <v>62</v>
      </c>
      <c r="P321" s="1" t="s">
        <v>906</v>
      </c>
      <c r="Q321" s="1" t="e">
        <v>#N/A</v>
      </c>
      <c r="R321" s="1" t="e">
        <v>#N/A</v>
      </c>
      <c r="S321" s="1" t="e">
        <v>#N/A</v>
      </c>
      <c r="T321" s="1" t="e">
        <v>#N/A</v>
      </c>
    </row>
    <row r="322" spans="1:20" ht="15.75" customHeight="1" x14ac:dyDescent="0.2">
      <c r="A322" s="1" t="s">
        <v>1946</v>
      </c>
      <c r="B322" s="1" t="s">
        <v>1947</v>
      </c>
      <c r="C322" s="1" t="s">
        <v>671</v>
      </c>
      <c r="D322" s="1" t="s">
        <v>1946</v>
      </c>
      <c r="E322" s="1">
        <v>321</v>
      </c>
      <c r="F322" s="5" t="s">
        <v>1948</v>
      </c>
      <c r="G322" s="5" t="s">
        <v>1946</v>
      </c>
      <c r="H322" s="1">
        <v>1</v>
      </c>
      <c r="I322" s="1" t="s">
        <v>1949</v>
      </c>
      <c r="J322" s="1" t="s">
        <v>510</v>
      </c>
      <c r="K322" s="1" t="s">
        <v>906</v>
      </c>
      <c r="L322" s="1" t="str">
        <f>VLOOKUP(K322,countries!A:B,2,FALSE)</f>
        <v>ME</v>
      </c>
      <c r="M322" s="1" t="s">
        <v>74</v>
      </c>
      <c r="N322" s="1">
        <v>0</v>
      </c>
      <c r="O322" s="1" t="s">
        <v>62</v>
      </c>
      <c r="P322" s="1" t="s">
        <v>906</v>
      </c>
      <c r="Q322" s="1" t="e">
        <v>#N/A</v>
      </c>
      <c r="R322" s="1" t="e">
        <v>#N/A</v>
      </c>
      <c r="S322" s="1" t="e">
        <v>#N/A</v>
      </c>
      <c r="T322" s="1" t="e">
        <v>#N/A</v>
      </c>
    </row>
    <row r="323" spans="1:20" ht="15.75" customHeight="1" x14ac:dyDescent="0.2">
      <c r="A323" s="1" t="s">
        <v>1950</v>
      </c>
      <c r="B323" s="1" t="s">
        <v>680</v>
      </c>
      <c r="C323" s="1" t="s">
        <v>680</v>
      </c>
      <c r="D323" s="1" t="s">
        <v>1950</v>
      </c>
      <c r="E323" s="1">
        <v>322</v>
      </c>
      <c r="F323" s="5" t="s">
        <v>1951</v>
      </c>
      <c r="G323" s="5" t="s">
        <v>1950</v>
      </c>
      <c r="H323" s="1">
        <v>1</v>
      </c>
      <c r="I323" s="1" t="s">
        <v>1952</v>
      </c>
      <c r="J323" s="1" t="s">
        <v>1022</v>
      </c>
      <c r="K323" s="1" t="s">
        <v>906</v>
      </c>
      <c r="L323" s="1" t="str">
        <f>VLOOKUP(K323,countries!A:B,2,FALSE)</f>
        <v>ME</v>
      </c>
      <c r="M323" s="1" t="s">
        <v>74</v>
      </c>
      <c r="N323" s="1">
        <v>0</v>
      </c>
      <c r="O323" s="1" t="s">
        <v>62</v>
      </c>
      <c r="P323" s="1" t="s">
        <v>906</v>
      </c>
      <c r="Q323" s="1" t="e">
        <v>#N/A</v>
      </c>
      <c r="R323" s="1" t="e">
        <v>#N/A</v>
      </c>
      <c r="S323" s="1" t="e">
        <v>#N/A</v>
      </c>
      <c r="T323" s="1" t="e">
        <v>#N/A</v>
      </c>
    </row>
    <row r="324" spans="1:20" ht="15.75" customHeight="1" x14ac:dyDescent="0.2">
      <c r="A324" s="1" t="s">
        <v>1953</v>
      </c>
      <c r="B324" s="1" t="s">
        <v>1954</v>
      </c>
      <c r="C324" s="1" t="s">
        <v>680</v>
      </c>
      <c r="D324" s="1" t="s">
        <v>1953</v>
      </c>
      <c r="E324" s="1">
        <v>323</v>
      </c>
      <c r="F324" s="5" t="s">
        <v>1955</v>
      </c>
      <c r="G324" s="5" t="s">
        <v>1953</v>
      </c>
      <c r="H324" s="1">
        <v>1</v>
      </c>
      <c r="I324" s="1" t="s">
        <v>1956</v>
      </c>
      <c r="J324" s="1" t="s">
        <v>109</v>
      </c>
      <c r="K324" s="1" t="s">
        <v>906</v>
      </c>
      <c r="L324" s="1" t="str">
        <f>VLOOKUP(K324,countries!A:B,2,FALSE)</f>
        <v>ME</v>
      </c>
      <c r="M324" s="1" t="s">
        <v>74</v>
      </c>
      <c r="N324" s="1">
        <v>0</v>
      </c>
      <c r="O324" s="1" t="s">
        <v>62</v>
      </c>
      <c r="P324" s="1" t="s">
        <v>906</v>
      </c>
      <c r="Q324" s="1" t="e">
        <v>#N/A</v>
      </c>
      <c r="R324" s="1" t="e">
        <v>#N/A</v>
      </c>
      <c r="S324" s="1" t="e">
        <v>#N/A</v>
      </c>
      <c r="T324" s="1" t="e">
        <v>#N/A</v>
      </c>
    </row>
    <row r="325" spans="1:20" ht="15.75" customHeight="1" x14ac:dyDescent="0.2">
      <c r="A325" s="1" t="s">
        <v>1957</v>
      </c>
      <c r="B325" s="1" t="s">
        <v>693</v>
      </c>
      <c r="C325" s="1" t="s">
        <v>693</v>
      </c>
      <c r="D325" s="1" t="s">
        <v>1957</v>
      </c>
      <c r="E325" s="1">
        <v>324</v>
      </c>
      <c r="F325" s="5" t="s">
        <v>1958</v>
      </c>
      <c r="G325" s="5" t="s">
        <v>1957</v>
      </c>
      <c r="H325" s="1">
        <v>1</v>
      </c>
      <c r="I325" s="1" t="s">
        <v>1959</v>
      </c>
      <c r="J325" s="1" t="s">
        <v>1103</v>
      </c>
      <c r="K325" s="1" t="s">
        <v>353</v>
      </c>
      <c r="L325" s="1" t="str">
        <f>VLOOKUP(K325,countries!A:B,2,FALSE)</f>
        <v>A_NW</v>
      </c>
      <c r="M325" s="1" t="s">
        <v>275</v>
      </c>
      <c r="N325" s="1">
        <v>0</v>
      </c>
      <c r="O325" s="1" t="s">
        <v>62</v>
      </c>
      <c r="P325" s="1" t="s">
        <v>353</v>
      </c>
      <c r="Q325" s="1" t="e">
        <v>#N/A</v>
      </c>
      <c r="R325" s="1" t="e">
        <v>#N/A</v>
      </c>
      <c r="S325" s="1" t="e">
        <v>#N/A</v>
      </c>
      <c r="T325" s="1" t="e">
        <v>#N/A</v>
      </c>
    </row>
    <row r="326" spans="1:20" ht="15.75" customHeight="1" x14ac:dyDescent="0.2">
      <c r="A326" s="1" t="s">
        <v>1960</v>
      </c>
      <c r="B326" s="1" t="s">
        <v>672</v>
      </c>
      <c r="C326" s="1" t="s">
        <v>672</v>
      </c>
      <c r="D326" s="1" t="s">
        <v>1960</v>
      </c>
      <c r="E326" s="1">
        <v>325</v>
      </c>
      <c r="F326" s="5" t="s">
        <v>1961</v>
      </c>
      <c r="G326" s="5" t="s">
        <v>1960</v>
      </c>
      <c r="H326" s="1">
        <v>1</v>
      </c>
      <c r="I326" s="1" t="s">
        <v>1962</v>
      </c>
      <c r="J326" s="1" t="s">
        <v>1370</v>
      </c>
      <c r="K326" s="1" t="s">
        <v>906</v>
      </c>
      <c r="L326" s="1" t="str">
        <f>VLOOKUP(K326,countries!A:B,2,FALSE)</f>
        <v>ME</v>
      </c>
      <c r="M326" s="1" t="s">
        <v>74</v>
      </c>
      <c r="N326" s="1">
        <v>0</v>
      </c>
      <c r="O326" s="1" t="s">
        <v>62</v>
      </c>
      <c r="P326" s="1" t="s">
        <v>906</v>
      </c>
      <c r="Q326" s="1" t="s">
        <v>333</v>
      </c>
      <c r="R326" s="1" t="s">
        <v>755</v>
      </c>
      <c r="S326" s="1">
        <v>41.8</v>
      </c>
      <c r="T326" s="1">
        <v>2100</v>
      </c>
    </row>
    <row r="327" spans="1:20" ht="15.75" customHeight="1" x14ac:dyDescent="0.2">
      <c r="A327" s="1" t="s">
        <v>1963</v>
      </c>
      <c r="B327" s="1" t="s">
        <v>684</v>
      </c>
      <c r="C327" s="1" t="s">
        <v>684</v>
      </c>
      <c r="D327" s="1" t="s">
        <v>1963</v>
      </c>
      <c r="E327" s="1">
        <v>326</v>
      </c>
      <c r="F327" s="5" t="s">
        <v>1964</v>
      </c>
      <c r="G327" s="5" t="s">
        <v>1963</v>
      </c>
      <c r="H327" s="1">
        <v>1</v>
      </c>
      <c r="I327" s="1" t="s">
        <v>1965</v>
      </c>
      <c r="J327" s="1" t="s">
        <v>328</v>
      </c>
      <c r="K327" s="1" t="s">
        <v>906</v>
      </c>
      <c r="L327" s="1" t="str">
        <f>VLOOKUP(K327,countries!A:B,2,FALSE)</f>
        <v>ME</v>
      </c>
      <c r="M327" s="1" t="s">
        <v>46</v>
      </c>
      <c r="N327" s="1">
        <v>0</v>
      </c>
      <c r="O327" s="1" t="s">
        <v>434</v>
      </c>
      <c r="P327" s="1" t="s">
        <v>906</v>
      </c>
      <c r="Q327" s="1" t="e">
        <v>#N/A</v>
      </c>
      <c r="R327" s="1" t="e">
        <v>#N/A</v>
      </c>
      <c r="S327" s="1" t="e">
        <v>#N/A</v>
      </c>
      <c r="T327" s="1" t="e">
        <v>#N/A</v>
      </c>
    </row>
    <row r="328" spans="1:20" ht="15.75" customHeight="1" x14ac:dyDescent="0.2">
      <c r="A328" s="1" t="s">
        <v>1967</v>
      </c>
      <c r="B328" s="1" t="s">
        <v>936</v>
      </c>
      <c r="C328" s="1" t="s">
        <v>936</v>
      </c>
      <c r="D328" s="1" t="s">
        <v>1967</v>
      </c>
      <c r="E328" s="1">
        <v>327</v>
      </c>
      <c r="F328" s="5" t="s">
        <v>1968</v>
      </c>
      <c r="G328" s="5" t="s">
        <v>1967</v>
      </c>
      <c r="H328" s="1">
        <v>1</v>
      </c>
      <c r="I328" s="1" t="s">
        <v>1969</v>
      </c>
      <c r="J328" s="1" t="s">
        <v>1387</v>
      </c>
      <c r="K328" s="1" t="s">
        <v>236</v>
      </c>
      <c r="L328" s="1" t="str">
        <f>VLOOKUP(K328,countries!A:B,2,FALSE)</f>
        <v>CN</v>
      </c>
      <c r="M328" s="1" t="s">
        <v>258</v>
      </c>
      <c r="N328" s="1">
        <v>0</v>
      </c>
      <c r="O328" s="1" t="s">
        <v>62</v>
      </c>
      <c r="P328" s="1" t="s">
        <v>236</v>
      </c>
      <c r="Q328" s="1" t="e">
        <v>#N/A</v>
      </c>
      <c r="R328" s="1" t="e">
        <v>#N/A</v>
      </c>
      <c r="S328" s="1" t="e">
        <v>#N/A</v>
      </c>
      <c r="T328" s="1" t="e">
        <v>#N/A</v>
      </c>
    </row>
    <row r="329" spans="1:20" ht="15.75" customHeight="1" x14ac:dyDescent="0.2">
      <c r="A329" s="1" t="s">
        <v>1970</v>
      </c>
      <c r="B329" s="1" t="s">
        <v>1971</v>
      </c>
      <c r="C329" s="1" t="s">
        <v>631</v>
      </c>
      <c r="D329" s="1" t="s">
        <v>1970</v>
      </c>
      <c r="E329" s="1">
        <v>328</v>
      </c>
      <c r="F329" s="5" t="s">
        <v>1972</v>
      </c>
      <c r="G329" s="5" t="s">
        <v>1970</v>
      </c>
      <c r="H329" s="1">
        <v>1</v>
      </c>
      <c r="I329" s="1" t="s">
        <v>1973</v>
      </c>
      <c r="J329" s="1" t="s">
        <v>726</v>
      </c>
      <c r="K329" s="1" t="s">
        <v>236</v>
      </c>
      <c r="L329" s="1" t="str">
        <f>VLOOKUP(K329,countries!A:B,2,FALSE)</f>
        <v>CN</v>
      </c>
      <c r="M329" s="1" t="s">
        <v>258</v>
      </c>
      <c r="N329" s="1">
        <v>0</v>
      </c>
      <c r="O329" s="1" t="s">
        <v>62</v>
      </c>
      <c r="P329" s="1" t="s">
        <v>236</v>
      </c>
      <c r="Q329" s="1" t="e">
        <v>#N/A</v>
      </c>
      <c r="R329" s="1" t="e">
        <v>#N/A</v>
      </c>
      <c r="S329" s="1" t="e">
        <v>#N/A</v>
      </c>
      <c r="T329" s="1" t="e">
        <v>#N/A</v>
      </c>
    </row>
    <row r="330" spans="1:20" ht="15.75" customHeight="1" x14ac:dyDescent="0.2">
      <c r="A330" s="1" t="s">
        <v>1974</v>
      </c>
      <c r="B330" s="1" t="s">
        <v>926</v>
      </c>
      <c r="C330" s="1" t="s">
        <v>926</v>
      </c>
      <c r="D330" s="1" t="s">
        <v>1974</v>
      </c>
      <c r="E330" s="1">
        <v>329</v>
      </c>
      <c r="F330" s="5" t="s">
        <v>1976</v>
      </c>
      <c r="G330" s="5" t="s">
        <v>1974</v>
      </c>
      <c r="H330" s="1">
        <v>1</v>
      </c>
      <c r="I330" s="1" t="s">
        <v>1977</v>
      </c>
      <c r="J330" s="1" t="s">
        <v>1318</v>
      </c>
      <c r="K330" s="1" t="s">
        <v>236</v>
      </c>
      <c r="L330" s="1" t="str">
        <f>VLOOKUP(K330,countries!A:B,2,FALSE)</f>
        <v>CN</v>
      </c>
      <c r="M330" s="1" t="s">
        <v>46</v>
      </c>
      <c r="N330" s="1">
        <v>0</v>
      </c>
      <c r="O330" s="1" t="s">
        <v>62</v>
      </c>
      <c r="P330" s="1" t="s">
        <v>236</v>
      </c>
      <c r="Q330" s="1" t="s">
        <v>333</v>
      </c>
      <c r="R330" s="1" t="s">
        <v>755</v>
      </c>
      <c r="S330" s="1">
        <v>61.6</v>
      </c>
      <c r="T330" s="1">
        <v>2130</v>
      </c>
    </row>
    <row r="331" spans="1:20" ht="15.75" customHeight="1" x14ac:dyDescent="0.2">
      <c r="A331" s="1" t="s">
        <v>1978</v>
      </c>
      <c r="B331" s="1" t="s">
        <v>969</v>
      </c>
      <c r="C331" s="1" t="s">
        <v>969</v>
      </c>
      <c r="D331" s="1" t="s">
        <v>1978</v>
      </c>
      <c r="E331" s="1">
        <v>330</v>
      </c>
      <c r="F331" s="5" t="s">
        <v>1976</v>
      </c>
      <c r="G331" s="5" t="s">
        <v>1978</v>
      </c>
      <c r="H331" s="1">
        <v>1</v>
      </c>
      <c r="I331" s="1" t="s">
        <v>1979</v>
      </c>
      <c r="J331" s="1" t="s">
        <v>986</v>
      </c>
      <c r="K331" s="1" t="s">
        <v>236</v>
      </c>
      <c r="L331" s="1" t="str">
        <f>VLOOKUP(K331,countries!A:B,2,FALSE)</f>
        <v>CN</v>
      </c>
      <c r="M331" s="1" t="s">
        <v>258</v>
      </c>
      <c r="N331" s="1">
        <v>0</v>
      </c>
      <c r="O331" s="1" t="s">
        <v>62</v>
      </c>
      <c r="P331" s="1" t="s">
        <v>236</v>
      </c>
      <c r="Q331" s="1" t="e">
        <v>#N/A</v>
      </c>
      <c r="R331" s="1" t="e">
        <v>#N/A</v>
      </c>
      <c r="S331" s="1" t="e">
        <v>#N/A</v>
      </c>
      <c r="T331" s="1" t="e">
        <v>#N/A</v>
      </c>
    </row>
    <row r="332" spans="1:20" ht="15.75" customHeight="1" x14ac:dyDescent="0.2">
      <c r="A332" s="1" t="s">
        <v>1980</v>
      </c>
      <c r="B332" s="1" t="s">
        <v>880</v>
      </c>
      <c r="C332" s="1" t="s">
        <v>880</v>
      </c>
      <c r="D332" s="1" t="s">
        <v>1980</v>
      </c>
      <c r="E332" s="1">
        <v>331</v>
      </c>
      <c r="F332" s="5" t="s">
        <v>1981</v>
      </c>
      <c r="G332" s="5" t="s">
        <v>1980</v>
      </c>
      <c r="H332" s="1">
        <v>1</v>
      </c>
      <c r="I332" s="1" t="s">
        <v>1982</v>
      </c>
      <c r="J332" s="1" t="s">
        <v>915</v>
      </c>
      <c r="K332" s="1" t="s">
        <v>44</v>
      </c>
      <c r="L332" s="1" t="str">
        <f>VLOOKUP(K332,countries!A:B,2,FALSE)</f>
        <v>IN</v>
      </c>
      <c r="M332" s="1" t="s">
        <v>275</v>
      </c>
      <c r="N332" s="1">
        <v>0</v>
      </c>
      <c r="O332" s="1" t="s">
        <v>62</v>
      </c>
      <c r="P332" s="1" t="s">
        <v>44</v>
      </c>
      <c r="Q332" s="1" t="e">
        <v>#N/A</v>
      </c>
      <c r="R332" s="1" t="e">
        <v>#N/A</v>
      </c>
      <c r="S332" s="1" t="e">
        <v>#N/A</v>
      </c>
      <c r="T332" s="1" t="e">
        <v>#N/A</v>
      </c>
    </row>
    <row r="333" spans="1:20" ht="15.75" customHeight="1" x14ac:dyDescent="0.2">
      <c r="A333" s="1" t="s">
        <v>1984</v>
      </c>
      <c r="B333" s="1" t="s">
        <v>777</v>
      </c>
      <c r="C333" s="1" t="s">
        <v>777</v>
      </c>
      <c r="D333" s="1" t="s">
        <v>1984</v>
      </c>
      <c r="E333" s="1">
        <v>332</v>
      </c>
      <c r="F333" s="5" t="s">
        <v>1985</v>
      </c>
      <c r="G333" s="5" t="s">
        <v>1984</v>
      </c>
      <c r="H333" s="1">
        <v>1</v>
      </c>
      <c r="I333" s="1" t="s">
        <v>1986</v>
      </c>
      <c r="J333" s="1" t="s">
        <v>726</v>
      </c>
      <c r="K333" s="1" t="s">
        <v>906</v>
      </c>
      <c r="L333" s="1" t="str">
        <f>VLOOKUP(K333,countries!A:B,2,FALSE)</f>
        <v>ME</v>
      </c>
      <c r="M333" s="1" t="s">
        <v>74</v>
      </c>
      <c r="N333" s="1">
        <v>0</v>
      </c>
      <c r="O333" s="1" t="s">
        <v>62</v>
      </c>
      <c r="P333" s="1" t="s">
        <v>906</v>
      </c>
      <c r="Q333" s="1" t="e">
        <v>#N/A</v>
      </c>
      <c r="R333" s="1" t="e">
        <v>#N/A</v>
      </c>
      <c r="S333" s="1" t="e">
        <v>#N/A</v>
      </c>
      <c r="T333" s="1" t="e">
        <v>#N/A</v>
      </c>
    </row>
    <row r="334" spans="1:20" ht="15.75" customHeight="1" x14ac:dyDescent="0.2">
      <c r="A334" s="1" t="s">
        <v>1987</v>
      </c>
      <c r="B334" s="1" t="s">
        <v>1988</v>
      </c>
      <c r="C334" s="1" t="s">
        <v>953</v>
      </c>
      <c r="D334" s="1" t="s">
        <v>1987</v>
      </c>
      <c r="E334" s="1">
        <v>333</v>
      </c>
      <c r="F334" s="5" t="s">
        <v>1989</v>
      </c>
      <c r="G334" s="5" t="s">
        <v>1987</v>
      </c>
      <c r="H334" s="1">
        <v>1</v>
      </c>
      <c r="I334" s="1" t="s">
        <v>1990</v>
      </c>
      <c r="J334" s="1" t="s">
        <v>1158</v>
      </c>
      <c r="K334" s="1" t="s">
        <v>877</v>
      </c>
      <c r="L334" s="1" t="str">
        <f>VLOOKUP(K334,countries!A:B,2,FALSE)</f>
        <v>SA_SE</v>
      </c>
      <c r="M334" s="1" t="s">
        <v>258</v>
      </c>
      <c r="N334" s="1">
        <v>0</v>
      </c>
      <c r="O334" s="1" t="s">
        <v>434</v>
      </c>
      <c r="P334" s="1" t="s">
        <v>877</v>
      </c>
      <c r="Q334" s="1" t="e">
        <v>#N/A</v>
      </c>
      <c r="R334" s="1" t="e">
        <v>#N/A</v>
      </c>
      <c r="S334" s="1" t="e">
        <v>#N/A</v>
      </c>
      <c r="T334" s="1" t="e">
        <v>#N/A</v>
      </c>
    </row>
    <row r="335" spans="1:20" ht="15.75" customHeight="1" x14ac:dyDescent="0.2">
      <c r="A335" s="1" t="s">
        <v>1991</v>
      </c>
      <c r="B335" s="1" t="s">
        <v>1992</v>
      </c>
      <c r="C335" s="1" t="s">
        <v>614</v>
      </c>
      <c r="D335" s="1" t="s">
        <v>1991</v>
      </c>
      <c r="E335" s="1">
        <v>334</v>
      </c>
      <c r="F335" s="5" t="s">
        <v>1993</v>
      </c>
      <c r="G335" s="5" t="s">
        <v>1991</v>
      </c>
      <c r="H335" s="1">
        <v>1</v>
      </c>
      <c r="I335" s="1" t="s">
        <v>1994</v>
      </c>
      <c r="J335" s="1" t="s">
        <v>841</v>
      </c>
      <c r="K335" s="1" t="s">
        <v>73</v>
      </c>
      <c r="L335" s="1" t="str">
        <f>VLOOKUP(K335,countries!A:B,2,FALSE)</f>
        <v>SA_SE</v>
      </c>
      <c r="M335" s="1" t="s">
        <v>258</v>
      </c>
      <c r="N335" s="1">
        <v>0</v>
      </c>
      <c r="O335" s="1" t="s">
        <v>434</v>
      </c>
      <c r="P335" s="1" t="s">
        <v>73</v>
      </c>
      <c r="Q335" s="1" t="e">
        <v>#N/A</v>
      </c>
      <c r="R335" s="1" t="e">
        <v>#N/A</v>
      </c>
      <c r="S335" s="1" t="e">
        <v>#N/A</v>
      </c>
      <c r="T335" s="1" t="e">
        <v>#N/A</v>
      </c>
    </row>
    <row r="336" spans="1:20" ht="15.75" customHeight="1" x14ac:dyDescent="0.2">
      <c r="A336" s="1" t="s">
        <v>1995</v>
      </c>
      <c r="B336" s="1" t="s">
        <v>1996</v>
      </c>
      <c r="C336" s="1" t="s">
        <v>614</v>
      </c>
      <c r="D336" s="1" t="s">
        <v>1995</v>
      </c>
      <c r="E336" s="1">
        <v>335</v>
      </c>
      <c r="F336" s="5" t="s">
        <v>1997</v>
      </c>
      <c r="G336" s="5" t="s">
        <v>1995</v>
      </c>
      <c r="H336" s="1">
        <v>1</v>
      </c>
      <c r="I336" s="1" t="s">
        <v>1998</v>
      </c>
      <c r="J336" s="1" t="s">
        <v>841</v>
      </c>
      <c r="K336" s="1" t="s">
        <v>73</v>
      </c>
      <c r="L336" s="1" t="str">
        <f>VLOOKUP(K336,countries!A:B,2,FALSE)</f>
        <v>SA_SE</v>
      </c>
      <c r="M336" s="1" t="s">
        <v>258</v>
      </c>
      <c r="N336" s="1">
        <v>0</v>
      </c>
      <c r="O336" s="1" t="s">
        <v>434</v>
      </c>
      <c r="P336" s="1" t="s">
        <v>73</v>
      </c>
      <c r="Q336" s="1" t="e">
        <v>#N/A</v>
      </c>
      <c r="R336" s="1" t="e">
        <v>#N/A</v>
      </c>
      <c r="S336" s="1" t="e">
        <v>#N/A</v>
      </c>
      <c r="T336" s="1" t="e">
        <v>#N/A</v>
      </c>
    </row>
    <row r="337" spans="1:20" ht="15.75" customHeight="1" x14ac:dyDescent="0.2">
      <c r="A337" s="1" t="s">
        <v>1999</v>
      </c>
      <c r="B337" s="1" t="s">
        <v>2000</v>
      </c>
      <c r="C337" s="1" t="s">
        <v>473</v>
      </c>
      <c r="D337" s="1" t="s">
        <v>1999</v>
      </c>
      <c r="E337" s="1">
        <v>336</v>
      </c>
      <c r="F337" s="5" t="s">
        <v>2001</v>
      </c>
      <c r="G337" s="5" t="s">
        <v>1999</v>
      </c>
      <c r="H337" s="1">
        <v>1</v>
      </c>
      <c r="I337" s="1" t="s">
        <v>2002</v>
      </c>
      <c r="J337" s="1" t="s">
        <v>876</v>
      </c>
      <c r="K337" s="1" t="s">
        <v>578</v>
      </c>
      <c r="L337" s="1" t="str">
        <f>VLOOKUP(K337,countries!A:B,2,FALSE)</f>
        <v>A_NE</v>
      </c>
      <c r="M337" s="1" t="s">
        <v>74</v>
      </c>
      <c r="N337" s="1">
        <v>0</v>
      </c>
      <c r="O337" s="1" t="s">
        <v>62</v>
      </c>
      <c r="P337" s="1" t="s">
        <v>578</v>
      </c>
      <c r="Q337" s="1" t="e">
        <v>#N/A</v>
      </c>
      <c r="R337" s="1" t="e">
        <v>#N/A</v>
      </c>
      <c r="S337" s="1" t="e">
        <v>#N/A</v>
      </c>
      <c r="T337" s="1" t="e">
        <v>#N/A</v>
      </c>
    </row>
    <row r="338" spans="1:20" ht="15.75" customHeight="1" x14ac:dyDescent="0.2">
      <c r="A338" s="1" t="s">
        <v>2003</v>
      </c>
      <c r="B338" s="1" t="s">
        <v>752</v>
      </c>
      <c r="C338" s="1" t="s">
        <v>752</v>
      </c>
      <c r="D338" s="1" t="s">
        <v>2003</v>
      </c>
      <c r="E338" s="1">
        <v>337</v>
      </c>
      <c r="F338" s="5" t="s">
        <v>2004</v>
      </c>
      <c r="G338" s="5" t="s">
        <v>2003</v>
      </c>
      <c r="H338" s="1">
        <v>1</v>
      </c>
      <c r="I338" s="1" t="s">
        <v>2005</v>
      </c>
      <c r="J338" s="1" t="s">
        <v>352</v>
      </c>
      <c r="K338" s="1" t="s">
        <v>877</v>
      </c>
      <c r="L338" s="1" t="str">
        <f>VLOOKUP(K338,countries!A:B,2,FALSE)</f>
        <v>SA_SE</v>
      </c>
      <c r="M338" s="1" t="s">
        <v>2006</v>
      </c>
      <c r="N338" s="1">
        <v>0</v>
      </c>
      <c r="O338" s="1" t="s">
        <v>47</v>
      </c>
      <c r="P338" s="1" t="s">
        <v>877</v>
      </c>
      <c r="Q338" s="1" t="e">
        <v>#N/A</v>
      </c>
      <c r="R338" s="1" t="e">
        <v>#N/A</v>
      </c>
      <c r="S338" s="1" t="e">
        <v>#N/A</v>
      </c>
      <c r="T338" s="1" t="e">
        <v>#N/A</v>
      </c>
    </row>
    <row r="339" spans="1:20" ht="15.75" customHeight="1" x14ac:dyDescent="0.2">
      <c r="A339" s="1" t="s">
        <v>2007</v>
      </c>
      <c r="B339" s="1" t="s">
        <v>2008</v>
      </c>
      <c r="C339" s="1" t="s">
        <v>491</v>
      </c>
      <c r="D339" s="1" t="s">
        <v>2007</v>
      </c>
      <c r="E339" s="1">
        <v>338</v>
      </c>
      <c r="F339" s="5" t="s">
        <v>2009</v>
      </c>
      <c r="G339" s="5" t="s">
        <v>2007</v>
      </c>
      <c r="H339" s="1">
        <v>1</v>
      </c>
      <c r="I339" s="1" t="s">
        <v>2010</v>
      </c>
      <c r="J339" s="1" t="s">
        <v>1103</v>
      </c>
      <c r="K339" s="1" t="s">
        <v>1577</v>
      </c>
      <c r="L339" s="1" t="str">
        <f>VLOOKUP(K339,countries!A:B,2,FALSE)</f>
        <v>SU</v>
      </c>
      <c r="M339" s="1" t="s">
        <v>46</v>
      </c>
      <c r="N339" s="1">
        <v>0</v>
      </c>
      <c r="O339" s="1" t="s">
        <v>62</v>
      </c>
      <c r="P339" s="1" t="s">
        <v>1577</v>
      </c>
      <c r="Q339" s="1" t="e">
        <v>#N/A</v>
      </c>
      <c r="R339" s="1" t="e">
        <v>#N/A</v>
      </c>
      <c r="S339" s="1" t="e">
        <v>#N/A</v>
      </c>
      <c r="T339" s="1" t="e">
        <v>#N/A</v>
      </c>
    </row>
    <row r="340" spans="1:20" ht="15.75" customHeight="1" x14ac:dyDescent="0.2">
      <c r="A340" s="1" t="s">
        <v>2011</v>
      </c>
      <c r="B340" s="1" t="s">
        <v>668</v>
      </c>
      <c r="C340" s="1" t="s">
        <v>668</v>
      </c>
      <c r="D340" s="1" t="s">
        <v>2011</v>
      </c>
      <c r="E340" s="1">
        <v>339</v>
      </c>
      <c r="F340" s="5" t="s">
        <v>2012</v>
      </c>
      <c r="G340" s="5" t="s">
        <v>2011</v>
      </c>
      <c r="H340" s="1">
        <v>1</v>
      </c>
      <c r="I340" s="1" t="s">
        <v>2013</v>
      </c>
      <c r="J340" s="1" t="s">
        <v>472</v>
      </c>
      <c r="K340" s="1" t="s">
        <v>353</v>
      </c>
      <c r="L340" s="1" t="str">
        <f>VLOOKUP(K340,countries!A:B,2,FALSE)</f>
        <v>A_NW</v>
      </c>
      <c r="M340" s="1" t="s">
        <v>61</v>
      </c>
      <c r="N340" s="1">
        <v>0</v>
      </c>
      <c r="O340" s="1" t="s">
        <v>62</v>
      </c>
      <c r="P340" s="1" t="s">
        <v>353</v>
      </c>
      <c r="Q340" s="1" t="e">
        <v>#N/A</v>
      </c>
      <c r="R340" s="1" t="e">
        <v>#N/A</v>
      </c>
      <c r="S340" s="1" t="e">
        <v>#N/A</v>
      </c>
      <c r="T340" s="1" t="e">
        <v>#N/A</v>
      </c>
    </row>
    <row r="341" spans="1:20" ht="15.75" customHeight="1" x14ac:dyDescent="0.2">
      <c r="A341" s="1" t="s">
        <v>2014</v>
      </c>
      <c r="B341" s="1" t="s">
        <v>2015</v>
      </c>
      <c r="C341" s="1" t="s">
        <v>668</v>
      </c>
      <c r="D341" s="1" t="s">
        <v>2014</v>
      </c>
      <c r="E341" s="1">
        <v>340</v>
      </c>
      <c r="F341" s="5" t="s">
        <v>2016</v>
      </c>
      <c r="G341" s="5" t="s">
        <v>2014</v>
      </c>
      <c r="H341" s="1">
        <v>1</v>
      </c>
      <c r="I341" s="1" t="s">
        <v>2017</v>
      </c>
      <c r="J341" s="1" t="s">
        <v>751</v>
      </c>
      <c r="K341" s="1" t="s">
        <v>353</v>
      </c>
      <c r="L341" s="1" t="str">
        <f>VLOOKUP(K341,countries!A:B,2,FALSE)</f>
        <v>A_NW</v>
      </c>
      <c r="M341" s="1" t="s">
        <v>61</v>
      </c>
      <c r="N341" s="1">
        <v>0</v>
      </c>
      <c r="O341" s="1" t="s">
        <v>62</v>
      </c>
      <c r="P341" s="1" t="s">
        <v>353</v>
      </c>
      <c r="Q341" s="1" t="e">
        <v>#N/A</v>
      </c>
      <c r="R341" s="1" t="e">
        <v>#N/A</v>
      </c>
      <c r="S341" s="1" t="e">
        <v>#N/A</v>
      </c>
      <c r="T341" s="1" t="e">
        <v>#N/A</v>
      </c>
    </row>
    <row r="342" spans="1:20" ht="15.75" customHeight="1" x14ac:dyDescent="0.2">
      <c r="A342" s="1" t="s">
        <v>2018</v>
      </c>
      <c r="B342" s="1" t="s">
        <v>892</v>
      </c>
      <c r="C342" s="1" t="s">
        <v>892</v>
      </c>
      <c r="D342" s="1" t="s">
        <v>2018</v>
      </c>
      <c r="E342" s="1">
        <v>341</v>
      </c>
      <c r="F342" s="5" t="s">
        <v>2019</v>
      </c>
      <c r="G342" s="5" t="s">
        <v>2018</v>
      </c>
      <c r="H342" s="1">
        <v>1</v>
      </c>
      <c r="I342" s="1" t="s">
        <v>2020</v>
      </c>
      <c r="J342" s="1" t="s">
        <v>209</v>
      </c>
      <c r="K342" s="1" t="s">
        <v>906</v>
      </c>
      <c r="L342" s="1" t="str">
        <f>VLOOKUP(K342,countries!A:B,2,FALSE)</f>
        <v>ME</v>
      </c>
      <c r="M342" s="1" t="s">
        <v>74</v>
      </c>
      <c r="N342" s="1">
        <v>0</v>
      </c>
      <c r="O342" s="1" t="s">
        <v>62</v>
      </c>
      <c r="P342" s="1" t="s">
        <v>906</v>
      </c>
      <c r="Q342" s="1" t="e">
        <v>#N/A</v>
      </c>
      <c r="R342" s="1" t="e">
        <v>#N/A</v>
      </c>
      <c r="S342" s="1" t="e">
        <v>#N/A</v>
      </c>
      <c r="T342" s="1" t="e">
        <v>#N/A</v>
      </c>
    </row>
    <row r="343" spans="1:20" ht="15.75" customHeight="1" x14ac:dyDescent="0.2">
      <c r="A343" s="1" t="s">
        <v>2021</v>
      </c>
      <c r="B343" s="1" t="s">
        <v>2022</v>
      </c>
      <c r="C343" s="1" t="s">
        <v>523</v>
      </c>
      <c r="D343" s="1" t="s">
        <v>2021</v>
      </c>
      <c r="E343" s="1">
        <v>342</v>
      </c>
      <c r="F343" s="5" t="s">
        <v>2024</v>
      </c>
      <c r="G343" s="5" t="s">
        <v>2021</v>
      </c>
      <c r="H343" s="1">
        <v>2</v>
      </c>
      <c r="I343" s="1" t="s">
        <v>2025</v>
      </c>
      <c r="J343" s="1" t="s">
        <v>72</v>
      </c>
      <c r="K343" s="1" t="s">
        <v>341</v>
      </c>
      <c r="L343" s="1" t="str">
        <f>VLOOKUP(K343,countries!A:B,2,FALSE)</f>
        <v>A_S</v>
      </c>
      <c r="M343" s="1" t="s">
        <v>773</v>
      </c>
      <c r="N343" s="1">
        <v>0</v>
      </c>
      <c r="O343" s="1" t="s">
        <v>62</v>
      </c>
      <c r="P343" s="1" t="s">
        <v>341</v>
      </c>
      <c r="Q343" s="1" t="s">
        <v>535</v>
      </c>
      <c r="R343" s="1" t="s">
        <v>75</v>
      </c>
      <c r="S343" s="1">
        <v>56.3</v>
      </c>
      <c r="T343" s="1">
        <v>2130</v>
      </c>
    </row>
    <row r="344" spans="1:20" ht="15.75" customHeight="1" x14ac:dyDescent="0.2">
      <c r="A344" s="1" t="s">
        <v>2026</v>
      </c>
      <c r="B344" s="1" t="s">
        <v>2027</v>
      </c>
      <c r="C344" s="1" t="s">
        <v>524</v>
      </c>
      <c r="D344" s="1" t="s">
        <v>2026</v>
      </c>
      <c r="E344" s="1">
        <v>343</v>
      </c>
      <c r="F344" s="5" t="s">
        <v>2024</v>
      </c>
      <c r="G344" s="5" t="s">
        <v>2026</v>
      </c>
      <c r="H344" s="1">
        <v>2</v>
      </c>
      <c r="I344" s="1" t="s">
        <v>2028</v>
      </c>
      <c r="J344" s="1" t="s">
        <v>1414</v>
      </c>
      <c r="K344" s="1" t="s">
        <v>341</v>
      </c>
      <c r="L344" s="1" t="str">
        <f>VLOOKUP(K344,countries!A:B,2,FALSE)</f>
        <v>A_S</v>
      </c>
      <c r="M344" s="1" t="s">
        <v>74</v>
      </c>
      <c r="N344" s="1">
        <v>0</v>
      </c>
      <c r="O344" s="1" t="s">
        <v>62</v>
      </c>
      <c r="P344" s="1" t="s">
        <v>341</v>
      </c>
      <c r="Q344" s="1" t="s">
        <v>535</v>
      </c>
      <c r="R344" s="1" t="s">
        <v>75</v>
      </c>
      <c r="S344" s="1">
        <v>47.9</v>
      </c>
      <c r="T344" s="1">
        <v>2130</v>
      </c>
    </row>
    <row r="345" spans="1:20" ht="15.75" customHeight="1" x14ac:dyDescent="0.2">
      <c r="A345" s="1" t="s">
        <v>2029</v>
      </c>
      <c r="B345" s="1" t="s">
        <v>2030</v>
      </c>
      <c r="C345" s="1" t="s">
        <v>524</v>
      </c>
      <c r="D345" s="1" t="s">
        <v>2029</v>
      </c>
      <c r="E345" s="1">
        <v>344</v>
      </c>
      <c r="F345" s="5" t="s">
        <v>2031</v>
      </c>
      <c r="G345" s="5" t="s">
        <v>2029</v>
      </c>
      <c r="H345" s="1">
        <v>2</v>
      </c>
      <c r="I345" s="1" t="s">
        <v>2032</v>
      </c>
      <c r="J345" s="1" t="s">
        <v>726</v>
      </c>
      <c r="K345" s="1" t="s">
        <v>341</v>
      </c>
      <c r="L345" s="1" t="str">
        <f>VLOOKUP(K345,countries!A:B,2,FALSE)</f>
        <v>A_S</v>
      </c>
      <c r="M345" s="1" t="s">
        <v>74</v>
      </c>
      <c r="N345" s="1">
        <v>0</v>
      </c>
      <c r="O345" s="1" t="s">
        <v>62</v>
      </c>
      <c r="P345" s="1" t="s">
        <v>341</v>
      </c>
      <c r="Q345" s="1" t="s">
        <v>535</v>
      </c>
      <c r="R345" s="1" t="s">
        <v>75</v>
      </c>
      <c r="S345" s="1">
        <v>47.9</v>
      </c>
      <c r="T345" s="1">
        <v>2130</v>
      </c>
    </row>
    <row r="346" spans="1:20" ht="15.75" customHeight="1" x14ac:dyDescent="0.2">
      <c r="A346" s="1" t="s">
        <v>2033</v>
      </c>
      <c r="B346" s="1" t="s">
        <v>1046</v>
      </c>
      <c r="C346" s="1" t="s">
        <v>1046</v>
      </c>
      <c r="D346" s="1" t="s">
        <v>2033</v>
      </c>
      <c r="E346" s="1">
        <v>345</v>
      </c>
      <c r="F346" s="5" t="s">
        <v>2034</v>
      </c>
      <c r="G346" s="5" t="s">
        <v>2033</v>
      </c>
      <c r="H346" s="1">
        <v>2</v>
      </c>
      <c r="I346" s="1" t="s">
        <v>2035</v>
      </c>
      <c r="J346" s="1" t="s">
        <v>1158</v>
      </c>
      <c r="K346" s="1" t="s">
        <v>353</v>
      </c>
      <c r="L346" s="1" t="str">
        <f>VLOOKUP(K346,countries!A:B,2,FALSE)</f>
        <v>A_NW</v>
      </c>
      <c r="M346" s="1" t="s">
        <v>74</v>
      </c>
      <c r="N346" s="1">
        <v>0</v>
      </c>
      <c r="O346" s="1" t="s">
        <v>62</v>
      </c>
      <c r="P346" s="1" t="s">
        <v>353</v>
      </c>
      <c r="Q346" s="1" t="e">
        <v>#N/A</v>
      </c>
      <c r="R346" s="1" t="e">
        <v>#N/A</v>
      </c>
      <c r="S346" s="1" t="e">
        <v>#N/A</v>
      </c>
      <c r="T346" s="1" t="e">
        <v>#N/A</v>
      </c>
    </row>
    <row r="347" spans="1:20" ht="15.75" customHeight="1" x14ac:dyDescent="0.2">
      <c r="A347" s="15" t="s">
        <v>2036</v>
      </c>
      <c r="B347" s="15" t="s">
        <v>2037</v>
      </c>
      <c r="C347" s="15" t="s">
        <v>538</v>
      </c>
      <c r="D347" s="1" t="s">
        <v>2036</v>
      </c>
      <c r="E347" s="1">
        <v>346</v>
      </c>
      <c r="F347" s="5" t="s">
        <v>2038</v>
      </c>
      <c r="G347" s="5" t="s">
        <v>2036</v>
      </c>
      <c r="H347" s="1">
        <v>2</v>
      </c>
      <c r="I347" s="1" t="s">
        <v>2039</v>
      </c>
      <c r="J347" s="1" t="s">
        <v>270</v>
      </c>
      <c r="K347" s="1" t="s">
        <v>374</v>
      </c>
      <c r="L347" s="1" t="str">
        <f>VLOOKUP(K347,countries!A:B,2,FALSE)</f>
        <v>na</v>
      </c>
      <c r="M347" s="1" t="s">
        <v>374</v>
      </c>
      <c r="N347" s="1">
        <v>0</v>
      </c>
      <c r="O347" s="1" t="s">
        <v>434</v>
      </c>
      <c r="P347" s="1" t="s">
        <v>374</v>
      </c>
      <c r="Q347" s="1" t="s">
        <v>565</v>
      </c>
      <c r="R347" s="1" t="s">
        <v>75</v>
      </c>
      <c r="S347" s="1">
        <v>31.3</v>
      </c>
      <c r="T347" s="1">
        <v>2100</v>
      </c>
    </row>
    <row r="348" spans="1:20" ht="15.75" customHeight="1" x14ac:dyDescent="0.2">
      <c r="A348" s="1" t="s">
        <v>2040</v>
      </c>
      <c r="B348" s="1" t="s">
        <v>2041</v>
      </c>
      <c r="C348" s="1" t="s">
        <v>530</v>
      </c>
      <c r="D348" s="1" t="s">
        <v>2040</v>
      </c>
      <c r="E348" s="1">
        <v>347</v>
      </c>
      <c r="F348" s="5" t="s">
        <v>2042</v>
      </c>
      <c r="G348" s="5" t="s">
        <v>2040</v>
      </c>
      <c r="H348" s="1">
        <v>2</v>
      </c>
      <c r="I348" s="1" t="s">
        <v>2043</v>
      </c>
      <c r="J348" s="1" t="s">
        <v>568</v>
      </c>
      <c r="K348" s="1" t="s">
        <v>341</v>
      </c>
      <c r="L348" s="1" t="str">
        <f>VLOOKUP(K348,countries!A:B,2,FALSE)</f>
        <v>A_S</v>
      </c>
      <c r="M348" s="1" t="s">
        <v>543</v>
      </c>
      <c r="N348" s="1">
        <v>0</v>
      </c>
      <c r="O348" s="1" t="s">
        <v>434</v>
      </c>
      <c r="P348" s="1" t="s">
        <v>341</v>
      </c>
      <c r="Q348" s="1" t="e">
        <v>#N/A</v>
      </c>
      <c r="R348" s="1" t="e">
        <v>#N/A</v>
      </c>
      <c r="S348" s="1" t="e">
        <v>#N/A</v>
      </c>
      <c r="T348" s="1" t="e">
        <v>#N/A</v>
      </c>
    </row>
    <row r="349" spans="1:20" ht="15.75" customHeight="1" x14ac:dyDescent="0.2">
      <c r="A349" s="1" t="s">
        <v>2044</v>
      </c>
      <c r="B349" s="1" t="s">
        <v>1040</v>
      </c>
      <c r="C349" s="1" t="s">
        <v>1040</v>
      </c>
      <c r="D349" s="1" t="s">
        <v>2044</v>
      </c>
      <c r="E349" s="1">
        <v>348</v>
      </c>
      <c r="F349" s="5" t="s">
        <v>2045</v>
      </c>
      <c r="G349" s="5" t="s">
        <v>2044</v>
      </c>
      <c r="H349" s="1">
        <v>2</v>
      </c>
      <c r="I349" s="1" t="s">
        <v>2046</v>
      </c>
      <c r="J349" s="1" t="s">
        <v>1498</v>
      </c>
      <c r="K349" s="1" t="s">
        <v>353</v>
      </c>
      <c r="L349" s="1" t="str">
        <f>VLOOKUP(K349,countries!A:B,2,FALSE)</f>
        <v>A_NW</v>
      </c>
      <c r="M349" s="1" t="s">
        <v>74</v>
      </c>
      <c r="N349" s="1">
        <v>0</v>
      </c>
      <c r="O349" s="1" t="s">
        <v>356</v>
      </c>
      <c r="P349" s="1" t="s">
        <v>353</v>
      </c>
      <c r="Q349" s="1" t="e">
        <v>#N/A</v>
      </c>
      <c r="R349" s="1" t="e">
        <v>#N/A</v>
      </c>
      <c r="S349" s="1" t="e">
        <v>#N/A</v>
      </c>
      <c r="T349" s="1" t="e">
        <v>#N/A</v>
      </c>
    </row>
    <row r="350" spans="1:20" ht="15.75" customHeight="1" x14ac:dyDescent="0.2">
      <c r="A350" s="1" t="s">
        <v>2047</v>
      </c>
      <c r="B350" s="1" t="s">
        <v>534</v>
      </c>
      <c r="C350" s="1" t="s">
        <v>534</v>
      </c>
      <c r="D350" s="1" t="s">
        <v>2047</v>
      </c>
      <c r="E350" s="1">
        <v>349</v>
      </c>
      <c r="F350" s="5" t="s">
        <v>2048</v>
      </c>
      <c r="G350" s="5" t="s">
        <v>2047</v>
      </c>
      <c r="H350" s="1">
        <v>2</v>
      </c>
      <c r="I350" s="1" t="s">
        <v>2049</v>
      </c>
      <c r="J350" s="1" t="s">
        <v>2050</v>
      </c>
      <c r="K350" s="1" t="s">
        <v>341</v>
      </c>
      <c r="L350" s="1" t="str">
        <f>VLOOKUP(K350,countries!A:B,2,FALSE)</f>
        <v>A_S</v>
      </c>
      <c r="M350" s="1" t="s">
        <v>1394</v>
      </c>
      <c r="N350" s="1">
        <v>0</v>
      </c>
      <c r="O350" s="1" t="s">
        <v>434</v>
      </c>
      <c r="P350" s="1" t="s">
        <v>341</v>
      </c>
      <c r="Q350" s="1" t="e">
        <v>#N/A</v>
      </c>
      <c r="R350" s="1" t="e">
        <v>#N/A</v>
      </c>
      <c r="S350" s="1" t="e">
        <v>#N/A</v>
      </c>
      <c r="T350" s="1" t="e">
        <v>#N/A</v>
      </c>
    </row>
    <row r="351" spans="1:20" ht="15.75" customHeight="1" x14ac:dyDescent="0.2">
      <c r="A351" s="1" t="s">
        <v>2051</v>
      </c>
      <c r="B351" s="1" t="s">
        <v>1035</v>
      </c>
      <c r="C351" s="1" t="s">
        <v>1035</v>
      </c>
      <c r="D351" s="1" t="s">
        <v>2051</v>
      </c>
      <c r="E351" s="1">
        <v>350</v>
      </c>
      <c r="F351" s="5" t="s">
        <v>2052</v>
      </c>
      <c r="G351" s="5" t="s">
        <v>2051</v>
      </c>
      <c r="H351" s="1">
        <v>2</v>
      </c>
      <c r="I351" s="1" t="s">
        <v>2053</v>
      </c>
      <c r="J351" s="1" t="s">
        <v>510</v>
      </c>
      <c r="K351" s="1" t="s">
        <v>353</v>
      </c>
      <c r="L351" s="1" t="str">
        <f>VLOOKUP(K351,countries!A:B,2,FALSE)</f>
        <v>A_NW</v>
      </c>
      <c r="M351" s="1" t="s">
        <v>74</v>
      </c>
      <c r="N351" s="1">
        <v>0</v>
      </c>
      <c r="O351" s="1" t="s">
        <v>356</v>
      </c>
      <c r="P351" s="1" t="s">
        <v>353</v>
      </c>
      <c r="Q351" s="1" t="e">
        <v>#N/A</v>
      </c>
      <c r="R351" s="1" t="e">
        <v>#N/A</v>
      </c>
      <c r="S351" s="1" t="e">
        <v>#N/A</v>
      </c>
      <c r="T351" s="1" t="e">
        <v>#N/A</v>
      </c>
    </row>
    <row r="352" spans="1:20" ht="15.75" customHeight="1" x14ac:dyDescent="0.2">
      <c r="A352" s="1" t="s">
        <v>2054</v>
      </c>
      <c r="B352" s="1" t="s">
        <v>1033</v>
      </c>
      <c r="C352" s="1" t="s">
        <v>1033</v>
      </c>
      <c r="D352" s="1" t="s">
        <v>2054</v>
      </c>
      <c r="E352" s="1">
        <v>351</v>
      </c>
      <c r="F352" s="5" t="s">
        <v>2055</v>
      </c>
      <c r="G352" s="5" t="s">
        <v>2054</v>
      </c>
      <c r="H352" s="1">
        <v>2</v>
      </c>
      <c r="I352" s="1" t="s">
        <v>2056</v>
      </c>
      <c r="J352" s="1" t="s">
        <v>385</v>
      </c>
      <c r="K352" s="1" t="s">
        <v>353</v>
      </c>
      <c r="L352" s="1" t="str">
        <f>VLOOKUP(K352,countries!A:B,2,FALSE)</f>
        <v>A_NW</v>
      </c>
      <c r="M352" s="1" t="s">
        <v>258</v>
      </c>
      <c r="N352" s="1">
        <v>0</v>
      </c>
      <c r="O352" s="1" t="s">
        <v>434</v>
      </c>
      <c r="P352" s="1" t="s">
        <v>353</v>
      </c>
      <c r="Q352" s="1" t="s">
        <v>535</v>
      </c>
      <c r="R352" s="1" t="s">
        <v>755</v>
      </c>
      <c r="S352" s="1">
        <v>39.5</v>
      </c>
      <c r="T352" s="1">
        <v>2100</v>
      </c>
    </row>
    <row r="353" spans="1:20" ht="15.75" customHeight="1" x14ac:dyDescent="0.2">
      <c r="A353" s="1" t="s">
        <v>2057</v>
      </c>
      <c r="B353" s="1" t="s">
        <v>2058</v>
      </c>
      <c r="C353" s="1" t="s">
        <v>527</v>
      </c>
      <c r="D353" s="1" t="s">
        <v>2057</v>
      </c>
      <c r="E353" s="1">
        <v>352</v>
      </c>
      <c r="F353" s="5" t="s">
        <v>2059</v>
      </c>
      <c r="G353" s="5" t="s">
        <v>2057</v>
      </c>
      <c r="H353" s="1">
        <v>2</v>
      </c>
      <c r="I353" s="1" t="s">
        <v>2060</v>
      </c>
      <c r="J353" s="1" t="s">
        <v>716</v>
      </c>
      <c r="K353" s="1" t="s">
        <v>341</v>
      </c>
      <c r="L353" s="1" t="str">
        <f>VLOOKUP(K353,countries!A:B,2,FALSE)</f>
        <v>A_S</v>
      </c>
      <c r="M353" s="1" t="s">
        <v>74</v>
      </c>
      <c r="N353" s="1">
        <v>0</v>
      </c>
      <c r="O353" s="1" t="s">
        <v>75</v>
      </c>
      <c r="P353" s="1" t="s">
        <v>341</v>
      </c>
      <c r="Q353" s="1" t="e">
        <v>#N/A</v>
      </c>
      <c r="R353" s="1" t="e">
        <v>#N/A</v>
      </c>
      <c r="S353" s="1" t="e">
        <v>#N/A</v>
      </c>
      <c r="T353" s="1" t="e">
        <v>#N/A</v>
      </c>
    </row>
    <row r="354" spans="1:20" ht="15.75" customHeight="1" x14ac:dyDescent="0.2">
      <c r="A354" s="1" t="s">
        <v>2061</v>
      </c>
      <c r="B354" s="1" t="s">
        <v>1045</v>
      </c>
      <c r="C354" s="1" t="s">
        <v>1045</v>
      </c>
      <c r="D354" s="1" t="s">
        <v>2061</v>
      </c>
      <c r="E354" s="1">
        <v>353</v>
      </c>
      <c r="F354" s="5" t="s">
        <v>2059</v>
      </c>
      <c r="G354" s="5" t="s">
        <v>2061</v>
      </c>
      <c r="H354" s="1">
        <v>2</v>
      </c>
      <c r="I354" s="1" t="s">
        <v>2062</v>
      </c>
      <c r="J354" s="1" t="s">
        <v>109</v>
      </c>
      <c r="K354" s="1" t="s">
        <v>353</v>
      </c>
      <c r="L354" s="1" t="str">
        <f>VLOOKUP(K354,countries!A:B,2,FALSE)</f>
        <v>A_NW</v>
      </c>
      <c r="M354" s="1" t="s">
        <v>74</v>
      </c>
      <c r="N354" s="1">
        <v>0</v>
      </c>
      <c r="O354" s="1" t="s">
        <v>356</v>
      </c>
      <c r="P354" s="1" t="s">
        <v>353</v>
      </c>
      <c r="Q354" s="1" t="e">
        <v>#N/A</v>
      </c>
      <c r="R354" s="1" t="e">
        <v>#N/A</v>
      </c>
      <c r="S354" s="1" t="e">
        <v>#N/A</v>
      </c>
      <c r="T354" s="1" t="e">
        <v>#N/A</v>
      </c>
    </row>
    <row r="355" spans="1:20" ht="15.75" customHeight="1" x14ac:dyDescent="0.2">
      <c r="A355" s="1" t="s">
        <v>2063</v>
      </c>
      <c r="B355" s="1" t="s">
        <v>2064</v>
      </c>
      <c r="C355" s="1" t="s">
        <v>527</v>
      </c>
      <c r="D355" s="1" t="s">
        <v>2063</v>
      </c>
      <c r="E355" s="1">
        <v>354</v>
      </c>
      <c r="F355" s="5" t="s">
        <v>2065</v>
      </c>
      <c r="G355" s="5" t="s">
        <v>2063</v>
      </c>
      <c r="H355" s="1">
        <v>2</v>
      </c>
      <c r="I355" s="1" t="s">
        <v>2066</v>
      </c>
      <c r="J355" s="1" t="s">
        <v>1318</v>
      </c>
      <c r="K355" s="1" t="s">
        <v>341</v>
      </c>
      <c r="L355" s="1" t="str">
        <f>VLOOKUP(K355,countries!A:B,2,FALSE)</f>
        <v>A_S</v>
      </c>
      <c r="M355" s="1" t="s">
        <v>74</v>
      </c>
      <c r="N355" s="1">
        <v>0</v>
      </c>
      <c r="O355" s="1" t="s">
        <v>75</v>
      </c>
      <c r="P355" s="1" t="s">
        <v>341</v>
      </c>
      <c r="Q355" s="1" t="e">
        <v>#N/A</v>
      </c>
      <c r="R355" s="1" t="e">
        <v>#N/A</v>
      </c>
      <c r="S355" s="1" t="e">
        <v>#N/A</v>
      </c>
      <c r="T355" s="1" t="e">
        <v>#N/A</v>
      </c>
    </row>
    <row r="356" spans="1:20" ht="15.75" customHeight="1" x14ac:dyDescent="0.2">
      <c r="A356" s="1" t="s">
        <v>2067</v>
      </c>
      <c r="B356" s="1" t="s">
        <v>2068</v>
      </c>
      <c r="C356" s="1" t="s">
        <v>531</v>
      </c>
      <c r="D356" s="1" t="s">
        <v>2067</v>
      </c>
      <c r="E356" s="1">
        <v>355</v>
      </c>
      <c r="F356" s="5" t="s">
        <v>2069</v>
      </c>
      <c r="G356" s="5" t="s">
        <v>2067</v>
      </c>
      <c r="H356" s="1">
        <v>2</v>
      </c>
      <c r="I356" s="1" t="s">
        <v>2070</v>
      </c>
      <c r="J356" s="1" t="s">
        <v>209</v>
      </c>
      <c r="K356" s="1" t="s">
        <v>341</v>
      </c>
      <c r="L356" s="1" t="str">
        <f>VLOOKUP(K356,countries!A:B,2,FALSE)</f>
        <v>A_S</v>
      </c>
      <c r="M356" s="1" t="s">
        <v>543</v>
      </c>
      <c r="N356" s="1">
        <v>0</v>
      </c>
      <c r="O356" s="1" t="s">
        <v>434</v>
      </c>
      <c r="P356" s="1" t="s">
        <v>341</v>
      </c>
      <c r="Q356" s="1" t="e">
        <v>#N/A</v>
      </c>
      <c r="R356" s="1" t="e">
        <v>#N/A</v>
      </c>
      <c r="S356" s="1" t="e">
        <v>#N/A</v>
      </c>
      <c r="T356" s="1" t="e">
        <v>#N/A</v>
      </c>
    </row>
    <row r="357" spans="1:20" ht="15.75" customHeight="1" x14ac:dyDescent="0.2">
      <c r="A357" s="1" t="s">
        <v>2071</v>
      </c>
      <c r="B357" s="1" t="s">
        <v>586</v>
      </c>
      <c r="C357" s="1" t="s">
        <v>586</v>
      </c>
      <c r="D357" s="1" t="s">
        <v>2071</v>
      </c>
      <c r="E357" s="1">
        <v>356</v>
      </c>
      <c r="F357" s="5" t="s">
        <v>2072</v>
      </c>
      <c r="G357" s="5" t="s">
        <v>2071</v>
      </c>
      <c r="H357" s="1">
        <v>2</v>
      </c>
      <c r="I357" s="1" t="s">
        <v>2073</v>
      </c>
      <c r="J357" s="1" t="s">
        <v>489</v>
      </c>
      <c r="K357" s="1" t="s">
        <v>353</v>
      </c>
      <c r="L357" s="1" t="str">
        <f>VLOOKUP(K357,countries!A:B,2,FALSE)</f>
        <v>A_NW</v>
      </c>
      <c r="M357" s="1" t="s">
        <v>74</v>
      </c>
      <c r="N357" s="1">
        <v>0</v>
      </c>
      <c r="O357" s="1" t="s">
        <v>356</v>
      </c>
      <c r="P357" s="1" t="s">
        <v>353</v>
      </c>
      <c r="Q357" s="1" t="e">
        <v>#N/A</v>
      </c>
      <c r="R357" s="1" t="e">
        <v>#N/A</v>
      </c>
      <c r="S357" s="1" t="e">
        <v>#N/A</v>
      </c>
      <c r="T357" s="1" t="e">
        <v>#N/A</v>
      </c>
    </row>
    <row r="358" spans="1:20" ht="15.75" customHeight="1" x14ac:dyDescent="0.2">
      <c r="A358" s="1" t="s">
        <v>2074</v>
      </c>
      <c r="B358" s="1" t="s">
        <v>473</v>
      </c>
      <c r="C358" s="1" t="s">
        <v>473</v>
      </c>
      <c r="D358" s="1" t="s">
        <v>2074</v>
      </c>
      <c r="E358" s="1">
        <v>357</v>
      </c>
      <c r="F358" s="5" t="s">
        <v>2075</v>
      </c>
      <c r="G358" s="5" t="s">
        <v>2074</v>
      </c>
      <c r="H358" s="1">
        <v>2</v>
      </c>
      <c r="I358" s="1" t="s">
        <v>2076</v>
      </c>
      <c r="J358" s="1" t="s">
        <v>1301</v>
      </c>
      <c r="K358" s="1" t="s">
        <v>578</v>
      </c>
      <c r="L358" s="1" t="str">
        <f>VLOOKUP(K358,countries!A:B,2,FALSE)</f>
        <v>A_NE</v>
      </c>
      <c r="M358" s="1" t="s">
        <v>74</v>
      </c>
      <c r="N358" s="1">
        <v>0</v>
      </c>
      <c r="O358" s="1" t="s">
        <v>62</v>
      </c>
      <c r="P358" s="1" t="s">
        <v>578</v>
      </c>
      <c r="Q358" s="1" t="e">
        <v>#N/A</v>
      </c>
      <c r="R358" s="1" t="e">
        <v>#N/A</v>
      </c>
      <c r="S358" s="1" t="e">
        <v>#N/A</v>
      </c>
      <c r="T358" s="1" t="e">
        <v>#N/A</v>
      </c>
    </row>
    <row r="359" spans="1:20" ht="15.75" customHeight="1" x14ac:dyDescent="0.2">
      <c r="A359" s="1" t="s">
        <v>2077</v>
      </c>
      <c r="B359" s="1" t="s">
        <v>2078</v>
      </c>
      <c r="C359" s="1" t="s">
        <v>113</v>
      </c>
      <c r="D359" s="1" t="s">
        <v>2077</v>
      </c>
      <c r="E359" s="1">
        <v>358</v>
      </c>
      <c r="F359" s="5" t="s">
        <v>2079</v>
      </c>
      <c r="G359" s="5" t="s">
        <v>2077</v>
      </c>
      <c r="H359" s="1">
        <v>2</v>
      </c>
      <c r="I359" s="1" t="s">
        <v>2080</v>
      </c>
      <c r="J359" s="1" t="s">
        <v>780</v>
      </c>
      <c r="K359" s="1" t="s">
        <v>877</v>
      </c>
      <c r="L359" s="1" t="str">
        <f>VLOOKUP(K359,countries!A:B,2,FALSE)</f>
        <v>SA_SE</v>
      </c>
      <c r="M359" s="1" t="s">
        <v>773</v>
      </c>
      <c r="N359" s="1">
        <v>0</v>
      </c>
      <c r="O359" s="1" t="s">
        <v>75</v>
      </c>
      <c r="P359" s="1" t="s">
        <v>877</v>
      </c>
      <c r="Q359" s="1" t="e">
        <v>#N/A</v>
      </c>
      <c r="R359" s="1" t="e">
        <v>#N/A</v>
      </c>
      <c r="S359" s="1" t="e">
        <v>#N/A</v>
      </c>
      <c r="T359" s="1" t="e">
        <v>#N/A</v>
      </c>
    </row>
    <row r="360" spans="1:20" ht="15.75" customHeight="1" x14ac:dyDescent="0.2">
      <c r="A360" s="1" t="s">
        <v>2081</v>
      </c>
      <c r="B360" s="1" t="s">
        <v>2082</v>
      </c>
      <c r="C360" s="1" t="s">
        <v>131</v>
      </c>
      <c r="D360" s="1" t="s">
        <v>2081</v>
      </c>
      <c r="E360" s="1">
        <v>359</v>
      </c>
      <c r="F360" s="5" t="s">
        <v>2079</v>
      </c>
      <c r="G360" s="5" t="s">
        <v>2081</v>
      </c>
      <c r="H360" s="1">
        <v>2</v>
      </c>
      <c r="I360" s="1" t="s">
        <v>2083</v>
      </c>
      <c r="J360" s="1" t="s">
        <v>986</v>
      </c>
      <c r="K360" s="1" t="s">
        <v>213</v>
      </c>
      <c r="L360" s="1" t="str">
        <f>VLOOKUP(K360,countries!A:B,2,FALSE)</f>
        <v>A_S</v>
      </c>
      <c r="M360" s="1" t="s">
        <v>74</v>
      </c>
      <c r="N360" s="1">
        <v>0</v>
      </c>
      <c r="O360" s="1" t="s">
        <v>75</v>
      </c>
      <c r="P360" s="1" t="s">
        <v>213</v>
      </c>
      <c r="Q360" s="1" t="e">
        <v>#N/A</v>
      </c>
      <c r="R360" s="1" t="e">
        <v>#N/A</v>
      </c>
      <c r="S360" s="1" t="e">
        <v>#N/A</v>
      </c>
      <c r="T360" s="1" t="e">
        <v>#N/A</v>
      </c>
    </row>
    <row r="361" spans="1:20" ht="15.75" customHeight="1" x14ac:dyDescent="0.2">
      <c r="A361" s="1" t="s">
        <v>2084</v>
      </c>
      <c r="B361" s="1" t="s">
        <v>2085</v>
      </c>
      <c r="C361" s="1" t="s">
        <v>131</v>
      </c>
      <c r="D361" s="1" t="s">
        <v>2084</v>
      </c>
      <c r="E361" s="1">
        <v>360</v>
      </c>
      <c r="F361" s="5" t="s">
        <v>2086</v>
      </c>
      <c r="G361" s="5" t="s">
        <v>2084</v>
      </c>
      <c r="H361" s="1">
        <v>2</v>
      </c>
      <c r="I361" s="1" t="s">
        <v>2087</v>
      </c>
      <c r="J361" s="1" t="s">
        <v>743</v>
      </c>
      <c r="K361" s="1" t="s">
        <v>213</v>
      </c>
      <c r="L361" s="1" t="str">
        <f>VLOOKUP(K361,countries!A:B,2,FALSE)</f>
        <v>A_S</v>
      </c>
      <c r="M361" s="1" t="s">
        <v>74</v>
      </c>
      <c r="N361" s="1">
        <v>0</v>
      </c>
      <c r="O361" s="1" t="s">
        <v>75</v>
      </c>
      <c r="P361" s="1" t="s">
        <v>213</v>
      </c>
      <c r="Q361" s="1" t="e">
        <v>#N/A</v>
      </c>
      <c r="R361" s="1" t="e">
        <v>#N/A</v>
      </c>
      <c r="S361" s="1" t="e">
        <v>#N/A</v>
      </c>
      <c r="T361" s="1" t="e">
        <v>#N/A</v>
      </c>
    </row>
    <row r="362" spans="1:20" ht="15.75" customHeight="1" x14ac:dyDescent="0.2">
      <c r="A362" s="1" t="s">
        <v>2088</v>
      </c>
      <c r="B362" s="1" t="s">
        <v>131</v>
      </c>
      <c r="C362" s="1" t="s">
        <v>131</v>
      </c>
      <c r="D362" s="1" t="s">
        <v>53</v>
      </c>
      <c r="E362" s="1">
        <v>361</v>
      </c>
      <c r="F362" s="5" t="s">
        <v>2089</v>
      </c>
      <c r="G362" s="5" t="s">
        <v>2088</v>
      </c>
      <c r="H362" s="1">
        <v>2</v>
      </c>
      <c r="I362" s="1" t="s">
        <v>2090</v>
      </c>
      <c r="J362" s="1" t="s">
        <v>295</v>
      </c>
      <c r="K362" s="1" t="s">
        <v>213</v>
      </c>
      <c r="L362" s="1" t="str">
        <f>VLOOKUP(K362,countries!A:B,2,FALSE)</f>
        <v>A_S</v>
      </c>
      <c r="M362" s="1" t="s">
        <v>74</v>
      </c>
      <c r="N362" s="1">
        <v>0</v>
      </c>
      <c r="O362" s="1" t="s">
        <v>75</v>
      </c>
      <c r="P362" s="1" t="s">
        <v>213</v>
      </c>
      <c r="Q362" s="1" t="e">
        <v>#N/A</v>
      </c>
      <c r="R362" s="1" t="e">
        <v>#N/A</v>
      </c>
      <c r="S362" s="1" t="e">
        <v>#N/A</v>
      </c>
      <c r="T362" s="1" t="e">
        <v>#N/A</v>
      </c>
    </row>
    <row r="363" spans="1:20" ht="15.75" customHeight="1" x14ac:dyDescent="0.2">
      <c r="A363" s="1" t="s">
        <v>2091</v>
      </c>
      <c r="B363" s="1" t="s">
        <v>2092</v>
      </c>
      <c r="C363" s="1" t="s">
        <v>131</v>
      </c>
      <c r="D363" s="1" t="s">
        <v>53</v>
      </c>
      <c r="E363" s="1">
        <v>362</v>
      </c>
      <c r="F363" s="5" t="s">
        <v>2089</v>
      </c>
      <c r="G363" s="5"/>
      <c r="H363" s="1">
        <v>2</v>
      </c>
      <c r="I363" s="1" t="s">
        <v>2093</v>
      </c>
      <c r="J363" s="1" t="s">
        <v>1069</v>
      </c>
      <c r="K363" s="1" t="s">
        <v>213</v>
      </c>
      <c r="L363" s="1" t="str">
        <f>VLOOKUP(K363,countries!A:B,2,FALSE)</f>
        <v>A_S</v>
      </c>
      <c r="M363" s="1" t="s">
        <v>74</v>
      </c>
      <c r="N363" s="1">
        <v>0</v>
      </c>
      <c r="O363" s="1" t="s">
        <v>75</v>
      </c>
      <c r="P363" s="1" t="s">
        <v>213</v>
      </c>
      <c r="Q363" s="1" t="e">
        <v>#N/A</v>
      </c>
      <c r="R363" s="1" t="e">
        <v>#N/A</v>
      </c>
      <c r="S363" s="1" t="e">
        <v>#N/A</v>
      </c>
      <c r="T363" s="1" t="e">
        <v>#N/A</v>
      </c>
    </row>
    <row r="364" spans="1:20" ht="15.75" customHeight="1" x14ac:dyDescent="0.2">
      <c r="A364" s="1" t="s">
        <v>2094</v>
      </c>
      <c r="B364" s="1" t="s">
        <v>409</v>
      </c>
      <c r="C364" s="1" t="s">
        <v>409</v>
      </c>
      <c r="D364" s="1" t="s">
        <v>2094</v>
      </c>
      <c r="E364" s="1">
        <v>363</v>
      </c>
      <c r="F364" s="5" t="s">
        <v>2095</v>
      </c>
      <c r="G364" s="5" t="s">
        <v>2094</v>
      </c>
      <c r="H364" s="1">
        <v>2</v>
      </c>
      <c r="I364" s="1" t="s">
        <v>2096</v>
      </c>
      <c r="J364" s="1" t="s">
        <v>1226</v>
      </c>
      <c r="K364" s="1" t="s">
        <v>578</v>
      </c>
      <c r="L364" s="1" t="str">
        <f>VLOOKUP(K364,countries!A:B,2,FALSE)</f>
        <v>A_NE</v>
      </c>
      <c r="M364" s="1" t="s">
        <v>46</v>
      </c>
      <c r="N364" s="1">
        <v>0</v>
      </c>
      <c r="O364" s="1" t="s">
        <v>434</v>
      </c>
      <c r="P364" s="1" t="s">
        <v>578</v>
      </c>
      <c r="Q364" s="1" t="e">
        <v>#N/A</v>
      </c>
      <c r="R364" s="1" t="e">
        <v>#N/A</v>
      </c>
      <c r="S364" s="1" t="e">
        <v>#N/A</v>
      </c>
      <c r="T364" s="1" t="e">
        <v>#N/A</v>
      </c>
    </row>
    <row r="365" spans="1:20" ht="15.75" customHeight="1" x14ac:dyDescent="0.2">
      <c r="A365" s="1" t="s">
        <v>2098</v>
      </c>
      <c r="B365" s="1" t="s">
        <v>2099</v>
      </c>
      <c r="C365" s="1" t="s">
        <v>409</v>
      </c>
      <c r="D365" s="1" t="s">
        <v>53</v>
      </c>
      <c r="E365" s="1">
        <v>364</v>
      </c>
      <c r="F365" s="5" t="s">
        <v>2095</v>
      </c>
      <c r="G365" s="5"/>
      <c r="H365" s="1">
        <v>2</v>
      </c>
      <c r="I365" s="1" t="s">
        <v>2100</v>
      </c>
      <c r="J365" s="1" t="s">
        <v>270</v>
      </c>
      <c r="K365" s="1" t="s">
        <v>578</v>
      </c>
      <c r="L365" s="1" t="str">
        <f>VLOOKUP(K365,countries!A:B,2,FALSE)</f>
        <v>A_NE</v>
      </c>
      <c r="M365" s="1" t="s">
        <v>46</v>
      </c>
      <c r="N365" s="1">
        <v>0</v>
      </c>
      <c r="O365" s="1" t="s">
        <v>434</v>
      </c>
      <c r="P365" s="1" t="s">
        <v>578</v>
      </c>
      <c r="Q365" s="1" t="e">
        <v>#N/A</v>
      </c>
      <c r="R365" s="1" t="e">
        <v>#N/A</v>
      </c>
      <c r="S365" s="1" t="e">
        <v>#N/A</v>
      </c>
      <c r="T365" s="1" t="e">
        <v>#N/A</v>
      </c>
    </row>
    <row r="366" spans="1:20" ht="15.75" customHeight="1" x14ac:dyDescent="0.2">
      <c r="A366" s="1" t="s">
        <v>2106</v>
      </c>
      <c r="B366" s="1" t="s">
        <v>349</v>
      </c>
      <c r="C366" s="1" t="s">
        <v>349</v>
      </c>
      <c r="D366" s="1" t="s">
        <v>2106</v>
      </c>
      <c r="E366" s="1">
        <v>365</v>
      </c>
      <c r="F366" s="5" t="s">
        <v>2107</v>
      </c>
      <c r="G366" s="5" t="s">
        <v>2106</v>
      </c>
      <c r="H366" s="1">
        <v>2</v>
      </c>
      <c r="I366" s="1" t="s">
        <v>2108</v>
      </c>
      <c r="J366" s="1" t="s">
        <v>1538</v>
      </c>
      <c r="K366" s="1" t="s">
        <v>353</v>
      </c>
      <c r="L366" s="1" t="str">
        <f>VLOOKUP(K366,countries!A:B,2,FALSE)</f>
        <v>A_NW</v>
      </c>
      <c r="M366" s="1" t="s">
        <v>74</v>
      </c>
      <c r="N366" s="1">
        <v>0</v>
      </c>
      <c r="O366" s="1" t="s">
        <v>356</v>
      </c>
      <c r="P366" s="1" t="s">
        <v>353</v>
      </c>
      <c r="Q366" s="1" t="e">
        <v>#N/A</v>
      </c>
      <c r="R366" s="1" t="e">
        <v>#N/A</v>
      </c>
      <c r="S366" s="1" t="e">
        <v>#N/A</v>
      </c>
      <c r="T366" s="1" t="e">
        <v>#N/A</v>
      </c>
    </row>
    <row r="367" spans="1:20" ht="15.75" customHeight="1" x14ac:dyDescent="0.2">
      <c r="A367" s="1" t="s">
        <v>2109</v>
      </c>
      <c r="B367" s="1" t="s">
        <v>2110</v>
      </c>
      <c r="C367" s="1" t="s">
        <v>754</v>
      </c>
      <c r="D367" s="1" t="s">
        <v>2109</v>
      </c>
      <c r="E367" s="1">
        <v>366</v>
      </c>
      <c r="F367" s="5" t="s">
        <v>2111</v>
      </c>
      <c r="G367" s="5" t="s">
        <v>2109</v>
      </c>
      <c r="H367" s="1">
        <v>2</v>
      </c>
      <c r="I367" s="1" t="s">
        <v>2112</v>
      </c>
      <c r="J367" s="1" t="s">
        <v>687</v>
      </c>
      <c r="K367" s="1" t="s">
        <v>1898</v>
      </c>
      <c r="L367" s="1" t="str">
        <f>VLOOKUP(K367,countries!A:B,2,FALSE)</f>
        <v>SA_NW</v>
      </c>
      <c r="M367" s="1" t="s">
        <v>61</v>
      </c>
      <c r="N367" s="1">
        <v>0</v>
      </c>
      <c r="O367" s="1" t="s">
        <v>75</v>
      </c>
      <c r="P367" s="1" t="s">
        <v>1898</v>
      </c>
      <c r="Q367" s="1" t="s">
        <v>535</v>
      </c>
      <c r="R367" s="1" t="s">
        <v>49</v>
      </c>
      <c r="S367" s="1">
        <v>37.299999999999997</v>
      </c>
      <c r="T367" s="1">
        <v>3210</v>
      </c>
    </row>
    <row r="368" spans="1:20" ht="15.75" customHeight="1" x14ac:dyDescent="0.2">
      <c r="A368" s="1" t="s">
        <v>2116</v>
      </c>
      <c r="B368" s="1" t="s">
        <v>1204</v>
      </c>
      <c r="C368" s="1" t="s">
        <v>1204</v>
      </c>
      <c r="D368" s="1" t="s">
        <v>2116</v>
      </c>
      <c r="E368" s="1">
        <v>367</v>
      </c>
      <c r="F368" s="5" t="s">
        <v>2117</v>
      </c>
      <c r="G368" s="5" t="s">
        <v>2116</v>
      </c>
      <c r="H368" s="1">
        <v>2</v>
      </c>
      <c r="I368" s="1" t="s">
        <v>2118</v>
      </c>
      <c r="J368" s="1" t="s">
        <v>1507</v>
      </c>
      <c r="K368" s="1" t="s">
        <v>73</v>
      </c>
      <c r="L368" s="1" t="str">
        <f>VLOOKUP(K368,countries!A:B,2,FALSE)</f>
        <v>SA_SE</v>
      </c>
      <c r="M368" s="1" t="s">
        <v>74</v>
      </c>
      <c r="N368" s="1" t="s">
        <v>1645</v>
      </c>
      <c r="O368" s="1" t="s">
        <v>356</v>
      </c>
      <c r="P368" s="1" t="s">
        <v>73</v>
      </c>
      <c r="Q368" s="1" t="s">
        <v>535</v>
      </c>
      <c r="R368" s="1" t="s">
        <v>49</v>
      </c>
      <c r="S368" s="1">
        <v>44.2</v>
      </c>
      <c r="T368" s="1">
        <v>2310</v>
      </c>
    </row>
    <row r="369" spans="1:20" ht="15.75" customHeight="1" x14ac:dyDescent="0.2">
      <c r="A369" s="1" t="s">
        <v>2121</v>
      </c>
      <c r="B369" s="1" t="s">
        <v>2122</v>
      </c>
      <c r="C369" s="1" t="s">
        <v>288</v>
      </c>
      <c r="D369" s="1" t="s">
        <v>2121</v>
      </c>
      <c r="E369" s="1">
        <v>368</v>
      </c>
      <c r="F369" s="5" t="s">
        <v>2123</v>
      </c>
      <c r="G369" s="5" t="s">
        <v>2121</v>
      </c>
      <c r="H369" s="1">
        <v>2</v>
      </c>
      <c r="I369" s="1" t="s">
        <v>2124</v>
      </c>
      <c r="J369" s="1" t="s">
        <v>595</v>
      </c>
      <c r="K369" s="1" t="s">
        <v>858</v>
      </c>
      <c r="L369" s="1" t="str">
        <f>VLOOKUP(K369,countries!A:B,2,FALSE)</f>
        <v>SA_NW</v>
      </c>
      <c r="M369" s="1" t="s">
        <v>275</v>
      </c>
      <c r="N369" s="1">
        <v>0</v>
      </c>
      <c r="O369" s="1" t="s">
        <v>47</v>
      </c>
      <c r="P369" s="1" t="s">
        <v>858</v>
      </c>
      <c r="Q369" s="1" t="e">
        <v>#N/A</v>
      </c>
      <c r="R369" s="1" t="e">
        <v>#N/A</v>
      </c>
      <c r="S369" s="1" t="e">
        <v>#N/A</v>
      </c>
      <c r="T369" s="1" t="e">
        <v>#N/A</v>
      </c>
    </row>
    <row r="370" spans="1:20" ht="15.75" customHeight="1" x14ac:dyDescent="0.2">
      <c r="A370" s="1" t="s">
        <v>2129</v>
      </c>
      <c r="B370" s="1" t="s">
        <v>2131</v>
      </c>
      <c r="C370" s="1" t="s">
        <v>735</v>
      </c>
      <c r="D370" s="1" t="s">
        <v>2129</v>
      </c>
      <c r="E370" s="1">
        <v>369</v>
      </c>
      <c r="F370" s="5" t="s">
        <v>2132</v>
      </c>
      <c r="G370" s="5" t="s">
        <v>2129</v>
      </c>
      <c r="H370" s="1">
        <v>2</v>
      </c>
      <c r="I370" s="1" t="s">
        <v>2133</v>
      </c>
      <c r="J370" s="1" t="s">
        <v>841</v>
      </c>
      <c r="K370" s="1" t="s">
        <v>858</v>
      </c>
      <c r="L370" s="1" t="str">
        <f>VLOOKUP(K370,countries!A:B,2,FALSE)</f>
        <v>SA_NW</v>
      </c>
      <c r="M370" s="1" t="s">
        <v>46</v>
      </c>
      <c r="N370" s="1">
        <v>0</v>
      </c>
      <c r="O370" s="1" t="s">
        <v>75</v>
      </c>
      <c r="P370" s="1" t="s">
        <v>858</v>
      </c>
      <c r="Q370" s="1" t="e">
        <v>#N/A</v>
      </c>
      <c r="R370" s="1" t="e">
        <v>#N/A</v>
      </c>
      <c r="S370" s="1" t="e">
        <v>#N/A</v>
      </c>
      <c r="T370" s="1" t="e">
        <v>#N/A</v>
      </c>
    </row>
    <row r="371" spans="1:20" ht="15.75" customHeight="1" x14ac:dyDescent="0.2">
      <c r="A371" s="1" t="s">
        <v>2137</v>
      </c>
      <c r="B371" s="1" t="s">
        <v>919</v>
      </c>
      <c r="C371" s="1" t="s">
        <v>919</v>
      </c>
      <c r="D371" s="1" t="s">
        <v>2137</v>
      </c>
      <c r="E371" s="1">
        <v>370</v>
      </c>
      <c r="F371" s="5" t="s">
        <v>2139</v>
      </c>
      <c r="G371" s="5" t="s">
        <v>2137</v>
      </c>
      <c r="H371" s="1">
        <v>2</v>
      </c>
      <c r="I371" s="1" t="s">
        <v>2140</v>
      </c>
      <c r="J371" s="1" t="s">
        <v>270</v>
      </c>
      <c r="K371" s="1" t="s">
        <v>174</v>
      </c>
      <c r="L371" s="1" t="str">
        <f>VLOOKUP(K371,countries!A:B,2,FALSE)</f>
        <v>A_S</v>
      </c>
      <c r="M371" s="1" t="s">
        <v>773</v>
      </c>
      <c r="N371" s="1">
        <v>0</v>
      </c>
      <c r="O371" s="1" t="s">
        <v>47</v>
      </c>
      <c r="P371" s="1" t="s">
        <v>174</v>
      </c>
      <c r="Q371" s="1" t="e">
        <v>#N/A</v>
      </c>
      <c r="R371" s="1" t="e">
        <v>#N/A</v>
      </c>
      <c r="S371" s="1" t="e">
        <v>#N/A</v>
      </c>
      <c r="T371" s="1" t="e">
        <v>#N/A</v>
      </c>
    </row>
    <row r="372" spans="1:20" ht="15.75" customHeight="1" x14ac:dyDescent="0.2">
      <c r="A372" s="1" t="s">
        <v>2150</v>
      </c>
      <c r="B372" s="1" t="s">
        <v>241</v>
      </c>
      <c r="C372" s="1" t="s">
        <v>241</v>
      </c>
      <c r="D372" s="1" t="s">
        <v>2150</v>
      </c>
      <c r="E372" s="1">
        <v>371</v>
      </c>
      <c r="F372" s="5" t="s">
        <v>2151</v>
      </c>
      <c r="G372" s="5" t="s">
        <v>2150</v>
      </c>
      <c r="H372" s="1">
        <v>2</v>
      </c>
      <c r="I372" s="1" t="s">
        <v>2154</v>
      </c>
      <c r="J372" s="1" t="s">
        <v>1587</v>
      </c>
      <c r="K372" s="1" t="s">
        <v>858</v>
      </c>
      <c r="L372" s="1" t="str">
        <f>VLOOKUP(K372,countries!A:B,2,FALSE)</f>
        <v>SA_NW</v>
      </c>
      <c r="M372" s="1" t="s">
        <v>61</v>
      </c>
      <c r="N372" s="1">
        <v>0</v>
      </c>
      <c r="O372" s="1" t="s">
        <v>47</v>
      </c>
      <c r="P372" s="1" t="s">
        <v>858</v>
      </c>
      <c r="Q372" s="1" t="e">
        <v>#N/A</v>
      </c>
      <c r="R372" s="1" t="e">
        <v>#N/A</v>
      </c>
      <c r="S372" s="1" t="e">
        <v>#N/A</v>
      </c>
      <c r="T372" s="1" t="e">
        <v>#N/A</v>
      </c>
    </row>
    <row r="373" spans="1:20" ht="15.75" customHeight="1" x14ac:dyDescent="0.2">
      <c r="A373" s="1" t="s">
        <v>2170</v>
      </c>
      <c r="B373" s="1" t="s">
        <v>754</v>
      </c>
      <c r="C373" s="1" t="s">
        <v>754</v>
      </c>
      <c r="D373" s="1" t="s">
        <v>2170</v>
      </c>
      <c r="E373" s="1">
        <v>372</v>
      </c>
      <c r="F373" s="5" t="s">
        <v>2172</v>
      </c>
      <c r="G373" s="5" t="s">
        <v>2170</v>
      </c>
      <c r="H373" s="1">
        <v>2</v>
      </c>
      <c r="I373" s="1" t="s">
        <v>2173</v>
      </c>
      <c r="J373" s="1" t="s">
        <v>1438</v>
      </c>
      <c r="K373" s="1" t="s">
        <v>1898</v>
      </c>
      <c r="L373" s="1" t="str">
        <f>VLOOKUP(K373,countries!A:B,2,FALSE)</f>
        <v>SA_NW</v>
      </c>
      <c r="M373" s="1" t="s">
        <v>61</v>
      </c>
      <c r="N373" s="1">
        <v>0</v>
      </c>
      <c r="O373" s="1" t="s">
        <v>75</v>
      </c>
      <c r="P373" s="1" t="s">
        <v>1898</v>
      </c>
      <c r="Q373" s="1" t="s">
        <v>535</v>
      </c>
      <c r="R373" s="1" t="s">
        <v>49</v>
      </c>
      <c r="S373" s="1">
        <v>37.299999999999997</v>
      </c>
      <c r="T373" s="1">
        <v>3210</v>
      </c>
    </row>
    <row r="374" spans="1:20" ht="15.75" customHeight="1" x14ac:dyDescent="0.2">
      <c r="A374" s="1" t="s">
        <v>2180</v>
      </c>
      <c r="B374" s="1" t="s">
        <v>783</v>
      </c>
      <c r="C374" s="1" t="s">
        <v>783</v>
      </c>
      <c r="D374" s="1" t="s">
        <v>2180</v>
      </c>
      <c r="E374" s="1">
        <v>373</v>
      </c>
      <c r="F374" s="5" t="s">
        <v>2181</v>
      </c>
      <c r="G374" s="5" t="s">
        <v>2180</v>
      </c>
      <c r="H374" s="1">
        <v>2</v>
      </c>
      <c r="I374" s="1" t="s">
        <v>2183</v>
      </c>
      <c r="J374" s="1" t="s">
        <v>1301</v>
      </c>
      <c r="K374" s="1" t="s">
        <v>106</v>
      </c>
      <c r="L374" s="1" t="str">
        <f>VLOOKUP(K374,countries!A:B,2,FALSE)</f>
        <v>A_NW</v>
      </c>
      <c r="M374" s="1" t="s">
        <v>46</v>
      </c>
      <c r="N374" s="1">
        <v>0</v>
      </c>
      <c r="O374" s="1" t="s">
        <v>434</v>
      </c>
      <c r="P374" s="1" t="s">
        <v>106</v>
      </c>
      <c r="Q374" s="1" t="e">
        <v>#N/A</v>
      </c>
      <c r="R374" s="1" t="e">
        <v>#N/A</v>
      </c>
      <c r="S374" s="1" t="e">
        <v>#N/A</v>
      </c>
      <c r="T374" s="1" t="e">
        <v>#N/A</v>
      </c>
    </row>
    <row r="375" spans="1:20" ht="15.75" customHeight="1" x14ac:dyDescent="0.2">
      <c r="A375" s="1" t="s">
        <v>2191</v>
      </c>
      <c r="B375" s="1" t="s">
        <v>874</v>
      </c>
      <c r="C375" s="1" t="s">
        <v>874</v>
      </c>
      <c r="D375" s="1" t="s">
        <v>2191</v>
      </c>
      <c r="E375" s="1">
        <v>374</v>
      </c>
      <c r="F375" s="5" t="s">
        <v>2193</v>
      </c>
      <c r="G375" s="5" t="s">
        <v>2191</v>
      </c>
      <c r="H375" s="1">
        <v>2</v>
      </c>
      <c r="I375" s="1" t="s">
        <v>2194</v>
      </c>
      <c r="J375" s="1" t="s">
        <v>595</v>
      </c>
      <c r="K375" s="1" t="s">
        <v>213</v>
      </c>
      <c r="L375" s="1" t="str">
        <f>VLOOKUP(K375,countries!A:B,2,FALSE)</f>
        <v>A_S</v>
      </c>
      <c r="M375" s="1" t="s">
        <v>74</v>
      </c>
      <c r="N375" s="1">
        <v>0</v>
      </c>
      <c r="O375" s="1" t="s">
        <v>434</v>
      </c>
      <c r="P375" s="1" t="s">
        <v>213</v>
      </c>
      <c r="Q375" s="1" t="e">
        <v>#N/A</v>
      </c>
      <c r="R375" s="1" t="e">
        <v>#N/A</v>
      </c>
      <c r="S375" s="1" t="e">
        <v>#N/A</v>
      </c>
      <c r="T375" s="1" t="e">
        <v>#N/A</v>
      </c>
    </row>
    <row r="376" spans="1:20" ht="15.75" customHeight="1" x14ac:dyDescent="0.2">
      <c r="A376" s="1" t="s">
        <v>2212</v>
      </c>
      <c r="B376" s="1" t="s">
        <v>1026</v>
      </c>
      <c r="C376" s="1" t="s">
        <v>1026</v>
      </c>
      <c r="D376" s="1" t="s">
        <v>2212</v>
      </c>
      <c r="E376" s="1">
        <v>375</v>
      </c>
      <c r="F376" s="5" t="s">
        <v>2216</v>
      </c>
      <c r="G376" s="5" t="s">
        <v>2212</v>
      </c>
      <c r="H376" s="1">
        <v>2</v>
      </c>
      <c r="I376" s="1" t="s">
        <v>2217</v>
      </c>
      <c r="J376" s="1" t="s">
        <v>841</v>
      </c>
      <c r="K376" s="1" t="s">
        <v>858</v>
      </c>
      <c r="L376" s="1" t="str">
        <f>VLOOKUP(K376,countries!A:B,2,FALSE)</f>
        <v>SA_NW</v>
      </c>
      <c r="M376" s="1" t="s">
        <v>258</v>
      </c>
      <c r="N376" s="1" t="s">
        <v>1643</v>
      </c>
      <c r="O376" s="1" t="s">
        <v>62</v>
      </c>
      <c r="P376" s="1" t="s">
        <v>858</v>
      </c>
      <c r="Q376" s="1" t="e">
        <v>#N/A</v>
      </c>
      <c r="R376" s="1" t="e">
        <v>#N/A</v>
      </c>
      <c r="S376" s="1" t="e">
        <v>#N/A</v>
      </c>
      <c r="T376" s="1" t="e">
        <v>#N/A</v>
      </c>
    </row>
    <row r="377" spans="1:20" ht="15.75" customHeight="1" x14ac:dyDescent="0.2">
      <c r="A377" s="1" t="s">
        <v>2229</v>
      </c>
      <c r="B377" s="1" t="s">
        <v>2230</v>
      </c>
      <c r="C377" s="1" t="s">
        <v>206</v>
      </c>
      <c r="D377" s="1" t="s">
        <v>2229</v>
      </c>
      <c r="E377" s="1">
        <v>376</v>
      </c>
      <c r="F377" s="5" t="s">
        <v>2233</v>
      </c>
      <c r="G377" s="5" t="s">
        <v>2229</v>
      </c>
      <c r="H377" s="1">
        <v>2</v>
      </c>
      <c r="I377" s="1" t="s">
        <v>2234</v>
      </c>
      <c r="J377" s="1" t="s">
        <v>88</v>
      </c>
      <c r="K377" s="1" t="s">
        <v>199</v>
      </c>
      <c r="L377" s="1" t="str">
        <f>VLOOKUP(K377,countries!A:B,2,FALSE)</f>
        <v>A_S</v>
      </c>
      <c r="M377" s="1" t="s">
        <v>275</v>
      </c>
      <c r="N377" s="1">
        <v>0</v>
      </c>
      <c r="O377" s="1" t="s">
        <v>454</v>
      </c>
      <c r="P377" s="1" t="s">
        <v>199</v>
      </c>
      <c r="Q377" s="1" t="e">
        <v>#N/A</v>
      </c>
      <c r="R377" s="1" t="e">
        <v>#N/A</v>
      </c>
      <c r="S377" s="1" t="e">
        <v>#N/A</v>
      </c>
      <c r="T377" s="1" t="e">
        <v>#N/A</v>
      </c>
    </row>
    <row r="378" spans="1:20" ht="15.75" customHeight="1" x14ac:dyDescent="0.2">
      <c r="A378" s="1" t="s">
        <v>2240</v>
      </c>
      <c r="B378" s="1" t="s">
        <v>2241</v>
      </c>
      <c r="C378" s="1" t="s">
        <v>1020</v>
      </c>
      <c r="D378" s="1" t="s">
        <v>2240</v>
      </c>
      <c r="E378" s="1">
        <v>377</v>
      </c>
      <c r="F378" s="5" t="s">
        <v>2243</v>
      </c>
      <c r="G378" s="5" t="s">
        <v>2240</v>
      </c>
      <c r="H378" s="1">
        <v>2</v>
      </c>
      <c r="I378" s="1" t="s">
        <v>2246</v>
      </c>
      <c r="J378" s="1" t="s">
        <v>198</v>
      </c>
      <c r="K378" s="1" t="s">
        <v>858</v>
      </c>
      <c r="L378" s="1" t="str">
        <f>VLOOKUP(K378,countries!A:B,2,FALSE)</f>
        <v>SA_NW</v>
      </c>
      <c r="M378" s="1" t="s">
        <v>74</v>
      </c>
      <c r="N378" s="1" t="s">
        <v>1643</v>
      </c>
      <c r="O378" s="1" t="s">
        <v>356</v>
      </c>
      <c r="P378" s="1" t="s">
        <v>858</v>
      </c>
      <c r="Q378" s="1" t="s">
        <v>535</v>
      </c>
      <c r="R378" s="1" t="s">
        <v>49</v>
      </c>
      <c r="S378" s="1">
        <v>53.5</v>
      </c>
      <c r="T378" s="1">
        <v>3241</v>
      </c>
    </row>
    <row r="379" spans="1:20" ht="15.75" customHeight="1" x14ac:dyDescent="0.2">
      <c r="A379" s="1" t="s">
        <v>2252</v>
      </c>
      <c r="B379" s="1" t="s">
        <v>2253</v>
      </c>
      <c r="C379" s="1" t="s">
        <v>1023</v>
      </c>
      <c r="D379" s="1" t="s">
        <v>53</v>
      </c>
      <c r="E379" s="1">
        <v>378</v>
      </c>
      <c r="F379" s="5" t="s">
        <v>2255</v>
      </c>
      <c r="G379" s="5" t="s">
        <v>2252</v>
      </c>
      <c r="H379" s="1">
        <v>2</v>
      </c>
      <c r="I379" s="1" t="s">
        <v>2257</v>
      </c>
      <c r="J379" s="1" t="s">
        <v>1226</v>
      </c>
      <c r="K379" s="1" t="s">
        <v>877</v>
      </c>
      <c r="L379" s="1" t="str">
        <f>VLOOKUP(K379,countries!A:B,2,FALSE)</f>
        <v>SA_SE</v>
      </c>
      <c r="M379" s="1" t="s">
        <v>46</v>
      </c>
      <c r="N379" s="1" t="s">
        <v>1643</v>
      </c>
      <c r="O379" s="1" t="s">
        <v>47</v>
      </c>
      <c r="P379" s="1" t="s">
        <v>877</v>
      </c>
      <c r="Q379" s="1" t="e">
        <v>#N/A</v>
      </c>
      <c r="R379" s="1" t="e">
        <v>#N/A</v>
      </c>
      <c r="S379" s="1" t="e">
        <v>#N/A</v>
      </c>
      <c r="T379" s="1" t="e">
        <v>#N/A</v>
      </c>
    </row>
    <row r="380" spans="1:20" ht="15.75" customHeight="1" x14ac:dyDescent="0.2">
      <c r="A380" s="1" t="s">
        <v>2263</v>
      </c>
      <c r="B380" s="1" t="s">
        <v>778</v>
      </c>
      <c r="C380" s="1" t="s">
        <v>778</v>
      </c>
      <c r="D380" s="1" t="s">
        <v>2263</v>
      </c>
      <c r="E380" s="1">
        <v>379</v>
      </c>
      <c r="F380" s="5" t="s">
        <v>2266</v>
      </c>
      <c r="G380" s="5" t="s">
        <v>2263</v>
      </c>
      <c r="H380" s="1">
        <v>2</v>
      </c>
      <c r="I380" s="1" t="s">
        <v>2268</v>
      </c>
      <c r="J380" s="1" t="s">
        <v>804</v>
      </c>
      <c r="K380" s="1" t="s">
        <v>906</v>
      </c>
      <c r="L380" s="1" t="str">
        <f>VLOOKUP(K380,countries!A:B,2,FALSE)</f>
        <v>ME</v>
      </c>
      <c r="M380" s="1" t="s">
        <v>74</v>
      </c>
      <c r="N380" s="1">
        <v>0</v>
      </c>
      <c r="O380" s="1" t="s">
        <v>62</v>
      </c>
      <c r="P380" s="1" t="s">
        <v>906</v>
      </c>
      <c r="Q380" s="1" t="s">
        <v>535</v>
      </c>
      <c r="R380" s="1" t="s">
        <v>75</v>
      </c>
      <c r="S380" s="1">
        <v>58.4</v>
      </c>
      <c r="T380" s="1">
        <v>2130</v>
      </c>
    </row>
    <row r="381" spans="1:20" ht="15.75" customHeight="1" x14ac:dyDescent="0.2">
      <c r="A381" s="1" t="s">
        <v>2274</v>
      </c>
      <c r="B381" s="1" t="s">
        <v>2275</v>
      </c>
      <c r="C381" s="1" t="s">
        <v>529</v>
      </c>
      <c r="D381" s="1" t="s">
        <v>2274</v>
      </c>
      <c r="E381" s="1">
        <v>380</v>
      </c>
      <c r="F381" s="5" t="s">
        <v>2276</v>
      </c>
      <c r="G381" s="5" t="s">
        <v>2274</v>
      </c>
      <c r="H381" s="1">
        <v>2</v>
      </c>
      <c r="I381" s="1" t="s">
        <v>2277</v>
      </c>
      <c r="J381" s="1" t="s">
        <v>58</v>
      </c>
      <c r="K381" s="1" t="s">
        <v>341</v>
      </c>
      <c r="L381" s="1" t="str">
        <f>VLOOKUP(K381,countries!A:B,2,FALSE)</f>
        <v>A_S</v>
      </c>
      <c r="M381" s="1" t="s">
        <v>74</v>
      </c>
      <c r="N381" s="1">
        <v>0</v>
      </c>
      <c r="O381" s="1" t="s">
        <v>75</v>
      </c>
      <c r="P381" s="1" t="s">
        <v>341</v>
      </c>
      <c r="Q381" s="1" t="e">
        <v>#N/A</v>
      </c>
      <c r="R381" s="1" t="e">
        <v>#N/A</v>
      </c>
      <c r="S381" s="1" t="e">
        <v>#N/A</v>
      </c>
      <c r="T381" s="1" t="e">
        <v>#N/A</v>
      </c>
    </row>
    <row r="382" spans="1:20" ht="15.75" customHeight="1" x14ac:dyDescent="0.2">
      <c r="A382" s="1" t="s">
        <v>2282</v>
      </c>
      <c r="B382" s="1" t="s">
        <v>1043</v>
      </c>
      <c r="C382" s="1" t="s">
        <v>1043</v>
      </c>
      <c r="D382" s="1" t="s">
        <v>2282</v>
      </c>
      <c r="E382" s="1">
        <v>381</v>
      </c>
      <c r="F382" s="5" t="s">
        <v>2284</v>
      </c>
      <c r="G382" s="5" t="s">
        <v>2282</v>
      </c>
      <c r="H382" s="1">
        <v>2</v>
      </c>
      <c r="I382" s="1" t="s">
        <v>2285</v>
      </c>
      <c r="J382" s="1" t="s">
        <v>1729</v>
      </c>
      <c r="K382" s="1" t="s">
        <v>353</v>
      </c>
      <c r="L382" s="1" t="str">
        <f>VLOOKUP(K382,countries!A:B,2,FALSE)</f>
        <v>A_NW</v>
      </c>
      <c r="M382" s="1" t="s">
        <v>74</v>
      </c>
      <c r="N382" s="1">
        <v>0</v>
      </c>
      <c r="O382" s="1" t="s">
        <v>356</v>
      </c>
      <c r="P382" s="1" t="s">
        <v>353</v>
      </c>
      <c r="Q382" s="1" t="s">
        <v>582</v>
      </c>
      <c r="R382" s="1" t="s">
        <v>755</v>
      </c>
      <c r="S382" s="1">
        <v>55.1</v>
      </c>
      <c r="T382" s="1">
        <v>2100</v>
      </c>
    </row>
    <row r="383" spans="1:20" ht="15.75" customHeight="1" x14ac:dyDescent="0.2">
      <c r="A383" s="1" t="s">
        <v>2289</v>
      </c>
      <c r="B383" s="1" t="s">
        <v>2291</v>
      </c>
      <c r="C383" s="1" t="s">
        <v>291</v>
      </c>
      <c r="D383" s="1" t="s">
        <v>2289</v>
      </c>
      <c r="E383" s="1">
        <v>382</v>
      </c>
      <c r="F383" s="5" t="s">
        <v>2292</v>
      </c>
      <c r="G383" s="5" t="s">
        <v>2289</v>
      </c>
      <c r="H383" s="1">
        <v>2</v>
      </c>
      <c r="I383" s="1" t="s">
        <v>2294</v>
      </c>
      <c r="J383" s="1" t="s">
        <v>1069</v>
      </c>
      <c r="K383" s="1" t="s">
        <v>296</v>
      </c>
      <c r="L383" s="1" t="str">
        <f>VLOOKUP(K383,countries!A:B,2,FALSE)</f>
        <v>SA_SE</v>
      </c>
      <c r="M383" s="1" t="s">
        <v>74</v>
      </c>
      <c r="N383" s="1">
        <v>0</v>
      </c>
      <c r="O383" s="1" t="s">
        <v>75</v>
      </c>
      <c r="P383" s="1" t="s">
        <v>296</v>
      </c>
      <c r="Q383" s="1" t="e">
        <v>#N/A</v>
      </c>
      <c r="R383" s="1" t="e">
        <v>#N/A</v>
      </c>
      <c r="S383" s="1" t="e">
        <v>#N/A</v>
      </c>
      <c r="T383" s="1" t="e">
        <v>#N/A</v>
      </c>
    </row>
    <row r="384" spans="1:20" ht="15.75" customHeight="1" x14ac:dyDescent="0.2">
      <c r="A384" s="1" t="s">
        <v>2298</v>
      </c>
      <c r="B384" s="1" t="s">
        <v>2299</v>
      </c>
      <c r="C384" s="1" t="s">
        <v>529</v>
      </c>
      <c r="D384" s="1" t="s">
        <v>2298</v>
      </c>
      <c r="E384" s="1">
        <v>383</v>
      </c>
      <c r="F384" s="5" t="s">
        <v>2300</v>
      </c>
      <c r="G384" s="5" t="s">
        <v>2298</v>
      </c>
      <c r="H384" s="1">
        <v>2</v>
      </c>
      <c r="I384" s="1" t="s">
        <v>2301</v>
      </c>
      <c r="J384" s="1" t="s">
        <v>154</v>
      </c>
      <c r="K384" s="1" t="s">
        <v>341</v>
      </c>
      <c r="L384" s="1" t="str">
        <f>VLOOKUP(K384,countries!A:B,2,FALSE)</f>
        <v>A_S</v>
      </c>
      <c r="M384" s="1" t="s">
        <v>74</v>
      </c>
      <c r="N384" s="1">
        <v>0</v>
      </c>
      <c r="O384" s="1" t="s">
        <v>75</v>
      </c>
      <c r="P384" s="1" t="s">
        <v>341</v>
      </c>
      <c r="Q384" s="1" t="e">
        <v>#N/A</v>
      </c>
      <c r="R384" s="1" t="e">
        <v>#N/A</v>
      </c>
      <c r="S384" s="1" t="e">
        <v>#N/A</v>
      </c>
      <c r="T384" s="1" t="e">
        <v>#N/A</v>
      </c>
    </row>
    <row r="385" spans="1:20" ht="15.75" customHeight="1" x14ac:dyDescent="0.2">
      <c r="A385" s="1" t="s">
        <v>2306</v>
      </c>
      <c r="B385" s="1" t="s">
        <v>2307</v>
      </c>
      <c r="C385" s="1" t="s">
        <v>536</v>
      </c>
      <c r="D385" s="1" t="s">
        <v>2306</v>
      </c>
      <c r="E385" s="1">
        <v>384</v>
      </c>
      <c r="F385" s="5" t="s">
        <v>2308</v>
      </c>
      <c r="G385" s="5" t="s">
        <v>2306</v>
      </c>
      <c r="H385" s="1">
        <v>2</v>
      </c>
      <c r="I385" s="1" t="s">
        <v>2310</v>
      </c>
      <c r="J385" s="1" t="s">
        <v>601</v>
      </c>
      <c r="K385" s="1" t="s">
        <v>341</v>
      </c>
      <c r="L385" s="1" t="str">
        <f>VLOOKUP(K385,countries!A:B,2,FALSE)</f>
        <v>A_S</v>
      </c>
      <c r="M385" s="1" t="s">
        <v>1394</v>
      </c>
      <c r="N385" s="1">
        <v>0</v>
      </c>
      <c r="O385" s="1" t="s">
        <v>434</v>
      </c>
      <c r="P385" s="1" t="s">
        <v>341</v>
      </c>
      <c r="Q385" s="1" t="e">
        <v>#N/A</v>
      </c>
      <c r="R385" s="1" t="e">
        <v>#N/A</v>
      </c>
      <c r="S385" s="1" t="e">
        <v>#N/A</v>
      </c>
      <c r="T385" s="1" t="e">
        <v>#N/A</v>
      </c>
    </row>
    <row r="386" spans="1:20" ht="15.75" customHeight="1" x14ac:dyDescent="0.2">
      <c r="A386" s="1" t="s">
        <v>2317</v>
      </c>
      <c r="B386" s="1" t="s">
        <v>1034</v>
      </c>
      <c r="C386" s="1" t="s">
        <v>1034</v>
      </c>
      <c r="D386" s="1" t="s">
        <v>2317</v>
      </c>
      <c r="E386" s="1">
        <v>385</v>
      </c>
      <c r="F386" s="5" t="s">
        <v>2308</v>
      </c>
      <c r="G386" s="5" t="s">
        <v>2317</v>
      </c>
      <c r="H386" s="1">
        <v>2</v>
      </c>
      <c r="I386" s="1" t="s">
        <v>2323</v>
      </c>
      <c r="J386" s="1" t="s">
        <v>1370</v>
      </c>
      <c r="K386" s="1" t="s">
        <v>353</v>
      </c>
      <c r="L386" s="1" t="str">
        <f>VLOOKUP(K386,countries!A:B,2,FALSE)</f>
        <v>A_NW</v>
      </c>
      <c r="M386" s="1" t="s">
        <v>74</v>
      </c>
      <c r="N386" s="1">
        <v>0</v>
      </c>
      <c r="O386" s="1" t="s">
        <v>62</v>
      </c>
      <c r="P386" s="1" t="s">
        <v>353</v>
      </c>
      <c r="Q386" s="1" t="e">
        <v>#N/A</v>
      </c>
      <c r="R386" s="1" t="e">
        <v>#N/A</v>
      </c>
      <c r="S386" s="1" t="e">
        <v>#N/A</v>
      </c>
      <c r="T386" s="1" t="e">
        <v>#N/A</v>
      </c>
    </row>
    <row r="387" spans="1:20" ht="15.75" customHeight="1" x14ac:dyDescent="0.2">
      <c r="A387" s="1" t="s">
        <v>2328</v>
      </c>
      <c r="B387" s="1" t="s">
        <v>410</v>
      </c>
      <c r="C387" s="1" t="s">
        <v>410</v>
      </c>
      <c r="D387" s="1" t="s">
        <v>2328</v>
      </c>
      <c r="E387" s="1">
        <v>386</v>
      </c>
      <c r="F387" s="5" t="s">
        <v>2329</v>
      </c>
      <c r="G387" s="5" t="s">
        <v>2328</v>
      </c>
      <c r="H387" s="1">
        <v>2</v>
      </c>
      <c r="I387" s="1" t="s">
        <v>2331</v>
      </c>
      <c r="J387" s="1" t="s">
        <v>1341</v>
      </c>
      <c r="K387" s="1" t="s">
        <v>578</v>
      </c>
      <c r="L387" s="1" t="str">
        <f>VLOOKUP(K387,countries!A:B,2,FALSE)</f>
        <v>A_NE</v>
      </c>
      <c r="M387" s="1" t="s">
        <v>46</v>
      </c>
      <c r="N387" s="1">
        <v>0</v>
      </c>
      <c r="O387" s="1" t="s">
        <v>434</v>
      </c>
      <c r="P387" s="1" t="s">
        <v>578</v>
      </c>
      <c r="Q387" s="1" t="e">
        <v>#N/A</v>
      </c>
      <c r="R387" s="1" t="e">
        <v>#N/A</v>
      </c>
      <c r="S387" s="1" t="e">
        <v>#N/A</v>
      </c>
      <c r="T387" s="1" t="e">
        <v>#N/A</v>
      </c>
    </row>
    <row r="388" spans="1:20" ht="15.75" customHeight="1" x14ac:dyDescent="0.2">
      <c r="A388" s="1" t="s">
        <v>2334</v>
      </c>
      <c r="B388" s="1" t="s">
        <v>2335</v>
      </c>
      <c r="C388" s="1" t="s">
        <v>700</v>
      </c>
      <c r="D388" s="1" t="s">
        <v>2334</v>
      </c>
      <c r="E388" s="1">
        <v>387</v>
      </c>
      <c r="F388" s="5" t="s">
        <v>2228</v>
      </c>
      <c r="G388" s="5" t="s">
        <v>2334</v>
      </c>
      <c r="H388" s="1">
        <v>2</v>
      </c>
      <c r="I388" s="1" t="s">
        <v>2337</v>
      </c>
      <c r="J388" s="1" t="s">
        <v>472</v>
      </c>
      <c r="K388" s="1" t="s">
        <v>1706</v>
      </c>
      <c r="L388" s="1" t="str">
        <f>VLOOKUP(K388,countries!A:B,2,FALSE)</f>
        <v>SA_SE</v>
      </c>
      <c r="M388" s="1" t="s">
        <v>344</v>
      </c>
      <c r="N388" s="1">
        <v>0</v>
      </c>
      <c r="O388" s="1" t="s">
        <v>75</v>
      </c>
      <c r="P388" s="1" t="s">
        <v>1706</v>
      </c>
      <c r="Q388" s="1" t="e">
        <v>#N/A</v>
      </c>
      <c r="R388" s="1" t="e">
        <v>#N/A</v>
      </c>
      <c r="S388" s="1" t="e">
        <v>#N/A</v>
      </c>
      <c r="T388" s="1" t="e">
        <v>#N/A</v>
      </c>
    </row>
    <row r="389" spans="1:20" ht="15.75" customHeight="1" x14ac:dyDescent="0.2">
      <c r="A389" s="1" t="s">
        <v>2340</v>
      </c>
      <c r="B389" s="1" t="s">
        <v>2341</v>
      </c>
      <c r="C389" s="1" t="s">
        <v>700</v>
      </c>
      <c r="D389" s="1" t="s">
        <v>2340</v>
      </c>
      <c r="E389" s="1">
        <v>388</v>
      </c>
      <c r="F389" s="5" t="s">
        <v>2228</v>
      </c>
      <c r="G389" s="5"/>
      <c r="H389" s="1">
        <v>2</v>
      </c>
      <c r="I389" s="1" t="s">
        <v>2343</v>
      </c>
      <c r="J389" s="1" t="s">
        <v>198</v>
      </c>
      <c r="K389" s="1" t="s">
        <v>1706</v>
      </c>
      <c r="L389" s="1" t="str">
        <f>VLOOKUP(K389,countries!A:B,2,FALSE)</f>
        <v>SA_SE</v>
      </c>
      <c r="M389" s="1" t="s">
        <v>344</v>
      </c>
      <c r="N389" s="1">
        <v>0</v>
      </c>
      <c r="O389" s="1" t="s">
        <v>75</v>
      </c>
      <c r="P389" s="1" t="s">
        <v>1706</v>
      </c>
      <c r="Q389" s="1" t="e">
        <v>#N/A</v>
      </c>
      <c r="R389" s="1" t="e">
        <v>#N/A</v>
      </c>
      <c r="S389" s="1" t="e">
        <v>#N/A</v>
      </c>
      <c r="T389" s="1" t="e">
        <v>#N/A</v>
      </c>
    </row>
    <row r="390" spans="1:20" ht="15.75" customHeight="1" x14ac:dyDescent="0.2">
      <c r="A390" s="1" t="s">
        <v>2346</v>
      </c>
      <c r="B390" s="1" t="s">
        <v>700</v>
      </c>
      <c r="C390" s="1" t="s">
        <v>700</v>
      </c>
      <c r="D390" s="1" t="s">
        <v>53</v>
      </c>
      <c r="E390" s="1">
        <v>389</v>
      </c>
      <c r="F390" s="5" t="s">
        <v>2228</v>
      </c>
      <c r="G390" s="5"/>
      <c r="H390" s="1">
        <v>2</v>
      </c>
      <c r="I390" s="1" t="s">
        <v>2349</v>
      </c>
      <c r="J390" s="1" t="s">
        <v>295</v>
      </c>
      <c r="K390" s="1" t="s">
        <v>1706</v>
      </c>
      <c r="L390" s="1" t="str">
        <f>VLOOKUP(K390,countries!A:B,2,FALSE)</f>
        <v>SA_SE</v>
      </c>
      <c r="M390" s="1" t="s">
        <v>344</v>
      </c>
      <c r="N390" s="1">
        <v>0</v>
      </c>
      <c r="O390" s="1" t="s">
        <v>75</v>
      </c>
      <c r="P390" s="1" t="s">
        <v>1706</v>
      </c>
      <c r="Q390" s="1" t="e">
        <v>#N/A</v>
      </c>
      <c r="R390" s="1" t="e">
        <v>#N/A</v>
      </c>
      <c r="S390" s="1" t="e">
        <v>#N/A</v>
      </c>
      <c r="T390" s="1" t="e">
        <v>#N/A</v>
      </c>
    </row>
    <row r="391" spans="1:20" ht="15.75" customHeight="1" x14ac:dyDescent="0.2">
      <c r="A391" s="1" t="s">
        <v>2353</v>
      </c>
      <c r="B391" s="1" t="s">
        <v>2354</v>
      </c>
      <c r="C391" s="1" t="s">
        <v>919</v>
      </c>
      <c r="D391" s="1" t="s">
        <v>2353</v>
      </c>
      <c r="E391" s="1">
        <v>390</v>
      </c>
      <c r="F391" s="5" t="s">
        <v>2355</v>
      </c>
      <c r="G391" s="5" t="s">
        <v>2353</v>
      </c>
      <c r="H391" s="1">
        <v>2</v>
      </c>
      <c r="I391" s="1" t="s">
        <v>2356</v>
      </c>
      <c r="J391" s="1" t="s">
        <v>270</v>
      </c>
      <c r="K391" s="1" t="s">
        <v>174</v>
      </c>
      <c r="L391" s="1" t="str">
        <f>VLOOKUP(K391,countries!A:B,2,FALSE)</f>
        <v>A_S</v>
      </c>
      <c r="M391" s="1" t="s">
        <v>773</v>
      </c>
      <c r="N391" s="1">
        <v>0</v>
      </c>
      <c r="O391" s="1" t="s">
        <v>47</v>
      </c>
      <c r="P391" s="1" t="s">
        <v>174</v>
      </c>
      <c r="Q391" s="1" t="e">
        <v>#N/A</v>
      </c>
      <c r="R391" s="1" t="e">
        <v>#N/A</v>
      </c>
      <c r="S391" s="1" t="e">
        <v>#N/A</v>
      </c>
      <c r="T391" s="1" t="e">
        <v>#N/A</v>
      </c>
    </row>
    <row r="392" spans="1:20" ht="15.75" customHeight="1" x14ac:dyDescent="0.2">
      <c r="A392" s="1" t="s">
        <v>2360</v>
      </c>
      <c r="B392" s="1" t="s">
        <v>330</v>
      </c>
      <c r="C392" s="1" t="s">
        <v>330</v>
      </c>
      <c r="D392" s="1" t="s">
        <v>2360</v>
      </c>
      <c r="E392" s="1">
        <v>391</v>
      </c>
      <c r="F392" s="5" t="s">
        <v>2361</v>
      </c>
      <c r="G392" s="5" t="s">
        <v>2360</v>
      </c>
      <c r="H392" s="1">
        <v>2</v>
      </c>
      <c r="I392" s="1" t="s">
        <v>2363</v>
      </c>
      <c r="J392" s="1" t="s">
        <v>481</v>
      </c>
      <c r="K392" s="1" t="s">
        <v>296</v>
      </c>
      <c r="L392" s="1" t="str">
        <f>VLOOKUP(K392,countries!A:B,2,FALSE)</f>
        <v>SA_SE</v>
      </c>
      <c r="M392" s="1" t="s">
        <v>1495</v>
      </c>
      <c r="N392" s="1">
        <v>0</v>
      </c>
      <c r="O392" s="1" t="s">
        <v>434</v>
      </c>
      <c r="P392" s="1" t="s">
        <v>296</v>
      </c>
      <c r="Q392" s="1" t="e">
        <v>#N/A</v>
      </c>
      <c r="R392" s="1" t="e">
        <v>#N/A</v>
      </c>
      <c r="S392" s="1" t="e">
        <v>#N/A</v>
      </c>
      <c r="T392" s="1" t="e">
        <v>#N/A</v>
      </c>
    </row>
    <row r="393" spans="1:20" ht="15.75" customHeight="1" x14ac:dyDescent="0.2">
      <c r="A393" s="1" t="s">
        <v>2366</v>
      </c>
      <c r="B393" s="1" t="s">
        <v>2368</v>
      </c>
      <c r="C393" s="1" t="s">
        <v>379</v>
      </c>
      <c r="D393" s="1" t="s">
        <v>2366</v>
      </c>
      <c r="E393" s="1">
        <v>392</v>
      </c>
      <c r="F393" s="5" t="s">
        <v>2215</v>
      </c>
      <c r="G393" s="5"/>
      <c r="H393" s="1">
        <v>2</v>
      </c>
      <c r="I393" s="1" t="s">
        <v>2370</v>
      </c>
      <c r="J393" s="1" t="s">
        <v>1321</v>
      </c>
      <c r="K393" s="1" t="s">
        <v>947</v>
      </c>
      <c r="L393" s="1" t="str">
        <f>VLOOKUP(K393,countries!A:B,2,FALSE)</f>
        <v>AU</v>
      </c>
      <c r="M393" s="1" t="s">
        <v>258</v>
      </c>
      <c r="N393" s="1">
        <v>0</v>
      </c>
      <c r="O393" s="1" t="s">
        <v>434</v>
      </c>
      <c r="P393" s="1" t="s">
        <v>947</v>
      </c>
      <c r="Q393" s="1" t="e">
        <v>#N/A</v>
      </c>
      <c r="R393" s="1" t="e">
        <v>#N/A</v>
      </c>
      <c r="S393" s="1" t="e">
        <v>#N/A</v>
      </c>
      <c r="T393" s="1" t="e">
        <v>#N/A</v>
      </c>
    </row>
    <row r="394" spans="1:20" ht="15.75" customHeight="1" x14ac:dyDescent="0.2">
      <c r="A394" s="1" t="s">
        <v>2373</v>
      </c>
      <c r="B394" s="1" t="s">
        <v>2374</v>
      </c>
      <c r="C394" s="1" t="s">
        <v>379</v>
      </c>
      <c r="D394" s="1" t="s">
        <v>53</v>
      </c>
      <c r="E394" s="1">
        <v>393</v>
      </c>
      <c r="F394" s="5" t="s">
        <v>2215</v>
      </c>
      <c r="G394" s="5"/>
      <c r="H394" s="1">
        <v>2</v>
      </c>
      <c r="I394" s="1" t="s">
        <v>2375</v>
      </c>
      <c r="J394" s="1" t="s">
        <v>352</v>
      </c>
      <c r="K394" s="1" t="s">
        <v>947</v>
      </c>
      <c r="L394" s="1" t="str">
        <f>VLOOKUP(K394,countries!A:B,2,FALSE)</f>
        <v>AU</v>
      </c>
      <c r="M394" s="1" t="s">
        <v>258</v>
      </c>
      <c r="N394" s="1">
        <v>0</v>
      </c>
      <c r="O394" s="1" t="s">
        <v>434</v>
      </c>
      <c r="P394" s="1" t="s">
        <v>947</v>
      </c>
      <c r="Q394" s="1" t="e">
        <v>#N/A</v>
      </c>
      <c r="R394" s="1" t="e">
        <v>#N/A</v>
      </c>
      <c r="S394" s="1" t="e">
        <v>#N/A</v>
      </c>
      <c r="T394" s="1" t="e">
        <v>#N/A</v>
      </c>
    </row>
    <row r="395" spans="1:20" ht="15.75" customHeight="1" x14ac:dyDescent="0.2">
      <c r="A395" s="1" t="s">
        <v>2380</v>
      </c>
      <c r="B395" s="1" t="s">
        <v>379</v>
      </c>
      <c r="C395" s="1" t="s">
        <v>379</v>
      </c>
      <c r="D395" s="1" t="s">
        <v>53</v>
      </c>
      <c r="E395" s="1">
        <v>394</v>
      </c>
      <c r="F395" s="5" t="s">
        <v>2215</v>
      </c>
      <c r="G395" s="5" t="s">
        <v>2380</v>
      </c>
      <c r="H395" s="1">
        <v>2</v>
      </c>
      <c r="I395" s="1" t="s">
        <v>2382</v>
      </c>
      <c r="J395" s="1" t="s">
        <v>986</v>
      </c>
      <c r="K395" s="1" t="s">
        <v>947</v>
      </c>
      <c r="L395" s="1" t="str">
        <f>VLOOKUP(K395,countries!A:B,2,FALSE)</f>
        <v>AU</v>
      </c>
      <c r="M395" s="1" t="s">
        <v>258</v>
      </c>
      <c r="N395" s="1">
        <v>0</v>
      </c>
      <c r="O395" s="1" t="s">
        <v>434</v>
      </c>
      <c r="P395" s="1" t="s">
        <v>947</v>
      </c>
      <c r="Q395" s="1" t="e">
        <v>#N/A</v>
      </c>
      <c r="R395" s="1" t="e">
        <v>#N/A</v>
      </c>
      <c r="S395" s="1" t="e">
        <v>#N/A</v>
      </c>
      <c r="T395" s="1" t="e">
        <v>#N/A</v>
      </c>
    </row>
    <row r="396" spans="1:20" ht="15.75" customHeight="1" x14ac:dyDescent="0.2">
      <c r="A396" s="1" t="s">
        <v>2386</v>
      </c>
      <c r="B396" s="1" t="s">
        <v>2387</v>
      </c>
      <c r="C396" s="1" t="s">
        <v>435</v>
      </c>
      <c r="D396" s="1" t="s">
        <v>2386</v>
      </c>
      <c r="E396" s="1">
        <v>395</v>
      </c>
      <c r="F396" s="5" t="s">
        <v>2318</v>
      </c>
      <c r="G396" s="5" t="s">
        <v>2386</v>
      </c>
      <c r="H396" s="1">
        <v>2</v>
      </c>
      <c r="I396" s="1" t="s">
        <v>2390</v>
      </c>
      <c r="J396" s="1" t="s">
        <v>226</v>
      </c>
      <c r="K396" s="1" t="s">
        <v>341</v>
      </c>
      <c r="L396" s="1" t="str">
        <f>VLOOKUP(K396,countries!A:B,2,FALSE)</f>
        <v>A_S</v>
      </c>
      <c r="M396" s="1" t="s">
        <v>543</v>
      </c>
      <c r="N396" s="1">
        <v>0</v>
      </c>
      <c r="O396" s="1" t="s">
        <v>434</v>
      </c>
      <c r="P396" s="1" t="s">
        <v>341</v>
      </c>
      <c r="Q396" s="1" t="e">
        <v>#N/A</v>
      </c>
      <c r="R396" s="1" t="e">
        <v>#N/A</v>
      </c>
      <c r="S396" s="1" t="e">
        <v>#N/A</v>
      </c>
      <c r="T396" s="1" t="e">
        <v>#N/A</v>
      </c>
    </row>
    <row r="397" spans="1:20" ht="15.75" customHeight="1" x14ac:dyDescent="0.2">
      <c r="A397" s="1" t="s">
        <v>2394</v>
      </c>
      <c r="B397" s="1" t="s">
        <v>479</v>
      </c>
      <c r="C397" s="1" t="s">
        <v>479</v>
      </c>
      <c r="D397" s="1" t="s">
        <v>2394</v>
      </c>
      <c r="E397" s="1">
        <v>396</v>
      </c>
      <c r="F397" s="5" t="s">
        <v>2318</v>
      </c>
      <c r="G397" s="5" t="s">
        <v>2394</v>
      </c>
      <c r="H397" s="1">
        <v>2</v>
      </c>
      <c r="I397" s="1" t="s">
        <v>2395</v>
      </c>
      <c r="J397" s="1" t="s">
        <v>264</v>
      </c>
      <c r="K397" s="1" t="s">
        <v>341</v>
      </c>
      <c r="L397" s="1" t="str">
        <f>VLOOKUP(K397,countries!A:B,2,FALSE)</f>
        <v>A_S</v>
      </c>
      <c r="M397" s="1" t="s">
        <v>2398</v>
      </c>
      <c r="N397" s="1">
        <v>0</v>
      </c>
      <c r="O397" s="1" t="s">
        <v>62</v>
      </c>
      <c r="P397" s="1" t="s">
        <v>341</v>
      </c>
      <c r="Q397" s="1" t="e">
        <v>#N/A</v>
      </c>
      <c r="R397" s="1" t="e">
        <v>#N/A</v>
      </c>
      <c r="S397" s="1" t="e">
        <v>#N/A</v>
      </c>
      <c r="T397" s="1" t="e">
        <v>#N/A</v>
      </c>
    </row>
    <row r="398" spans="1:20" ht="15.75" customHeight="1" x14ac:dyDescent="0.2">
      <c r="A398" s="1" t="s">
        <v>2400</v>
      </c>
      <c r="B398" s="1" t="s">
        <v>475</v>
      </c>
      <c r="C398" s="1" t="s">
        <v>475</v>
      </c>
      <c r="D398" s="1" t="s">
        <v>2400</v>
      </c>
      <c r="E398" s="1">
        <v>397</v>
      </c>
      <c r="F398" s="5" t="s">
        <v>2320</v>
      </c>
      <c r="G398" s="5" t="s">
        <v>2400</v>
      </c>
      <c r="H398" s="1">
        <v>2</v>
      </c>
      <c r="I398" s="1" t="s">
        <v>2402</v>
      </c>
      <c r="J398" s="1" t="s">
        <v>122</v>
      </c>
      <c r="K398" s="1" t="s">
        <v>578</v>
      </c>
      <c r="L398" s="1" t="str">
        <f>VLOOKUP(K398,countries!A:B,2,FALSE)</f>
        <v>A_NE</v>
      </c>
      <c r="M398" s="1" t="s">
        <v>1495</v>
      </c>
      <c r="N398" s="1">
        <v>0</v>
      </c>
      <c r="O398" s="1" t="s">
        <v>62</v>
      </c>
      <c r="P398" s="1" t="s">
        <v>578</v>
      </c>
      <c r="Q398" s="1" t="e">
        <v>#N/A</v>
      </c>
      <c r="R398" s="1" t="e">
        <v>#N/A</v>
      </c>
      <c r="S398" s="1" t="e">
        <v>#N/A</v>
      </c>
      <c r="T398" s="1" t="e">
        <v>#N/A</v>
      </c>
    </row>
    <row r="399" spans="1:20" ht="15.75" customHeight="1" x14ac:dyDescent="0.2">
      <c r="A399" s="1" t="s">
        <v>2406</v>
      </c>
      <c r="B399" s="1" t="s">
        <v>1095</v>
      </c>
      <c r="C399" s="1" t="s">
        <v>1095</v>
      </c>
      <c r="D399" s="1" t="s">
        <v>2406</v>
      </c>
      <c r="E399" s="1">
        <v>398</v>
      </c>
      <c r="F399" s="5" t="s">
        <v>2320</v>
      </c>
      <c r="G399" s="5" t="s">
        <v>2406</v>
      </c>
      <c r="H399" s="1">
        <v>2</v>
      </c>
      <c r="I399" s="1" t="s">
        <v>2408</v>
      </c>
      <c r="J399" s="1" t="s">
        <v>577</v>
      </c>
      <c r="K399" s="1" t="s">
        <v>174</v>
      </c>
      <c r="L399" s="1" t="str">
        <f>VLOOKUP(K399,countries!A:B,2,FALSE)</f>
        <v>A_S</v>
      </c>
      <c r="M399" s="1" t="s">
        <v>74</v>
      </c>
      <c r="N399" s="1">
        <v>0</v>
      </c>
      <c r="O399" s="1" t="s">
        <v>75</v>
      </c>
      <c r="P399" s="1" t="s">
        <v>174</v>
      </c>
      <c r="Q399" s="1" t="e">
        <v>#N/A</v>
      </c>
      <c r="R399" s="1" t="e">
        <v>#N/A</v>
      </c>
      <c r="S399" s="1" t="e">
        <v>#N/A</v>
      </c>
      <c r="T399" s="1" t="e">
        <v>#N/A</v>
      </c>
    </row>
    <row r="400" spans="1:20" ht="15.75" customHeight="1" x14ac:dyDescent="0.2">
      <c r="A400" s="1" t="s">
        <v>2244</v>
      </c>
      <c r="B400" s="1" t="s">
        <v>486</v>
      </c>
      <c r="C400" s="1" t="s">
        <v>486</v>
      </c>
      <c r="D400" s="1" t="s">
        <v>2244</v>
      </c>
      <c r="E400" s="1">
        <v>399</v>
      </c>
      <c r="F400" s="5" t="s">
        <v>2130</v>
      </c>
      <c r="G400" s="5" t="s">
        <v>2244</v>
      </c>
      <c r="H400" s="1">
        <v>2</v>
      </c>
      <c r="I400" s="1" t="s">
        <v>2413</v>
      </c>
      <c r="J400" s="1" t="s">
        <v>94</v>
      </c>
      <c r="K400" s="1" t="s">
        <v>341</v>
      </c>
      <c r="L400" s="1" t="str">
        <f>VLOOKUP(K400,countries!A:B,2,FALSE)</f>
        <v>A_S</v>
      </c>
      <c r="M400" s="1" t="s">
        <v>400</v>
      </c>
      <c r="N400" s="1">
        <v>0</v>
      </c>
      <c r="O400" s="1" t="s">
        <v>62</v>
      </c>
      <c r="P400" s="1" t="s">
        <v>341</v>
      </c>
      <c r="Q400" s="1" t="e">
        <v>#N/A</v>
      </c>
      <c r="R400" s="1" t="e">
        <v>#N/A</v>
      </c>
      <c r="S400" s="1" t="e">
        <v>#N/A</v>
      </c>
      <c r="T400" s="1" t="e">
        <v>#N/A</v>
      </c>
    </row>
    <row r="401" spans="1:20" ht="15.75" customHeight="1" x14ac:dyDescent="0.2">
      <c r="A401" s="1" t="s">
        <v>2190</v>
      </c>
      <c r="B401" s="1" t="s">
        <v>493</v>
      </c>
      <c r="C401" s="1" t="s">
        <v>493</v>
      </c>
      <c r="D401" s="1" t="s">
        <v>2190</v>
      </c>
      <c r="E401" s="1">
        <v>400</v>
      </c>
      <c r="F401" s="5" t="s">
        <v>2130</v>
      </c>
      <c r="G401" s="5" t="s">
        <v>2190</v>
      </c>
      <c r="H401" s="1">
        <v>2</v>
      </c>
      <c r="I401" s="1" t="s">
        <v>2418</v>
      </c>
      <c r="J401" s="1" t="s">
        <v>1313</v>
      </c>
      <c r="K401" s="1" t="s">
        <v>341</v>
      </c>
      <c r="L401" s="1" t="str">
        <f>VLOOKUP(K401,countries!A:B,2,FALSE)</f>
        <v>A_S</v>
      </c>
      <c r="M401" s="1" t="s">
        <v>2422</v>
      </c>
      <c r="N401" s="1">
        <v>0</v>
      </c>
      <c r="O401" s="1" t="s">
        <v>62</v>
      </c>
      <c r="P401" s="1" t="s">
        <v>341</v>
      </c>
      <c r="Q401" s="1" t="e">
        <v>#N/A</v>
      </c>
      <c r="R401" s="1" t="e">
        <v>#N/A</v>
      </c>
      <c r="S401" s="1" t="e">
        <v>#N/A</v>
      </c>
      <c r="T401" s="1" t="e">
        <v>#N/A</v>
      </c>
    </row>
    <row r="402" spans="1:20" ht="15.75" customHeight="1" x14ac:dyDescent="0.2">
      <c r="A402" s="1" t="s">
        <v>2187</v>
      </c>
      <c r="B402" s="1" t="s">
        <v>105</v>
      </c>
      <c r="C402" s="1" t="s">
        <v>105</v>
      </c>
      <c r="D402" s="1" t="s">
        <v>2187</v>
      </c>
      <c r="E402" s="1">
        <v>401</v>
      </c>
      <c r="F402" s="5" t="s">
        <v>2130</v>
      </c>
      <c r="G402" s="5" t="s">
        <v>2187</v>
      </c>
      <c r="H402" s="1">
        <v>2</v>
      </c>
      <c r="I402" s="1" t="s">
        <v>2425</v>
      </c>
      <c r="J402" s="1" t="s">
        <v>315</v>
      </c>
      <c r="K402" s="1" t="s">
        <v>1350</v>
      </c>
      <c r="L402" s="1" t="str">
        <f>VLOOKUP(K402,countries!A:B,2,FALSE)</f>
        <v>A_C</v>
      </c>
      <c r="M402" s="1" t="s">
        <v>275</v>
      </c>
      <c r="N402" s="1">
        <v>0</v>
      </c>
      <c r="O402" s="1" t="s">
        <v>434</v>
      </c>
      <c r="P402" s="1" t="s">
        <v>1350</v>
      </c>
      <c r="Q402" s="1" t="e">
        <v>#N/A</v>
      </c>
      <c r="R402" s="1" t="e">
        <v>#N/A</v>
      </c>
      <c r="S402" s="1" t="e">
        <v>#N/A</v>
      </c>
      <c r="T402" s="1" t="e">
        <v>#N/A</v>
      </c>
    </row>
    <row r="403" spans="1:20" ht="15.75" customHeight="1" x14ac:dyDescent="0.2">
      <c r="A403" s="1" t="s">
        <v>2195</v>
      </c>
      <c r="B403" s="1" t="s">
        <v>506</v>
      </c>
      <c r="C403" s="1" t="s">
        <v>506</v>
      </c>
      <c r="D403" s="1" t="s">
        <v>2195</v>
      </c>
      <c r="E403" s="1">
        <v>402</v>
      </c>
      <c r="F403" s="5" t="s">
        <v>2130</v>
      </c>
      <c r="G403" s="5" t="s">
        <v>2195</v>
      </c>
      <c r="H403" s="1">
        <v>2</v>
      </c>
      <c r="I403" s="1" t="s">
        <v>2432</v>
      </c>
      <c r="J403" s="1" t="s">
        <v>254</v>
      </c>
      <c r="K403" s="1" t="s">
        <v>341</v>
      </c>
      <c r="L403" s="1" t="str">
        <f>VLOOKUP(K403,countries!A:B,2,FALSE)</f>
        <v>A_S</v>
      </c>
      <c r="M403" s="1" t="s">
        <v>543</v>
      </c>
      <c r="N403" s="1">
        <v>0</v>
      </c>
      <c r="O403" s="1" t="s">
        <v>434</v>
      </c>
      <c r="P403" s="1" t="s">
        <v>341</v>
      </c>
      <c r="Q403" s="1" t="e">
        <v>#N/A</v>
      </c>
      <c r="R403" s="1" t="e">
        <v>#N/A</v>
      </c>
      <c r="S403" s="1" t="e">
        <v>#N/A</v>
      </c>
      <c r="T403" s="1" t="e">
        <v>#N/A</v>
      </c>
    </row>
    <row r="404" spans="1:20" ht="15.75" customHeight="1" x14ac:dyDescent="0.2">
      <c r="A404" s="1" t="s">
        <v>2280</v>
      </c>
      <c r="B404" s="1" t="s">
        <v>2437</v>
      </c>
      <c r="C404" s="1" t="s">
        <v>1074</v>
      </c>
      <c r="D404" s="1" t="s">
        <v>2280</v>
      </c>
      <c r="E404" s="1">
        <v>403</v>
      </c>
      <c r="F404" s="5" t="s">
        <v>2130</v>
      </c>
      <c r="G404" s="5" t="s">
        <v>2280</v>
      </c>
      <c r="H404" s="1">
        <v>2</v>
      </c>
      <c r="I404" s="1" t="s">
        <v>2439</v>
      </c>
      <c r="J404" s="1" t="s">
        <v>876</v>
      </c>
      <c r="K404" s="1" t="s">
        <v>917</v>
      </c>
      <c r="L404" s="1" t="str">
        <f>VLOOKUP(K404,countries!A:B,2,FALSE)</f>
        <v>A_S</v>
      </c>
      <c r="M404" s="1" t="s">
        <v>74</v>
      </c>
      <c r="N404" s="1">
        <v>0</v>
      </c>
      <c r="O404" s="1" t="s">
        <v>75</v>
      </c>
      <c r="P404" s="1" t="s">
        <v>917</v>
      </c>
      <c r="Q404" s="1" t="e">
        <v>#N/A</v>
      </c>
      <c r="R404" s="1" t="e">
        <v>#N/A</v>
      </c>
      <c r="S404" s="1" t="e">
        <v>#N/A</v>
      </c>
      <c r="T404" s="1" t="e">
        <v>#N/A</v>
      </c>
    </row>
    <row r="405" spans="1:20" ht="15.75" customHeight="1" x14ac:dyDescent="0.2">
      <c r="A405" s="1" t="s">
        <v>2203</v>
      </c>
      <c r="B405" s="1" t="s">
        <v>424</v>
      </c>
      <c r="C405" s="1" t="s">
        <v>424</v>
      </c>
      <c r="D405" s="1" t="s">
        <v>2203</v>
      </c>
      <c r="E405" s="1">
        <v>404</v>
      </c>
      <c r="F405" s="5" t="s">
        <v>2130</v>
      </c>
      <c r="G405" s="5" t="s">
        <v>2203</v>
      </c>
      <c r="H405" s="1">
        <v>2</v>
      </c>
      <c r="I405" s="1" t="s">
        <v>2445</v>
      </c>
      <c r="J405" s="1" t="s">
        <v>1479</v>
      </c>
      <c r="K405" s="1" t="s">
        <v>341</v>
      </c>
      <c r="L405" s="1" t="str">
        <f>VLOOKUP(K405,countries!A:B,2,FALSE)</f>
        <v>A_S</v>
      </c>
      <c r="M405" s="1" t="s">
        <v>543</v>
      </c>
      <c r="N405" s="1">
        <v>0</v>
      </c>
      <c r="O405" s="1" t="s">
        <v>434</v>
      </c>
      <c r="P405" s="1" t="s">
        <v>341</v>
      </c>
      <c r="Q405" s="1" t="e">
        <v>#N/A</v>
      </c>
      <c r="R405" s="1" t="e">
        <v>#N/A</v>
      </c>
      <c r="S405" s="1" t="e">
        <v>#N/A</v>
      </c>
      <c r="T405" s="1" t="e">
        <v>#N/A</v>
      </c>
    </row>
    <row r="406" spans="1:20" ht="15.75" customHeight="1" x14ac:dyDescent="0.2">
      <c r="A406" s="1" t="s">
        <v>2248</v>
      </c>
      <c r="B406" s="1" t="s">
        <v>239</v>
      </c>
      <c r="C406" s="1" t="s">
        <v>239</v>
      </c>
      <c r="D406" s="1" t="s">
        <v>2248</v>
      </c>
      <c r="E406" s="1">
        <v>405</v>
      </c>
      <c r="F406" s="5" t="s">
        <v>2130</v>
      </c>
      <c r="G406" s="5" t="s">
        <v>2248</v>
      </c>
      <c r="H406" s="1">
        <v>2</v>
      </c>
      <c r="I406" s="1" t="s">
        <v>2450</v>
      </c>
      <c r="J406" s="1" t="s">
        <v>352</v>
      </c>
      <c r="K406" s="1" t="s">
        <v>353</v>
      </c>
      <c r="L406" s="1" t="str">
        <f>VLOOKUP(K406,countries!A:B,2,FALSE)</f>
        <v>A_NW</v>
      </c>
      <c r="M406" s="1" t="s">
        <v>773</v>
      </c>
      <c r="N406" s="1">
        <v>0</v>
      </c>
      <c r="O406" s="1" t="s">
        <v>434</v>
      </c>
      <c r="P406" s="1" t="s">
        <v>353</v>
      </c>
      <c r="Q406" s="1" t="e">
        <v>#N/A</v>
      </c>
      <c r="R406" s="1" t="e">
        <v>#N/A</v>
      </c>
      <c r="S406" s="1" t="e">
        <v>#N/A</v>
      </c>
      <c r="T406" s="1" t="e">
        <v>#N/A</v>
      </c>
    </row>
    <row r="407" spans="1:20" ht="15.75" customHeight="1" x14ac:dyDescent="0.2">
      <c r="A407" s="1" t="s">
        <v>2454</v>
      </c>
      <c r="B407" s="1" t="s">
        <v>2455</v>
      </c>
      <c r="C407" s="1" t="s">
        <v>267</v>
      </c>
      <c r="D407" s="1" t="s">
        <v>2454</v>
      </c>
      <c r="E407" s="1">
        <v>406</v>
      </c>
      <c r="F407" s="5" t="s">
        <v>2456</v>
      </c>
      <c r="G407" s="5" t="s">
        <v>2454</v>
      </c>
      <c r="H407" s="1">
        <v>2</v>
      </c>
      <c r="I407" s="1" t="s">
        <v>2458</v>
      </c>
      <c r="J407" s="1" t="s">
        <v>804</v>
      </c>
      <c r="K407" s="1" t="s">
        <v>169</v>
      </c>
      <c r="L407" s="1" t="str">
        <f>VLOOKUP(K407,countries!A:B,2,FALSE)</f>
        <v>SA_NW</v>
      </c>
      <c r="M407" s="1" t="s">
        <v>258</v>
      </c>
      <c r="N407" s="1">
        <v>0</v>
      </c>
      <c r="O407" s="1" t="s">
        <v>434</v>
      </c>
      <c r="P407" s="1" t="s">
        <v>169</v>
      </c>
      <c r="Q407" s="1" t="e">
        <v>#N/A</v>
      </c>
      <c r="R407" s="1" t="e">
        <v>#N/A</v>
      </c>
      <c r="S407" s="1" t="e">
        <v>#N/A</v>
      </c>
      <c r="T407" s="1" t="e">
        <v>#N/A</v>
      </c>
    </row>
    <row r="408" spans="1:20" ht="15.75" customHeight="1" x14ac:dyDescent="0.2">
      <c r="A408" s="1" t="s">
        <v>2256</v>
      </c>
      <c r="B408" s="1" t="s">
        <v>1087</v>
      </c>
      <c r="C408" s="1" t="s">
        <v>1087</v>
      </c>
      <c r="D408" s="1" t="s">
        <v>2256</v>
      </c>
      <c r="E408" s="1">
        <v>407</v>
      </c>
      <c r="F408" s="5" t="s">
        <v>2130</v>
      </c>
      <c r="G408" s="5" t="s">
        <v>2256</v>
      </c>
      <c r="H408" s="1">
        <v>2</v>
      </c>
      <c r="I408" s="1" t="s">
        <v>2463</v>
      </c>
      <c r="J408" s="1" t="s">
        <v>168</v>
      </c>
      <c r="K408" s="1" t="s">
        <v>174</v>
      </c>
      <c r="L408" s="1" t="str">
        <f>VLOOKUP(K408,countries!A:B,2,FALSE)</f>
        <v>A_S</v>
      </c>
      <c r="M408" s="1" t="s">
        <v>61</v>
      </c>
      <c r="N408" s="1">
        <v>0</v>
      </c>
      <c r="O408" s="1" t="s">
        <v>62</v>
      </c>
      <c r="P408" s="1" t="s">
        <v>174</v>
      </c>
      <c r="Q408" s="1" t="e">
        <v>#N/A</v>
      </c>
      <c r="R408" s="1" t="e">
        <v>#N/A</v>
      </c>
      <c r="S408" s="1" t="e">
        <v>#N/A</v>
      </c>
      <c r="T408" s="1" t="e">
        <v>#N/A</v>
      </c>
    </row>
    <row r="409" spans="1:20" ht="15.75" customHeight="1" x14ac:dyDescent="0.2">
      <c r="A409" s="1" t="s">
        <v>2226</v>
      </c>
      <c r="B409" s="1" t="s">
        <v>691</v>
      </c>
      <c r="C409" s="1" t="s">
        <v>691</v>
      </c>
      <c r="D409" s="1" t="s">
        <v>2226</v>
      </c>
      <c r="E409" s="1">
        <v>408</v>
      </c>
      <c r="F409" s="5" t="s">
        <v>2130</v>
      </c>
      <c r="G409" s="5" t="s">
        <v>2226</v>
      </c>
      <c r="H409" s="1">
        <v>2</v>
      </c>
      <c r="I409" s="1" t="s">
        <v>2470</v>
      </c>
      <c r="J409" s="1" t="s">
        <v>88</v>
      </c>
      <c r="K409" s="1" t="s">
        <v>1483</v>
      </c>
      <c r="L409" s="1" t="str">
        <f>VLOOKUP(K409,countries!A:B,2,FALSE)</f>
        <v>EU_S</v>
      </c>
      <c r="M409" s="1" t="s">
        <v>275</v>
      </c>
      <c r="N409" s="1">
        <v>0</v>
      </c>
      <c r="O409" s="1" t="s">
        <v>434</v>
      </c>
      <c r="P409" s="1" t="s">
        <v>1483</v>
      </c>
      <c r="Q409" s="1" t="e">
        <v>#N/A</v>
      </c>
      <c r="R409" s="1" t="e">
        <v>#N/A</v>
      </c>
      <c r="S409" s="1" t="e">
        <v>#N/A</v>
      </c>
      <c r="T409" s="1" t="e">
        <v>#N/A</v>
      </c>
    </row>
    <row r="410" spans="1:20" ht="15.75" customHeight="1" x14ac:dyDescent="0.2">
      <c r="A410" s="1" t="s">
        <v>2260</v>
      </c>
      <c r="B410" s="1" t="s">
        <v>1106</v>
      </c>
      <c r="C410" s="1" t="s">
        <v>1106</v>
      </c>
      <c r="D410" s="1" t="s">
        <v>2260</v>
      </c>
      <c r="E410" s="1">
        <v>409</v>
      </c>
      <c r="F410" s="5" t="s">
        <v>2130</v>
      </c>
      <c r="G410" s="5" t="s">
        <v>2260</v>
      </c>
      <c r="H410" s="1">
        <v>2</v>
      </c>
      <c r="I410" s="1" t="s">
        <v>2475</v>
      </c>
      <c r="J410" s="1" t="s">
        <v>339</v>
      </c>
      <c r="K410" s="1" t="s">
        <v>174</v>
      </c>
      <c r="L410" s="1" t="str">
        <f>VLOOKUP(K410,countries!A:B,2,FALSE)</f>
        <v>A_S</v>
      </c>
      <c r="M410" s="1" t="s">
        <v>74</v>
      </c>
      <c r="N410" s="1">
        <v>0</v>
      </c>
      <c r="O410" s="1" t="s">
        <v>62</v>
      </c>
      <c r="P410" s="1" t="s">
        <v>174</v>
      </c>
      <c r="Q410" s="1" t="e">
        <v>#N/A</v>
      </c>
      <c r="R410" s="1" t="e">
        <v>#N/A</v>
      </c>
      <c r="S410" s="1" t="e">
        <v>#N/A</v>
      </c>
      <c r="T410" s="1" t="e">
        <v>#N/A</v>
      </c>
    </row>
    <row r="411" spans="1:20" ht="15.75" customHeight="1" x14ac:dyDescent="0.2">
      <c r="A411" s="1" t="s">
        <v>2264</v>
      </c>
      <c r="B411" s="1" t="s">
        <v>724</v>
      </c>
      <c r="C411" s="1" t="s">
        <v>724</v>
      </c>
      <c r="D411" s="1" t="s">
        <v>2264</v>
      </c>
      <c r="E411" s="1">
        <v>410</v>
      </c>
      <c r="F411" s="5" t="s">
        <v>2130</v>
      </c>
      <c r="G411" s="5" t="s">
        <v>2264</v>
      </c>
      <c r="H411" s="1">
        <v>2</v>
      </c>
      <c r="I411" s="1" t="s">
        <v>2479</v>
      </c>
      <c r="J411" s="1" t="s">
        <v>58</v>
      </c>
      <c r="K411" s="1" t="s">
        <v>1483</v>
      </c>
      <c r="L411" s="1" t="str">
        <f>VLOOKUP(K411,countries!A:B,2,FALSE)</f>
        <v>EU_S</v>
      </c>
      <c r="M411" s="1" t="s">
        <v>258</v>
      </c>
      <c r="N411" s="1">
        <v>0</v>
      </c>
      <c r="O411" s="1" t="s">
        <v>434</v>
      </c>
      <c r="P411" s="1" t="s">
        <v>1483</v>
      </c>
      <c r="Q411" s="1" t="e">
        <v>#N/A</v>
      </c>
      <c r="R411" s="1" t="e">
        <v>#N/A</v>
      </c>
      <c r="S411" s="1" t="e">
        <v>#N/A</v>
      </c>
      <c r="T411" s="1" t="e">
        <v>#N/A</v>
      </c>
    </row>
    <row r="412" spans="1:20" ht="15.75" customHeight="1" x14ac:dyDescent="0.2">
      <c r="A412" s="1" t="s">
        <v>2218</v>
      </c>
      <c r="B412" s="1" t="s">
        <v>423</v>
      </c>
      <c r="C412" s="1" t="s">
        <v>423</v>
      </c>
      <c r="D412" s="1" t="s">
        <v>2218</v>
      </c>
      <c r="E412" s="1">
        <v>411</v>
      </c>
      <c r="F412" s="5" t="s">
        <v>2130</v>
      </c>
      <c r="G412" s="5" t="s">
        <v>2218</v>
      </c>
      <c r="H412" s="1">
        <v>2</v>
      </c>
      <c r="I412" s="1" t="s">
        <v>2482</v>
      </c>
      <c r="J412" s="1" t="s">
        <v>284</v>
      </c>
      <c r="K412" s="1" t="s">
        <v>578</v>
      </c>
      <c r="L412" s="1" t="str">
        <f>VLOOKUP(K412,countries!A:B,2,FALSE)</f>
        <v>A_NE</v>
      </c>
      <c r="M412" s="1" t="s">
        <v>275</v>
      </c>
      <c r="N412" s="1">
        <v>0</v>
      </c>
      <c r="O412" s="1" t="s">
        <v>434</v>
      </c>
      <c r="P412" s="1" t="s">
        <v>578</v>
      </c>
      <c r="Q412" s="1" t="e">
        <v>#N/A</v>
      </c>
      <c r="R412" s="1" t="e">
        <v>#N/A</v>
      </c>
      <c r="S412" s="1" t="e">
        <v>#N/A</v>
      </c>
      <c r="T412" s="1" t="e">
        <v>#N/A</v>
      </c>
    </row>
    <row r="413" spans="1:20" ht="15.75" customHeight="1" x14ac:dyDescent="0.2">
      <c r="A413" s="1" t="s">
        <v>2206</v>
      </c>
      <c r="B413" s="1" t="s">
        <v>2486</v>
      </c>
      <c r="C413" s="1" t="s">
        <v>724</v>
      </c>
      <c r="D413" s="1" t="s">
        <v>53</v>
      </c>
      <c r="E413" s="1">
        <v>412</v>
      </c>
      <c r="F413" s="5" t="s">
        <v>2130</v>
      </c>
      <c r="G413" s="5"/>
      <c r="H413" s="1">
        <v>2</v>
      </c>
      <c r="I413" s="1" t="s">
        <v>2488</v>
      </c>
      <c r="J413" s="1" t="s">
        <v>905</v>
      </c>
      <c r="K413" s="1" t="s">
        <v>1483</v>
      </c>
      <c r="L413" s="1" t="str">
        <f>VLOOKUP(K413,countries!A:B,2,FALSE)</f>
        <v>EU_S</v>
      </c>
      <c r="M413" s="1" t="s">
        <v>258</v>
      </c>
      <c r="N413" s="1">
        <v>0</v>
      </c>
      <c r="O413" s="1" t="s">
        <v>434</v>
      </c>
      <c r="P413" s="1" t="s">
        <v>1483</v>
      </c>
      <c r="Q413" s="1" t="e">
        <v>#N/A</v>
      </c>
      <c r="R413" s="1" t="e">
        <v>#N/A</v>
      </c>
      <c r="S413" s="1" t="e">
        <v>#N/A</v>
      </c>
      <c r="T413" s="1" t="e">
        <v>#N/A</v>
      </c>
    </row>
    <row r="414" spans="1:20" ht="15.75" customHeight="1" x14ac:dyDescent="0.2">
      <c r="A414" s="1" t="s">
        <v>2200</v>
      </c>
      <c r="B414" s="1" t="s">
        <v>2490</v>
      </c>
      <c r="C414" s="1" t="s">
        <v>421</v>
      </c>
      <c r="D414" s="1" t="s">
        <v>2200</v>
      </c>
      <c r="E414" s="1">
        <v>413</v>
      </c>
      <c r="F414" s="5" t="s">
        <v>2130</v>
      </c>
      <c r="G414" s="5" t="s">
        <v>2200</v>
      </c>
      <c r="H414" s="1">
        <v>2</v>
      </c>
      <c r="I414" s="1" t="s">
        <v>2491</v>
      </c>
      <c r="J414" s="1" t="s">
        <v>462</v>
      </c>
      <c r="K414" s="1" t="s">
        <v>106</v>
      </c>
      <c r="L414" s="1" t="str">
        <f>VLOOKUP(K414,countries!A:B,2,FALSE)</f>
        <v>A_NW</v>
      </c>
      <c r="M414" s="1" t="s">
        <v>74</v>
      </c>
      <c r="N414" s="1">
        <v>0</v>
      </c>
      <c r="O414" s="1" t="s">
        <v>434</v>
      </c>
      <c r="P414" s="1" t="s">
        <v>106</v>
      </c>
      <c r="Q414" s="1" t="e">
        <v>#N/A</v>
      </c>
      <c r="R414" s="1" t="e">
        <v>#N/A</v>
      </c>
      <c r="S414" s="1" t="e">
        <v>#N/A</v>
      </c>
      <c r="T414" s="1" t="e">
        <v>#N/A</v>
      </c>
    </row>
    <row r="415" spans="1:20" ht="15.75" customHeight="1" x14ac:dyDescent="0.2">
      <c r="A415" s="1" t="s">
        <v>2238</v>
      </c>
      <c r="B415" s="1" t="s">
        <v>428</v>
      </c>
      <c r="C415" s="1" t="s">
        <v>428</v>
      </c>
      <c r="D415" s="1" t="s">
        <v>2238</v>
      </c>
      <c r="E415" s="1">
        <v>414</v>
      </c>
      <c r="F415" s="5" t="s">
        <v>2130</v>
      </c>
      <c r="G415" s="5" t="s">
        <v>2238</v>
      </c>
      <c r="H415" s="1">
        <v>2</v>
      </c>
      <c r="I415" s="1" t="s">
        <v>2496</v>
      </c>
      <c r="J415" s="1" t="s">
        <v>481</v>
      </c>
      <c r="K415" s="1" t="s">
        <v>341</v>
      </c>
      <c r="L415" s="1" t="str">
        <f>VLOOKUP(K415,countries!A:B,2,FALSE)</f>
        <v>A_S</v>
      </c>
      <c r="M415" s="1" t="s">
        <v>1495</v>
      </c>
      <c r="N415" s="1">
        <v>0</v>
      </c>
      <c r="O415" s="1" t="s">
        <v>434</v>
      </c>
      <c r="P415" s="1" t="s">
        <v>341</v>
      </c>
      <c r="Q415" s="1" t="e">
        <v>#N/A</v>
      </c>
      <c r="R415" s="1" t="e">
        <v>#N/A</v>
      </c>
      <c r="S415" s="1" t="e">
        <v>#N/A</v>
      </c>
      <c r="T415" s="1" t="e">
        <v>#N/A</v>
      </c>
    </row>
    <row r="416" spans="1:20" ht="15.75" customHeight="1" x14ac:dyDescent="0.2">
      <c r="A416" s="1" t="s">
        <v>2250</v>
      </c>
      <c r="B416" s="1" t="s">
        <v>2499</v>
      </c>
      <c r="C416" s="1" t="s">
        <v>1105</v>
      </c>
      <c r="D416" s="1" t="s">
        <v>2250</v>
      </c>
      <c r="E416" s="1">
        <v>415</v>
      </c>
      <c r="F416" s="5" t="s">
        <v>2130</v>
      </c>
      <c r="G416" s="5" t="s">
        <v>2250</v>
      </c>
      <c r="H416" s="1">
        <v>2</v>
      </c>
      <c r="I416" s="1" t="s">
        <v>2502</v>
      </c>
      <c r="J416" s="1" t="s">
        <v>1414</v>
      </c>
      <c r="K416" s="1" t="s">
        <v>174</v>
      </c>
      <c r="L416" s="1" t="str">
        <f>VLOOKUP(K416,countries!A:B,2,FALSE)</f>
        <v>A_S</v>
      </c>
      <c r="M416" s="1" t="s">
        <v>258</v>
      </c>
      <c r="N416" s="1">
        <v>0</v>
      </c>
      <c r="O416" s="1" t="s">
        <v>75</v>
      </c>
      <c r="P416" s="1" t="s">
        <v>174</v>
      </c>
      <c r="Q416" s="1" t="e">
        <v>#N/A</v>
      </c>
      <c r="R416" s="1" t="e">
        <v>#N/A</v>
      </c>
      <c r="S416" s="1" t="e">
        <v>#N/A</v>
      </c>
      <c r="T416" s="1" t="e">
        <v>#N/A</v>
      </c>
    </row>
    <row r="417" spans="1:20" ht="15.75" customHeight="1" x14ac:dyDescent="0.2">
      <c r="A417" s="1" t="s">
        <v>2235</v>
      </c>
      <c r="B417" s="1" t="s">
        <v>267</v>
      </c>
      <c r="C417" s="1" t="s">
        <v>267</v>
      </c>
      <c r="D417" s="1" t="s">
        <v>2235</v>
      </c>
      <c r="E417" s="1">
        <v>416</v>
      </c>
      <c r="F417" s="5" t="s">
        <v>2130</v>
      </c>
      <c r="G417" s="5" t="s">
        <v>2235</v>
      </c>
      <c r="H417" s="1">
        <v>2</v>
      </c>
      <c r="I417" s="1" t="s">
        <v>2506</v>
      </c>
      <c r="J417" s="1" t="s">
        <v>1507</v>
      </c>
      <c r="K417" s="1" t="s">
        <v>169</v>
      </c>
      <c r="L417" s="1" t="str">
        <f>VLOOKUP(K417,countries!A:B,2,FALSE)</f>
        <v>SA_NW</v>
      </c>
      <c r="M417" s="1" t="s">
        <v>258</v>
      </c>
      <c r="N417" s="1">
        <v>0</v>
      </c>
      <c r="O417" s="1" t="s">
        <v>434</v>
      </c>
      <c r="P417" s="1" t="s">
        <v>169</v>
      </c>
      <c r="Q417" s="1" t="e">
        <v>#N/A</v>
      </c>
      <c r="R417" s="1" t="e">
        <v>#N/A</v>
      </c>
      <c r="S417" s="1" t="e">
        <v>#N/A</v>
      </c>
      <c r="T417" s="1" t="e">
        <v>#N/A</v>
      </c>
    </row>
    <row r="418" spans="1:20" ht="15.75" customHeight="1" x14ac:dyDescent="0.2">
      <c r="A418" s="1" t="s">
        <v>2273</v>
      </c>
      <c r="B418" s="1" t="s">
        <v>492</v>
      </c>
      <c r="C418" s="1" t="s">
        <v>492</v>
      </c>
      <c r="D418" s="1" t="s">
        <v>2273</v>
      </c>
      <c r="E418" s="1">
        <v>417</v>
      </c>
      <c r="F418" s="5" t="s">
        <v>2130</v>
      </c>
      <c r="G418" s="5" t="s">
        <v>2273</v>
      </c>
      <c r="H418" s="1">
        <v>2</v>
      </c>
      <c r="I418" s="1" t="s">
        <v>2512</v>
      </c>
      <c r="J418" s="1" t="s">
        <v>1576</v>
      </c>
      <c r="K418" s="1" t="s">
        <v>341</v>
      </c>
      <c r="L418" s="1" t="str">
        <f>VLOOKUP(K418,countries!A:B,2,FALSE)</f>
        <v>A_S</v>
      </c>
      <c r="M418" s="1" t="s">
        <v>74</v>
      </c>
      <c r="N418" s="1">
        <v>0</v>
      </c>
      <c r="O418" s="1" t="s">
        <v>62</v>
      </c>
      <c r="P418" s="1" t="s">
        <v>341</v>
      </c>
      <c r="Q418" s="1" t="e">
        <v>#N/A</v>
      </c>
      <c r="R418" s="1" t="e">
        <v>#N/A</v>
      </c>
      <c r="S418" s="1" t="e">
        <v>#N/A</v>
      </c>
      <c r="T418" s="1" t="e">
        <v>#N/A</v>
      </c>
    </row>
    <row r="419" spans="1:20" ht="15.75" customHeight="1" x14ac:dyDescent="0.2">
      <c r="A419" s="1" t="s">
        <v>2516</v>
      </c>
      <c r="B419" s="1" t="s">
        <v>2517</v>
      </c>
      <c r="C419" s="1" t="s">
        <v>1105</v>
      </c>
      <c r="D419" s="1" t="s">
        <v>2516</v>
      </c>
      <c r="E419" s="1">
        <v>418</v>
      </c>
      <c r="F419" s="5" t="s">
        <v>2518</v>
      </c>
      <c r="G419" s="5" t="s">
        <v>2516</v>
      </c>
      <c r="H419" s="1">
        <v>2</v>
      </c>
      <c r="I419" s="1" t="s">
        <v>2520</v>
      </c>
      <c r="J419" s="1" t="s">
        <v>726</v>
      </c>
      <c r="K419" s="1" t="s">
        <v>174</v>
      </c>
      <c r="L419" s="1" t="str">
        <f>VLOOKUP(K419,countries!A:B,2,FALSE)</f>
        <v>A_S</v>
      </c>
      <c r="M419" s="1" t="s">
        <v>258</v>
      </c>
      <c r="N419" s="1">
        <v>0</v>
      </c>
      <c r="O419" s="1" t="s">
        <v>75</v>
      </c>
      <c r="P419" s="1" t="s">
        <v>174</v>
      </c>
      <c r="Q419" s="1" t="e">
        <v>#N/A</v>
      </c>
      <c r="R419" s="1" t="e">
        <v>#N/A</v>
      </c>
      <c r="S419" s="1" t="e">
        <v>#N/A</v>
      </c>
      <c r="T419" s="1" t="e">
        <v>#N/A</v>
      </c>
    </row>
    <row r="420" spans="1:20" ht="15.75" customHeight="1" x14ac:dyDescent="0.2">
      <c r="A420" s="1" t="s">
        <v>2224</v>
      </c>
      <c r="B420" s="1" t="s">
        <v>689</v>
      </c>
      <c r="C420" s="1" t="s">
        <v>689</v>
      </c>
      <c r="D420" s="1" t="s">
        <v>2224</v>
      </c>
      <c r="E420" s="1">
        <v>419</v>
      </c>
      <c r="F420" s="5" t="s">
        <v>2130</v>
      </c>
      <c r="G420" s="5" t="s">
        <v>2224</v>
      </c>
      <c r="H420" s="1">
        <v>2</v>
      </c>
      <c r="I420" s="1" t="s">
        <v>2525</v>
      </c>
      <c r="J420" s="1" t="s">
        <v>1521</v>
      </c>
      <c r="K420" s="1" t="s">
        <v>213</v>
      </c>
      <c r="L420" s="1" t="str">
        <f>VLOOKUP(K420,countries!A:B,2,FALSE)</f>
        <v>A_S</v>
      </c>
      <c r="M420" s="1" t="s">
        <v>46</v>
      </c>
      <c r="N420" s="1">
        <v>0</v>
      </c>
      <c r="O420" s="1" t="s">
        <v>434</v>
      </c>
      <c r="P420" s="1" t="s">
        <v>213</v>
      </c>
      <c r="Q420" s="1" t="e">
        <v>#N/A</v>
      </c>
      <c r="R420" s="1" t="e">
        <v>#N/A</v>
      </c>
      <c r="S420" s="1" t="e">
        <v>#N/A</v>
      </c>
      <c r="T420" s="1" t="e">
        <v>#N/A</v>
      </c>
    </row>
    <row r="421" spans="1:20" ht="15.75" customHeight="1" x14ac:dyDescent="0.2">
      <c r="A421" s="1" t="s">
        <v>2269</v>
      </c>
      <c r="B421" s="1" t="s">
        <v>245</v>
      </c>
      <c r="C421" s="1" t="s">
        <v>245</v>
      </c>
      <c r="D421" s="1" t="s">
        <v>2269</v>
      </c>
      <c r="E421" s="1">
        <v>420</v>
      </c>
      <c r="F421" s="5" t="s">
        <v>2130</v>
      </c>
      <c r="G421" s="5" t="s">
        <v>2269</v>
      </c>
      <c r="H421" s="1">
        <v>2</v>
      </c>
      <c r="I421" s="1" t="s">
        <v>2529</v>
      </c>
      <c r="J421" s="1" t="s">
        <v>743</v>
      </c>
      <c r="K421" s="1" t="s">
        <v>44</v>
      </c>
      <c r="L421" s="1" t="str">
        <f>VLOOKUP(K421,countries!A:B,2,FALSE)</f>
        <v>IN</v>
      </c>
      <c r="M421" s="1" t="s">
        <v>61</v>
      </c>
      <c r="N421" s="1">
        <v>0</v>
      </c>
      <c r="O421" s="1" t="s">
        <v>434</v>
      </c>
      <c r="P421" s="1" t="s">
        <v>44</v>
      </c>
      <c r="Q421" s="1" t="e">
        <v>#N/A</v>
      </c>
      <c r="R421" s="1" t="e">
        <v>#N/A</v>
      </c>
      <c r="S421" s="1" t="e">
        <v>#N/A</v>
      </c>
      <c r="T421" s="1" t="e">
        <v>#N/A</v>
      </c>
    </row>
    <row r="422" spans="1:20" ht="15.75" customHeight="1" x14ac:dyDescent="0.2">
      <c r="A422" s="1" t="s">
        <v>2231</v>
      </c>
      <c r="B422" s="1" t="s">
        <v>2533</v>
      </c>
      <c r="C422" s="1" t="s">
        <v>245</v>
      </c>
      <c r="D422" s="1" t="s">
        <v>2231</v>
      </c>
      <c r="E422" s="1">
        <v>421</v>
      </c>
      <c r="F422" s="5" t="s">
        <v>2130</v>
      </c>
      <c r="G422" s="5"/>
      <c r="H422" s="1">
        <v>2</v>
      </c>
      <c r="I422" s="1" t="s">
        <v>2535</v>
      </c>
      <c r="J422" s="1" t="s">
        <v>64</v>
      </c>
      <c r="K422" s="1" t="s">
        <v>44</v>
      </c>
      <c r="L422" s="1" t="str">
        <f>VLOOKUP(K422,countries!A:B,2,FALSE)</f>
        <v>IN</v>
      </c>
      <c r="M422" s="1" t="s">
        <v>61</v>
      </c>
      <c r="N422" s="1">
        <v>0</v>
      </c>
      <c r="O422" s="1" t="s">
        <v>434</v>
      </c>
      <c r="P422" s="1" t="s">
        <v>44</v>
      </c>
      <c r="Q422" s="1" t="e">
        <v>#N/A</v>
      </c>
      <c r="R422" s="1" t="e">
        <v>#N/A</v>
      </c>
      <c r="S422" s="1" t="e">
        <v>#N/A</v>
      </c>
      <c r="T422" s="1" t="e">
        <v>#N/A</v>
      </c>
    </row>
    <row r="423" spans="1:20" ht="15.75" customHeight="1" x14ac:dyDescent="0.2">
      <c r="A423" s="1" t="s">
        <v>2213</v>
      </c>
      <c r="B423" s="1" t="s">
        <v>420</v>
      </c>
      <c r="C423" s="1" t="s">
        <v>420</v>
      </c>
      <c r="D423" s="1" t="s">
        <v>2213</v>
      </c>
      <c r="E423" s="1">
        <v>422</v>
      </c>
      <c r="F423" s="5" t="s">
        <v>2130</v>
      </c>
      <c r="G423" s="5" t="s">
        <v>2213</v>
      </c>
      <c r="H423" s="1">
        <v>2</v>
      </c>
      <c r="I423" s="1" t="s">
        <v>2542</v>
      </c>
      <c r="J423" s="1" t="s">
        <v>1551</v>
      </c>
      <c r="K423" s="1" t="s">
        <v>174</v>
      </c>
      <c r="L423" s="1" t="str">
        <f>VLOOKUP(K423,countries!A:B,2,FALSE)</f>
        <v>A_S</v>
      </c>
      <c r="M423" s="1" t="s">
        <v>344</v>
      </c>
      <c r="N423" s="1">
        <v>0</v>
      </c>
      <c r="O423" s="1" t="s">
        <v>434</v>
      </c>
      <c r="P423" s="1" t="s">
        <v>174</v>
      </c>
      <c r="Q423" s="1" t="e">
        <v>#N/A</v>
      </c>
      <c r="R423" s="1" t="e">
        <v>#N/A</v>
      </c>
      <c r="S423" s="1" t="e">
        <v>#N/A</v>
      </c>
      <c r="T423" s="1" t="e">
        <v>#N/A</v>
      </c>
    </row>
    <row r="424" spans="1:20" ht="15.75" customHeight="1" x14ac:dyDescent="0.2">
      <c r="A424" s="1" t="s">
        <v>2197</v>
      </c>
      <c r="B424" s="1" t="s">
        <v>2547</v>
      </c>
      <c r="C424" s="1" t="s">
        <v>420</v>
      </c>
      <c r="D424" s="1" t="s">
        <v>53</v>
      </c>
      <c r="E424" s="1">
        <v>423</v>
      </c>
      <c r="F424" s="5" t="s">
        <v>2130</v>
      </c>
      <c r="G424" s="5"/>
      <c r="H424" s="1">
        <v>2</v>
      </c>
      <c r="I424" s="1" t="s">
        <v>2549</v>
      </c>
      <c r="J424" s="1" t="s">
        <v>407</v>
      </c>
      <c r="K424" s="1" t="s">
        <v>174</v>
      </c>
      <c r="L424" s="1" t="str">
        <f>VLOOKUP(K424,countries!A:B,2,FALSE)</f>
        <v>A_S</v>
      </c>
      <c r="M424" s="1" t="s">
        <v>344</v>
      </c>
      <c r="N424" s="1">
        <v>0</v>
      </c>
      <c r="O424" s="1" t="s">
        <v>434</v>
      </c>
      <c r="P424" s="1" t="s">
        <v>174</v>
      </c>
      <c r="Q424" s="1" t="e">
        <v>#N/A</v>
      </c>
      <c r="R424" s="1" t="e">
        <v>#N/A</v>
      </c>
      <c r="S424" s="1" t="e">
        <v>#N/A</v>
      </c>
      <c r="T424" s="1" t="e">
        <v>#N/A</v>
      </c>
    </row>
    <row r="425" spans="1:20" ht="15.75" customHeight="1" x14ac:dyDescent="0.2">
      <c r="A425" s="1" t="s">
        <v>2221</v>
      </c>
      <c r="B425" s="1" t="s">
        <v>427</v>
      </c>
      <c r="C425" s="1" t="s">
        <v>427</v>
      </c>
      <c r="D425" s="1" t="s">
        <v>2221</v>
      </c>
      <c r="E425" s="1">
        <v>424</v>
      </c>
      <c r="F425" s="5" t="s">
        <v>2130</v>
      </c>
      <c r="G425" s="5" t="s">
        <v>2221</v>
      </c>
      <c r="H425" s="1">
        <v>2</v>
      </c>
      <c r="I425" s="1" t="s">
        <v>2554</v>
      </c>
      <c r="J425" s="1" t="s">
        <v>2050</v>
      </c>
      <c r="K425" s="1" t="s">
        <v>341</v>
      </c>
      <c r="L425" s="1" t="str">
        <f>VLOOKUP(K425,countries!A:B,2,FALSE)</f>
        <v>A_S</v>
      </c>
      <c r="M425" s="1" t="s">
        <v>1495</v>
      </c>
      <c r="N425" s="1">
        <v>0</v>
      </c>
      <c r="O425" s="1" t="s">
        <v>434</v>
      </c>
      <c r="P425" s="1" t="s">
        <v>341</v>
      </c>
      <c r="Q425" s="1" t="e">
        <v>#N/A</v>
      </c>
      <c r="R425" s="1" t="e">
        <v>#N/A</v>
      </c>
      <c r="S425" s="1" t="e">
        <v>#N/A</v>
      </c>
      <c r="T425" s="1" t="e">
        <v>#N/A</v>
      </c>
    </row>
    <row r="426" spans="1:20" ht="15.75" customHeight="1" x14ac:dyDescent="0.2">
      <c r="A426" s="1" t="s">
        <v>2209</v>
      </c>
      <c r="B426" s="1" t="s">
        <v>2560</v>
      </c>
      <c r="C426" s="1" t="s">
        <v>1083</v>
      </c>
      <c r="D426" s="1" t="s">
        <v>2209</v>
      </c>
      <c r="E426" s="1">
        <v>425</v>
      </c>
      <c r="F426" s="5" t="s">
        <v>2130</v>
      </c>
      <c r="G426" s="5" t="s">
        <v>2209</v>
      </c>
      <c r="H426" s="1">
        <v>2</v>
      </c>
      <c r="I426" s="1" t="s">
        <v>2562</v>
      </c>
      <c r="J426" s="1" t="s">
        <v>667</v>
      </c>
      <c r="K426" s="1" t="s">
        <v>174</v>
      </c>
      <c r="L426" s="1" t="str">
        <f>VLOOKUP(K426,countries!A:B,2,FALSE)</f>
        <v>A_S</v>
      </c>
      <c r="M426" s="1" t="s">
        <v>46</v>
      </c>
      <c r="N426" s="1">
        <v>0</v>
      </c>
      <c r="O426" s="1" t="s">
        <v>62</v>
      </c>
      <c r="P426" s="1" t="s">
        <v>174</v>
      </c>
      <c r="Q426" s="1" t="e">
        <v>#N/A</v>
      </c>
      <c r="R426" s="1" t="e">
        <v>#N/A</v>
      </c>
      <c r="S426" s="1" t="e">
        <v>#N/A</v>
      </c>
      <c r="T426" s="1" t="e">
        <v>#N/A</v>
      </c>
    </row>
    <row r="427" spans="1:20" ht="15.75" customHeight="1" x14ac:dyDescent="0.2">
      <c r="A427" s="1" t="s">
        <v>2567</v>
      </c>
      <c r="B427" s="1" t="s">
        <v>2568</v>
      </c>
      <c r="C427" s="1" t="s">
        <v>424</v>
      </c>
      <c r="D427" s="1" t="s">
        <v>2567</v>
      </c>
      <c r="E427" s="1">
        <v>426</v>
      </c>
      <c r="F427" s="5" t="s">
        <v>2569</v>
      </c>
      <c r="G427" s="5" t="s">
        <v>2567</v>
      </c>
      <c r="H427" s="1">
        <v>2</v>
      </c>
      <c r="I427" s="1" t="s">
        <v>2570</v>
      </c>
      <c r="J427" s="1" t="s">
        <v>363</v>
      </c>
      <c r="K427" s="1" t="s">
        <v>341</v>
      </c>
      <c r="L427" s="1" t="str">
        <f>VLOOKUP(K427,countries!A:B,2,FALSE)</f>
        <v>A_S</v>
      </c>
      <c r="M427" s="1" t="s">
        <v>543</v>
      </c>
      <c r="N427" s="1">
        <v>0</v>
      </c>
      <c r="O427" s="1" t="s">
        <v>434</v>
      </c>
      <c r="P427" s="1" t="s">
        <v>341</v>
      </c>
      <c r="Q427" s="1" t="e">
        <v>#N/A</v>
      </c>
      <c r="R427" s="1" t="e">
        <v>#N/A</v>
      </c>
      <c r="S427" s="1" t="e">
        <v>#N/A</v>
      </c>
      <c r="T427" s="1" t="e">
        <v>#N/A</v>
      </c>
    </row>
    <row r="428" spans="1:20" ht="15.75" customHeight="1" x14ac:dyDescent="0.2">
      <c r="A428" s="1" t="s">
        <v>2575</v>
      </c>
      <c r="B428" s="1" t="s">
        <v>495</v>
      </c>
      <c r="C428" s="1" t="s">
        <v>495</v>
      </c>
      <c r="D428" s="1" t="s">
        <v>2575</v>
      </c>
      <c r="E428" s="1">
        <v>427</v>
      </c>
      <c r="F428" s="5" t="s">
        <v>2576</v>
      </c>
      <c r="G428" s="5" t="s">
        <v>2575</v>
      </c>
      <c r="H428" s="1">
        <v>2</v>
      </c>
      <c r="I428" s="1" t="s">
        <v>2578</v>
      </c>
      <c r="J428" s="1" t="s">
        <v>1387</v>
      </c>
      <c r="K428" s="1" t="s">
        <v>341</v>
      </c>
      <c r="L428" s="1" t="str">
        <f>VLOOKUP(K428,countries!A:B,2,FALSE)</f>
        <v>A_S</v>
      </c>
      <c r="M428" s="1" t="s">
        <v>2006</v>
      </c>
      <c r="N428" s="1">
        <v>0</v>
      </c>
      <c r="O428" s="1" t="s">
        <v>62</v>
      </c>
      <c r="P428" s="1" t="s">
        <v>341</v>
      </c>
      <c r="Q428" s="1" t="e">
        <v>#N/A</v>
      </c>
      <c r="R428" s="1" t="e">
        <v>#N/A</v>
      </c>
      <c r="S428" s="1" t="e">
        <v>#N/A</v>
      </c>
      <c r="T428" s="1" t="e">
        <v>#N/A</v>
      </c>
    </row>
    <row r="429" spans="1:20" ht="15.75" customHeight="1" x14ac:dyDescent="0.2">
      <c r="A429" s="1" t="s">
        <v>2582</v>
      </c>
      <c r="B429" s="1" t="s">
        <v>598</v>
      </c>
      <c r="C429" s="1" t="s">
        <v>598</v>
      </c>
      <c r="D429" s="1" t="s">
        <v>2582</v>
      </c>
      <c r="E429" s="1">
        <v>428</v>
      </c>
      <c r="F429" s="5" t="s">
        <v>2583</v>
      </c>
      <c r="G429" s="5" t="s">
        <v>2582</v>
      </c>
      <c r="H429" s="1">
        <v>2</v>
      </c>
      <c r="I429" s="1" t="s">
        <v>2585</v>
      </c>
      <c r="J429" s="1" t="s">
        <v>1321</v>
      </c>
      <c r="K429" s="1" t="s">
        <v>44</v>
      </c>
      <c r="L429" s="1" t="str">
        <f>VLOOKUP(K429,countries!A:B,2,FALSE)</f>
        <v>IN</v>
      </c>
      <c r="M429" s="1" t="s">
        <v>275</v>
      </c>
      <c r="N429" s="1">
        <v>0</v>
      </c>
      <c r="O429" s="1" t="s">
        <v>434</v>
      </c>
      <c r="P429" s="1" t="s">
        <v>44</v>
      </c>
      <c r="Q429" s="1" t="s">
        <v>535</v>
      </c>
      <c r="R429" s="1" t="s">
        <v>201</v>
      </c>
      <c r="S429" s="1">
        <v>32.1</v>
      </c>
      <c r="T429" s="1">
        <v>2100</v>
      </c>
    </row>
    <row r="430" spans="1:20" ht="15.75" customHeight="1" x14ac:dyDescent="0.2">
      <c r="A430" s="1" t="s">
        <v>2589</v>
      </c>
      <c r="B430" s="1" t="s">
        <v>170</v>
      </c>
      <c r="C430" s="1" t="s">
        <v>170</v>
      </c>
      <c r="D430" s="1" t="s">
        <v>2589</v>
      </c>
      <c r="E430" s="1">
        <v>429</v>
      </c>
      <c r="F430" s="5" t="s">
        <v>2142</v>
      </c>
      <c r="G430" s="5" t="s">
        <v>2589</v>
      </c>
      <c r="H430" s="1">
        <v>2</v>
      </c>
      <c r="I430" s="1" t="s">
        <v>2591</v>
      </c>
      <c r="J430" s="1" t="s">
        <v>1367</v>
      </c>
      <c r="K430" s="1" t="s">
        <v>106</v>
      </c>
      <c r="L430" s="1" t="str">
        <f>VLOOKUP(K430,countries!A:B,2,FALSE)</f>
        <v>A_NW</v>
      </c>
      <c r="M430" s="1" t="s">
        <v>61</v>
      </c>
      <c r="N430" s="1">
        <v>0</v>
      </c>
      <c r="O430" s="1" t="s">
        <v>62</v>
      </c>
      <c r="P430" s="1" t="s">
        <v>106</v>
      </c>
      <c r="Q430" s="1" t="e">
        <v>#N/A</v>
      </c>
      <c r="R430" s="1" t="e">
        <v>#N/A</v>
      </c>
      <c r="S430" s="1" t="e">
        <v>#N/A</v>
      </c>
      <c r="T430" s="1" t="e">
        <v>#N/A</v>
      </c>
    </row>
    <row r="431" spans="1:20" ht="15.75" customHeight="1" x14ac:dyDescent="0.2">
      <c r="A431" s="1" t="s">
        <v>2595</v>
      </c>
      <c r="B431" s="1" t="s">
        <v>233</v>
      </c>
      <c r="C431" s="1" t="s">
        <v>233</v>
      </c>
      <c r="D431" s="1" t="s">
        <v>2595</v>
      </c>
      <c r="E431" s="1">
        <v>430</v>
      </c>
      <c r="F431" s="5" t="s">
        <v>2142</v>
      </c>
      <c r="G431" s="5" t="s">
        <v>2595</v>
      </c>
      <c r="H431" s="1">
        <v>2</v>
      </c>
      <c r="I431" s="1" t="s">
        <v>2597</v>
      </c>
      <c r="J431" s="1" t="s">
        <v>588</v>
      </c>
      <c r="K431" s="1" t="s">
        <v>213</v>
      </c>
      <c r="L431" s="1" t="str">
        <f>VLOOKUP(K431,countries!A:B,2,FALSE)</f>
        <v>A_S</v>
      </c>
      <c r="M431" s="1" t="s">
        <v>275</v>
      </c>
      <c r="N431" s="1">
        <v>0</v>
      </c>
      <c r="O431" s="1" t="s">
        <v>434</v>
      </c>
      <c r="P431" s="1" t="s">
        <v>213</v>
      </c>
      <c r="Q431" s="1" t="s">
        <v>535</v>
      </c>
      <c r="R431" s="1" t="s">
        <v>755</v>
      </c>
      <c r="S431" s="1">
        <v>34.1</v>
      </c>
      <c r="T431" s="1">
        <v>2100</v>
      </c>
    </row>
    <row r="432" spans="1:20" ht="15.75" customHeight="1" x14ac:dyDescent="0.2">
      <c r="A432" s="1" t="s">
        <v>2602</v>
      </c>
      <c r="B432" s="1" t="s">
        <v>2603</v>
      </c>
      <c r="C432" s="1" t="s">
        <v>832</v>
      </c>
      <c r="D432" s="1" t="s">
        <v>2602</v>
      </c>
      <c r="E432" s="1">
        <v>431</v>
      </c>
      <c r="F432" s="5" t="s">
        <v>2142</v>
      </c>
      <c r="G432" s="5" t="s">
        <v>2602</v>
      </c>
      <c r="H432" s="1">
        <v>2</v>
      </c>
      <c r="I432" s="1" t="s">
        <v>2604</v>
      </c>
      <c r="J432" s="1" t="s">
        <v>924</v>
      </c>
      <c r="K432" s="1" t="s">
        <v>106</v>
      </c>
      <c r="L432" s="1" t="str">
        <f>VLOOKUP(K432,countries!A:B,2,FALSE)</f>
        <v>A_NW</v>
      </c>
      <c r="M432" s="1" t="s">
        <v>46</v>
      </c>
      <c r="N432" s="1">
        <v>0</v>
      </c>
      <c r="O432" s="1" t="s">
        <v>434</v>
      </c>
      <c r="P432" s="1" t="s">
        <v>106</v>
      </c>
      <c r="Q432" s="1" t="e">
        <v>#N/A</v>
      </c>
      <c r="R432" s="1" t="e">
        <v>#N/A</v>
      </c>
      <c r="S432" s="1" t="e">
        <v>#N/A</v>
      </c>
      <c r="T432" s="1" t="e">
        <v>#N/A</v>
      </c>
    </row>
    <row r="433" spans="1:20" ht="15.75" customHeight="1" x14ac:dyDescent="0.2">
      <c r="A433" s="1" t="s">
        <v>2607</v>
      </c>
      <c r="B433" s="1" t="s">
        <v>2608</v>
      </c>
      <c r="C433" s="1" t="s">
        <v>832</v>
      </c>
      <c r="D433" s="1" t="s">
        <v>2607</v>
      </c>
      <c r="E433" s="1">
        <v>432</v>
      </c>
      <c r="F433" s="5" t="s">
        <v>2142</v>
      </c>
      <c r="G433" s="5"/>
      <c r="H433" s="1">
        <v>2</v>
      </c>
      <c r="I433" s="1" t="s">
        <v>2610</v>
      </c>
      <c r="J433" s="1" t="s">
        <v>924</v>
      </c>
      <c r="K433" s="1" t="s">
        <v>106</v>
      </c>
      <c r="L433" s="1" t="str">
        <f>VLOOKUP(K433,countries!A:B,2,FALSE)</f>
        <v>A_NW</v>
      </c>
      <c r="M433" s="1" t="s">
        <v>46</v>
      </c>
      <c r="N433" s="1">
        <v>0</v>
      </c>
      <c r="O433" s="1" t="s">
        <v>434</v>
      </c>
      <c r="P433" s="1" t="s">
        <v>106</v>
      </c>
      <c r="Q433" s="1" t="e">
        <v>#N/A</v>
      </c>
      <c r="R433" s="1" t="e">
        <v>#N/A</v>
      </c>
      <c r="S433" s="1" t="e">
        <v>#N/A</v>
      </c>
      <c r="T433" s="1" t="e">
        <v>#N/A</v>
      </c>
    </row>
    <row r="434" spans="1:20" ht="15.75" customHeight="1" x14ac:dyDescent="0.2">
      <c r="A434" s="1" t="s">
        <v>2614</v>
      </c>
      <c r="B434" s="1" t="s">
        <v>421</v>
      </c>
      <c r="C434" s="1" t="s">
        <v>421</v>
      </c>
      <c r="D434" s="1" t="s">
        <v>53</v>
      </c>
      <c r="E434" s="1">
        <v>433</v>
      </c>
      <c r="F434" s="5" t="s">
        <v>2142</v>
      </c>
      <c r="G434" s="5" t="s">
        <v>2614</v>
      </c>
      <c r="H434" s="1">
        <v>2</v>
      </c>
      <c r="I434" s="1" t="s">
        <v>2616</v>
      </c>
      <c r="J434" s="1" t="s">
        <v>687</v>
      </c>
      <c r="K434" s="1" t="s">
        <v>106</v>
      </c>
      <c r="L434" s="1" t="str">
        <f>VLOOKUP(K434,countries!A:B,2,FALSE)</f>
        <v>A_NW</v>
      </c>
      <c r="M434" s="1" t="s">
        <v>74</v>
      </c>
      <c r="N434" s="1">
        <v>0</v>
      </c>
      <c r="O434" s="1" t="s">
        <v>434</v>
      </c>
      <c r="P434" s="1" t="s">
        <v>106</v>
      </c>
      <c r="Q434" s="1" t="e">
        <v>#N/A</v>
      </c>
      <c r="R434" s="1" t="e">
        <v>#N/A</v>
      </c>
      <c r="S434" s="1" t="e">
        <v>#N/A</v>
      </c>
      <c r="T434" s="1" t="e">
        <v>#N/A</v>
      </c>
    </row>
    <row r="435" spans="1:20" ht="15.75" customHeight="1" x14ac:dyDescent="0.2">
      <c r="A435" s="1" t="s">
        <v>2619</v>
      </c>
      <c r="B435" s="1" t="s">
        <v>2620</v>
      </c>
      <c r="C435" s="1" t="s">
        <v>1087</v>
      </c>
      <c r="D435" s="1" t="s">
        <v>53</v>
      </c>
      <c r="E435" s="1">
        <v>434</v>
      </c>
      <c r="F435" s="5" t="s">
        <v>2142</v>
      </c>
      <c r="G435" s="5" t="s">
        <v>2619</v>
      </c>
      <c r="H435" s="1">
        <v>2</v>
      </c>
      <c r="I435" s="1" t="s">
        <v>2621</v>
      </c>
      <c r="J435" s="1" t="s">
        <v>1507</v>
      </c>
      <c r="K435" s="1" t="s">
        <v>174</v>
      </c>
      <c r="L435" s="1" t="str">
        <f>VLOOKUP(K435,countries!A:B,2,FALSE)</f>
        <v>A_S</v>
      </c>
      <c r="M435" s="1" t="s">
        <v>61</v>
      </c>
      <c r="N435" s="1">
        <v>0</v>
      </c>
      <c r="O435" s="1" t="s">
        <v>62</v>
      </c>
      <c r="P435" s="1" t="s">
        <v>174</v>
      </c>
      <c r="Q435" s="1" t="e">
        <v>#N/A</v>
      </c>
      <c r="R435" s="1" t="e">
        <v>#N/A</v>
      </c>
      <c r="S435" s="1" t="e">
        <v>#N/A</v>
      </c>
      <c r="T435" s="1" t="e">
        <v>#N/A</v>
      </c>
    </row>
    <row r="436" spans="1:20" ht="15.75" customHeight="1" x14ac:dyDescent="0.2">
      <c r="A436" s="1" t="s">
        <v>2624</v>
      </c>
      <c r="B436" s="1" t="s">
        <v>219</v>
      </c>
      <c r="C436" s="1" t="s">
        <v>219</v>
      </c>
      <c r="D436" s="1" t="s">
        <v>2624</v>
      </c>
      <c r="E436" s="1">
        <v>435</v>
      </c>
      <c r="F436" s="5" t="s">
        <v>2142</v>
      </c>
      <c r="G436" s="5" t="s">
        <v>2624</v>
      </c>
      <c r="H436" s="1">
        <v>2</v>
      </c>
      <c r="I436" s="1" t="s">
        <v>2625</v>
      </c>
      <c r="J436" s="1" t="s">
        <v>1387</v>
      </c>
      <c r="K436" s="1" t="s">
        <v>73</v>
      </c>
      <c r="L436" s="1" t="str">
        <f>VLOOKUP(K436,countries!A:B,2,FALSE)</f>
        <v>SA_SE</v>
      </c>
      <c r="M436" s="1" t="s">
        <v>46</v>
      </c>
      <c r="N436" s="1">
        <v>0</v>
      </c>
      <c r="O436" s="1" t="s">
        <v>434</v>
      </c>
      <c r="P436" s="1" t="s">
        <v>73</v>
      </c>
      <c r="Q436" s="1" t="e">
        <v>#N/A</v>
      </c>
      <c r="R436" s="1" t="e">
        <v>#N/A</v>
      </c>
      <c r="S436" s="1" t="e">
        <v>#N/A</v>
      </c>
      <c r="T436" s="1" t="e">
        <v>#N/A</v>
      </c>
    </row>
    <row r="437" spans="1:20" ht="15.75" customHeight="1" x14ac:dyDescent="0.2">
      <c r="A437" s="1" t="s">
        <v>2630</v>
      </c>
      <c r="B437" s="1" t="s">
        <v>2631</v>
      </c>
      <c r="C437" s="1" t="s">
        <v>329</v>
      </c>
      <c r="D437" s="1" t="s">
        <v>2630</v>
      </c>
      <c r="E437" s="1">
        <v>436</v>
      </c>
      <c r="F437" s="5" t="s">
        <v>2142</v>
      </c>
      <c r="G437" s="5" t="s">
        <v>2630</v>
      </c>
      <c r="H437" s="1">
        <v>2</v>
      </c>
      <c r="I437" s="1" t="s">
        <v>2634</v>
      </c>
      <c r="J437" s="1" t="s">
        <v>1128</v>
      </c>
      <c r="K437" s="1" t="s">
        <v>296</v>
      </c>
      <c r="L437" s="1" t="str">
        <f>VLOOKUP(K437,countries!A:B,2,FALSE)</f>
        <v>SA_SE</v>
      </c>
      <c r="M437" s="1" t="s">
        <v>46</v>
      </c>
      <c r="N437" s="1">
        <v>0</v>
      </c>
      <c r="O437" s="1" t="s">
        <v>434</v>
      </c>
      <c r="P437" s="1" t="s">
        <v>296</v>
      </c>
      <c r="Q437" s="1" t="e">
        <v>#N/A</v>
      </c>
      <c r="R437" s="1" t="e">
        <v>#N/A</v>
      </c>
      <c r="S437" s="1" t="e">
        <v>#N/A</v>
      </c>
      <c r="T437" s="1" t="e">
        <v>#N/A</v>
      </c>
    </row>
    <row r="438" spans="1:20" ht="15.75" customHeight="1" x14ac:dyDescent="0.2">
      <c r="A438" s="1" t="s">
        <v>2640</v>
      </c>
      <c r="B438" s="1" t="s">
        <v>2641</v>
      </c>
      <c r="C438" s="1" t="s">
        <v>298</v>
      </c>
      <c r="D438" s="1" t="s">
        <v>2640</v>
      </c>
      <c r="E438" s="1">
        <v>437</v>
      </c>
      <c r="F438" s="5" t="s">
        <v>2643</v>
      </c>
      <c r="G438" s="5" t="s">
        <v>2640</v>
      </c>
      <c r="H438" s="1">
        <v>2</v>
      </c>
      <c r="I438" s="1" t="s">
        <v>2644</v>
      </c>
      <c r="J438" s="1" t="s">
        <v>780</v>
      </c>
      <c r="K438" s="1" t="s">
        <v>987</v>
      </c>
      <c r="L438" s="1" t="str">
        <f>VLOOKUP(K438,countries!A:B,2,FALSE)</f>
        <v>A_NW</v>
      </c>
      <c r="M438" s="1" t="s">
        <v>275</v>
      </c>
      <c r="N438" s="1">
        <v>0</v>
      </c>
      <c r="O438" s="1" t="s">
        <v>434</v>
      </c>
      <c r="P438" s="1" t="s">
        <v>987</v>
      </c>
      <c r="Q438" s="1" t="e">
        <v>#N/A</v>
      </c>
      <c r="R438" s="1" t="e">
        <v>#N/A</v>
      </c>
      <c r="S438" s="1" t="e">
        <v>#N/A</v>
      </c>
      <c r="T438" s="1" t="e">
        <v>#N/A</v>
      </c>
    </row>
    <row r="439" spans="1:20" ht="15.75" customHeight="1" x14ac:dyDescent="0.2">
      <c r="A439" s="1" t="s">
        <v>2649</v>
      </c>
      <c r="B439" s="1" t="s">
        <v>422</v>
      </c>
      <c r="C439" s="1" t="s">
        <v>422</v>
      </c>
      <c r="D439" s="1" t="s">
        <v>2649</v>
      </c>
      <c r="E439" s="1">
        <v>438</v>
      </c>
      <c r="F439" s="5" t="s">
        <v>2142</v>
      </c>
      <c r="G439" s="5" t="s">
        <v>2649</v>
      </c>
      <c r="H439" s="1">
        <v>2</v>
      </c>
      <c r="I439" s="1" t="s">
        <v>2650</v>
      </c>
      <c r="J439" s="1" t="s">
        <v>1433</v>
      </c>
      <c r="K439" s="1" t="s">
        <v>578</v>
      </c>
      <c r="L439" s="1" t="str">
        <f>VLOOKUP(K439,countries!A:B,2,FALSE)</f>
        <v>A_NE</v>
      </c>
      <c r="M439" s="1" t="s">
        <v>275</v>
      </c>
      <c r="N439" s="1">
        <v>0</v>
      </c>
      <c r="O439" s="1" t="s">
        <v>434</v>
      </c>
      <c r="P439" s="1" t="s">
        <v>578</v>
      </c>
      <c r="Q439" s="1" t="e">
        <v>#N/A</v>
      </c>
      <c r="R439" s="1" t="e">
        <v>#N/A</v>
      </c>
      <c r="S439" s="1" t="e">
        <v>#N/A</v>
      </c>
      <c r="T439" s="1" t="e">
        <v>#N/A</v>
      </c>
    </row>
    <row r="440" spans="1:20" ht="15.75" customHeight="1" x14ac:dyDescent="0.2">
      <c r="A440" s="1" t="s">
        <v>2656</v>
      </c>
      <c r="B440" s="1" t="s">
        <v>298</v>
      </c>
      <c r="C440" s="1" t="s">
        <v>298</v>
      </c>
      <c r="D440" s="1" t="s">
        <v>2656</v>
      </c>
      <c r="E440" s="1">
        <v>439</v>
      </c>
      <c r="F440" s="5" t="s">
        <v>2142</v>
      </c>
      <c r="G440" s="5" t="s">
        <v>2656</v>
      </c>
      <c r="H440" s="1">
        <v>2</v>
      </c>
      <c r="I440" s="1" t="s">
        <v>2658</v>
      </c>
      <c r="J440" s="1" t="s">
        <v>743</v>
      </c>
      <c r="K440" s="1" t="s">
        <v>987</v>
      </c>
      <c r="L440" s="1" t="str">
        <f>VLOOKUP(K440,countries!A:B,2,FALSE)</f>
        <v>A_NW</v>
      </c>
      <c r="M440" s="1" t="s">
        <v>275</v>
      </c>
      <c r="N440" s="1">
        <v>0</v>
      </c>
      <c r="O440" s="1" t="s">
        <v>434</v>
      </c>
      <c r="P440" s="1" t="s">
        <v>987</v>
      </c>
      <c r="Q440" s="1" t="e">
        <v>#N/A</v>
      </c>
      <c r="R440" s="1" t="e">
        <v>#N/A</v>
      </c>
      <c r="S440" s="1" t="e">
        <v>#N/A</v>
      </c>
      <c r="T440" s="1" t="e">
        <v>#N/A</v>
      </c>
    </row>
    <row r="441" spans="1:20" ht="15.75" customHeight="1" x14ac:dyDescent="0.2">
      <c r="A441" s="1" t="s">
        <v>2662</v>
      </c>
      <c r="B441" s="1" t="s">
        <v>487</v>
      </c>
      <c r="C441" s="1" t="s">
        <v>487</v>
      </c>
      <c r="D441" s="1" t="s">
        <v>2662</v>
      </c>
      <c r="E441" s="1">
        <v>440</v>
      </c>
      <c r="F441" s="5" t="s">
        <v>2142</v>
      </c>
      <c r="G441" s="5" t="s">
        <v>2662</v>
      </c>
      <c r="H441" s="1">
        <v>2</v>
      </c>
      <c r="I441" s="1" t="s">
        <v>2664</v>
      </c>
      <c r="J441" s="1" t="s">
        <v>588</v>
      </c>
      <c r="K441" s="1" t="s">
        <v>578</v>
      </c>
      <c r="L441" s="1" t="str">
        <f>VLOOKUP(K441,countries!A:B,2,FALSE)</f>
        <v>A_NE</v>
      </c>
      <c r="M441" s="1" t="s">
        <v>2422</v>
      </c>
      <c r="N441" s="1">
        <v>0</v>
      </c>
      <c r="O441" s="1" t="s">
        <v>62</v>
      </c>
      <c r="P441" s="1" t="s">
        <v>578</v>
      </c>
      <c r="Q441" s="1" t="e">
        <v>#N/A</v>
      </c>
      <c r="R441" s="1" t="e">
        <v>#N/A</v>
      </c>
      <c r="S441" s="1" t="e">
        <v>#N/A</v>
      </c>
      <c r="T441" s="1" t="e">
        <v>#N/A</v>
      </c>
    </row>
    <row r="442" spans="1:20" ht="15.75" customHeight="1" x14ac:dyDescent="0.2">
      <c r="A442" s="1" t="s">
        <v>2668</v>
      </c>
      <c r="B442" s="1" t="s">
        <v>148</v>
      </c>
      <c r="C442" s="1" t="s">
        <v>148</v>
      </c>
      <c r="D442" s="1" t="s">
        <v>2668</v>
      </c>
      <c r="E442" s="1">
        <v>441</v>
      </c>
      <c r="F442" s="5" t="s">
        <v>2142</v>
      </c>
      <c r="G442" s="5" t="s">
        <v>2668</v>
      </c>
      <c r="H442" s="1">
        <v>2</v>
      </c>
      <c r="I442" s="1" t="s">
        <v>2670</v>
      </c>
      <c r="J442" s="1" t="s">
        <v>363</v>
      </c>
      <c r="K442" s="1" t="s">
        <v>1480</v>
      </c>
      <c r="L442" s="1" t="str">
        <f>VLOOKUP(K442,countries!A:B,2,FALSE)</f>
        <v>SA_NW</v>
      </c>
      <c r="M442" s="1" t="s">
        <v>258</v>
      </c>
      <c r="N442" s="1">
        <v>0</v>
      </c>
      <c r="O442" s="1" t="s">
        <v>434</v>
      </c>
      <c r="P442" s="1" t="s">
        <v>1480</v>
      </c>
      <c r="Q442" s="1" t="e">
        <v>#N/A</v>
      </c>
      <c r="R442" s="1" t="e">
        <v>#N/A</v>
      </c>
      <c r="S442" s="1" t="e">
        <v>#N/A</v>
      </c>
      <c r="T442" s="1" t="e">
        <v>#N/A</v>
      </c>
    </row>
    <row r="443" spans="1:20" ht="15.75" customHeight="1" x14ac:dyDescent="0.2">
      <c r="A443" s="1" t="s">
        <v>2674</v>
      </c>
      <c r="B443" s="1" t="s">
        <v>884</v>
      </c>
      <c r="C443" s="1" t="s">
        <v>884</v>
      </c>
      <c r="D443" s="1" t="s">
        <v>2674</v>
      </c>
      <c r="E443" s="1">
        <v>442</v>
      </c>
      <c r="F443" s="5" t="s">
        <v>2677</v>
      </c>
      <c r="G443" s="5" t="s">
        <v>2674</v>
      </c>
      <c r="H443" s="1">
        <v>2</v>
      </c>
      <c r="I443" s="1" t="s">
        <v>2678</v>
      </c>
      <c r="J443" s="1" t="s">
        <v>780</v>
      </c>
      <c r="K443" s="1" t="s">
        <v>1881</v>
      </c>
      <c r="L443" s="1" t="str">
        <f>VLOOKUP(K443,countries!A:B,2,FALSE)</f>
        <v>SEA</v>
      </c>
      <c r="M443" s="1" t="s">
        <v>275</v>
      </c>
      <c r="N443" s="1">
        <v>0</v>
      </c>
      <c r="O443" s="1" t="s">
        <v>434</v>
      </c>
      <c r="P443" s="1" t="s">
        <v>1881</v>
      </c>
      <c r="Q443" s="1" t="e">
        <v>#N/A</v>
      </c>
      <c r="R443" s="1" t="e">
        <v>#N/A</v>
      </c>
      <c r="S443" s="1" t="e">
        <v>#N/A</v>
      </c>
      <c r="T443" s="1" t="e">
        <v>#N/A</v>
      </c>
    </row>
    <row r="444" spans="1:20" ht="15.75" customHeight="1" x14ac:dyDescent="0.2">
      <c r="A444" s="1" t="s">
        <v>2685</v>
      </c>
      <c r="B444" s="1" t="s">
        <v>2687</v>
      </c>
      <c r="C444" s="1" t="s">
        <v>541</v>
      </c>
      <c r="D444" s="1" t="s">
        <v>2685</v>
      </c>
      <c r="E444" s="1">
        <v>443</v>
      </c>
      <c r="F444" s="5" t="s">
        <v>2142</v>
      </c>
      <c r="G444" s="5" t="s">
        <v>2685</v>
      </c>
      <c r="H444" s="1">
        <v>2</v>
      </c>
      <c r="I444" s="1" t="s">
        <v>2689</v>
      </c>
      <c r="J444" s="1" t="s">
        <v>642</v>
      </c>
      <c r="K444" s="1" t="s">
        <v>341</v>
      </c>
      <c r="L444" s="1" t="str">
        <f>VLOOKUP(K444,countries!A:B,2,FALSE)</f>
        <v>A_S</v>
      </c>
      <c r="M444" s="1" t="s">
        <v>275</v>
      </c>
      <c r="N444" s="1">
        <v>0</v>
      </c>
      <c r="O444" s="1" t="s">
        <v>434</v>
      </c>
      <c r="P444" s="1" t="s">
        <v>341</v>
      </c>
      <c r="Q444" s="1" t="s">
        <v>535</v>
      </c>
      <c r="R444" s="1" t="s">
        <v>75</v>
      </c>
      <c r="S444" s="1">
        <v>32.9</v>
      </c>
      <c r="T444" s="1">
        <v>2130</v>
      </c>
    </row>
    <row r="445" spans="1:20" ht="15.75" customHeight="1" x14ac:dyDescent="0.2">
      <c r="A445" s="1" t="s">
        <v>2696</v>
      </c>
      <c r="B445" s="1" t="s">
        <v>603</v>
      </c>
      <c r="C445" s="1" t="s">
        <v>603</v>
      </c>
      <c r="D445" s="1" t="s">
        <v>2696</v>
      </c>
      <c r="E445" s="1">
        <v>444</v>
      </c>
      <c r="F445" s="5" t="s">
        <v>2142</v>
      </c>
      <c r="G445" s="5" t="s">
        <v>2696</v>
      </c>
      <c r="H445" s="1">
        <v>2</v>
      </c>
      <c r="I445" s="1" t="s">
        <v>2697</v>
      </c>
      <c r="J445" s="1" t="s">
        <v>1675</v>
      </c>
      <c r="K445" s="1" t="s">
        <v>44</v>
      </c>
      <c r="L445" s="1" t="str">
        <f>VLOOKUP(K445,countries!A:B,2,FALSE)</f>
        <v>IN</v>
      </c>
      <c r="M445" s="1" t="s">
        <v>275</v>
      </c>
      <c r="N445" s="1">
        <v>0</v>
      </c>
      <c r="O445" s="1" t="s">
        <v>434</v>
      </c>
      <c r="P445" s="1" t="s">
        <v>44</v>
      </c>
      <c r="Q445" s="1" t="e">
        <v>#N/A</v>
      </c>
      <c r="R445" s="1" t="e">
        <v>#N/A</v>
      </c>
      <c r="S445" s="1" t="e">
        <v>#N/A</v>
      </c>
      <c r="T445" s="1" t="e">
        <v>#N/A</v>
      </c>
    </row>
    <row r="446" spans="1:20" ht="15.75" customHeight="1" x14ac:dyDescent="0.2">
      <c r="A446" s="1" t="s">
        <v>2704</v>
      </c>
      <c r="B446" s="1" t="s">
        <v>2706</v>
      </c>
      <c r="C446" s="1" t="s">
        <v>1072</v>
      </c>
      <c r="D446" s="1" t="s">
        <v>2704</v>
      </c>
      <c r="E446" s="1">
        <v>445</v>
      </c>
      <c r="F446" s="5" t="s">
        <v>2142</v>
      </c>
      <c r="G446" s="5" t="s">
        <v>2704</v>
      </c>
      <c r="H446" s="1">
        <v>2</v>
      </c>
      <c r="I446" s="1" t="s">
        <v>2707</v>
      </c>
      <c r="J446" s="1" t="s">
        <v>780</v>
      </c>
      <c r="K446" s="1" t="s">
        <v>917</v>
      </c>
      <c r="L446" s="1" t="str">
        <f>VLOOKUP(K446,countries!A:B,2,FALSE)</f>
        <v>A_S</v>
      </c>
      <c r="M446" s="1" t="s">
        <v>74</v>
      </c>
      <c r="N446" s="1">
        <v>0</v>
      </c>
      <c r="O446" s="1" t="s">
        <v>75</v>
      </c>
      <c r="P446" s="1" t="s">
        <v>917</v>
      </c>
      <c r="Q446" s="1" t="e">
        <v>#N/A</v>
      </c>
      <c r="R446" s="1" t="e">
        <v>#N/A</v>
      </c>
      <c r="S446" s="1" t="e">
        <v>#N/A</v>
      </c>
      <c r="T446" s="1" t="e">
        <v>#N/A</v>
      </c>
    </row>
    <row r="447" spans="1:20" ht="15.75" customHeight="1" x14ac:dyDescent="0.2">
      <c r="A447" s="1" t="s">
        <v>2711</v>
      </c>
      <c r="B447" s="1" t="s">
        <v>2712</v>
      </c>
      <c r="C447" s="1" t="s">
        <v>1080</v>
      </c>
      <c r="D447" s="1" t="s">
        <v>2711</v>
      </c>
      <c r="E447" s="1">
        <v>446</v>
      </c>
      <c r="F447" s="5" t="s">
        <v>2713</v>
      </c>
      <c r="G447" s="5" t="s">
        <v>2711</v>
      </c>
      <c r="H447" s="1">
        <v>2</v>
      </c>
      <c r="I447" s="1" t="s">
        <v>2714</v>
      </c>
      <c r="J447" s="1" t="s">
        <v>254</v>
      </c>
      <c r="K447" s="1" t="s">
        <v>174</v>
      </c>
      <c r="L447" s="1" t="str">
        <f>VLOOKUP(K447,countries!A:B,2,FALSE)</f>
        <v>A_S</v>
      </c>
      <c r="M447" s="1" t="s">
        <v>46</v>
      </c>
      <c r="N447" s="1">
        <v>0</v>
      </c>
      <c r="O447" s="1" t="s">
        <v>62</v>
      </c>
      <c r="P447" s="1" t="s">
        <v>174</v>
      </c>
      <c r="Q447" s="1" t="e">
        <v>#N/A</v>
      </c>
      <c r="R447" s="1" t="e">
        <v>#N/A</v>
      </c>
      <c r="S447" s="1" t="e">
        <v>#N/A</v>
      </c>
      <c r="T447" s="1" t="e">
        <v>#N/A</v>
      </c>
    </row>
    <row r="448" spans="1:20" ht="15.75" customHeight="1" x14ac:dyDescent="0.2">
      <c r="A448" s="1" t="s">
        <v>2718</v>
      </c>
      <c r="B448" s="1" t="s">
        <v>997</v>
      </c>
      <c r="C448" s="1" t="s">
        <v>997</v>
      </c>
      <c r="D448" s="1" t="s">
        <v>2718</v>
      </c>
      <c r="E448" s="1">
        <v>447</v>
      </c>
      <c r="F448" s="5" t="s">
        <v>2719</v>
      </c>
      <c r="G448" s="5" t="s">
        <v>2718</v>
      </c>
      <c r="H448" s="1">
        <v>2</v>
      </c>
      <c r="I448" s="1" t="s">
        <v>2720</v>
      </c>
      <c r="J448" s="1" t="s">
        <v>449</v>
      </c>
      <c r="K448" s="1" t="s">
        <v>174</v>
      </c>
      <c r="L448" s="1" t="str">
        <f>VLOOKUP(K448,countries!A:B,2,FALSE)</f>
        <v>A_S</v>
      </c>
      <c r="M448" s="1" t="s">
        <v>74</v>
      </c>
      <c r="N448" s="1">
        <v>0</v>
      </c>
      <c r="O448" s="1" t="s">
        <v>62</v>
      </c>
      <c r="P448" s="1" t="s">
        <v>174</v>
      </c>
      <c r="Q448" s="1" t="e">
        <v>#N/A</v>
      </c>
      <c r="R448" s="1" t="e">
        <v>#N/A</v>
      </c>
      <c r="S448" s="1" t="e">
        <v>#N/A</v>
      </c>
      <c r="T448" s="1" t="e">
        <v>#N/A</v>
      </c>
    </row>
    <row r="449" spans="1:20" ht="15.75" customHeight="1" x14ac:dyDescent="0.2">
      <c r="A449" s="1" t="s">
        <v>2727</v>
      </c>
      <c r="B449" s="1" t="s">
        <v>401</v>
      </c>
      <c r="C449" s="1" t="s">
        <v>401</v>
      </c>
      <c r="D449" s="1" t="s">
        <v>2727</v>
      </c>
      <c r="E449" s="1">
        <v>448</v>
      </c>
      <c r="F449" s="5" t="s">
        <v>2579</v>
      </c>
      <c r="G449" s="5" t="s">
        <v>2727</v>
      </c>
      <c r="H449" s="1">
        <v>2</v>
      </c>
      <c r="I449" s="1" t="s">
        <v>2730</v>
      </c>
      <c r="J449" s="1" t="s">
        <v>1006</v>
      </c>
      <c r="K449" s="1" t="s">
        <v>341</v>
      </c>
      <c r="L449" s="1" t="str">
        <f>VLOOKUP(K449,countries!A:B,2,FALSE)</f>
        <v>A_S</v>
      </c>
      <c r="M449" s="1" t="s">
        <v>46</v>
      </c>
      <c r="N449" s="1">
        <v>0</v>
      </c>
      <c r="O449" s="1" t="s">
        <v>62</v>
      </c>
      <c r="P449" s="1" t="s">
        <v>341</v>
      </c>
      <c r="Q449" s="1" t="s">
        <v>535</v>
      </c>
      <c r="R449" s="1" t="s">
        <v>75</v>
      </c>
      <c r="S449" s="1">
        <v>41.6</v>
      </c>
      <c r="T449" s="1">
        <v>3214</v>
      </c>
    </row>
    <row r="450" spans="1:20" ht="15.75" customHeight="1" x14ac:dyDescent="0.2">
      <c r="A450" s="1" t="s">
        <v>2735</v>
      </c>
      <c r="B450" s="1" t="s">
        <v>2736</v>
      </c>
      <c r="C450" s="1" t="s">
        <v>935</v>
      </c>
      <c r="D450" s="1" t="s">
        <v>2735</v>
      </c>
      <c r="E450" s="1">
        <v>449</v>
      </c>
      <c r="F450" s="5" t="s">
        <v>2738</v>
      </c>
      <c r="G450" s="5" t="s">
        <v>2735</v>
      </c>
      <c r="H450" s="1">
        <v>2</v>
      </c>
      <c r="I450" s="1" t="s">
        <v>2739</v>
      </c>
      <c r="J450" s="1" t="s">
        <v>1521</v>
      </c>
      <c r="K450" s="1" t="s">
        <v>1905</v>
      </c>
      <c r="L450" s="1" t="str">
        <f>VLOOKUP(K450,countries!A:B,2,FALSE)</f>
        <v>SEA</v>
      </c>
      <c r="M450" s="1" t="s">
        <v>74</v>
      </c>
      <c r="N450" s="1">
        <v>0</v>
      </c>
      <c r="O450" s="1" t="s">
        <v>75</v>
      </c>
      <c r="P450" s="1" t="s">
        <v>1905</v>
      </c>
      <c r="Q450" s="1" t="e">
        <v>#N/A</v>
      </c>
      <c r="R450" s="1" t="e">
        <v>#N/A</v>
      </c>
      <c r="S450" s="1" t="e">
        <v>#N/A</v>
      </c>
      <c r="T450" s="1" t="e">
        <v>#N/A</v>
      </c>
    </row>
    <row r="451" spans="1:20" ht="15.75" customHeight="1" x14ac:dyDescent="0.2">
      <c r="A451" s="1" t="s">
        <v>2743</v>
      </c>
      <c r="B451" s="1" t="s">
        <v>832</v>
      </c>
      <c r="C451" s="1" t="s">
        <v>832</v>
      </c>
      <c r="D451" s="1" t="s">
        <v>53</v>
      </c>
      <c r="E451" s="1">
        <v>450</v>
      </c>
      <c r="F451" s="5" t="s">
        <v>2745</v>
      </c>
      <c r="G451" s="5" t="s">
        <v>2743</v>
      </c>
      <c r="H451" s="1">
        <v>2</v>
      </c>
      <c r="I451" s="1" t="s">
        <v>2747</v>
      </c>
      <c r="J451" s="1" t="s">
        <v>1576</v>
      </c>
      <c r="K451" s="1" t="s">
        <v>106</v>
      </c>
      <c r="L451" s="1" t="str">
        <f>VLOOKUP(K451,countries!A:B,2,FALSE)</f>
        <v>A_NW</v>
      </c>
      <c r="M451" s="1" t="s">
        <v>46</v>
      </c>
      <c r="N451" s="1">
        <v>0</v>
      </c>
      <c r="O451" s="1" t="s">
        <v>434</v>
      </c>
      <c r="P451" s="1" t="s">
        <v>106</v>
      </c>
      <c r="Q451" s="1" t="e">
        <v>#N/A</v>
      </c>
      <c r="R451" s="1" t="e">
        <v>#N/A</v>
      </c>
      <c r="S451" s="1" t="e">
        <v>#N/A</v>
      </c>
      <c r="T451" s="1" t="e">
        <v>#N/A</v>
      </c>
    </row>
    <row r="452" spans="1:20" ht="15.75" customHeight="1" x14ac:dyDescent="0.2">
      <c r="A452" s="1" t="s">
        <v>2751</v>
      </c>
      <c r="B452" s="1" t="s">
        <v>1105</v>
      </c>
      <c r="C452" s="1" t="s">
        <v>1105</v>
      </c>
      <c r="D452" s="1" t="s">
        <v>2751</v>
      </c>
      <c r="E452" s="1">
        <v>451</v>
      </c>
      <c r="F452" s="5" t="s">
        <v>2434</v>
      </c>
      <c r="G452" s="5" t="s">
        <v>2751</v>
      </c>
      <c r="H452" s="1">
        <v>2</v>
      </c>
      <c r="I452" s="1" t="s">
        <v>2752</v>
      </c>
      <c r="J452" s="1" t="s">
        <v>716</v>
      </c>
      <c r="K452" s="1" t="s">
        <v>174</v>
      </c>
      <c r="L452" s="1" t="str">
        <f>VLOOKUP(K452,countries!A:B,2,FALSE)</f>
        <v>A_S</v>
      </c>
      <c r="M452" s="1" t="s">
        <v>258</v>
      </c>
      <c r="N452" s="1">
        <v>0</v>
      </c>
      <c r="O452" s="1" t="s">
        <v>75</v>
      </c>
      <c r="P452" s="1" t="s">
        <v>174</v>
      </c>
      <c r="Q452" s="1" t="e">
        <v>#N/A</v>
      </c>
      <c r="R452" s="1" t="e">
        <v>#N/A</v>
      </c>
      <c r="S452" s="1" t="e">
        <v>#N/A</v>
      </c>
      <c r="T452" s="1" t="e">
        <v>#N/A</v>
      </c>
    </row>
    <row r="453" spans="1:20" ht="15.75" customHeight="1" x14ac:dyDescent="0.2">
      <c r="A453" s="1" t="s">
        <v>2757</v>
      </c>
      <c r="B453" s="1" t="s">
        <v>2758</v>
      </c>
      <c r="C453" s="1" t="s">
        <v>1105</v>
      </c>
      <c r="D453" s="1" t="s">
        <v>2757</v>
      </c>
      <c r="E453" s="1">
        <v>452</v>
      </c>
      <c r="F453" s="5" t="s">
        <v>2434</v>
      </c>
      <c r="G453" s="5"/>
      <c r="H453" s="1">
        <v>2</v>
      </c>
      <c r="I453" s="1" t="s">
        <v>2759</v>
      </c>
      <c r="J453" s="1" t="s">
        <v>1387</v>
      </c>
      <c r="K453" s="1" t="s">
        <v>174</v>
      </c>
      <c r="L453" s="1" t="str">
        <f>VLOOKUP(K453,countries!A:B,2,FALSE)</f>
        <v>A_S</v>
      </c>
      <c r="M453" s="1" t="s">
        <v>258</v>
      </c>
      <c r="N453" s="1">
        <v>0</v>
      </c>
      <c r="O453" s="1" t="s">
        <v>75</v>
      </c>
      <c r="P453" s="1" t="s">
        <v>174</v>
      </c>
      <c r="Q453" s="1" t="e">
        <v>#N/A</v>
      </c>
      <c r="R453" s="1" t="e">
        <v>#N/A</v>
      </c>
      <c r="S453" s="1" t="e">
        <v>#N/A</v>
      </c>
      <c r="T453" s="1" t="e">
        <v>#N/A</v>
      </c>
    </row>
    <row r="454" spans="1:20" ht="15.75" customHeight="1" x14ac:dyDescent="0.2">
      <c r="A454" s="1" t="s">
        <v>2765</v>
      </c>
      <c r="B454" s="1" t="s">
        <v>418</v>
      </c>
      <c r="C454" s="1" t="s">
        <v>418</v>
      </c>
      <c r="D454" s="1" t="s">
        <v>2765</v>
      </c>
      <c r="E454" s="1">
        <v>453</v>
      </c>
      <c r="F454" s="5" t="s">
        <v>2593</v>
      </c>
      <c r="G454" s="5" t="s">
        <v>2765</v>
      </c>
      <c r="H454" s="1">
        <v>2</v>
      </c>
      <c r="I454" s="1" t="s">
        <v>2768</v>
      </c>
      <c r="J454" s="1" t="s">
        <v>1433</v>
      </c>
      <c r="K454" s="1" t="s">
        <v>174</v>
      </c>
      <c r="L454" s="1" t="str">
        <f>VLOOKUP(K454,countries!A:B,2,FALSE)</f>
        <v>A_S</v>
      </c>
      <c r="M454" s="1" t="s">
        <v>1495</v>
      </c>
      <c r="N454" s="1">
        <v>0</v>
      </c>
      <c r="O454" s="1" t="s">
        <v>434</v>
      </c>
      <c r="P454" s="1" t="s">
        <v>174</v>
      </c>
      <c r="Q454" s="1" t="e">
        <v>#N/A</v>
      </c>
      <c r="R454" s="1" t="e">
        <v>#N/A</v>
      </c>
      <c r="S454" s="1" t="e">
        <v>#N/A</v>
      </c>
      <c r="T454" s="1" t="e">
        <v>#N/A</v>
      </c>
    </row>
    <row r="455" spans="1:20" ht="15.75" customHeight="1" x14ac:dyDescent="0.2">
      <c r="A455" s="1" t="s">
        <v>2771</v>
      </c>
      <c r="B455" s="1" t="s">
        <v>1250</v>
      </c>
      <c r="C455" s="1" t="s">
        <v>1250</v>
      </c>
      <c r="D455" s="1" t="s">
        <v>2771</v>
      </c>
      <c r="E455" s="1">
        <v>454</v>
      </c>
      <c r="F455" s="5" t="s">
        <v>2772</v>
      </c>
      <c r="G455" s="5" t="s">
        <v>2771</v>
      </c>
      <c r="H455" s="1">
        <v>2</v>
      </c>
      <c r="I455" s="1" t="s">
        <v>2774</v>
      </c>
      <c r="J455" s="1" t="s">
        <v>687</v>
      </c>
      <c r="K455" s="1" t="s">
        <v>877</v>
      </c>
      <c r="L455" s="1" t="str">
        <f>VLOOKUP(K455,countries!A:B,2,FALSE)</f>
        <v>SA_SE</v>
      </c>
      <c r="M455" s="1" t="s">
        <v>74</v>
      </c>
      <c r="N455" s="1" t="s">
        <v>1645</v>
      </c>
      <c r="O455" s="1" t="s">
        <v>356</v>
      </c>
      <c r="P455" s="1" t="s">
        <v>877</v>
      </c>
      <c r="Q455" s="1" t="e">
        <v>#N/A</v>
      </c>
      <c r="R455" s="1" t="e">
        <v>#N/A</v>
      </c>
      <c r="S455" s="1" t="e">
        <v>#N/A</v>
      </c>
      <c r="T455" s="1" t="e">
        <v>#N/A</v>
      </c>
    </row>
    <row r="456" spans="1:20" ht="15.75" customHeight="1" x14ac:dyDescent="0.2">
      <c r="A456" s="1" t="s">
        <v>2780</v>
      </c>
      <c r="B456" s="1" t="s">
        <v>1086</v>
      </c>
      <c r="C456" s="1" t="s">
        <v>1086</v>
      </c>
      <c r="D456" s="1" t="s">
        <v>53</v>
      </c>
      <c r="E456" s="1">
        <v>455</v>
      </c>
      <c r="F456" s="5" t="s">
        <v>2202</v>
      </c>
      <c r="G456" s="5"/>
      <c r="H456" s="1">
        <v>2</v>
      </c>
      <c r="I456" s="1" t="s">
        <v>2782</v>
      </c>
      <c r="J456" s="1" t="s">
        <v>804</v>
      </c>
      <c r="K456" s="1" t="s">
        <v>174</v>
      </c>
      <c r="L456" s="1" t="str">
        <f>VLOOKUP(K456,countries!A:B,2,FALSE)</f>
        <v>A_S</v>
      </c>
      <c r="M456" s="1" t="s">
        <v>258</v>
      </c>
      <c r="N456" s="1">
        <v>0</v>
      </c>
      <c r="O456" s="1" t="s">
        <v>75</v>
      </c>
      <c r="P456" s="1" t="s">
        <v>174</v>
      </c>
      <c r="Q456" s="1" t="s">
        <v>535</v>
      </c>
      <c r="R456" s="1" t="s">
        <v>755</v>
      </c>
      <c r="S456" s="1">
        <v>35</v>
      </c>
      <c r="T456" s="1">
        <v>2100</v>
      </c>
    </row>
    <row r="457" spans="1:20" ht="15.75" customHeight="1" x14ac:dyDescent="0.2">
      <c r="A457" s="1" t="s">
        <v>2787</v>
      </c>
      <c r="B457" s="1" t="s">
        <v>2789</v>
      </c>
      <c r="C457" s="1" t="s">
        <v>1086</v>
      </c>
      <c r="D457" s="1" t="s">
        <v>53</v>
      </c>
      <c r="E457" s="1">
        <v>456</v>
      </c>
      <c r="F457" s="5" t="s">
        <v>2202</v>
      </c>
      <c r="G457" s="5"/>
      <c r="H457" s="1">
        <v>2</v>
      </c>
      <c r="I457" s="1" t="s">
        <v>2791</v>
      </c>
      <c r="J457" s="1" t="s">
        <v>168</v>
      </c>
      <c r="K457" s="1" t="s">
        <v>174</v>
      </c>
      <c r="L457" s="1" t="str">
        <f>VLOOKUP(K457,countries!A:B,2,FALSE)</f>
        <v>A_S</v>
      </c>
      <c r="M457" s="1" t="s">
        <v>258</v>
      </c>
      <c r="N457" s="1">
        <v>0</v>
      </c>
      <c r="O457" s="1" t="s">
        <v>75</v>
      </c>
      <c r="P457" s="1" t="s">
        <v>174</v>
      </c>
      <c r="Q457" s="1" t="s">
        <v>535</v>
      </c>
      <c r="R457" s="1" t="s">
        <v>755</v>
      </c>
      <c r="S457" s="1">
        <v>35</v>
      </c>
      <c r="T457" s="1">
        <v>2100</v>
      </c>
    </row>
    <row r="458" spans="1:20" ht="15.75" customHeight="1" x14ac:dyDescent="0.2">
      <c r="A458" s="1" t="s">
        <v>2797</v>
      </c>
      <c r="B458" s="1" t="s">
        <v>2798</v>
      </c>
      <c r="C458" s="1" t="s">
        <v>1086</v>
      </c>
      <c r="D458" s="1" t="s">
        <v>53</v>
      </c>
      <c r="E458" s="1">
        <v>457</v>
      </c>
      <c r="F458" s="5" t="s">
        <v>2202</v>
      </c>
      <c r="G458" s="5"/>
      <c r="H458" s="1">
        <v>2</v>
      </c>
      <c r="I458" s="1" t="s">
        <v>2800</v>
      </c>
      <c r="J458" s="1" t="s">
        <v>1119</v>
      </c>
      <c r="K458" s="1" t="s">
        <v>174</v>
      </c>
      <c r="L458" s="1" t="str">
        <f>VLOOKUP(K458,countries!A:B,2,FALSE)</f>
        <v>A_S</v>
      </c>
      <c r="M458" s="1" t="s">
        <v>258</v>
      </c>
      <c r="N458" s="1">
        <v>0</v>
      </c>
      <c r="O458" s="1" t="s">
        <v>75</v>
      </c>
      <c r="P458" s="1" t="s">
        <v>174</v>
      </c>
      <c r="Q458" s="1" t="s">
        <v>535</v>
      </c>
      <c r="R458" s="1" t="s">
        <v>755</v>
      </c>
      <c r="S458" s="1">
        <v>35</v>
      </c>
      <c r="T458" s="1">
        <v>2100</v>
      </c>
    </row>
    <row r="459" spans="1:20" ht="15.75" customHeight="1" x14ac:dyDescent="0.2">
      <c r="A459" s="1" t="s">
        <v>2804</v>
      </c>
      <c r="B459" s="1" t="s">
        <v>2805</v>
      </c>
      <c r="C459" s="1" t="s">
        <v>1086</v>
      </c>
      <c r="D459" s="1" t="s">
        <v>2804</v>
      </c>
      <c r="E459" s="1">
        <v>458</v>
      </c>
      <c r="F459" s="5" t="s">
        <v>2202</v>
      </c>
      <c r="G459" s="5" t="s">
        <v>2804</v>
      </c>
      <c r="H459" s="1">
        <v>2</v>
      </c>
      <c r="I459" s="1" t="s">
        <v>2808</v>
      </c>
      <c r="J459" s="1" t="s">
        <v>804</v>
      </c>
      <c r="K459" s="1" t="s">
        <v>174</v>
      </c>
      <c r="L459" s="1" t="str">
        <f>VLOOKUP(K459,countries!A:B,2,FALSE)</f>
        <v>A_S</v>
      </c>
      <c r="M459" s="1" t="s">
        <v>258</v>
      </c>
      <c r="N459" s="1">
        <v>0</v>
      </c>
      <c r="O459" s="1" t="s">
        <v>75</v>
      </c>
      <c r="P459" s="1" t="s">
        <v>174</v>
      </c>
      <c r="Q459" s="1" t="s">
        <v>535</v>
      </c>
      <c r="R459" s="1" t="s">
        <v>755</v>
      </c>
      <c r="S459" s="1">
        <v>35</v>
      </c>
      <c r="T459" s="1">
        <v>2100</v>
      </c>
    </row>
    <row r="460" spans="1:20" ht="15.75" customHeight="1" x14ac:dyDescent="0.2">
      <c r="A460" s="1" t="s">
        <v>2812</v>
      </c>
      <c r="B460" s="1" t="s">
        <v>805</v>
      </c>
      <c r="C460" s="1" t="s">
        <v>805</v>
      </c>
      <c r="D460" s="1" t="s">
        <v>2812</v>
      </c>
      <c r="E460" s="1">
        <v>459</v>
      </c>
      <c r="F460" s="5" t="s">
        <v>2814</v>
      </c>
      <c r="G460" s="5" t="s">
        <v>2812</v>
      </c>
      <c r="H460" s="1">
        <v>2</v>
      </c>
      <c r="I460" s="1" t="s">
        <v>2816</v>
      </c>
      <c r="J460" s="1" t="s">
        <v>1128</v>
      </c>
      <c r="K460" s="1" t="s">
        <v>106</v>
      </c>
      <c r="L460" s="1" t="str">
        <f>VLOOKUP(K460,countries!A:B,2,FALSE)</f>
        <v>A_NW</v>
      </c>
      <c r="M460" s="1" t="s">
        <v>74</v>
      </c>
      <c r="N460" s="1">
        <v>0</v>
      </c>
      <c r="O460" s="1" t="s">
        <v>434</v>
      </c>
      <c r="P460" s="1" t="s">
        <v>106</v>
      </c>
      <c r="Q460" s="1" t="e">
        <v>#N/A</v>
      </c>
      <c r="R460" s="1" t="e">
        <v>#N/A</v>
      </c>
      <c r="S460" s="1" t="e">
        <v>#N/A</v>
      </c>
      <c r="T460" s="1" t="e">
        <v>#N/A</v>
      </c>
    </row>
    <row r="461" spans="1:20" ht="15.75" customHeight="1" x14ac:dyDescent="0.2">
      <c r="A461" s="1" t="s">
        <v>2821</v>
      </c>
      <c r="B461" s="1" t="s">
        <v>2822</v>
      </c>
      <c r="C461" s="1" t="s">
        <v>884</v>
      </c>
      <c r="D461" s="1" t="s">
        <v>2821</v>
      </c>
      <c r="E461" s="1">
        <v>460</v>
      </c>
      <c r="F461" s="5" t="s">
        <v>2825</v>
      </c>
      <c r="G461" s="5" t="s">
        <v>2821</v>
      </c>
      <c r="H461" s="1">
        <v>2</v>
      </c>
      <c r="I461" s="1" t="s">
        <v>2826</v>
      </c>
      <c r="J461" s="1" t="s">
        <v>1433</v>
      </c>
      <c r="K461" s="1" t="s">
        <v>1881</v>
      </c>
      <c r="L461" s="1" t="str">
        <f>VLOOKUP(K461,countries!A:B,2,FALSE)</f>
        <v>SEA</v>
      </c>
      <c r="M461" s="1" t="s">
        <v>275</v>
      </c>
      <c r="N461" s="1">
        <v>0</v>
      </c>
      <c r="O461" s="1" t="s">
        <v>434</v>
      </c>
      <c r="P461" s="1" t="s">
        <v>1881</v>
      </c>
      <c r="Q461" s="1" t="e">
        <v>#N/A</v>
      </c>
      <c r="R461" s="1" t="e">
        <v>#N/A</v>
      </c>
      <c r="S461" s="1" t="e">
        <v>#N/A</v>
      </c>
      <c r="T461" s="1" t="e">
        <v>#N/A</v>
      </c>
    </row>
    <row r="462" spans="1:20" ht="15.75" customHeight="1" x14ac:dyDescent="0.2">
      <c r="A462" s="1" t="s">
        <v>2830</v>
      </c>
      <c r="B462" s="1" t="s">
        <v>2831</v>
      </c>
      <c r="C462" s="1" t="s">
        <v>884</v>
      </c>
      <c r="D462" s="1" t="s">
        <v>2830</v>
      </c>
      <c r="E462" s="1">
        <v>461</v>
      </c>
      <c r="F462" s="5" t="s">
        <v>2262</v>
      </c>
      <c r="G462" s="5" t="s">
        <v>2830</v>
      </c>
      <c r="H462" s="1">
        <v>2</v>
      </c>
      <c r="I462" s="1" t="s">
        <v>2833</v>
      </c>
      <c r="J462" s="1" t="s">
        <v>1433</v>
      </c>
      <c r="K462" s="1" t="s">
        <v>1881</v>
      </c>
      <c r="L462" s="1" t="str">
        <f>VLOOKUP(K462,countries!A:B,2,FALSE)</f>
        <v>SEA</v>
      </c>
      <c r="M462" s="1" t="s">
        <v>275</v>
      </c>
      <c r="N462" s="1">
        <v>0</v>
      </c>
      <c r="O462" s="1" t="s">
        <v>434</v>
      </c>
      <c r="P462" s="1" t="s">
        <v>1881</v>
      </c>
      <c r="Q462" s="1" t="e">
        <v>#N/A</v>
      </c>
      <c r="R462" s="1" t="e">
        <v>#N/A</v>
      </c>
      <c r="S462" s="1" t="e">
        <v>#N/A</v>
      </c>
      <c r="T462" s="1" t="e">
        <v>#N/A</v>
      </c>
    </row>
    <row r="463" spans="1:20" ht="15.75" customHeight="1" x14ac:dyDescent="0.2">
      <c r="A463" s="1" t="s">
        <v>2837</v>
      </c>
      <c r="B463" s="1" t="s">
        <v>183</v>
      </c>
      <c r="C463" s="1" t="s">
        <v>183</v>
      </c>
      <c r="D463" s="1" t="s">
        <v>2837</v>
      </c>
      <c r="E463" s="1">
        <v>462</v>
      </c>
      <c r="F463" s="5" t="s">
        <v>2262</v>
      </c>
      <c r="G463" s="5" t="s">
        <v>2837</v>
      </c>
      <c r="H463" s="1">
        <v>2</v>
      </c>
      <c r="I463" s="1" t="s">
        <v>2840</v>
      </c>
      <c r="J463" s="1" t="s">
        <v>1318</v>
      </c>
      <c r="K463" s="1" t="s">
        <v>440</v>
      </c>
      <c r="L463" s="1" t="str">
        <f>VLOOKUP(K463,countries!A:B,2,FALSE)</f>
        <v>A_NW</v>
      </c>
      <c r="M463" s="1" t="s">
        <v>275</v>
      </c>
      <c r="N463" s="1">
        <v>0</v>
      </c>
      <c r="O463" s="1" t="s">
        <v>62</v>
      </c>
      <c r="P463" s="1" t="s">
        <v>440</v>
      </c>
      <c r="Q463" s="1" t="e">
        <v>#N/A</v>
      </c>
      <c r="R463" s="1" t="e">
        <v>#N/A</v>
      </c>
      <c r="S463" s="1" t="e">
        <v>#N/A</v>
      </c>
      <c r="T463" s="1" t="e">
        <v>#N/A</v>
      </c>
    </row>
    <row r="464" spans="1:20" ht="15.75" customHeight="1" x14ac:dyDescent="0.2">
      <c r="A464" s="1" t="s">
        <v>2846</v>
      </c>
      <c r="B464" s="1" t="s">
        <v>497</v>
      </c>
      <c r="C464" s="1" t="s">
        <v>497</v>
      </c>
      <c r="D464" s="1" t="s">
        <v>2846</v>
      </c>
      <c r="E464" s="1">
        <v>463</v>
      </c>
      <c r="F464" s="5" t="s">
        <v>2262</v>
      </c>
      <c r="G464" s="5" t="s">
        <v>2846</v>
      </c>
      <c r="H464" s="1">
        <v>2</v>
      </c>
      <c r="I464" s="1" t="s">
        <v>2848</v>
      </c>
      <c r="J464" s="1" t="s">
        <v>64</v>
      </c>
      <c r="K464" s="1" t="s">
        <v>341</v>
      </c>
      <c r="L464" s="1" t="str">
        <f>VLOOKUP(K464,countries!A:B,2,FALSE)</f>
        <v>A_S</v>
      </c>
      <c r="M464" s="1" t="s">
        <v>74</v>
      </c>
      <c r="N464" s="1">
        <v>0</v>
      </c>
      <c r="O464" s="1" t="s">
        <v>62</v>
      </c>
      <c r="P464" s="1" t="s">
        <v>341</v>
      </c>
      <c r="Q464" s="1" t="e">
        <v>#N/A</v>
      </c>
      <c r="R464" s="1" t="e">
        <v>#N/A</v>
      </c>
      <c r="S464" s="1" t="e">
        <v>#N/A</v>
      </c>
      <c r="T464" s="1" t="e">
        <v>#N/A</v>
      </c>
    </row>
    <row r="465" spans="1:20" ht="15.75" customHeight="1" x14ac:dyDescent="0.2">
      <c r="A465" s="1" t="s">
        <v>2853</v>
      </c>
      <c r="B465" s="1" t="s">
        <v>2854</v>
      </c>
      <c r="C465" s="1" t="s">
        <v>1079</v>
      </c>
      <c r="D465" s="1" t="s">
        <v>2853</v>
      </c>
      <c r="E465" s="1">
        <v>464</v>
      </c>
      <c r="F465" s="5" t="s">
        <v>2855</v>
      </c>
      <c r="G465" s="5" t="s">
        <v>2853</v>
      </c>
      <c r="H465" s="1">
        <v>2</v>
      </c>
      <c r="I465" s="1" t="s">
        <v>2857</v>
      </c>
      <c r="J465" s="1" t="s">
        <v>761</v>
      </c>
      <c r="K465" s="1" t="s">
        <v>917</v>
      </c>
      <c r="L465" s="1" t="str">
        <f>VLOOKUP(K465,countries!A:B,2,FALSE)</f>
        <v>A_S</v>
      </c>
      <c r="M465" s="1" t="s">
        <v>46</v>
      </c>
      <c r="N465" s="1">
        <v>0</v>
      </c>
      <c r="O465" s="1" t="s">
        <v>62</v>
      </c>
      <c r="P465" s="1" t="s">
        <v>917</v>
      </c>
      <c r="Q465" s="1" t="e">
        <v>#N/A</v>
      </c>
      <c r="R465" s="1" t="e">
        <v>#N/A</v>
      </c>
      <c r="S465" s="1" t="e">
        <v>#N/A</v>
      </c>
      <c r="T465" s="1" t="e">
        <v>#N/A</v>
      </c>
    </row>
    <row r="466" spans="1:20" ht="15.75" customHeight="1" x14ac:dyDescent="0.2">
      <c r="A466" s="1" t="s">
        <v>2863</v>
      </c>
      <c r="B466" s="1" t="s">
        <v>2864</v>
      </c>
      <c r="C466" s="1" t="s">
        <v>1074</v>
      </c>
      <c r="D466" s="1" t="s">
        <v>2863</v>
      </c>
      <c r="E466" s="1">
        <v>465</v>
      </c>
      <c r="F466" s="5" t="s">
        <v>2327</v>
      </c>
      <c r="G466" s="5" t="s">
        <v>2863</v>
      </c>
      <c r="H466" s="1">
        <v>2</v>
      </c>
      <c r="I466" s="1" t="s">
        <v>2866</v>
      </c>
      <c r="J466" s="1" t="s">
        <v>1318</v>
      </c>
      <c r="K466" s="1" t="s">
        <v>917</v>
      </c>
      <c r="L466" s="1" t="str">
        <f>VLOOKUP(K466,countries!A:B,2,FALSE)</f>
        <v>A_S</v>
      </c>
      <c r="M466" s="1" t="s">
        <v>74</v>
      </c>
      <c r="N466" s="1">
        <v>0</v>
      </c>
      <c r="O466" s="1" t="s">
        <v>75</v>
      </c>
      <c r="P466" s="1" t="s">
        <v>917</v>
      </c>
      <c r="Q466" s="1" t="e">
        <v>#N/A</v>
      </c>
      <c r="R466" s="1" t="e">
        <v>#N/A</v>
      </c>
      <c r="S466" s="1" t="e">
        <v>#N/A</v>
      </c>
      <c r="T466" s="1" t="e">
        <v>#N/A</v>
      </c>
    </row>
    <row r="467" spans="1:20" ht="15.75" customHeight="1" x14ac:dyDescent="0.2">
      <c r="A467" s="1" t="s">
        <v>2871</v>
      </c>
      <c r="B467" s="1" t="s">
        <v>2872</v>
      </c>
      <c r="C467" s="1" t="s">
        <v>1290</v>
      </c>
      <c r="D467" s="1" t="s">
        <v>2871</v>
      </c>
      <c r="E467" s="1">
        <v>466</v>
      </c>
      <c r="F467" s="5" t="s">
        <v>2874</v>
      </c>
      <c r="G467" s="5" t="s">
        <v>2871</v>
      </c>
      <c r="H467" s="1">
        <v>2</v>
      </c>
      <c r="I467" s="1" t="s">
        <v>2876</v>
      </c>
      <c r="J467" s="1" t="s">
        <v>306</v>
      </c>
      <c r="K467" s="1" t="s">
        <v>341</v>
      </c>
      <c r="L467" s="1" t="str">
        <f>VLOOKUP(K467,countries!A:B,2,FALSE)</f>
        <v>A_S</v>
      </c>
      <c r="M467" s="1" t="s">
        <v>74</v>
      </c>
      <c r="N467" s="1">
        <v>0</v>
      </c>
      <c r="O467" s="1" t="s">
        <v>47</v>
      </c>
      <c r="P467" s="1" t="s">
        <v>341</v>
      </c>
      <c r="Q467" s="1" t="e">
        <v>#N/A</v>
      </c>
      <c r="R467" s="1" t="e">
        <v>#N/A</v>
      </c>
      <c r="S467" s="1" t="e">
        <v>#N/A</v>
      </c>
      <c r="T467" s="1" t="e">
        <v>#N/A</v>
      </c>
    </row>
    <row r="468" spans="1:20" ht="15.75" customHeight="1" x14ac:dyDescent="0.2">
      <c r="A468" s="1" t="s">
        <v>2880</v>
      </c>
      <c r="B468" s="1" t="s">
        <v>504</v>
      </c>
      <c r="C468" s="1" t="s">
        <v>504</v>
      </c>
      <c r="D468" s="1" t="s">
        <v>2880</v>
      </c>
      <c r="E468" s="1">
        <v>467</v>
      </c>
      <c r="F468" s="5" t="s">
        <v>2327</v>
      </c>
      <c r="G468" s="5" t="s">
        <v>2880</v>
      </c>
      <c r="H468" s="1">
        <v>2</v>
      </c>
      <c r="I468" s="1" t="s">
        <v>2883</v>
      </c>
      <c r="J468" s="1" t="s">
        <v>2884</v>
      </c>
      <c r="K468" s="1" t="s">
        <v>341</v>
      </c>
      <c r="L468" s="1" t="str">
        <f>VLOOKUP(K468,countries!A:B,2,FALSE)</f>
        <v>A_S</v>
      </c>
      <c r="M468" s="1" t="s">
        <v>74</v>
      </c>
      <c r="N468" s="1">
        <v>0</v>
      </c>
      <c r="O468" s="1" t="s">
        <v>75</v>
      </c>
      <c r="P468" s="1" t="s">
        <v>341</v>
      </c>
      <c r="Q468" s="1" t="e">
        <v>#N/A</v>
      </c>
      <c r="R468" s="1" t="e">
        <v>#N/A</v>
      </c>
      <c r="S468" s="1" t="e">
        <v>#N/A</v>
      </c>
      <c r="T468" s="1" t="e">
        <v>#N/A</v>
      </c>
    </row>
    <row r="469" spans="1:20" ht="15.75" customHeight="1" x14ac:dyDescent="0.2">
      <c r="A469" s="1" t="s">
        <v>2887</v>
      </c>
      <c r="B469" s="1" t="s">
        <v>2888</v>
      </c>
      <c r="C469" s="1" t="s">
        <v>1072</v>
      </c>
      <c r="D469" s="1" t="s">
        <v>2887</v>
      </c>
      <c r="E469" s="1">
        <v>468</v>
      </c>
      <c r="F469" s="5" t="s">
        <v>2889</v>
      </c>
      <c r="G469" s="5" t="s">
        <v>2887</v>
      </c>
      <c r="H469" s="1">
        <v>2</v>
      </c>
      <c r="I469" s="1" t="s">
        <v>2890</v>
      </c>
      <c r="J469" s="1" t="s">
        <v>733</v>
      </c>
      <c r="K469" s="1" t="s">
        <v>917</v>
      </c>
      <c r="L469" s="1" t="str">
        <f>VLOOKUP(K469,countries!A:B,2,FALSE)</f>
        <v>A_S</v>
      </c>
      <c r="M469" s="1" t="s">
        <v>74</v>
      </c>
      <c r="N469" s="1">
        <v>0</v>
      </c>
      <c r="O469" s="1" t="s">
        <v>75</v>
      </c>
      <c r="P469" s="1" t="s">
        <v>917</v>
      </c>
      <c r="Q469" s="1" t="e">
        <v>#N/A</v>
      </c>
      <c r="R469" s="1" t="e">
        <v>#N/A</v>
      </c>
      <c r="S469" s="1" t="e">
        <v>#N/A</v>
      </c>
      <c r="T469" s="1" t="e">
        <v>#N/A</v>
      </c>
    </row>
    <row r="470" spans="1:20" ht="15.75" customHeight="1" x14ac:dyDescent="0.2">
      <c r="A470" s="1" t="s">
        <v>2893</v>
      </c>
      <c r="B470" s="1" t="s">
        <v>2894</v>
      </c>
      <c r="C470" s="1" t="s">
        <v>611</v>
      </c>
      <c r="D470" s="1" t="s">
        <v>2893</v>
      </c>
      <c r="E470" s="1">
        <v>469</v>
      </c>
      <c r="F470" s="5" t="s">
        <v>2815</v>
      </c>
      <c r="G470" s="5" t="s">
        <v>2893</v>
      </c>
      <c r="H470" s="1">
        <v>2</v>
      </c>
      <c r="I470" s="1" t="s">
        <v>2896</v>
      </c>
      <c r="J470" s="1" t="s">
        <v>72</v>
      </c>
      <c r="K470" s="1" t="s">
        <v>374</v>
      </c>
      <c r="L470" s="1" t="str">
        <f>VLOOKUP(K470,countries!A:B,2,FALSE)</f>
        <v>na</v>
      </c>
      <c r="M470" s="1" t="s">
        <v>374</v>
      </c>
      <c r="N470" s="1">
        <v>0</v>
      </c>
      <c r="O470" s="1" t="s">
        <v>434</v>
      </c>
      <c r="P470" s="1" t="s">
        <v>374</v>
      </c>
      <c r="Q470" s="1" t="e">
        <v>#N/A</v>
      </c>
      <c r="R470" s="1" t="e">
        <v>#N/A</v>
      </c>
      <c r="S470" s="1" t="e">
        <v>#N/A</v>
      </c>
      <c r="T470" s="1" t="e">
        <v>#N/A</v>
      </c>
    </row>
    <row r="471" spans="1:20" ht="15.75" customHeight="1" x14ac:dyDescent="0.2">
      <c r="A471" s="1" t="s">
        <v>2901</v>
      </c>
      <c r="B471" s="1" t="s">
        <v>229</v>
      </c>
      <c r="C471" s="1" t="s">
        <v>229</v>
      </c>
      <c r="D471" s="1" t="s">
        <v>2901</v>
      </c>
      <c r="E471" s="1">
        <v>470</v>
      </c>
      <c r="F471" s="5" t="s">
        <v>2472</v>
      </c>
      <c r="G471" s="5" t="s">
        <v>2901</v>
      </c>
      <c r="H471" s="1">
        <v>2</v>
      </c>
      <c r="I471" s="1" t="s">
        <v>2903</v>
      </c>
      <c r="J471" s="1" t="s">
        <v>94</v>
      </c>
      <c r="K471" s="1" t="s">
        <v>1660</v>
      </c>
      <c r="L471" s="1" t="str">
        <f>VLOOKUP(K471,countries!A:B,2,FALSE)</f>
        <v>NA</v>
      </c>
      <c r="M471" s="1" t="s">
        <v>74</v>
      </c>
      <c r="N471" s="1">
        <v>0</v>
      </c>
      <c r="O471" s="1" t="s">
        <v>434</v>
      </c>
      <c r="P471" s="1" t="s">
        <v>1660</v>
      </c>
      <c r="Q471" s="1" t="e">
        <v>#N/A</v>
      </c>
      <c r="R471" s="1" t="e">
        <v>#N/A</v>
      </c>
      <c r="S471" s="1" t="e">
        <v>#N/A</v>
      </c>
      <c r="T471" s="1" t="e">
        <v>#N/A</v>
      </c>
    </row>
    <row r="472" spans="1:20" ht="15.75" customHeight="1" x14ac:dyDescent="0.2">
      <c r="A472" s="1" t="s">
        <v>2908</v>
      </c>
      <c r="B472" s="1" t="s">
        <v>2910</v>
      </c>
      <c r="C472" s="1" t="s">
        <v>229</v>
      </c>
      <c r="D472" s="1" t="s">
        <v>53</v>
      </c>
      <c r="E472" s="1">
        <v>471</v>
      </c>
      <c r="F472" s="5" t="s">
        <v>2472</v>
      </c>
      <c r="G472" s="5"/>
      <c r="H472" s="1">
        <v>2</v>
      </c>
      <c r="I472" s="1" t="s">
        <v>2912</v>
      </c>
      <c r="J472" s="1" t="s">
        <v>190</v>
      </c>
      <c r="K472" s="1" t="s">
        <v>1660</v>
      </c>
      <c r="L472" s="1" t="str">
        <f>VLOOKUP(K472,countries!A:B,2,FALSE)</f>
        <v>NA</v>
      </c>
      <c r="M472" s="1" t="s">
        <v>74</v>
      </c>
      <c r="N472" s="1">
        <v>0</v>
      </c>
      <c r="O472" s="1" t="s">
        <v>434</v>
      </c>
      <c r="P472" s="1" t="s">
        <v>1660</v>
      </c>
      <c r="Q472" s="1" t="e">
        <v>#N/A</v>
      </c>
      <c r="R472" s="1" t="e">
        <v>#N/A</v>
      </c>
      <c r="S472" s="1" t="e">
        <v>#N/A</v>
      </c>
      <c r="T472" s="1" t="e">
        <v>#N/A</v>
      </c>
    </row>
    <row r="473" spans="1:20" ht="15.75" customHeight="1" x14ac:dyDescent="0.2">
      <c r="A473" s="1" t="s">
        <v>2919</v>
      </c>
      <c r="B473" s="1" t="s">
        <v>251</v>
      </c>
      <c r="C473" s="1" t="s">
        <v>251</v>
      </c>
      <c r="D473" s="1" t="s">
        <v>2919</v>
      </c>
      <c r="E473" s="1">
        <v>472</v>
      </c>
      <c r="F473" s="5" t="s">
        <v>2923</v>
      </c>
      <c r="G473" s="5" t="s">
        <v>2919</v>
      </c>
      <c r="H473" s="1">
        <v>2</v>
      </c>
      <c r="I473" s="1" t="s">
        <v>2924</v>
      </c>
      <c r="J473" s="1" t="s">
        <v>1301</v>
      </c>
      <c r="K473" s="1" t="s">
        <v>1706</v>
      </c>
      <c r="L473" s="1" t="str">
        <f>VLOOKUP(K473,countries!A:B,2,FALSE)</f>
        <v>SA_SE</v>
      </c>
      <c r="M473" s="1" t="s">
        <v>275</v>
      </c>
      <c r="N473" s="1">
        <v>0</v>
      </c>
      <c r="O473" s="1" t="s">
        <v>434</v>
      </c>
      <c r="P473" s="1" t="s">
        <v>1706</v>
      </c>
      <c r="Q473" s="1" t="e">
        <v>#N/A</v>
      </c>
      <c r="R473" s="1" t="e">
        <v>#N/A</v>
      </c>
      <c r="S473" s="1" t="e">
        <v>#N/A</v>
      </c>
      <c r="T473" s="1" t="e">
        <v>#N/A</v>
      </c>
    </row>
    <row r="474" spans="1:20" ht="15.75" customHeight="1" x14ac:dyDescent="0.2">
      <c r="A474" s="1" t="s">
        <v>2698</v>
      </c>
      <c r="B474" s="1" t="s">
        <v>124</v>
      </c>
      <c r="C474" s="1" t="s">
        <v>124</v>
      </c>
      <c r="D474" s="1" t="s">
        <v>2698</v>
      </c>
      <c r="E474" s="1">
        <v>473</v>
      </c>
      <c r="F474" s="5" t="s">
        <v>2699</v>
      </c>
      <c r="G474" s="5" t="s">
        <v>2698</v>
      </c>
      <c r="H474" s="1">
        <v>2</v>
      </c>
      <c r="I474" s="1" t="s">
        <v>2931</v>
      </c>
      <c r="J474" s="1" t="s">
        <v>385</v>
      </c>
      <c r="K474" s="1" t="s">
        <v>73</v>
      </c>
      <c r="L474" s="1" t="str">
        <f>VLOOKUP(K474,countries!A:B,2,FALSE)</f>
        <v>SA_SE</v>
      </c>
      <c r="M474" s="1" t="s">
        <v>344</v>
      </c>
      <c r="N474" s="1">
        <v>0</v>
      </c>
      <c r="O474" s="1" t="s">
        <v>434</v>
      </c>
      <c r="P474" s="1" t="s">
        <v>73</v>
      </c>
      <c r="Q474" s="1" t="e">
        <v>#N/A</v>
      </c>
      <c r="R474" s="1" t="e">
        <v>#N/A</v>
      </c>
      <c r="S474" s="1" t="e">
        <v>#N/A</v>
      </c>
      <c r="T474" s="1" t="e">
        <v>#N/A</v>
      </c>
    </row>
    <row r="475" spans="1:20" ht="15.75" customHeight="1" x14ac:dyDescent="0.2">
      <c r="A475" s="1" t="s">
        <v>2935</v>
      </c>
      <c r="B475" s="1" t="s">
        <v>597</v>
      </c>
      <c r="C475" s="1" t="s">
        <v>597</v>
      </c>
      <c r="D475" s="1" t="s">
        <v>2935</v>
      </c>
      <c r="E475" s="1">
        <v>474</v>
      </c>
      <c r="F475" s="5" t="s">
        <v>2794</v>
      </c>
      <c r="G475" s="5" t="s">
        <v>2935</v>
      </c>
      <c r="H475" s="1">
        <v>2</v>
      </c>
      <c r="I475" s="1" t="s">
        <v>2937</v>
      </c>
      <c r="J475" s="1" t="s">
        <v>407</v>
      </c>
      <c r="K475" s="1" t="s">
        <v>44</v>
      </c>
      <c r="L475" s="1" t="str">
        <f>VLOOKUP(K475,countries!A:B,2,FALSE)</f>
        <v>IN</v>
      </c>
      <c r="M475" s="1" t="s">
        <v>275</v>
      </c>
      <c r="N475" s="1">
        <v>0</v>
      </c>
      <c r="O475" s="1" t="s">
        <v>434</v>
      </c>
      <c r="P475" s="1" t="s">
        <v>44</v>
      </c>
      <c r="Q475" s="1" t="e">
        <v>#N/A</v>
      </c>
      <c r="R475" s="1" t="e">
        <v>#N/A</v>
      </c>
      <c r="S475" s="1" t="e">
        <v>#N/A</v>
      </c>
      <c r="T475" s="1" t="e">
        <v>#N/A</v>
      </c>
    </row>
    <row r="476" spans="1:20" ht="15.75" customHeight="1" x14ac:dyDescent="0.2">
      <c r="A476" s="1" t="s">
        <v>2943</v>
      </c>
      <c r="B476" s="1" t="s">
        <v>640</v>
      </c>
      <c r="C476" s="1" t="s">
        <v>640</v>
      </c>
      <c r="D476" s="1" t="s">
        <v>2943</v>
      </c>
      <c r="E476" s="1">
        <v>475</v>
      </c>
      <c r="F476" s="5" t="s">
        <v>2895</v>
      </c>
      <c r="G476" s="5" t="s">
        <v>2943</v>
      </c>
      <c r="H476" s="1">
        <v>2</v>
      </c>
      <c r="I476" s="1" t="s">
        <v>2944</v>
      </c>
      <c r="J476" s="1" t="s">
        <v>1729</v>
      </c>
      <c r="K476" s="1" t="s">
        <v>213</v>
      </c>
      <c r="L476" s="1" t="str">
        <f>VLOOKUP(K476,countries!A:B,2,FALSE)</f>
        <v>A_S</v>
      </c>
      <c r="M476" s="1" t="s">
        <v>46</v>
      </c>
      <c r="N476" s="1">
        <v>0</v>
      </c>
      <c r="O476" s="1" t="s">
        <v>434</v>
      </c>
      <c r="P476" s="1" t="s">
        <v>213</v>
      </c>
      <c r="Q476" s="1" t="e">
        <v>#N/A</v>
      </c>
      <c r="R476" s="1" t="e">
        <v>#N/A</v>
      </c>
      <c r="S476" s="1" t="e">
        <v>#N/A</v>
      </c>
      <c r="T476" s="1" t="e">
        <v>#N/A</v>
      </c>
    </row>
    <row r="477" spans="1:20" ht="15.75" customHeight="1" x14ac:dyDescent="0.2">
      <c r="A477" s="1" t="s">
        <v>2950</v>
      </c>
      <c r="B477" s="1" t="s">
        <v>645</v>
      </c>
      <c r="C477" s="1" t="s">
        <v>645</v>
      </c>
      <c r="D477" s="1" t="s">
        <v>2950</v>
      </c>
      <c r="E477" s="1">
        <v>476</v>
      </c>
      <c r="F477" s="5" t="s">
        <v>2902</v>
      </c>
      <c r="G477" s="5" t="s">
        <v>2950</v>
      </c>
      <c r="H477" s="1">
        <v>2</v>
      </c>
      <c r="I477" s="1" t="s">
        <v>2951</v>
      </c>
      <c r="J477" s="1" t="s">
        <v>1433</v>
      </c>
      <c r="K477" s="1" t="s">
        <v>1039</v>
      </c>
      <c r="L477" s="1" t="str">
        <f>VLOOKUP(K477,countries!A:B,2,FALSE)</f>
        <v>SEA</v>
      </c>
      <c r="M477" s="1" t="s">
        <v>74</v>
      </c>
      <c r="N477" s="1">
        <v>0</v>
      </c>
      <c r="O477" s="1" t="s">
        <v>434</v>
      </c>
      <c r="P477" s="1" t="s">
        <v>1039</v>
      </c>
      <c r="Q477" s="1" t="e">
        <v>#N/A</v>
      </c>
      <c r="R477" s="1" t="e">
        <v>#N/A</v>
      </c>
      <c r="S477" s="1" t="e">
        <v>#N/A</v>
      </c>
      <c r="T477" s="1" t="e">
        <v>#N/A</v>
      </c>
    </row>
    <row r="478" spans="1:20" ht="15.75" customHeight="1" x14ac:dyDescent="0.2">
      <c r="A478" s="1" t="s">
        <v>2954</v>
      </c>
      <c r="B478" s="1" t="s">
        <v>292</v>
      </c>
      <c r="C478" s="1" t="s">
        <v>292</v>
      </c>
      <c r="D478" s="1" t="s">
        <v>2954</v>
      </c>
      <c r="E478" s="1">
        <v>477</v>
      </c>
      <c r="F478" s="5" t="s">
        <v>2476</v>
      </c>
      <c r="G478" s="5" t="s">
        <v>2954</v>
      </c>
      <c r="H478" s="1">
        <v>2</v>
      </c>
      <c r="I478" s="1" t="s">
        <v>2956</v>
      </c>
      <c r="J478" s="1" t="s">
        <v>1006</v>
      </c>
      <c r="K478" s="1" t="s">
        <v>1898</v>
      </c>
      <c r="L478" s="1" t="str">
        <f>VLOOKUP(K478,countries!A:B,2,FALSE)</f>
        <v>SA_NW</v>
      </c>
      <c r="M478" s="1" t="s">
        <v>275</v>
      </c>
      <c r="N478" s="1">
        <v>0</v>
      </c>
      <c r="O478" s="1" t="s">
        <v>434</v>
      </c>
      <c r="P478" s="1" t="s">
        <v>1898</v>
      </c>
      <c r="Q478" s="1" t="e">
        <v>#N/A</v>
      </c>
      <c r="R478" s="1" t="e">
        <v>#N/A</v>
      </c>
      <c r="S478" s="1" t="e">
        <v>#N/A</v>
      </c>
      <c r="T478" s="1" t="e">
        <v>#N/A</v>
      </c>
    </row>
    <row r="479" spans="1:20" ht="15.75" customHeight="1" x14ac:dyDescent="0.2">
      <c r="A479" s="1" t="s">
        <v>2959</v>
      </c>
      <c r="B479" s="1" t="s">
        <v>309</v>
      </c>
      <c r="C479" s="1" t="s">
        <v>309</v>
      </c>
      <c r="D479" s="1" t="s">
        <v>2959</v>
      </c>
      <c r="E479" s="1">
        <v>478</v>
      </c>
      <c r="F479" s="5" t="s">
        <v>2476</v>
      </c>
      <c r="G479" s="5" t="s">
        <v>2959</v>
      </c>
      <c r="H479" s="1">
        <v>2</v>
      </c>
      <c r="I479" s="1" t="s">
        <v>2960</v>
      </c>
      <c r="J479" s="1" t="s">
        <v>1103</v>
      </c>
      <c r="K479" s="1" t="s">
        <v>987</v>
      </c>
      <c r="L479" s="1" t="str">
        <f>VLOOKUP(K479,countries!A:B,2,FALSE)</f>
        <v>A_NW</v>
      </c>
      <c r="M479" s="1" t="s">
        <v>74</v>
      </c>
      <c r="N479" s="1">
        <v>0</v>
      </c>
      <c r="O479" s="1" t="s">
        <v>434</v>
      </c>
      <c r="P479" s="1" t="s">
        <v>987</v>
      </c>
      <c r="Q479" s="1" t="e">
        <v>#N/A</v>
      </c>
      <c r="R479" s="1" t="e">
        <v>#N/A</v>
      </c>
      <c r="S479" s="1" t="e">
        <v>#N/A</v>
      </c>
      <c r="T479" s="1" t="e">
        <v>#N/A</v>
      </c>
    </row>
    <row r="480" spans="1:20" ht="15.75" customHeight="1" x14ac:dyDescent="0.2">
      <c r="A480" s="1" t="s">
        <v>2963</v>
      </c>
      <c r="B480" s="1" t="s">
        <v>2964</v>
      </c>
      <c r="C480" s="1" t="s">
        <v>580</v>
      </c>
      <c r="D480" s="1" t="s">
        <v>2963</v>
      </c>
      <c r="E480" s="1">
        <v>479</v>
      </c>
      <c r="F480" s="5" t="s">
        <v>2779</v>
      </c>
      <c r="G480" s="5" t="s">
        <v>2963</v>
      </c>
      <c r="H480" s="1">
        <v>2</v>
      </c>
      <c r="I480" s="1" t="s">
        <v>2966</v>
      </c>
      <c r="J480" s="1" t="s">
        <v>915</v>
      </c>
      <c r="K480" s="1" t="s">
        <v>44</v>
      </c>
      <c r="L480" s="1" t="str">
        <f>VLOOKUP(K480,countries!A:B,2,FALSE)</f>
        <v>IN</v>
      </c>
      <c r="M480" s="1" t="s">
        <v>46</v>
      </c>
      <c r="N480" s="1">
        <v>0</v>
      </c>
      <c r="O480" s="1" t="s">
        <v>434</v>
      </c>
      <c r="P480" s="1" t="s">
        <v>44</v>
      </c>
      <c r="Q480" s="1" t="e">
        <v>#N/A</v>
      </c>
      <c r="R480" s="1" t="e">
        <v>#N/A</v>
      </c>
      <c r="S480" s="1" t="e">
        <v>#N/A</v>
      </c>
      <c r="T480" s="1" t="e">
        <v>#N/A</v>
      </c>
    </row>
    <row r="481" spans="1:20" ht="15.75" customHeight="1" x14ac:dyDescent="0.2">
      <c r="A481" s="1" t="s">
        <v>2969</v>
      </c>
      <c r="B481" s="1" t="s">
        <v>2970</v>
      </c>
      <c r="C481" s="1" t="s">
        <v>580</v>
      </c>
      <c r="D481" s="1" t="s">
        <v>53</v>
      </c>
      <c r="E481" s="1">
        <v>480</v>
      </c>
      <c r="F481" s="5" t="s">
        <v>2135</v>
      </c>
      <c r="G481" s="5" t="s">
        <v>2969</v>
      </c>
      <c r="H481" s="1">
        <v>2</v>
      </c>
      <c r="I481" s="1" t="s">
        <v>2972</v>
      </c>
      <c r="J481" s="1" t="s">
        <v>915</v>
      </c>
      <c r="K481" s="1" t="s">
        <v>44</v>
      </c>
      <c r="L481" s="1" t="str">
        <f>VLOOKUP(K481,countries!A:B,2,FALSE)</f>
        <v>IN</v>
      </c>
      <c r="M481" s="1" t="s">
        <v>46</v>
      </c>
      <c r="N481" s="1">
        <v>0</v>
      </c>
      <c r="O481" s="1" t="s">
        <v>434</v>
      </c>
      <c r="P481" s="1" t="s">
        <v>44</v>
      </c>
      <c r="Q481" s="1" t="e">
        <v>#N/A</v>
      </c>
      <c r="R481" s="1" t="e">
        <v>#N/A</v>
      </c>
      <c r="S481" s="1" t="e">
        <v>#N/A</v>
      </c>
      <c r="T481" s="1" t="e">
        <v>#N/A</v>
      </c>
    </row>
    <row r="482" spans="1:20" ht="15.75" customHeight="1" x14ac:dyDescent="0.2">
      <c r="A482" s="1" t="s">
        <v>2977</v>
      </c>
      <c r="B482" s="1" t="s">
        <v>377</v>
      </c>
      <c r="C482" s="1" t="s">
        <v>377</v>
      </c>
      <c r="D482" s="1" t="s">
        <v>2977</v>
      </c>
      <c r="E482" s="1">
        <v>481</v>
      </c>
      <c r="F482" s="5" t="s">
        <v>2135</v>
      </c>
      <c r="G482" s="5" t="s">
        <v>2977</v>
      </c>
      <c r="H482" s="1">
        <v>2</v>
      </c>
      <c r="I482" s="1" t="s">
        <v>2979</v>
      </c>
      <c r="J482" s="1" t="s">
        <v>254</v>
      </c>
      <c r="K482" s="1" t="s">
        <v>947</v>
      </c>
      <c r="L482" s="1" t="str">
        <f>VLOOKUP(K482,countries!A:B,2,FALSE)</f>
        <v>AU</v>
      </c>
      <c r="M482" s="1" t="s">
        <v>46</v>
      </c>
      <c r="N482" s="1">
        <v>0</v>
      </c>
      <c r="O482" s="1" t="s">
        <v>434</v>
      </c>
      <c r="P482" s="1" t="s">
        <v>947</v>
      </c>
      <c r="Q482" s="1" t="e">
        <v>#N/A</v>
      </c>
      <c r="R482" s="1" t="e">
        <v>#N/A</v>
      </c>
      <c r="S482" s="1" t="e">
        <v>#N/A</v>
      </c>
      <c r="T482" s="1" t="e">
        <v>#N/A</v>
      </c>
    </row>
    <row r="483" spans="1:20" ht="15.75" customHeight="1" x14ac:dyDescent="0.2">
      <c r="A483" s="1" t="s">
        <v>2981</v>
      </c>
      <c r="B483" s="1" t="s">
        <v>596</v>
      </c>
      <c r="C483" s="1" t="s">
        <v>596</v>
      </c>
      <c r="D483" s="1" t="s">
        <v>53</v>
      </c>
      <c r="E483" s="1">
        <v>482</v>
      </c>
      <c r="F483" s="5" t="s">
        <v>2135</v>
      </c>
      <c r="G483" s="5"/>
      <c r="H483" s="1">
        <v>2</v>
      </c>
      <c r="I483" s="1" t="s">
        <v>2983</v>
      </c>
      <c r="J483" s="1" t="s">
        <v>1498</v>
      </c>
      <c r="K483" s="1" t="s">
        <v>1929</v>
      </c>
      <c r="L483" s="1" t="str">
        <f>VLOOKUP(K483,countries!A:B,2,FALSE)</f>
        <v>EU_E</v>
      </c>
      <c r="M483" s="1" t="s">
        <v>74</v>
      </c>
      <c r="N483" s="1">
        <v>0</v>
      </c>
      <c r="O483" s="1" t="s">
        <v>434</v>
      </c>
      <c r="P483" s="1" t="s">
        <v>1929</v>
      </c>
      <c r="Q483" s="1" t="e">
        <v>#N/A</v>
      </c>
      <c r="R483" s="1" t="e">
        <v>#N/A</v>
      </c>
      <c r="S483" s="1" t="e">
        <v>#N/A</v>
      </c>
      <c r="T483" s="1" t="e">
        <v>#N/A</v>
      </c>
    </row>
    <row r="484" spans="1:20" ht="15.75" customHeight="1" x14ac:dyDescent="0.2">
      <c r="A484" s="1" t="s">
        <v>2986</v>
      </c>
      <c r="B484" s="1" t="s">
        <v>747</v>
      </c>
      <c r="C484" s="1" t="s">
        <v>747</v>
      </c>
      <c r="D484" s="1" t="s">
        <v>2986</v>
      </c>
      <c r="E484" s="1">
        <v>483</v>
      </c>
      <c r="F484" s="5" t="s">
        <v>2135</v>
      </c>
      <c r="G484" s="5" t="s">
        <v>2986</v>
      </c>
      <c r="H484" s="1">
        <v>2</v>
      </c>
      <c r="I484" s="1" t="s">
        <v>2989</v>
      </c>
      <c r="J484" s="1" t="s">
        <v>986</v>
      </c>
      <c r="K484" s="1" t="s">
        <v>569</v>
      </c>
      <c r="L484" s="1" t="str">
        <f>VLOOKUP(K484,countries!A:B,2,FALSE)</f>
        <v>A_N</v>
      </c>
      <c r="M484" s="1" t="s">
        <v>74</v>
      </c>
      <c r="N484" s="1">
        <v>0</v>
      </c>
      <c r="O484" s="1" t="s">
        <v>434</v>
      </c>
      <c r="P484" s="1" t="s">
        <v>569</v>
      </c>
      <c r="Q484" s="1" t="s">
        <v>535</v>
      </c>
      <c r="R484" s="1" t="s">
        <v>755</v>
      </c>
      <c r="S484" s="1">
        <v>44.6</v>
      </c>
      <c r="T484" s="1">
        <v>2100</v>
      </c>
    </row>
    <row r="485" spans="1:20" ht="15.75" customHeight="1" x14ac:dyDescent="0.2">
      <c r="A485" s="1" t="s">
        <v>2992</v>
      </c>
      <c r="B485" s="1" t="s">
        <v>575</v>
      </c>
      <c r="C485" s="1" t="s">
        <v>575</v>
      </c>
      <c r="D485" s="1" t="s">
        <v>2992</v>
      </c>
      <c r="E485" s="1">
        <v>484</v>
      </c>
      <c r="F485" s="5" t="s">
        <v>2135</v>
      </c>
      <c r="G485" s="5" t="s">
        <v>2992</v>
      </c>
      <c r="H485" s="1">
        <v>2</v>
      </c>
      <c r="I485" s="1" t="s">
        <v>2995</v>
      </c>
      <c r="J485" s="1" t="s">
        <v>1521</v>
      </c>
      <c r="K485" s="1" t="s">
        <v>44</v>
      </c>
      <c r="L485" s="1" t="str">
        <f>VLOOKUP(K485,countries!A:B,2,FALSE)</f>
        <v>IN</v>
      </c>
      <c r="M485" s="1" t="s">
        <v>275</v>
      </c>
      <c r="N485" s="1">
        <v>0</v>
      </c>
      <c r="O485" s="1" t="s">
        <v>434</v>
      </c>
      <c r="P485" s="1" t="s">
        <v>44</v>
      </c>
      <c r="Q485" s="1" t="e">
        <v>#N/A</v>
      </c>
      <c r="R485" s="1" t="e">
        <v>#N/A</v>
      </c>
      <c r="S485" s="1" t="e">
        <v>#N/A</v>
      </c>
      <c r="T485" s="1" t="e">
        <v>#N/A</v>
      </c>
    </row>
    <row r="486" spans="1:20" ht="15.75" customHeight="1" x14ac:dyDescent="0.2">
      <c r="A486" s="1" t="s">
        <v>3000</v>
      </c>
      <c r="B486" s="1" t="s">
        <v>3001</v>
      </c>
      <c r="C486" s="1" t="s">
        <v>596</v>
      </c>
      <c r="D486" s="1" t="s">
        <v>3000</v>
      </c>
      <c r="E486" s="1">
        <v>485</v>
      </c>
      <c r="F486" s="5" t="s">
        <v>2135</v>
      </c>
      <c r="G486" s="5" t="s">
        <v>3000</v>
      </c>
      <c r="H486" s="1">
        <v>2</v>
      </c>
      <c r="I486" s="1" t="s">
        <v>3002</v>
      </c>
      <c r="J486" s="1" t="s">
        <v>226</v>
      </c>
      <c r="K486" s="1" t="s">
        <v>1929</v>
      </c>
      <c r="L486" s="1" t="str">
        <f>VLOOKUP(K486,countries!A:B,2,FALSE)</f>
        <v>EU_E</v>
      </c>
      <c r="M486" s="1" t="s">
        <v>74</v>
      </c>
      <c r="N486" s="1">
        <v>0</v>
      </c>
      <c r="O486" s="1" t="s">
        <v>434</v>
      </c>
      <c r="P486" s="1" t="s">
        <v>1929</v>
      </c>
      <c r="Q486" s="1" t="e">
        <v>#N/A</v>
      </c>
      <c r="R486" s="1" t="e">
        <v>#N/A</v>
      </c>
      <c r="S486" s="1" t="e">
        <v>#N/A</v>
      </c>
      <c r="T486" s="1" t="e">
        <v>#N/A</v>
      </c>
    </row>
    <row r="487" spans="1:20" ht="15.75" customHeight="1" x14ac:dyDescent="0.2">
      <c r="A487" s="1" t="s">
        <v>3007</v>
      </c>
      <c r="B487" s="1" t="s">
        <v>376</v>
      </c>
      <c r="C487" s="1" t="s">
        <v>376</v>
      </c>
      <c r="D487" s="1" t="s">
        <v>3007</v>
      </c>
      <c r="E487" s="1">
        <v>486</v>
      </c>
      <c r="F487" s="5" t="s">
        <v>2135</v>
      </c>
      <c r="G487" s="5" t="s">
        <v>3007</v>
      </c>
      <c r="H487" s="1">
        <v>2</v>
      </c>
      <c r="I487" s="1" t="s">
        <v>3009</v>
      </c>
      <c r="J487" s="1" t="s">
        <v>270</v>
      </c>
      <c r="K487" s="1" t="s">
        <v>947</v>
      </c>
      <c r="L487" s="1" t="str">
        <f>VLOOKUP(K487,countries!A:B,2,FALSE)</f>
        <v>AU</v>
      </c>
      <c r="M487" s="1" t="s">
        <v>74</v>
      </c>
      <c r="N487" s="1">
        <v>0</v>
      </c>
      <c r="O487" s="1" t="s">
        <v>434</v>
      </c>
      <c r="P487" s="1" t="s">
        <v>947</v>
      </c>
      <c r="Q487" s="1" t="e">
        <v>#N/A</v>
      </c>
      <c r="R487" s="1" t="e">
        <v>#N/A</v>
      </c>
      <c r="S487" s="1" t="e">
        <v>#N/A</v>
      </c>
      <c r="T487" s="1" t="e">
        <v>#N/A</v>
      </c>
    </row>
    <row r="488" spans="1:20" ht="15.75" customHeight="1" x14ac:dyDescent="0.2">
      <c r="A488" s="1" t="s">
        <v>2987</v>
      </c>
      <c r="B488" s="1" t="s">
        <v>150</v>
      </c>
      <c r="C488" s="1" t="s">
        <v>150</v>
      </c>
      <c r="D488" s="1" t="s">
        <v>2987</v>
      </c>
      <c r="E488" s="1">
        <v>487</v>
      </c>
      <c r="F488" s="5" t="s">
        <v>2135</v>
      </c>
      <c r="G488" s="5" t="s">
        <v>2987</v>
      </c>
      <c r="H488" s="1">
        <v>2</v>
      </c>
      <c r="I488" s="1" t="s">
        <v>3015</v>
      </c>
      <c r="J488" s="1" t="s">
        <v>407</v>
      </c>
      <c r="K488" s="1" t="s">
        <v>1706</v>
      </c>
      <c r="L488" s="1" t="str">
        <f>VLOOKUP(K488,countries!A:B,2,FALSE)</f>
        <v>SA_SE</v>
      </c>
      <c r="M488" s="1" t="s">
        <v>258</v>
      </c>
      <c r="N488" s="1">
        <v>0</v>
      </c>
      <c r="O488" s="1" t="s">
        <v>62</v>
      </c>
      <c r="P488" s="1" t="s">
        <v>1706</v>
      </c>
      <c r="Q488" s="1" t="s">
        <v>565</v>
      </c>
      <c r="R488" s="1" t="s">
        <v>75</v>
      </c>
      <c r="S488" s="1">
        <v>38.4</v>
      </c>
      <c r="T488" s="1">
        <v>2100</v>
      </c>
    </row>
    <row r="489" spans="1:20" ht="15.75" customHeight="1" x14ac:dyDescent="0.2">
      <c r="A489" s="1" t="s">
        <v>2998</v>
      </c>
      <c r="B489" s="1" t="s">
        <v>666</v>
      </c>
      <c r="C489" s="1" t="s">
        <v>666</v>
      </c>
      <c r="D489" s="1" t="s">
        <v>2998</v>
      </c>
      <c r="E489" s="1">
        <v>488</v>
      </c>
      <c r="F489" s="5" t="s">
        <v>2135</v>
      </c>
      <c r="G489" s="5" t="s">
        <v>2998</v>
      </c>
      <c r="H489" s="1">
        <v>2</v>
      </c>
      <c r="I489" s="1" t="s">
        <v>3020</v>
      </c>
      <c r="J489" s="1" t="s">
        <v>1158</v>
      </c>
      <c r="K489" s="1" t="s">
        <v>353</v>
      </c>
      <c r="L489" s="1" t="str">
        <f>VLOOKUP(K489,countries!A:B,2,FALSE)</f>
        <v>A_NW</v>
      </c>
      <c r="M489" s="1" t="s">
        <v>258</v>
      </c>
      <c r="N489" s="1">
        <v>0</v>
      </c>
      <c r="O489" s="1" t="s">
        <v>434</v>
      </c>
      <c r="P489" s="1" t="s">
        <v>353</v>
      </c>
      <c r="Q489" s="1" t="e">
        <v>#N/A</v>
      </c>
      <c r="R489" s="1" t="e">
        <v>#N/A</v>
      </c>
      <c r="S489" s="1" t="e">
        <v>#N/A</v>
      </c>
      <c r="T489" s="1" t="e">
        <v>#N/A</v>
      </c>
    </row>
    <row r="490" spans="1:20" ht="15.75" customHeight="1" x14ac:dyDescent="0.2">
      <c r="A490" s="1" t="s">
        <v>3003</v>
      </c>
      <c r="B490" s="1" t="s">
        <v>3026</v>
      </c>
      <c r="C490" s="1" t="s">
        <v>666</v>
      </c>
      <c r="D490" s="1" t="s">
        <v>53</v>
      </c>
      <c r="E490" s="1">
        <v>489</v>
      </c>
      <c r="F490" s="5" t="s">
        <v>2135</v>
      </c>
      <c r="G490" s="5"/>
      <c r="H490" s="1">
        <v>2</v>
      </c>
      <c r="I490" s="1" t="s">
        <v>3028</v>
      </c>
      <c r="J490" s="1" t="s">
        <v>1006</v>
      </c>
      <c r="K490" s="1" t="s">
        <v>353</v>
      </c>
      <c r="L490" s="1" t="str">
        <f>VLOOKUP(K490,countries!A:B,2,FALSE)</f>
        <v>A_NW</v>
      </c>
      <c r="M490" s="1" t="s">
        <v>258</v>
      </c>
      <c r="N490" s="1">
        <v>0</v>
      </c>
      <c r="O490" s="1" t="s">
        <v>434</v>
      </c>
      <c r="P490" s="1" t="s">
        <v>353</v>
      </c>
      <c r="Q490" s="1" t="e">
        <v>#N/A</v>
      </c>
      <c r="R490" s="1" t="e">
        <v>#N/A</v>
      </c>
      <c r="S490" s="1" t="e">
        <v>#N/A</v>
      </c>
      <c r="T490" s="1" t="e">
        <v>#N/A</v>
      </c>
    </row>
    <row r="491" spans="1:20" ht="15.75" customHeight="1" x14ac:dyDescent="0.2">
      <c r="A491" s="1" t="s">
        <v>2996</v>
      </c>
      <c r="B491" s="1" t="s">
        <v>625</v>
      </c>
      <c r="C491" s="1" t="s">
        <v>625</v>
      </c>
      <c r="D491" s="1" t="s">
        <v>2996</v>
      </c>
      <c r="E491" s="1">
        <v>490</v>
      </c>
      <c r="F491" s="5" t="s">
        <v>2135</v>
      </c>
      <c r="G491" s="5" t="s">
        <v>2996</v>
      </c>
      <c r="H491" s="1">
        <v>2</v>
      </c>
      <c r="I491" s="1" t="s">
        <v>3035</v>
      </c>
      <c r="J491" s="1" t="s">
        <v>1069</v>
      </c>
      <c r="K491" s="1" t="s">
        <v>906</v>
      </c>
      <c r="L491" s="1" t="str">
        <f>VLOOKUP(K491,countries!A:B,2,FALSE)</f>
        <v>ME</v>
      </c>
      <c r="M491" s="1" t="s">
        <v>46</v>
      </c>
      <c r="N491" s="1">
        <v>0</v>
      </c>
      <c r="O491" s="1" t="s">
        <v>434</v>
      </c>
      <c r="P491" s="1" t="s">
        <v>906</v>
      </c>
      <c r="Q491" s="1" t="e">
        <v>#N/A</v>
      </c>
      <c r="R491" s="1" t="e">
        <v>#N/A</v>
      </c>
      <c r="S491" s="1" t="e">
        <v>#N/A</v>
      </c>
      <c r="T491" s="1" t="e">
        <v>#N/A</v>
      </c>
    </row>
    <row r="492" spans="1:20" ht="15.75" customHeight="1" x14ac:dyDescent="0.2">
      <c r="A492" s="1" t="s">
        <v>3016</v>
      </c>
      <c r="B492" s="1" t="s">
        <v>792</v>
      </c>
      <c r="C492" s="1" t="s">
        <v>792</v>
      </c>
      <c r="D492" s="1" t="s">
        <v>3016</v>
      </c>
      <c r="E492" s="1">
        <v>491</v>
      </c>
      <c r="F492" s="5" t="s">
        <v>2135</v>
      </c>
      <c r="G492" s="5" t="s">
        <v>3016</v>
      </c>
      <c r="H492" s="1">
        <v>2</v>
      </c>
      <c r="I492" s="1" t="s">
        <v>3042</v>
      </c>
      <c r="J492" s="1" t="s">
        <v>168</v>
      </c>
      <c r="K492" s="1" t="s">
        <v>1584</v>
      </c>
      <c r="L492" s="1" t="str">
        <f>VLOOKUP(K492,countries!A:B,2,FALSE)</f>
        <v>NA</v>
      </c>
      <c r="M492" s="1" t="s">
        <v>74</v>
      </c>
      <c r="N492" s="1">
        <v>0</v>
      </c>
      <c r="O492" s="1" t="s">
        <v>62</v>
      </c>
      <c r="P492" s="1" t="s">
        <v>1584</v>
      </c>
      <c r="Q492" s="1" t="e">
        <v>#N/A</v>
      </c>
      <c r="R492" s="1" t="e">
        <v>#N/A</v>
      </c>
      <c r="S492" s="1" t="e">
        <v>#N/A</v>
      </c>
      <c r="T492" s="1" t="e">
        <v>#N/A</v>
      </c>
    </row>
    <row r="493" spans="1:20" ht="15.75" customHeight="1" x14ac:dyDescent="0.2">
      <c r="A493" s="1" t="s">
        <v>3046</v>
      </c>
      <c r="B493" s="1" t="s">
        <v>441</v>
      </c>
      <c r="C493" s="1" t="s">
        <v>441</v>
      </c>
      <c r="D493" s="1" t="s">
        <v>3046</v>
      </c>
      <c r="E493" s="1">
        <v>492</v>
      </c>
      <c r="F493" s="5" t="s">
        <v>2135</v>
      </c>
      <c r="G493" s="5" t="s">
        <v>3046</v>
      </c>
      <c r="H493" s="1">
        <v>2</v>
      </c>
      <c r="I493" s="1" t="s">
        <v>3050</v>
      </c>
      <c r="J493" s="1" t="s">
        <v>385</v>
      </c>
      <c r="K493" s="1" t="s">
        <v>236</v>
      </c>
      <c r="L493" s="1" t="str">
        <f>VLOOKUP(K493,countries!A:B,2,FALSE)</f>
        <v>CN</v>
      </c>
      <c r="M493" s="1" t="s">
        <v>46</v>
      </c>
      <c r="N493" s="1">
        <v>0</v>
      </c>
      <c r="O493" s="1" t="s">
        <v>434</v>
      </c>
      <c r="P493" s="1" t="s">
        <v>236</v>
      </c>
      <c r="Q493" s="1" t="e">
        <v>#N/A</v>
      </c>
      <c r="R493" s="1" t="e">
        <v>#N/A</v>
      </c>
      <c r="S493" s="1" t="e">
        <v>#N/A</v>
      </c>
      <c r="T493" s="1" t="e">
        <v>#N/A</v>
      </c>
    </row>
    <row r="494" spans="1:20" ht="15.75" customHeight="1" x14ac:dyDescent="0.2">
      <c r="A494" s="1" t="s">
        <v>3055</v>
      </c>
      <c r="B494" s="1" t="s">
        <v>207</v>
      </c>
      <c r="C494" s="1" t="s">
        <v>207</v>
      </c>
      <c r="D494" s="1" t="s">
        <v>3055</v>
      </c>
      <c r="E494" s="1">
        <v>493</v>
      </c>
      <c r="F494" s="5" t="s">
        <v>2135</v>
      </c>
      <c r="G494" s="5" t="s">
        <v>3055</v>
      </c>
      <c r="H494" s="1">
        <v>2</v>
      </c>
      <c r="I494" s="1" t="s">
        <v>3057</v>
      </c>
      <c r="J494" s="1" t="s">
        <v>58</v>
      </c>
      <c r="K494" s="1" t="s">
        <v>1942</v>
      </c>
      <c r="L494" s="1" t="str">
        <f>VLOOKUP(K494,countries!A:B,2,FALSE)</f>
        <v>ME</v>
      </c>
      <c r="M494" s="1" t="s">
        <v>74</v>
      </c>
      <c r="N494" s="1">
        <v>0</v>
      </c>
      <c r="O494" s="1" t="s">
        <v>434</v>
      </c>
      <c r="P494" s="1" t="s">
        <v>1942</v>
      </c>
      <c r="Q494" s="1" t="e">
        <v>#N/A</v>
      </c>
      <c r="R494" s="1" t="e">
        <v>#N/A</v>
      </c>
      <c r="S494" s="1" t="e">
        <v>#N/A</v>
      </c>
      <c r="T494" s="1" t="e">
        <v>#N/A</v>
      </c>
    </row>
    <row r="495" spans="1:20" ht="15.75" customHeight="1" x14ac:dyDescent="0.2">
      <c r="A495" s="1" t="s">
        <v>3061</v>
      </c>
      <c r="B495" s="1" t="s">
        <v>212</v>
      </c>
      <c r="C495" s="1" t="s">
        <v>212</v>
      </c>
      <c r="D495" s="1" t="s">
        <v>3061</v>
      </c>
      <c r="E495" s="1">
        <v>494</v>
      </c>
      <c r="F495" s="5" t="s">
        <v>3064</v>
      </c>
      <c r="G495" s="5" t="s">
        <v>3061</v>
      </c>
      <c r="H495" s="1">
        <v>2</v>
      </c>
      <c r="I495" s="1" t="s">
        <v>3065</v>
      </c>
      <c r="J495" s="1" t="s">
        <v>254</v>
      </c>
      <c r="K495" s="1" t="s">
        <v>1580</v>
      </c>
      <c r="L495" s="1" t="str">
        <f>VLOOKUP(K495,countries!A:B,2,FALSE)</f>
        <v>NEA</v>
      </c>
      <c r="M495" s="1" t="s">
        <v>74</v>
      </c>
      <c r="N495" s="1">
        <v>0</v>
      </c>
      <c r="O495" s="1" t="s">
        <v>434</v>
      </c>
      <c r="P495" s="1" t="s">
        <v>1580</v>
      </c>
      <c r="Q495" s="1" t="e">
        <v>#N/A</v>
      </c>
      <c r="R495" s="1" t="e">
        <v>#N/A</v>
      </c>
      <c r="S495" s="1" t="e">
        <v>#N/A</v>
      </c>
      <c r="T495" s="1" t="e">
        <v>#N/A</v>
      </c>
    </row>
    <row r="496" spans="1:20" ht="15.75" customHeight="1" x14ac:dyDescent="0.2">
      <c r="A496" s="1" t="s">
        <v>3053</v>
      </c>
      <c r="B496" s="1" t="s">
        <v>579</v>
      </c>
      <c r="C496" s="1" t="s">
        <v>579</v>
      </c>
      <c r="D496" s="1" t="s">
        <v>3053</v>
      </c>
      <c r="E496" s="1">
        <v>495</v>
      </c>
      <c r="F496" s="5" t="s">
        <v>2135</v>
      </c>
      <c r="G496" s="5" t="s">
        <v>3053</v>
      </c>
      <c r="H496" s="1">
        <v>2</v>
      </c>
      <c r="I496" s="1" t="s">
        <v>3074</v>
      </c>
      <c r="J496" s="1" t="s">
        <v>489</v>
      </c>
      <c r="K496" s="1" t="s">
        <v>44</v>
      </c>
      <c r="L496" s="1" t="str">
        <f>VLOOKUP(K496,countries!A:B,2,FALSE)</f>
        <v>IN</v>
      </c>
      <c r="M496" s="1" t="s">
        <v>275</v>
      </c>
      <c r="N496" s="1">
        <v>0</v>
      </c>
      <c r="O496" s="1" t="s">
        <v>434</v>
      </c>
      <c r="P496" s="1" t="s">
        <v>44</v>
      </c>
      <c r="Q496" s="1" t="e">
        <v>#N/A</v>
      </c>
      <c r="R496" s="1" t="e">
        <v>#N/A</v>
      </c>
      <c r="S496" s="1" t="e">
        <v>#N/A</v>
      </c>
      <c r="T496" s="1" t="e">
        <v>#N/A</v>
      </c>
    </row>
    <row r="497" spans="1:26" ht="15.75" customHeight="1" x14ac:dyDescent="0.2">
      <c r="A497" s="1" t="s">
        <v>2993</v>
      </c>
      <c r="B497" s="1" t="s">
        <v>500</v>
      </c>
      <c r="C497" s="1" t="s">
        <v>500</v>
      </c>
      <c r="D497" s="1" t="s">
        <v>2993</v>
      </c>
      <c r="E497" s="1">
        <v>496</v>
      </c>
      <c r="F497" s="5" t="s">
        <v>2135</v>
      </c>
      <c r="G497" s="5" t="s">
        <v>2993</v>
      </c>
      <c r="H497" s="1">
        <v>2</v>
      </c>
      <c r="I497" s="1" t="s">
        <v>3079</v>
      </c>
      <c r="J497" s="1" t="s">
        <v>577</v>
      </c>
      <c r="K497" s="1" t="s">
        <v>1580</v>
      </c>
      <c r="L497" s="1" t="str">
        <f>VLOOKUP(K497,countries!A:B,2,FALSE)</f>
        <v>NEA</v>
      </c>
      <c r="M497" s="1" t="s">
        <v>46</v>
      </c>
      <c r="N497" s="1">
        <v>0</v>
      </c>
      <c r="O497" s="1" t="s">
        <v>434</v>
      </c>
      <c r="P497" s="1" t="s">
        <v>1580</v>
      </c>
      <c r="Q497" s="1" t="e">
        <v>#N/A</v>
      </c>
      <c r="R497" s="1" t="e">
        <v>#N/A</v>
      </c>
      <c r="S497" s="1" t="e">
        <v>#N/A</v>
      </c>
      <c r="T497" s="1" t="e">
        <v>#N/A</v>
      </c>
    </row>
    <row r="498" spans="1:26" ht="15.75" customHeight="1" x14ac:dyDescent="0.2">
      <c r="A498" s="1" t="s">
        <v>3019</v>
      </c>
      <c r="B498" s="1" t="s">
        <v>834</v>
      </c>
      <c r="C498" s="1" t="s">
        <v>834</v>
      </c>
      <c r="D498" s="1" t="s">
        <v>3019</v>
      </c>
      <c r="E498" s="1">
        <v>497</v>
      </c>
      <c r="F498" s="5" t="s">
        <v>2135</v>
      </c>
      <c r="G498" s="5" t="s">
        <v>3019</v>
      </c>
      <c r="H498" s="1">
        <v>2</v>
      </c>
      <c r="I498" s="1" t="s">
        <v>3086</v>
      </c>
      <c r="J498" s="1" t="s">
        <v>1022</v>
      </c>
      <c r="K498" s="1" t="s">
        <v>906</v>
      </c>
      <c r="L498" s="1" t="str">
        <f>VLOOKUP(K498,countries!A:B,2,FALSE)</f>
        <v>ME</v>
      </c>
      <c r="M498" s="1" t="s">
        <v>61</v>
      </c>
      <c r="N498" s="1">
        <v>0</v>
      </c>
      <c r="O498" s="1" t="s">
        <v>434</v>
      </c>
      <c r="P498" s="1" t="s">
        <v>906</v>
      </c>
      <c r="Q498" s="1" t="e">
        <v>#N/A</v>
      </c>
      <c r="R498" s="1" t="e">
        <v>#N/A</v>
      </c>
      <c r="S498" s="1" t="e">
        <v>#N/A</v>
      </c>
      <c r="T498" s="1" t="e">
        <v>#N/A</v>
      </c>
    </row>
    <row r="499" spans="1:26" ht="15.75" customHeight="1" x14ac:dyDescent="0.2">
      <c r="A499" s="1" t="s">
        <v>3023</v>
      </c>
      <c r="B499" s="1" t="s">
        <v>835</v>
      </c>
      <c r="C499" s="1" t="s">
        <v>835</v>
      </c>
      <c r="D499" s="1" t="s">
        <v>3023</v>
      </c>
      <c r="E499" s="1">
        <v>498</v>
      </c>
      <c r="F499" s="5" t="s">
        <v>2135</v>
      </c>
      <c r="G499" s="5" t="s">
        <v>3023</v>
      </c>
      <c r="H499" s="1">
        <v>2</v>
      </c>
      <c r="I499" s="1" t="s">
        <v>3089</v>
      </c>
      <c r="J499" s="1" t="s">
        <v>905</v>
      </c>
      <c r="K499" s="1" t="s">
        <v>906</v>
      </c>
      <c r="L499" s="1" t="str">
        <f>VLOOKUP(K499,countries!A:B,2,FALSE)</f>
        <v>ME</v>
      </c>
      <c r="M499" s="1" t="s">
        <v>61</v>
      </c>
      <c r="N499" s="1">
        <v>0</v>
      </c>
      <c r="O499" s="1" t="s">
        <v>434</v>
      </c>
      <c r="P499" s="1" t="s">
        <v>906</v>
      </c>
      <c r="Q499" s="1" t="e">
        <v>#N/A</v>
      </c>
      <c r="R499" s="1" t="e">
        <v>#N/A</v>
      </c>
      <c r="S499" s="1" t="e">
        <v>#N/A</v>
      </c>
      <c r="T499" s="1" t="e">
        <v>#N/A</v>
      </c>
    </row>
    <row r="500" spans="1:26" ht="15.75" customHeight="1" x14ac:dyDescent="0.2">
      <c r="A500" s="1" t="s">
        <v>3093</v>
      </c>
      <c r="B500" s="1" t="s">
        <v>3094</v>
      </c>
      <c r="C500" s="1" t="s">
        <v>835</v>
      </c>
      <c r="D500" s="1" t="s">
        <v>3093</v>
      </c>
      <c r="E500" s="1">
        <v>499</v>
      </c>
      <c r="F500" s="5" t="s">
        <v>3095</v>
      </c>
      <c r="G500" s="5" t="s">
        <v>3093</v>
      </c>
      <c r="H500" s="1">
        <v>2</v>
      </c>
      <c r="I500" s="1" t="s">
        <v>3097</v>
      </c>
      <c r="J500" s="1" t="s">
        <v>915</v>
      </c>
      <c r="K500" s="1" t="s">
        <v>906</v>
      </c>
      <c r="L500" s="1" t="str">
        <f>VLOOKUP(K500,countries!A:B,2,FALSE)</f>
        <v>ME</v>
      </c>
      <c r="M500" s="1" t="s">
        <v>61</v>
      </c>
      <c r="N500" s="1">
        <v>0</v>
      </c>
      <c r="O500" s="1" t="s">
        <v>434</v>
      </c>
      <c r="P500" s="1" t="s">
        <v>906</v>
      </c>
      <c r="Q500" s="1" t="e">
        <v>#N/A</v>
      </c>
      <c r="R500" s="1" t="e">
        <v>#N/A</v>
      </c>
      <c r="S500" s="1" t="e">
        <v>#N/A</v>
      </c>
      <c r="T500" s="1" t="e">
        <v>#N/A</v>
      </c>
    </row>
    <row r="501" spans="1:26" ht="15.75" customHeight="1" x14ac:dyDescent="0.2">
      <c r="A501" s="1" t="s">
        <v>3025</v>
      </c>
      <c r="B501" s="1" t="s">
        <v>3099</v>
      </c>
      <c r="C501" s="1" t="s">
        <v>835</v>
      </c>
      <c r="D501" s="1" t="s">
        <v>53</v>
      </c>
      <c r="E501" s="1">
        <v>500</v>
      </c>
      <c r="F501" s="5" t="s">
        <v>2135</v>
      </c>
      <c r="G501" s="5"/>
      <c r="H501" s="1">
        <v>2</v>
      </c>
      <c r="I501" s="1" t="s">
        <v>3101</v>
      </c>
      <c r="J501" s="1" t="s">
        <v>915</v>
      </c>
      <c r="K501" s="1" t="s">
        <v>906</v>
      </c>
      <c r="L501" s="1" t="str">
        <f>VLOOKUP(K501,countries!A:B,2,FALSE)</f>
        <v>ME</v>
      </c>
      <c r="M501" s="1" t="s">
        <v>61</v>
      </c>
      <c r="N501" s="1">
        <v>0</v>
      </c>
      <c r="O501" s="1" t="s">
        <v>434</v>
      </c>
      <c r="P501" s="1" t="s">
        <v>906</v>
      </c>
      <c r="Q501" s="1" t="e">
        <v>#N/A</v>
      </c>
      <c r="R501" s="1" t="e">
        <v>#N/A</v>
      </c>
      <c r="S501" s="1" t="e">
        <v>#N/A</v>
      </c>
      <c r="T501" s="1" t="e">
        <v>#N/A</v>
      </c>
    </row>
    <row r="502" spans="1:26" ht="15.75" customHeight="1" x14ac:dyDescent="0.2">
      <c r="A502" s="1" t="s">
        <v>3108</v>
      </c>
      <c r="B502" s="1" t="s">
        <v>881</v>
      </c>
      <c r="C502" s="1" t="s">
        <v>881</v>
      </c>
      <c r="D502" s="1" t="s">
        <v>3108</v>
      </c>
      <c r="E502" s="1">
        <v>501</v>
      </c>
      <c r="F502" s="5" t="s">
        <v>2409</v>
      </c>
      <c r="G502" s="5" t="s">
        <v>3108</v>
      </c>
      <c r="H502" s="1">
        <v>2</v>
      </c>
      <c r="I502" s="1" t="s">
        <v>3110</v>
      </c>
      <c r="J502" s="1" t="s">
        <v>1006</v>
      </c>
      <c r="K502" s="1" t="s">
        <v>1881</v>
      </c>
      <c r="L502" s="1" t="str">
        <f>VLOOKUP(K502,countries!A:B,2,FALSE)</f>
        <v>SEA</v>
      </c>
      <c r="M502" s="1" t="s">
        <v>74</v>
      </c>
      <c r="N502" s="1">
        <v>0</v>
      </c>
      <c r="O502" s="1" t="s">
        <v>434</v>
      </c>
      <c r="P502" s="1" t="s">
        <v>1881</v>
      </c>
      <c r="Q502" s="1" t="s">
        <v>535</v>
      </c>
      <c r="R502" s="1" t="s">
        <v>75</v>
      </c>
      <c r="S502" s="1">
        <v>46.8</v>
      </c>
      <c r="T502" s="1">
        <v>2130</v>
      </c>
    </row>
    <row r="503" spans="1:26" ht="15.75" customHeight="1" x14ac:dyDescent="0.2">
      <c r="A503" s="1" t="s">
        <v>3118</v>
      </c>
      <c r="B503" s="1" t="s">
        <v>3119</v>
      </c>
      <c r="C503" s="1" t="s">
        <v>881</v>
      </c>
      <c r="D503" s="1" t="s">
        <v>53</v>
      </c>
      <c r="E503" s="1">
        <v>502</v>
      </c>
      <c r="F503" s="5" t="s">
        <v>2409</v>
      </c>
      <c r="G503" s="5"/>
      <c r="H503" s="1">
        <v>2</v>
      </c>
      <c r="I503" s="1" t="s">
        <v>3120</v>
      </c>
      <c r="J503" s="1" t="s">
        <v>363</v>
      </c>
      <c r="K503" s="1" t="s">
        <v>1881</v>
      </c>
      <c r="L503" s="1" t="str">
        <f>VLOOKUP(K503,countries!A:B,2,FALSE)</f>
        <v>SEA</v>
      </c>
      <c r="M503" s="1" t="s">
        <v>74</v>
      </c>
      <c r="N503" s="1">
        <v>0</v>
      </c>
      <c r="O503" s="1" t="s">
        <v>434</v>
      </c>
      <c r="P503" s="1" t="s">
        <v>1881</v>
      </c>
      <c r="Q503" s="1" t="s">
        <v>535</v>
      </c>
      <c r="R503" s="1" t="s">
        <v>75</v>
      </c>
      <c r="S503" s="1">
        <v>46.8</v>
      </c>
      <c r="T503" s="1">
        <v>2130</v>
      </c>
    </row>
    <row r="504" spans="1:26" ht="15.75" customHeight="1" x14ac:dyDescent="0.2">
      <c r="A504" s="1" t="s">
        <v>3126</v>
      </c>
      <c r="B504" s="1" t="s">
        <v>944</v>
      </c>
      <c r="C504" s="1" t="s">
        <v>944</v>
      </c>
      <c r="D504" s="1" t="s">
        <v>3126</v>
      </c>
      <c r="E504" s="1">
        <v>503</v>
      </c>
      <c r="F504" s="5" t="s">
        <v>3127</v>
      </c>
      <c r="G504" s="5" t="s">
        <v>3126</v>
      </c>
      <c r="H504" s="1">
        <v>2</v>
      </c>
      <c r="I504" s="1" t="s">
        <v>3128</v>
      </c>
      <c r="J504" s="1" t="s">
        <v>1367</v>
      </c>
      <c r="K504" s="1" t="s">
        <v>213</v>
      </c>
      <c r="L504" s="1" t="str">
        <f>VLOOKUP(K504,countries!A:B,2,FALSE)</f>
        <v>A_S</v>
      </c>
      <c r="M504" s="1" t="s">
        <v>275</v>
      </c>
      <c r="N504" s="1">
        <v>0</v>
      </c>
      <c r="O504" s="1" t="s">
        <v>434</v>
      </c>
      <c r="P504" s="1" t="s">
        <v>213</v>
      </c>
      <c r="Q504" s="1" t="e">
        <v>#N/A</v>
      </c>
      <c r="R504" s="1" t="e">
        <v>#N/A</v>
      </c>
      <c r="S504" s="1" t="e">
        <v>#N/A</v>
      </c>
      <c r="T504" s="1" t="e">
        <v>#N/A</v>
      </c>
    </row>
    <row r="505" spans="1:26" ht="15.75" customHeight="1" x14ac:dyDescent="0.2">
      <c r="A505" s="9" t="s">
        <v>3032</v>
      </c>
      <c r="B505" s="9" t="s">
        <v>944</v>
      </c>
      <c r="C505" s="9" t="s">
        <v>944</v>
      </c>
      <c r="D505" s="1" t="s">
        <v>53</v>
      </c>
      <c r="E505" s="1">
        <v>504</v>
      </c>
      <c r="F505" s="5" t="s">
        <v>2135</v>
      </c>
      <c r="G505" s="5" t="s">
        <v>3032</v>
      </c>
      <c r="H505" s="1">
        <v>2</v>
      </c>
      <c r="I505" s="19" t="s">
        <v>3135</v>
      </c>
      <c r="J505" s="19" t="s">
        <v>472</v>
      </c>
      <c r="K505" s="1" t="s">
        <v>213</v>
      </c>
      <c r="L505" s="1" t="str">
        <f>VLOOKUP(K505,countries!A:B,2,FALSE)</f>
        <v>A_S</v>
      </c>
      <c r="M505" s="1" t="s">
        <v>275</v>
      </c>
      <c r="N505" s="1">
        <v>0</v>
      </c>
      <c r="O505" s="1" t="s">
        <v>434</v>
      </c>
      <c r="P505" s="1" t="s">
        <v>213</v>
      </c>
      <c r="Q505" s="19" t="e">
        <v>#N/A</v>
      </c>
      <c r="R505" s="19" t="e">
        <v>#N/A</v>
      </c>
      <c r="S505" s="19" t="e">
        <v>#N/A</v>
      </c>
      <c r="T505" s="19" t="e">
        <v>#N/A</v>
      </c>
      <c r="U505" s="19"/>
      <c r="V505" s="19"/>
      <c r="W505" s="19"/>
      <c r="X505" s="19"/>
      <c r="Y505" s="19"/>
      <c r="Z505" s="19"/>
    </row>
    <row r="506" spans="1:26" ht="15.75" customHeight="1" x14ac:dyDescent="0.2">
      <c r="A506" s="1" t="s">
        <v>3010</v>
      </c>
      <c r="B506" s="1" t="s">
        <v>494</v>
      </c>
      <c r="C506" s="1" t="s">
        <v>494</v>
      </c>
      <c r="D506" s="1" t="s">
        <v>3010</v>
      </c>
      <c r="E506" s="1">
        <v>505</v>
      </c>
      <c r="F506" s="5" t="s">
        <v>2135</v>
      </c>
      <c r="G506" s="5" t="s">
        <v>3010</v>
      </c>
      <c r="H506" s="1">
        <v>2</v>
      </c>
      <c r="I506" s="1" t="s">
        <v>3141</v>
      </c>
      <c r="J506" s="1" t="s">
        <v>462</v>
      </c>
      <c r="K506" s="1" t="s">
        <v>341</v>
      </c>
      <c r="L506" s="1" t="str">
        <f>VLOOKUP(K506,countries!A:B,2,FALSE)</f>
        <v>A_S</v>
      </c>
      <c r="M506" s="1" t="s">
        <v>773</v>
      </c>
      <c r="N506" s="1">
        <v>0</v>
      </c>
      <c r="O506" s="1" t="s">
        <v>62</v>
      </c>
      <c r="P506" s="1" t="s">
        <v>341</v>
      </c>
      <c r="Q506" s="1" t="e">
        <v>#N/A</v>
      </c>
      <c r="R506" s="1" t="e">
        <v>#N/A</v>
      </c>
      <c r="S506" s="1" t="e">
        <v>#N/A</v>
      </c>
      <c r="T506" s="1" t="e">
        <v>#N/A</v>
      </c>
    </row>
    <row r="507" spans="1:26" ht="15.75" customHeight="1" x14ac:dyDescent="0.2">
      <c r="A507" s="1" t="s">
        <v>2990</v>
      </c>
      <c r="B507" s="1" t="s">
        <v>194</v>
      </c>
      <c r="C507" s="1" t="s">
        <v>194</v>
      </c>
      <c r="D507" s="1" t="s">
        <v>2990</v>
      </c>
      <c r="E507" s="1">
        <v>506</v>
      </c>
      <c r="F507" s="5" t="s">
        <v>2135</v>
      </c>
      <c r="G507" s="5" t="s">
        <v>2990</v>
      </c>
      <c r="H507" s="1">
        <v>2</v>
      </c>
      <c r="I507" s="1" t="s">
        <v>3146</v>
      </c>
      <c r="J507" s="1" t="s">
        <v>2884</v>
      </c>
      <c r="K507" s="1" t="s">
        <v>440</v>
      </c>
      <c r="L507" s="1" t="str">
        <f>VLOOKUP(K507,countries!A:B,2,FALSE)</f>
        <v>A_NW</v>
      </c>
      <c r="M507" s="1" t="s">
        <v>74</v>
      </c>
      <c r="N507" s="1">
        <v>0</v>
      </c>
      <c r="O507" s="1" t="s">
        <v>434</v>
      </c>
      <c r="P507" s="1" t="s">
        <v>440</v>
      </c>
      <c r="Q507" s="1" t="e">
        <v>#N/A</v>
      </c>
      <c r="R507" s="1" t="e">
        <v>#N/A</v>
      </c>
      <c r="S507" s="1" t="e">
        <v>#N/A</v>
      </c>
      <c r="T507" s="1" t="e">
        <v>#N/A</v>
      </c>
    </row>
    <row r="508" spans="1:26" ht="15.75" customHeight="1" x14ac:dyDescent="0.2">
      <c r="A508" s="1" t="s">
        <v>3029</v>
      </c>
      <c r="B508" s="1" t="s">
        <v>941</v>
      </c>
      <c r="C508" s="1" t="s">
        <v>941</v>
      </c>
      <c r="D508" s="1" t="s">
        <v>3029</v>
      </c>
      <c r="E508" s="1">
        <v>507</v>
      </c>
      <c r="F508" s="5" t="s">
        <v>2135</v>
      </c>
      <c r="G508" s="5" t="s">
        <v>3029</v>
      </c>
      <c r="H508" s="1">
        <v>2</v>
      </c>
      <c r="I508" s="1" t="s">
        <v>3153</v>
      </c>
      <c r="J508" s="1" t="s">
        <v>588</v>
      </c>
      <c r="K508" s="1" t="s">
        <v>1580</v>
      </c>
      <c r="L508" s="1" t="str">
        <f>VLOOKUP(K508,countries!A:B,2,FALSE)</f>
        <v>NEA</v>
      </c>
      <c r="M508" s="1" t="s">
        <v>46</v>
      </c>
      <c r="N508" s="1">
        <v>0</v>
      </c>
      <c r="O508" s="1" t="s">
        <v>434</v>
      </c>
      <c r="P508" s="1" t="s">
        <v>1580</v>
      </c>
      <c r="Q508" s="1" t="e">
        <v>#N/A</v>
      </c>
      <c r="R508" s="1" t="e">
        <v>#N/A</v>
      </c>
      <c r="S508" s="1" t="e">
        <v>#N/A</v>
      </c>
      <c r="T508" s="1" t="e">
        <v>#N/A</v>
      </c>
    </row>
    <row r="509" spans="1:26" ht="15.75" customHeight="1" x14ac:dyDescent="0.2">
      <c r="A509" s="1" t="s">
        <v>3161</v>
      </c>
      <c r="B509" s="1" t="s">
        <v>574</v>
      </c>
      <c r="C509" s="1" t="s">
        <v>574</v>
      </c>
      <c r="D509" s="1" t="s">
        <v>3161</v>
      </c>
      <c r="E509" s="1">
        <v>508</v>
      </c>
      <c r="F509" s="5" t="s">
        <v>2776</v>
      </c>
      <c r="G509" s="5" t="s">
        <v>3161</v>
      </c>
      <c r="H509" s="1">
        <v>2</v>
      </c>
      <c r="I509" s="1" t="s">
        <v>3164</v>
      </c>
      <c r="J509" s="1" t="s">
        <v>1438</v>
      </c>
      <c r="K509" s="1" t="s">
        <v>44</v>
      </c>
      <c r="L509" s="1" t="str">
        <f>VLOOKUP(K509,countries!A:B,2,FALSE)</f>
        <v>IN</v>
      </c>
      <c r="M509" s="1" t="s">
        <v>275</v>
      </c>
      <c r="N509" s="1">
        <v>0</v>
      </c>
      <c r="O509" s="1" t="s">
        <v>434</v>
      </c>
      <c r="P509" s="1" t="s">
        <v>44</v>
      </c>
      <c r="Q509" s="1" t="s">
        <v>535</v>
      </c>
      <c r="R509" s="1" t="s">
        <v>201</v>
      </c>
      <c r="S509" s="1">
        <v>35.200000000000003</v>
      </c>
      <c r="T509" s="1">
        <v>2100</v>
      </c>
    </row>
    <row r="510" spans="1:26" ht="15.75" customHeight="1" x14ac:dyDescent="0.2">
      <c r="A510" s="1" t="s">
        <v>3036</v>
      </c>
      <c r="B510" s="1" t="s">
        <v>297</v>
      </c>
      <c r="C510" s="1" t="s">
        <v>297</v>
      </c>
      <c r="D510" s="1" t="s">
        <v>3036</v>
      </c>
      <c r="E510" s="1">
        <v>509</v>
      </c>
      <c r="F510" s="5" t="s">
        <v>2135</v>
      </c>
      <c r="G510" s="5" t="s">
        <v>3036</v>
      </c>
      <c r="H510" s="1">
        <v>2</v>
      </c>
      <c r="I510" s="1" t="s">
        <v>3172</v>
      </c>
      <c r="J510" s="1" t="s">
        <v>264</v>
      </c>
      <c r="K510" s="1" t="s">
        <v>987</v>
      </c>
      <c r="L510" s="1" t="str">
        <f>VLOOKUP(K510,countries!A:B,2,FALSE)</f>
        <v>A_NW</v>
      </c>
      <c r="M510" s="1" t="s">
        <v>275</v>
      </c>
      <c r="N510" s="1">
        <v>0</v>
      </c>
      <c r="O510" s="1" t="s">
        <v>434</v>
      </c>
      <c r="P510" s="1" t="s">
        <v>987</v>
      </c>
      <c r="Q510" s="1" t="e">
        <v>#N/A</v>
      </c>
      <c r="R510" s="1" t="e">
        <v>#N/A</v>
      </c>
      <c r="S510" s="1" t="e">
        <v>#N/A</v>
      </c>
      <c r="T510" s="1" t="e">
        <v>#N/A</v>
      </c>
    </row>
    <row r="511" spans="1:26" ht="15.75" customHeight="1" x14ac:dyDescent="0.2">
      <c r="A511" s="1" t="s">
        <v>3049</v>
      </c>
      <c r="B511" s="1" t="s">
        <v>478</v>
      </c>
      <c r="C511" s="1" t="s">
        <v>478</v>
      </c>
      <c r="D511" s="1" t="s">
        <v>3049</v>
      </c>
      <c r="E511" s="1">
        <v>510</v>
      </c>
      <c r="F511" s="5" t="s">
        <v>2135</v>
      </c>
      <c r="G511" s="5" t="s">
        <v>3049</v>
      </c>
      <c r="H511" s="1">
        <v>2</v>
      </c>
      <c r="I511" s="1" t="s">
        <v>3180</v>
      </c>
      <c r="J511" s="1" t="s">
        <v>743</v>
      </c>
      <c r="K511" s="1" t="s">
        <v>578</v>
      </c>
      <c r="L511" s="1" t="str">
        <f>VLOOKUP(K511,countries!A:B,2,FALSE)</f>
        <v>A_NE</v>
      </c>
      <c r="M511" s="1" t="s">
        <v>74</v>
      </c>
      <c r="N511" s="1">
        <v>0</v>
      </c>
      <c r="O511" s="1" t="s">
        <v>62</v>
      </c>
      <c r="P511" s="1" t="s">
        <v>578</v>
      </c>
      <c r="Q511" s="1" t="e">
        <v>#N/A</v>
      </c>
      <c r="R511" s="1" t="e">
        <v>#N/A</v>
      </c>
      <c r="S511" s="1" t="e">
        <v>#N/A</v>
      </c>
      <c r="T511" s="1" t="e">
        <v>#N/A</v>
      </c>
    </row>
    <row r="512" spans="1:26" ht="15.75" customHeight="1" x14ac:dyDescent="0.2">
      <c r="A512" s="1" t="s">
        <v>3186</v>
      </c>
      <c r="B512" s="1" t="s">
        <v>713</v>
      </c>
      <c r="C512" s="1" t="s">
        <v>713</v>
      </c>
      <c r="D512" s="1" t="s">
        <v>3186</v>
      </c>
      <c r="E512" s="1">
        <v>511</v>
      </c>
      <c r="F512" s="5" t="s">
        <v>2372</v>
      </c>
      <c r="G512" s="5" t="s">
        <v>3186</v>
      </c>
      <c r="H512" s="1">
        <v>2</v>
      </c>
      <c r="I512" s="1" t="s">
        <v>3188</v>
      </c>
      <c r="J512" s="1" t="s">
        <v>601</v>
      </c>
      <c r="K512" s="1" t="s">
        <v>73</v>
      </c>
      <c r="L512" s="1" t="str">
        <f>VLOOKUP(K512,countries!A:B,2,FALSE)</f>
        <v>SA_SE</v>
      </c>
      <c r="M512" s="1" t="s">
        <v>46</v>
      </c>
      <c r="N512" s="1">
        <v>0</v>
      </c>
      <c r="O512" s="1" t="s">
        <v>434</v>
      </c>
      <c r="P512" s="1" t="s">
        <v>73</v>
      </c>
      <c r="Q512" s="1" t="e">
        <v>#N/A</v>
      </c>
      <c r="R512" s="1" t="e">
        <v>#N/A</v>
      </c>
      <c r="S512" s="1" t="e">
        <v>#N/A</v>
      </c>
      <c r="T512" s="1" t="e">
        <v>#N/A</v>
      </c>
    </row>
    <row r="513" spans="1:20" ht="15.75" customHeight="1" x14ac:dyDescent="0.2">
      <c r="A513" s="1" t="s">
        <v>3193</v>
      </c>
      <c r="B513" s="1" t="s">
        <v>3194</v>
      </c>
      <c r="C513" s="1" t="s">
        <v>713</v>
      </c>
      <c r="D513" s="1" t="s">
        <v>53</v>
      </c>
      <c r="E513" s="1">
        <v>512</v>
      </c>
      <c r="F513" s="5" t="s">
        <v>2372</v>
      </c>
      <c r="G513" s="5"/>
      <c r="H513" s="1">
        <v>2</v>
      </c>
      <c r="I513" s="1" t="s">
        <v>3197</v>
      </c>
      <c r="J513" s="1" t="s">
        <v>1373</v>
      </c>
      <c r="K513" s="1" t="s">
        <v>73</v>
      </c>
      <c r="L513" s="1" t="str">
        <f>VLOOKUP(K513,countries!A:B,2,FALSE)</f>
        <v>SA_SE</v>
      </c>
      <c r="M513" s="1" t="s">
        <v>46</v>
      </c>
      <c r="N513" s="1">
        <v>0</v>
      </c>
      <c r="O513" s="1" t="s">
        <v>434</v>
      </c>
      <c r="P513" s="1" t="s">
        <v>73</v>
      </c>
      <c r="Q513" s="1" t="e">
        <v>#N/A</v>
      </c>
      <c r="R513" s="1" t="e">
        <v>#N/A</v>
      </c>
      <c r="S513" s="1" t="e">
        <v>#N/A</v>
      </c>
      <c r="T513" s="1" t="e">
        <v>#N/A</v>
      </c>
    </row>
    <row r="514" spans="1:20" ht="15.75" customHeight="1" x14ac:dyDescent="0.2">
      <c r="A514" s="1" t="s">
        <v>3202</v>
      </c>
      <c r="B514" s="1" t="s">
        <v>262</v>
      </c>
      <c r="C514" s="1" t="s">
        <v>262</v>
      </c>
      <c r="D514" s="1" t="s">
        <v>3202</v>
      </c>
      <c r="E514" s="1">
        <v>513</v>
      </c>
      <c r="F514" s="5" t="s">
        <v>3204</v>
      </c>
      <c r="G514" s="5" t="s">
        <v>3202</v>
      </c>
      <c r="H514" s="1">
        <v>2</v>
      </c>
      <c r="I514" s="1" t="s">
        <v>3206</v>
      </c>
      <c r="J514" s="1" t="s">
        <v>804</v>
      </c>
      <c r="K514" s="1" t="s">
        <v>169</v>
      </c>
      <c r="L514" s="1" t="str">
        <f>VLOOKUP(K514,countries!A:B,2,FALSE)</f>
        <v>SA_NW</v>
      </c>
      <c r="M514" s="1" t="s">
        <v>275</v>
      </c>
      <c r="N514" s="1">
        <v>0</v>
      </c>
      <c r="O514" s="1" t="s">
        <v>62</v>
      </c>
      <c r="P514" s="1" t="s">
        <v>169</v>
      </c>
      <c r="Q514" s="1" t="e">
        <v>#N/A</v>
      </c>
      <c r="R514" s="1" t="e">
        <v>#N/A</v>
      </c>
      <c r="S514" s="1" t="e">
        <v>#N/A</v>
      </c>
      <c r="T514" s="1" t="e">
        <v>#N/A</v>
      </c>
    </row>
    <row r="515" spans="1:20" ht="15.75" customHeight="1" x14ac:dyDescent="0.2">
      <c r="A515" s="1" t="s">
        <v>3212</v>
      </c>
      <c r="B515" s="1" t="s">
        <v>889</v>
      </c>
      <c r="C515" s="1" t="s">
        <v>889</v>
      </c>
      <c r="D515" s="1" t="s">
        <v>3212</v>
      </c>
      <c r="E515" s="1">
        <v>514</v>
      </c>
      <c r="F515" s="5" t="s">
        <v>3213</v>
      </c>
      <c r="G515" s="5" t="s">
        <v>3212</v>
      </c>
      <c r="H515" s="1">
        <v>2</v>
      </c>
      <c r="I515" s="1" t="s">
        <v>3215</v>
      </c>
      <c r="J515" s="1" t="s">
        <v>601</v>
      </c>
      <c r="K515" s="1" t="s">
        <v>877</v>
      </c>
      <c r="L515" s="1" t="str">
        <f>VLOOKUP(K515,countries!A:B,2,FALSE)</f>
        <v>SA_SE</v>
      </c>
      <c r="M515" s="1" t="s">
        <v>1495</v>
      </c>
      <c r="N515" s="1">
        <v>0</v>
      </c>
      <c r="O515" s="1" t="s">
        <v>434</v>
      </c>
      <c r="P515" s="1" t="s">
        <v>877</v>
      </c>
      <c r="Q515" s="1" t="s">
        <v>535</v>
      </c>
      <c r="R515" s="1" t="s">
        <v>75</v>
      </c>
      <c r="S515" s="1">
        <v>33.5</v>
      </c>
      <c r="T515" s="1">
        <v>2100</v>
      </c>
    </row>
    <row r="516" spans="1:20" ht="15.75" customHeight="1" x14ac:dyDescent="0.2">
      <c r="A516" s="1" t="s">
        <v>3219</v>
      </c>
      <c r="B516" s="1" t="s">
        <v>244</v>
      </c>
      <c r="C516" s="1" t="s">
        <v>244</v>
      </c>
      <c r="D516" s="1" t="s">
        <v>3219</v>
      </c>
      <c r="E516" s="1">
        <v>515</v>
      </c>
      <c r="F516" s="5" t="s">
        <v>3221</v>
      </c>
      <c r="G516" s="5" t="s">
        <v>3219</v>
      </c>
      <c r="H516" s="1">
        <v>2</v>
      </c>
      <c r="I516" s="1" t="s">
        <v>3223</v>
      </c>
      <c r="J516" s="1" t="s">
        <v>1587</v>
      </c>
      <c r="K516" s="1" t="s">
        <v>213</v>
      </c>
      <c r="L516" s="1" t="str">
        <f>VLOOKUP(K516,countries!A:B,2,FALSE)</f>
        <v>A_S</v>
      </c>
      <c r="M516" s="1" t="s">
        <v>344</v>
      </c>
      <c r="N516" s="1">
        <v>0</v>
      </c>
      <c r="O516" s="1" t="s">
        <v>434</v>
      </c>
      <c r="P516" s="1" t="s">
        <v>213</v>
      </c>
      <c r="Q516" s="1" t="e">
        <v>#N/A</v>
      </c>
      <c r="R516" s="1" t="e">
        <v>#N/A</v>
      </c>
      <c r="S516" s="1" t="e">
        <v>#N/A</v>
      </c>
      <c r="T516" s="1" t="e">
        <v>#N/A</v>
      </c>
    </row>
    <row r="517" spans="1:20" ht="15.75" customHeight="1" x14ac:dyDescent="0.2">
      <c r="A517" s="1" t="s">
        <v>3229</v>
      </c>
      <c r="B517" s="1" t="s">
        <v>675</v>
      </c>
      <c r="C517" s="1" t="s">
        <v>675</v>
      </c>
      <c r="D517" s="1" t="s">
        <v>3229</v>
      </c>
      <c r="E517" s="1">
        <v>516</v>
      </c>
      <c r="F517" s="5" t="s">
        <v>2965</v>
      </c>
      <c r="G517" s="5" t="s">
        <v>3229</v>
      </c>
      <c r="H517" s="1">
        <v>2</v>
      </c>
      <c r="I517" s="1" t="s">
        <v>3231</v>
      </c>
      <c r="J517" s="1" t="s">
        <v>385</v>
      </c>
      <c r="K517" s="1" t="s">
        <v>906</v>
      </c>
      <c r="L517" s="1" t="str">
        <f>VLOOKUP(K517,countries!A:B,2,FALSE)</f>
        <v>ME</v>
      </c>
      <c r="M517" s="1" t="s">
        <v>74</v>
      </c>
      <c r="N517" s="1">
        <v>0</v>
      </c>
      <c r="O517" s="1" t="s">
        <v>75</v>
      </c>
      <c r="P517" s="1" t="s">
        <v>906</v>
      </c>
      <c r="Q517" s="1" t="s">
        <v>535</v>
      </c>
      <c r="R517" s="1" t="s">
        <v>755</v>
      </c>
      <c r="S517" s="1">
        <v>47.5</v>
      </c>
      <c r="T517" s="1">
        <v>2100</v>
      </c>
    </row>
    <row r="518" spans="1:20" ht="15.75" customHeight="1" x14ac:dyDescent="0.2">
      <c r="A518" s="1" t="s">
        <v>3237</v>
      </c>
      <c r="B518" s="1" t="s">
        <v>3238</v>
      </c>
      <c r="C518" s="1" t="s">
        <v>675</v>
      </c>
      <c r="D518" s="1" t="s">
        <v>3237</v>
      </c>
      <c r="E518" s="1">
        <v>517</v>
      </c>
      <c r="F518" s="5" t="s">
        <v>2976</v>
      </c>
      <c r="G518" s="5" t="s">
        <v>3237</v>
      </c>
      <c r="H518" s="1">
        <v>2</v>
      </c>
      <c r="I518" s="1" t="s">
        <v>3241</v>
      </c>
      <c r="J518" s="1" t="s">
        <v>1675</v>
      </c>
      <c r="K518" s="1" t="s">
        <v>906</v>
      </c>
      <c r="L518" s="1" t="str">
        <f>VLOOKUP(K518,countries!A:B,2,FALSE)</f>
        <v>ME</v>
      </c>
      <c r="M518" s="1" t="s">
        <v>74</v>
      </c>
      <c r="N518" s="1">
        <v>0</v>
      </c>
      <c r="O518" s="1" t="s">
        <v>75</v>
      </c>
      <c r="P518" s="1" t="s">
        <v>906</v>
      </c>
      <c r="Q518" s="1" t="s">
        <v>535</v>
      </c>
      <c r="R518" s="1" t="s">
        <v>755</v>
      </c>
      <c r="S518" s="1">
        <v>47.5</v>
      </c>
      <c r="T518" s="1">
        <v>2100</v>
      </c>
    </row>
    <row r="519" spans="1:20" ht="15.75" customHeight="1" x14ac:dyDescent="0.2">
      <c r="A519" s="1" t="s">
        <v>3246</v>
      </c>
      <c r="B519" s="1" t="s">
        <v>648</v>
      </c>
      <c r="C519" s="1" t="s">
        <v>648</v>
      </c>
      <c r="D519" s="1" t="s">
        <v>3246</v>
      </c>
      <c r="E519" s="1">
        <v>518</v>
      </c>
      <c r="F519" s="5" t="s">
        <v>2909</v>
      </c>
      <c r="G519" s="5" t="s">
        <v>3246</v>
      </c>
      <c r="H519" s="1">
        <v>2</v>
      </c>
      <c r="I519" s="1" t="s">
        <v>3249</v>
      </c>
      <c r="J519" s="1" t="s">
        <v>1538</v>
      </c>
      <c r="K519" s="1" t="s">
        <v>213</v>
      </c>
      <c r="L519" s="1" t="str">
        <f>VLOOKUP(K519,countries!A:B,2,FALSE)</f>
        <v>A_S</v>
      </c>
      <c r="M519" s="1" t="s">
        <v>61</v>
      </c>
      <c r="N519" s="1">
        <v>0</v>
      </c>
      <c r="O519" s="1" t="s">
        <v>62</v>
      </c>
      <c r="P519" s="1" t="s">
        <v>213</v>
      </c>
      <c r="Q519" s="1" t="e">
        <v>#N/A</v>
      </c>
      <c r="R519" s="1" t="e">
        <v>#N/A</v>
      </c>
      <c r="S519" s="1" t="e">
        <v>#N/A</v>
      </c>
      <c r="T519" s="1" t="e">
        <v>#N/A</v>
      </c>
    </row>
    <row r="520" spans="1:20" ht="15.75" customHeight="1" x14ac:dyDescent="0.2">
      <c r="A520" s="1" t="s">
        <v>3254</v>
      </c>
      <c r="B520" s="1" t="s">
        <v>3255</v>
      </c>
      <c r="C520" s="1" t="s">
        <v>648</v>
      </c>
      <c r="D520" s="1" t="s">
        <v>3254</v>
      </c>
      <c r="E520" s="1">
        <v>519</v>
      </c>
      <c r="F520" s="5" t="s">
        <v>2914</v>
      </c>
      <c r="G520" s="5" t="s">
        <v>3254</v>
      </c>
      <c r="H520" s="1">
        <v>2</v>
      </c>
      <c r="I520" s="1" t="s">
        <v>3257</v>
      </c>
      <c r="J520" s="1" t="s">
        <v>385</v>
      </c>
      <c r="K520" s="1" t="s">
        <v>213</v>
      </c>
      <c r="L520" s="1" t="str">
        <f>VLOOKUP(K520,countries!A:B,2,FALSE)</f>
        <v>A_S</v>
      </c>
      <c r="M520" s="1" t="s">
        <v>61</v>
      </c>
      <c r="N520" s="1">
        <v>0</v>
      </c>
      <c r="O520" s="1" t="s">
        <v>62</v>
      </c>
      <c r="P520" s="1" t="s">
        <v>213</v>
      </c>
      <c r="Q520" s="1" t="e">
        <v>#N/A</v>
      </c>
      <c r="R520" s="1" t="e">
        <v>#N/A</v>
      </c>
      <c r="S520" s="1" t="e">
        <v>#N/A</v>
      </c>
      <c r="T520" s="1" t="e">
        <v>#N/A</v>
      </c>
    </row>
    <row r="521" spans="1:20" ht="15.75" customHeight="1" x14ac:dyDescent="0.2">
      <c r="A521" s="1" t="s">
        <v>3262</v>
      </c>
      <c r="B521" s="1" t="s">
        <v>405</v>
      </c>
      <c r="C521" s="1" t="s">
        <v>405</v>
      </c>
      <c r="D521" s="1" t="s">
        <v>3262</v>
      </c>
      <c r="E521" s="1">
        <v>520</v>
      </c>
      <c r="F521" s="5" t="s">
        <v>2223</v>
      </c>
      <c r="G521" s="5" t="s">
        <v>3262</v>
      </c>
      <c r="H521" s="1">
        <v>2</v>
      </c>
      <c r="I521" s="1" t="s">
        <v>3263</v>
      </c>
      <c r="J521" s="1" t="s">
        <v>1069</v>
      </c>
      <c r="K521" s="1" t="s">
        <v>341</v>
      </c>
      <c r="L521" s="1" t="str">
        <f>VLOOKUP(K521,countries!A:B,2,FALSE)</f>
        <v>A_S</v>
      </c>
      <c r="M521" s="1" t="s">
        <v>1376</v>
      </c>
      <c r="N521" s="1">
        <v>0</v>
      </c>
      <c r="O521" s="1" t="s">
        <v>434</v>
      </c>
      <c r="P521" s="1" t="s">
        <v>341</v>
      </c>
      <c r="Q521" s="1" t="e">
        <v>#N/A</v>
      </c>
      <c r="R521" s="1" t="e">
        <v>#N/A</v>
      </c>
      <c r="S521" s="1" t="e">
        <v>#N/A</v>
      </c>
      <c r="T521" s="1" t="e">
        <v>#N/A</v>
      </c>
    </row>
    <row r="522" spans="1:20" ht="15.75" customHeight="1" x14ac:dyDescent="0.2">
      <c r="A522" s="1" t="s">
        <v>3266</v>
      </c>
      <c r="B522" s="1" t="s">
        <v>968</v>
      </c>
      <c r="C522" s="1" t="s">
        <v>968</v>
      </c>
      <c r="D522" s="1" t="s">
        <v>3266</v>
      </c>
      <c r="E522" s="1">
        <v>521</v>
      </c>
      <c r="F522" s="5" t="s">
        <v>2223</v>
      </c>
      <c r="G522" s="5"/>
      <c r="H522" s="1">
        <v>2</v>
      </c>
      <c r="I522" s="1" t="s">
        <v>3270</v>
      </c>
      <c r="J522" s="1" t="s">
        <v>1301</v>
      </c>
      <c r="K522" s="1" t="s">
        <v>236</v>
      </c>
      <c r="L522" s="1" t="str">
        <f>VLOOKUP(K522,countries!A:B,2,FALSE)</f>
        <v>CN</v>
      </c>
      <c r="M522" s="1" t="s">
        <v>74</v>
      </c>
      <c r="N522" s="1">
        <v>0</v>
      </c>
      <c r="O522" s="1" t="s">
        <v>454</v>
      </c>
      <c r="P522" s="1" t="s">
        <v>236</v>
      </c>
      <c r="Q522" s="1" t="s">
        <v>535</v>
      </c>
      <c r="R522" s="1" t="s">
        <v>755</v>
      </c>
      <c r="S522" s="1">
        <v>52</v>
      </c>
      <c r="T522" s="1">
        <v>2100</v>
      </c>
    </row>
    <row r="523" spans="1:20" ht="15.75" customHeight="1" x14ac:dyDescent="0.2">
      <c r="A523" s="1" t="s">
        <v>3275</v>
      </c>
      <c r="B523" s="1" t="s">
        <v>3276</v>
      </c>
      <c r="C523" s="1" t="s">
        <v>968</v>
      </c>
      <c r="D523" s="1" t="s">
        <v>53</v>
      </c>
      <c r="E523" s="1">
        <v>522</v>
      </c>
      <c r="F523" s="5" t="s">
        <v>2223</v>
      </c>
      <c r="G523" s="5" t="s">
        <v>3275</v>
      </c>
      <c r="H523" s="1">
        <v>2</v>
      </c>
      <c r="I523" s="1" t="s">
        <v>3280</v>
      </c>
      <c r="J523" s="1" t="s">
        <v>595</v>
      </c>
      <c r="K523" s="1" t="s">
        <v>236</v>
      </c>
      <c r="L523" s="1" t="str">
        <f>VLOOKUP(K523,countries!A:B,2,FALSE)</f>
        <v>CN</v>
      </c>
      <c r="M523" s="1" t="s">
        <v>74</v>
      </c>
      <c r="N523" s="1">
        <v>0</v>
      </c>
      <c r="O523" s="1" t="s">
        <v>454</v>
      </c>
      <c r="P523" s="1" t="s">
        <v>236</v>
      </c>
      <c r="Q523" s="1" t="s">
        <v>535</v>
      </c>
      <c r="R523" s="1" t="s">
        <v>755</v>
      </c>
      <c r="S523" s="1">
        <v>52</v>
      </c>
      <c r="T523" s="1">
        <v>2100</v>
      </c>
    </row>
    <row r="524" spans="1:20" ht="15.75" customHeight="1" x14ac:dyDescent="0.2">
      <c r="A524" s="1" t="s">
        <v>3286</v>
      </c>
      <c r="B524" s="1" t="s">
        <v>622</v>
      </c>
      <c r="C524" s="1" t="s">
        <v>622</v>
      </c>
      <c r="D524" s="1" t="s">
        <v>3286</v>
      </c>
      <c r="E524" s="1">
        <v>523</v>
      </c>
      <c r="F524" s="5" t="s">
        <v>2859</v>
      </c>
      <c r="G524" s="5" t="s">
        <v>3286</v>
      </c>
      <c r="H524" s="1">
        <v>2</v>
      </c>
      <c r="I524" s="1" t="s">
        <v>3289</v>
      </c>
      <c r="J524" s="1" t="s">
        <v>1006</v>
      </c>
      <c r="K524" s="1" t="s">
        <v>906</v>
      </c>
      <c r="L524" s="1" t="str">
        <f>VLOOKUP(K524,countries!A:B,2,FALSE)</f>
        <v>ME</v>
      </c>
      <c r="M524" s="1" t="s">
        <v>46</v>
      </c>
      <c r="N524" s="1">
        <v>0</v>
      </c>
      <c r="O524" s="1" t="s">
        <v>62</v>
      </c>
      <c r="P524" s="1" t="s">
        <v>906</v>
      </c>
      <c r="Q524" s="1" t="e">
        <v>#N/A</v>
      </c>
      <c r="R524" s="1" t="e">
        <v>#N/A</v>
      </c>
      <c r="S524" s="1" t="e">
        <v>#N/A</v>
      </c>
      <c r="T524" s="1" t="e">
        <v>#N/A</v>
      </c>
    </row>
    <row r="525" spans="1:20" ht="15.75" customHeight="1" x14ac:dyDescent="0.2">
      <c r="A525" s="1" t="s">
        <v>3296</v>
      </c>
      <c r="B525" s="1" t="s">
        <v>3298</v>
      </c>
      <c r="C525" s="1" t="s">
        <v>617</v>
      </c>
      <c r="D525" s="1" t="s">
        <v>3296</v>
      </c>
      <c r="E525" s="1">
        <v>524</v>
      </c>
      <c r="F525" s="5" t="s">
        <v>2850</v>
      </c>
      <c r="G525" s="5" t="s">
        <v>3296</v>
      </c>
      <c r="H525" s="1">
        <v>2</v>
      </c>
      <c r="I525" s="1" t="s">
        <v>3300</v>
      </c>
      <c r="J525" s="1" t="s">
        <v>328</v>
      </c>
      <c r="K525" s="1" t="s">
        <v>1881</v>
      </c>
      <c r="L525" s="1" t="str">
        <f>VLOOKUP(K525,countries!A:B,2,FALSE)</f>
        <v>SEA</v>
      </c>
      <c r="M525" s="1" t="s">
        <v>61</v>
      </c>
      <c r="N525" s="1">
        <v>0</v>
      </c>
      <c r="O525" s="1" t="s">
        <v>75</v>
      </c>
      <c r="P525" s="1" t="s">
        <v>1881</v>
      </c>
      <c r="Q525" s="1" t="e">
        <v>#N/A</v>
      </c>
      <c r="R525" s="1" t="e">
        <v>#N/A</v>
      </c>
      <c r="S525" s="1" t="e">
        <v>#N/A</v>
      </c>
      <c r="T525" s="1" t="e">
        <v>#N/A</v>
      </c>
    </row>
    <row r="526" spans="1:20" ht="15.75" customHeight="1" x14ac:dyDescent="0.2">
      <c r="A526" s="1" t="s">
        <v>3304</v>
      </c>
      <c r="B526" s="1" t="s">
        <v>3305</v>
      </c>
      <c r="C526" s="1" t="s">
        <v>617</v>
      </c>
      <c r="D526" s="1" t="s">
        <v>3304</v>
      </c>
      <c r="E526" s="1">
        <v>525</v>
      </c>
      <c r="F526" s="5" t="s">
        <v>2845</v>
      </c>
      <c r="G526" s="5" t="s">
        <v>3304</v>
      </c>
      <c r="H526" s="1">
        <v>2</v>
      </c>
      <c r="I526" s="1" t="s">
        <v>3307</v>
      </c>
      <c r="J526" s="1" t="s">
        <v>328</v>
      </c>
      <c r="K526" s="1" t="s">
        <v>1881</v>
      </c>
      <c r="L526" s="1" t="str">
        <f>VLOOKUP(K526,countries!A:B,2,FALSE)</f>
        <v>SEA</v>
      </c>
      <c r="M526" s="1" t="s">
        <v>61</v>
      </c>
      <c r="N526" s="1">
        <v>0</v>
      </c>
      <c r="O526" s="1" t="s">
        <v>75</v>
      </c>
      <c r="P526" s="1" t="s">
        <v>1881</v>
      </c>
      <c r="Q526" s="1" t="e">
        <v>#N/A</v>
      </c>
      <c r="R526" s="1" t="e">
        <v>#N/A</v>
      </c>
      <c r="S526" s="1" t="e">
        <v>#N/A</v>
      </c>
      <c r="T526" s="1" t="e">
        <v>#N/A</v>
      </c>
    </row>
    <row r="527" spans="1:20" ht="15.75" customHeight="1" x14ac:dyDescent="0.2">
      <c r="A527" s="1" t="s">
        <v>3313</v>
      </c>
      <c r="B527" s="1" t="s">
        <v>3314</v>
      </c>
      <c r="C527" s="1" t="s">
        <v>815</v>
      </c>
      <c r="D527" s="1" t="s">
        <v>53</v>
      </c>
      <c r="E527" s="1">
        <v>526</v>
      </c>
      <c r="F527" s="5" t="s">
        <v>2254</v>
      </c>
      <c r="G527" s="5"/>
      <c r="H527" s="1">
        <v>2</v>
      </c>
      <c r="I527" s="1" t="s">
        <v>3317</v>
      </c>
      <c r="J527" s="1" t="s">
        <v>1341</v>
      </c>
      <c r="K527" s="1" t="s">
        <v>1918</v>
      </c>
      <c r="L527" s="1" t="str">
        <f>VLOOKUP(K527,countries!A:B,2,FALSE)</f>
        <v>A_C</v>
      </c>
      <c r="M527" s="1" t="s">
        <v>61</v>
      </c>
      <c r="N527" s="1">
        <v>0</v>
      </c>
      <c r="O527" s="1" t="s">
        <v>62</v>
      </c>
      <c r="P527" s="1" t="s">
        <v>1918</v>
      </c>
      <c r="Q527" s="1" t="e">
        <v>#N/A</v>
      </c>
      <c r="R527" s="1" t="e">
        <v>#N/A</v>
      </c>
      <c r="S527" s="1" t="e">
        <v>#N/A</v>
      </c>
      <c r="T527" s="1" t="e">
        <v>#N/A</v>
      </c>
    </row>
    <row r="528" spans="1:20" ht="15.75" customHeight="1" x14ac:dyDescent="0.2">
      <c r="A528" s="1" t="s">
        <v>3322</v>
      </c>
      <c r="B528" s="1" t="s">
        <v>3323</v>
      </c>
      <c r="C528" s="1" t="s">
        <v>815</v>
      </c>
      <c r="D528" s="1" t="s">
        <v>53</v>
      </c>
      <c r="E528" s="1">
        <v>527</v>
      </c>
      <c r="F528" s="5" t="s">
        <v>2254</v>
      </c>
      <c r="G528" s="5"/>
      <c r="H528" s="1">
        <v>2</v>
      </c>
      <c r="I528" s="1" t="s">
        <v>3326</v>
      </c>
      <c r="J528" s="1" t="s">
        <v>1341</v>
      </c>
      <c r="K528" s="1" t="s">
        <v>1918</v>
      </c>
      <c r="L528" s="1" t="str">
        <f>VLOOKUP(K528,countries!A:B,2,FALSE)</f>
        <v>A_C</v>
      </c>
      <c r="M528" s="1" t="s">
        <v>61</v>
      </c>
      <c r="N528" s="1">
        <v>0</v>
      </c>
      <c r="O528" s="1" t="s">
        <v>62</v>
      </c>
      <c r="P528" s="1" t="s">
        <v>1918</v>
      </c>
      <c r="Q528" s="1" t="e">
        <v>#N/A</v>
      </c>
      <c r="R528" s="1" t="e">
        <v>#N/A</v>
      </c>
      <c r="S528" s="1" t="e">
        <v>#N/A</v>
      </c>
      <c r="T528" s="1" t="e">
        <v>#N/A</v>
      </c>
    </row>
    <row r="529" spans="1:20" ht="15.75" customHeight="1" x14ac:dyDescent="0.2">
      <c r="A529" s="1" t="s">
        <v>3332</v>
      </c>
      <c r="B529" s="1" t="s">
        <v>815</v>
      </c>
      <c r="C529" s="1" t="s">
        <v>815</v>
      </c>
      <c r="D529" s="1" t="s">
        <v>3332</v>
      </c>
      <c r="E529" s="1">
        <v>528</v>
      </c>
      <c r="F529" s="5" t="s">
        <v>2254</v>
      </c>
      <c r="G529" s="5" t="s">
        <v>3332</v>
      </c>
      <c r="H529" s="1">
        <v>2</v>
      </c>
      <c r="I529" s="1" t="s">
        <v>3333</v>
      </c>
      <c r="J529" s="1" t="s">
        <v>122</v>
      </c>
      <c r="K529" s="1" t="s">
        <v>1918</v>
      </c>
      <c r="L529" s="1" t="str">
        <f>VLOOKUP(K529,countries!A:B,2,FALSE)</f>
        <v>A_C</v>
      </c>
      <c r="M529" s="1" t="s">
        <v>61</v>
      </c>
      <c r="N529" s="1">
        <v>0</v>
      </c>
      <c r="O529" s="1" t="s">
        <v>62</v>
      </c>
      <c r="P529" s="1" t="s">
        <v>1918</v>
      </c>
      <c r="Q529" s="1" t="e">
        <v>#N/A</v>
      </c>
      <c r="R529" s="1" t="e">
        <v>#N/A</v>
      </c>
      <c r="S529" s="1" t="e">
        <v>#N/A</v>
      </c>
      <c r="T529" s="1" t="e">
        <v>#N/A</v>
      </c>
    </row>
    <row r="530" spans="1:20" ht="15.75" customHeight="1" x14ac:dyDescent="0.2">
      <c r="A530" s="1" t="s">
        <v>3337</v>
      </c>
      <c r="B530" s="1" t="s">
        <v>551</v>
      </c>
      <c r="C530" s="1" t="s">
        <v>551</v>
      </c>
      <c r="D530" s="1" t="s">
        <v>3337</v>
      </c>
      <c r="E530" s="1">
        <v>529</v>
      </c>
      <c r="F530" s="5" t="s">
        <v>2351</v>
      </c>
      <c r="G530" s="5" t="s">
        <v>3337</v>
      </c>
      <c r="H530" s="1">
        <v>2</v>
      </c>
      <c r="I530" s="1" t="s">
        <v>3342</v>
      </c>
      <c r="J530" s="1" t="s">
        <v>667</v>
      </c>
      <c r="K530" s="1" t="s">
        <v>877</v>
      </c>
      <c r="L530" s="1" t="str">
        <f>VLOOKUP(K530,countries!A:B,2,FALSE)</f>
        <v>SA_SE</v>
      </c>
      <c r="M530" s="1" t="s">
        <v>2006</v>
      </c>
      <c r="N530" s="1">
        <v>0</v>
      </c>
      <c r="O530" s="1" t="s">
        <v>47</v>
      </c>
      <c r="P530" s="1" t="s">
        <v>877</v>
      </c>
      <c r="Q530" s="1" t="e">
        <v>#N/A</v>
      </c>
      <c r="R530" s="1" t="e">
        <v>#N/A</v>
      </c>
      <c r="S530" s="1" t="e">
        <v>#N/A</v>
      </c>
      <c r="T530" s="1" t="e">
        <v>#N/A</v>
      </c>
    </row>
    <row r="531" spans="1:20" ht="15.75" customHeight="1" x14ac:dyDescent="0.2">
      <c r="A531" s="1" t="s">
        <v>3347</v>
      </c>
      <c r="B531" s="1" t="s">
        <v>3348</v>
      </c>
      <c r="C531" s="1" t="s">
        <v>551</v>
      </c>
      <c r="D531" s="1" t="s">
        <v>3347</v>
      </c>
      <c r="E531" s="1">
        <v>530</v>
      </c>
      <c r="F531" s="5" t="s">
        <v>2351</v>
      </c>
      <c r="G531" s="5"/>
      <c r="H531" s="1">
        <v>2</v>
      </c>
      <c r="I531" s="1" t="s">
        <v>3351</v>
      </c>
      <c r="J531" s="1" t="s">
        <v>667</v>
      </c>
      <c r="K531" s="1" t="s">
        <v>877</v>
      </c>
      <c r="L531" s="1" t="str">
        <f>VLOOKUP(K531,countries!A:B,2,FALSE)</f>
        <v>SA_SE</v>
      </c>
      <c r="M531" s="1" t="s">
        <v>2006</v>
      </c>
      <c r="N531" s="1">
        <v>0</v>
      </c>
      <c r="O531" s="1" t="s">
        <v>47</v>
      </c>
      <c r="P531" s="1" t="s">
        <v>877</v>
      </c>
      <c r="Q531" s="1" t="e">
        <v>#N/A</v>
      </c>
      <c r="R531" s="1" t="e">
        <v>#N/A</v>
      </c>
      <c r="S531" s="1" t="e">
        <v>#N/A</v>
      </c>
      <c r="T531" s="1" t="e">
        <v>#N/A</v>
      </c>
    </row>
    <row r="532" spans="1:20" ht="15.75" customHeight="1" x14ac:dyDescent="0.2">
      <c r="A532" s="1" t="s">
        <v>3359</v>
      </c>
      <c r="B532" s="1" t="s">
        <v>654</v>
      </c>
      <c r="C532" s="1" t="s">
        <v>654</v>
      </c>
      <c r="D532" s="1" t="s">
        <v>3359</v>
      </c>
      <c r="E532" s="1">
        <v>531</v>
      </c>
      <c r="F532" s="5" t="s">
        <v>2928</v>
      </c>
      <c r="G532" s="5" t="s">
        <v>3359</v>
      </c>
      <c r="H532" s="1">
        <v>2</v>
      </c>
      <c r="I532" s="1" t="s">
        <v>3361</v>
      </c>
      <c r="J532" s="1" t="s">
        <v>1521</v>
      </c>
      <c r="K532" s="1" t="s">
        <v>1572</v>
      </c>
      <c r="L532" s="1" t="str">
        <f>VLOOKUP(K532,countries!A:B,2,FALSE)</f>
        <v>SEA</v>
      </c>
      <c r="M532" s="1" t="s">
        <v>61</v>
      </c>
      <c r="N532" s="1">
        <v>0</v>
      </c>
      <c r="O532" s="1" t="s">
        <v>62</v>
      </c>
      <c r="P532" s="1" t="s">
        <v>1572</v>
      </c>
      <c r="Q532" s="1" t="e">
        <v>#N/A</v>
      </c>
      <c r="R532" s="1" t="e">
        <v>#N/A</v>
      </c>
      <c r="S532" s="1" t="e">
        <v>#N/A</v>
      </c>
      <c r="T532" s="1" t="e">
        <v>#N/A</v>
      </c>
    </row>
    <row r="533" spans="1:20" ht="15.75" customHeight="1" x14ac:dyDescent="0.2">
      <c r="A533" s="1" t="s">
        <v>3123</v>
      </c>
      <c r="B533" s="1" t="s">
        <v>3368</v>
      </c>
      <c r="C533" s="1" t="s">
        <v>206</v>
      </c>
      <c r="D533" s="1" t="s">
        <v>3123</v>
      </c>
      <c r="E533" s="1">
        <v>532</v>
      </c>
      <c r="F533" s="5" t="s">
        <v>3124</v>
      </c>
      <c r="G533" s="5" t="s">
        <v>3123</v>
      </c>
      <c r="H533" s="1">
        <v>2</v>
      </c>
      <c r="I533" s="1" t="s">
        <v>3370</v>
      </c>
      <c r="J533" s="1" t="s">
        <v>88</v>
      </c>
      <c r="K533" s="1" t="s">
        <v>199</v>
      </c>
      <c r="L533" s="1" t="str">
        <f>VLOOKUP(K533,countries!A:B,2,FALSE)</f>
        <v>A_S</v>
      </c>
      <c r="M533" s="1" t="s">
        <v>275</v>
      </c>
      <c r="N533" s="1">
        <v>0</v>
      </c>
      <c r="O533" s="1" t="s">
        <v>454</v>
      </c>
      <c r="P533" s="1" t="s">
        <v>199</v>
      </c>
      <c r="Q533" s="1" t="e">
        <v>#N/A</v>
      </c>
      <c r="R533" s="1" t="e">
        <v>#N/A</v>
      </c>
      <c r="S533" s="1" t="e">
        <v>#N/A</v>
      </c>
      <c r="T533" s="1" t="e">
        <v>#N/A</v>
      </c>
    </row>
    <row r="534" spans="1:20" ht="15.75" customHeight="1" x14ac:dyDescent="0.2">
      <c r="A534" s="1" t="s">
        <v>3374</v>
      </c>
      <c r="B534" s="1" t="s">
        <v>3376</v>
      </c>
      <c r="C534" s="1" t="s">
        <v>1052</v>
      </c>
      <c r="D534" s="1" t="s">
        <v>53</v>
      </c>
      <c r="E534" s="1">
        <v>533</v>
      </c>
      <c r="F534" s="5" t="s">
        <v>2431</v>
      </c>
      <c r="G534" s="5" t="s">
        <v>3374</v>
      </c>
      <c r="H534" s="1">
        <v>2</v>
      </c>
      <c r="I534" s="1" t="s">
        <v>3378</v>
      </c>
      <c r="J534" s="1" t="s">
        <v>957</v>
      </c>
      <c r="K534" s="1" t="s">
        <v>236</v>
      </c>
      <c r="L534" s="1" t="str">
        <f>VLOOKUP(K534,countries!A:B,2,FALSE)</f>
        <v>CN</v>
      </c>
      <c r="M534" s="1" t="s">
        <v>61</v>
      </c>
      <c r="N534" s="1">
        <v>0</v>
      </c>
      <c r="O534" s="1" t="s">
        <v>434</v>
      </c>
      <c r="P534" s="1" t="s">
        <v>236</v>
      </c>
      <c r="Q534" s="1" t="e">
        <v>#N/A</v>
      </c>
      <c r="R534" s="1" t="e">
        <v>#N/A</v>
      </c>
      <c r="S534" s="1" t="e">
        <v>#N/A</v>
      </c>
      <c r="T534" s="1" t="e">
        <v>#N/A</v>
      </c>
    </row>
    <row r="535" spans="1:20" ht="15.75" customHeight="1" x14ac:dyDescent="0.2">
      <c r="A535" s="1" t="s">
        <v>3383</v>
      </c>
      <c r="B535" s="1" t="s">
        <v>3384</v>
      </c>
      <c r="C535" s="1" t="s">
        <v>1052</v>
      </c>
      <c r="D535" s="1" t="s">
        <v>3383</v>
      </c>
      <c r="E535" s="1">
        <v>534</v>
      </c>
      <c r="F535" s="5" t="s">
        <v>2431</v>
      </c>
      <c r="G535" s="5"/>
      <c r="H535" s="1">
        <v>2</v>
      </c>
      <c r="I535" s="1" t="s">
        <v>3387</v>
      </c>
      <c r="J535" s="1" t="s">
        <v>894</v>
      </c>
      <c r="K535" s="1" t="s">
        <v>236</v>
      </c>
      <c r="L535" s="1" t="str">
        <f>VLOOKUP(K535,countries!A:B,2,FALSE)</f>
        <v>CN</v>
      </c>
      <c r="M535" s="1" t="s">
        <v>61</v>
      </c>
      <c r="N535" s="1">
        <v>0</v>
      </c>
      <c r="O535" s="1" t="s">
        <v>434</v>
      </c>
      <c r="P535" s="1" t="s">
        <v>236</v>
      </c>
      <c r="Q535" s="1" t="e">
        <v>#N/A</v>
      </c>
      <c r="R535" s="1" t="e">
        <v>#N/A</v>
      </c>
      <c r="S535" s="1" t="e">
        <v>#N/A</v>
      </c>
      <c r="T535" s="1" t="e">
        <v>#N/A</v>
      </c>
    </row>
    <row r="536" spans="1:20" ht="15.75" customHeight="1" x14ac:dyDescent="0.2">
      <c r="A536" s="1" t="s">
        <v>3293</v>
      </c>
      <c r="B536" s="1" t="s">
        <v>228</v>
      </c>
      <c r="C536" s="1" t="s">
        <v>228</v>
      </c>
      <c r="D536" s="1" t="s">
        <v>3293</v>
      </c>
      <c r="E536" s="1">
        <v>535</v>
      </c>
      <c r="F536" s="5" t="s">
        <v>2469</v>
      </c>
      <c r="G536" s="5" t="s">
        <v>3293</v>
      </c>
      <c r="H536" s="1">
        <v>2</v>
      </c>
      <c r="I536" s="1" t="s">
        <v>3395</v>
      </c>
      <c r="J536" s="1" t="s">
        <v>588</v>
      </c>
      <c r="K536" s="1" t="s">
        <v>1572</v>
      </c>
      <c r="L536" s="1" t="str">
        <f>VLOOKUP(K536,countries!A:B,2,FALSE)</f>
        <v>SEA</v>
      </c>
      <c r="M536" s="1" t="s">
        <v>275</v>
      </c>
      <c r="N536" s="1">
        <v>0</v>
      </c>
      <c r="O536" s="1" t="s">
        <v>434</v>
      </c>
      <c r="P536" s="1" t="s">
        <v>1572</v>
      </c>
      <c r="Q536" s="1" t="e">
        <v>#N/A</v>
      </c>
      <c r="R536" s="1" t="e">
        <v>#N/A</v>
      </c>
      <c r="S536" s="1" t="e">
        <v>#N/A</v>
      </c>
      <c r="T536" s="1" t="e">
        <v>#N/A</v>
      </c>
    </row>
    <row r="537" spans="1:20" ht="15.75" customHeight="1" x14ac:dyDescent="0.2">
      <c r="A537" s="1" t="s">
        <v>3297</v>
      </c>
      <c r="B537" s="1" t="s">
        <v>3401</v>
      </c>
      <c r="C537" s="1" t="s">
        <v>228</v>
      </c>
      <c r="D537" s="1" t="s">
        <v>53</v>
      </c>
      <c r="E537" s="1">
        <v>536</v>
      </c>
      <c r="F537" s="5" t="s">
        <v>2469</v>
      </c>
      <c r="G537" s="5"/>
      <c r="H537" s="1">
        <v>2</v>
      </c>
      <c r="I537" s="1" t="s">
        <v>3405</v>
      </c>
      <c r="J537" s="1" t="s">
        <v>462</v>
      </c>
      <c r="K537" s="1" t="s">
        <v>1572</v>
      </c>
      <c r="L537" s="1" t="str">
        <f>VLOOKUP(K537,countries!A:B,2,FALSE)</f>
        <v>SEA</v>
      </c>
      <c r="M537" s="1" t="s">
        <v>275</v>
      </c>
      <c r="N537" s="1">
        <v>0</v>
      </c>
      <c r="O537" s="1" t="s">
        <v>434</v>
      </c>
      <c r="P537" s="1" t="s">
        <v>1572</v>
      </c>
      <c r="Q537" s="1" t="e">
        <v>#N/A</v>
      </c>
      <c r="R537" s="1" t="e">
        <v>#N/A</v>
      </c>
      <c r="S537" s="1" t="e">
        <v>#N/A</v>
      </c>
      <c r="T537" s="1" t="e">
        <v>#N/A</v>
      </c>
    </row>
    <row r="538" spans="1:20" ht="15.75" customHeight="1" x14ac:dyDescent="0.2">
      <c r="A538" s="1" t="s">
        <v>3413</v>
      </c>
      <c r="B538" s="1" t="s">
        <v>935</v>
      </c>
      <c r="C538" s="1" t="s">
        <v>935</v>
      </c>
      <c r="D538" s="1" t="s">
        <v>3413</v>
      </c>
      <c r="E538" s="1">
        <v>537</v>
      </c>
      <c r="F538" s="5" t="s">
        <v>2267</v>
      </c>
      <c r="G538" s="5" t="s">
        <v>3413</v>
      </c>
      <c r="H538" s="1">
        <v>2</v>
      </c>
      <c r="I538" s="1" t="s">
        <v>3416</v>
      </c>
      <c r="J538" s="1" t="s">
        <v>64</v>
      </c>
      <c r="K538" s="1" t="s">
        <v>1905</v>
      </c>
      <c r="L538" s="1" t="str">
        <f>VLOOKUP(K538,countries!A:B,2,FALSE)</f>
        <v>SEA</v>
      </c>
      <c r="M538" s="1" t="s">
        <v>74</v>
      </c>
      <c r="N538" s="1">
        <v>0</v>
      </c>
      <c r="O538" s="1" t="s">
        <v>75</v>
      </c>
      <c r="P538" s="1" t="s">
        <v>1905</v>
      </c>
      <c r="Q538" s="1" t="e">
        <v>#N/A</v>
      </c>
      <c r="R538" s="1" t="e">
        <v>#N/A</v>
      </c>
      <c r="S538" s="1" t="e">
        <v>#N/A</v>
      </c>
      <c r="T538" s="1" t="e">
        <v>#N/A</v>
      </c>
    </row>
    <row r="539" spans="1:20" ht="15.75" customHeight="1" x14ac:dyDescent="0.2">
      <c r="A539" s="1" t="s">
        <v>3420</v>
      </c>
      <c r="B539" s="1" t="s">
        <v>3421</v>
      </c>
      <c r="C539" s="1" t="s">
        <v>935</v>
      </c>
      <c r="D539" s="1" t="s">
        <v>53</v>
      </c>
      <c r="E539" s="1">
        <v>538</v>
      </c>
      <c r="F539" s="5" t="s">
        <v>2267</v>
      </c>
      <c r="G539" s="5"/>
      <c r="H539" s="1">
        <v>2</v>
      </c>
      <c r="I539" s="1" t="s">
        <v>3423</v>
      </c>
      <c r="J539" s="1" t="s">
        <v>1729</v>
      </c>
      <c r="K539" s="1" t="s">
        <v>1905</v>
      </c>
      <c r="L539" s="1" t="str">
        <f>VLOOKUP(K539,countries!A:B,2,FALSE)</f>
        <v>SEA</v>
      </c>
      <c r="M539" s="1" t="s">
        <v>74</v>
      </c>
      <c r="N539" s="1">
        <v>0</v>
      </c>
      <c r="O539" s="1" t="s">
        <v>75</v>
      </c>
      <c r="P539" s="1" t="s">
        <v>1905</v>
      </c>
      <c r="Q539" s="1" t="e">
        <v>#N/A</v>
      </c>
      <c r="R539" s="1" t="e">
        <v>#N/A</v>
      </c>
      <c r="S539" s="1" t="e">
        <v>#N/A</v>
      </c>
      <c r="T539" s="1" t="e">
        <v>#N/A</v>
      </c>
    </row>
    <row r="540" spans="1:20" ht="15.75" customHeight="1" x14ac:dyDescent="0.2">
      <c r="A540" s="1" t="s">
        <v>3426</v>
      </c>
      <c r="B540" s="1" t="s">
        <v>3427</v>
      </c>
      <c r="C540" s="1" t="s">
        <v>935</v>
      </c>
      <c r="D540" s="1" t="s">
        <v>53</v>
      </c>
      <c r="E540" s="1">
        <v>539</v>
      </c>
      <c r="F540" s="5" t="s">
        <v>2267</v>
      </c>
      <c r="G540" s="5"/>
      <c r="H540" s="1">
        <v>2</v>
      </c>
      <c r="I540" s="1" t="s">
        <v>3430</v>
      </c>
      <c r="J540" s="1" t="s">
        <v>1321</v>
      </c>
      <c r="K540" s="1" t="s">
        <v>1905</v>
      </c>
      <c r="L540" s="1" t="str">
        <f>VLOOKUP(K540,countries!A:B,2,FALSE)</f>
        <v>SEA</v>
      </c>
      <c r="M540" s="1" t="s">
        <v>74</v>
      </c>
      <c r="N540" s="1">
        <v>0</v>
      </c>
      <c r="O540" s="1" t="s">
        <v>75</v>
      </c>
      <c r="P540" s="1" t="s">
        <v>1905</v>
      </c>
      <c r="Q540" s="1" t="e">
        <v>#N/A</v>
      </c>
      <c r="R540" s="1" t="e">
        <v>#N/A</v>
      </c>
      <c r="S540" s="1" t="e">
        <v>#N/A</v>
      </c>
      <c r="T540" s="1" t="e">
        <v>#N/A</v>
      </c>
    </row>
    <row r="541" spans="1:20" ht="15.75" customHeight="1" x14ac:dyDescent="0.2">
      <c r="A541" s="1" t="s">
        <v>3436</v>
      </c>
      <c r="B541" s="1" t="s">
        <v>414</v>
      </c>
      <c r="C541" s="1" t="s">
        <v>414</v>
      </c>
      <c r="D541" s="1" t="s">
        <v>3436</v>
      </c>
      <c r="E541" s="1">
        <v>540</v>
      </c>
      <c r="F541" s="5" t="s">
        <v>2305</v>
      </c>
      <c r="G541" s="5" t="s">
        <v>3436</v>
      </c>
      <c r="H541" s="1">
        <v>2</v>
      </c>
      <c r="I541" s="1" t="s">
        <v>3439</v>
      </c>
      <c r="J541" s="1" t="s">
        <v>915</v>
      </c>
      <c r="K541" s="1" t="s">
        <v>341</v>
      </c>
      <c r="L541" s="1" t="str">
        <f>VLOOKUP(K541,countries!A:B,2,FALSE)</f>
        <v>A_S</v>
      </c>
      <c r="M541" s="1" t="s">
        <v>543</v>
      </c>
      <c r="N541" s="1">
        <v>0</v>
      </c>
      <c r="O541" s="1" t="s">
        <v>434</v>
      </c>
      <c r="P541" s="1" t="s">
        <v>341</v>
      </c>
      <c r="Q541" s="1" t="e">
        <v>#N/A</v>
      </c>
      <c r="R541" s="1" t="e">
        <v>#N/A</v>
      </c>
      <c r="S541" s="1" t="e">
        <v>#N/A</v>
      </c>
      <c r="T541" s="1" t="e">
        <v>#N/A</v>
      </c>
    </row>
    <row r="542" spans="1:20" ht="15.75" customHeight="1" x14ac:dyDescent="0.2">
      <c r="A542" s="1" t="s">
        <v>3443</v>
      </c>
      <c r="B542" s="1" t="s">
        <v>3444</v>
      </c>
      <c r="C542" s="1" t="s">
        <v>414</v>
      </c>
      <c r="D542" s="1" t="s">
        <v>53</v>
      </c>
      <c r="E542" s="1">
        <v>541</v>
      </c>
      <c r="F542" s="5" t="s">
        <v>2305</v>
      </c>
      <c r="G542" s="5"/>
      <c r="H542" s="1">
        <v>2</v>
      </c>
      <c r="I542" s="1" t="s">
        <v>3446</v>
      </c>
      <c r="J542" s="1" t="s">
        <v>1367</v>
      </c>
      <c r="K542" s="1" t="s">
        <v>341</v>
      </c>
      <c r="L542" s="1" t="str">
        <f>VLOOKUP(K542,countries!A:B,2,FALSE)</f>
        <v>A_S</v>
      </c>
      <c r="M542" s="1" t="s">
        <v>543</v>
      </c>
      <c r="N542" s="1">
        <v>0</v>
      </c>
      <c r="O542" s="1" t="s">
        <v>434</v>
      </c>
      <c r="P542" s="1" t="s">
        <v>341</v>
      </c>
      <c r="Q542" s="1" t="e">
        <v>#N/A</v>
      </c>
      <c r="R542" s="1" t="e">
        <v>#N/A</v>
      </c>
      <c r="S542" s="1" t="e">
        <v>#N/A</v>
      </c>
      <c r="T542" s="1" t="e">
        <v>#N/A</v>
      </c>
    </row>
    <row r="543" spans="1:20" ht="15.75" customHeight="1" x14ac:dyDescent="0.2">
      <c r="A543" s="1" t="s">
        <v>3448</v>
      </c>
      <c r="B543" s="1" t="s">
        <v>419</v>
      </c>
      <c r="C543" s="1" t="s">
        <v>419</v>
      </c>
      <c r="D543" s="1" t="s">
        <v>3448</v>
      </c>
      <c r="E543" s="1">
        <v>542</v>
      </c>
      <c r="F543" s="5" t="s">
        <v>2313</v>
      </c>
      <c r="G543" s="5" t="s">
        <v>3448</v>
      </c>
      <c r="H543" s="1">
        <v>2</v>
      </c>
      <c r="I543" s="1" t="s">
        <v>3450</v>
      </c>
      <c r="J543" s="1" t="s">
        <v>957</v>
      </c>
      <c r="K543" s="1" t="s">
        <v>578</v>
      </c>
      <c r="L543" s="1" t="str">
        <f>VLOOKUP(K543,countries!A:B,2,FALSE)</f>
        <v>A_NE</v>
      </c>
      <c r="M543" s="1" t="s">
        <v>258</v>
      </c>
      <c r="N543" s="1">
        <v>0</v>
      </c>
      <c r="O543" s="1" t="s">
        <v>434</v>
      </c>
      <c r="P543" s="1" t="s">
        <v>578</v>
      </c>
      <c r="Q543" s="1" t="e">
        <v>#N/A</v>
      </c>
      <c r="R543" s="1" t="e">
        <v>#N/A</v>
      </c>
      <c r="S543" s="1" t="e">
        <v>#N/A</v>
      </c>
      <c r="T543" s="1" t="e">
        <v>#N/A</v>
      </c>
    </row>
    <row r="544" spans="1:20" ht="15.75" customHeight="1" x14ac:dyDescent="0.2">
      <c r="A544" s="1" t="s">
        <v>3453</v>
      </c>
      <c r="B544" s="1" t="s">
        <v>3455</v>
      </c>
      <c r="C544" s="1" t="s">
        <v>419</v>
      </c>
      <c r="D544" s="1" t="s">
        <v>3453</v>
      </c>
      <c r="E544" s="1">
        <v>543</v>
      </c>
      <c r="F544" s="5" t="s">
        <v>2313</v>
      </c>
      <c r="G544" s="5"/>
      <c r="H544" s="1">
        <v>2</v>
      </c>
      <c r="I544" s="1" t="s">
        <v>3456</v>
      </c>
      <c r="J544" s="1" t="s">
        <v>1094</v>
      </c>
      <c r="K544" s="1" t="s">
        <v>578</v>
      </c>
      <c r="L544" s="1" t="str">
        <f>VLOOKUP(K544,countries!A:B,2,FALSE)</f>
        <v>A_NE</v>
      </c>
      <c r="M544" s="1" t="s">
        <v>258</v>
      </c>
      <c r="N544" s="1">
        <v>0</v>
      </c>
      <c r="O544" s="1" t="s">
        <v>434</v>
      </c>
      <c r="P544" s="1" t="s">
        <v>578</v>
      </c>
      <c r="Q544" s="1" t="e">
        <v>#N/A</v>
      </c>
      <c r="R544" s="1" t="e">
        <v>#N/A</v>
      </c>
      <c r="S544" s="1" t="e">
        <v>#N/A</v>
      </c>
      <c r="T544" s="1" t="e">
        <v>#N/A</v>
      </c>
    </row>
    <row r="545" spans="1:20" ht="15.75" customHeight="1" x14ac:dyDescent="0.2">
      <c r="A545" s="1" t="s">
        <v>3459</v>
      </c>
      <c r="B545" s="1" t="s">
        <v>800</v>
      </c>
      <c r="C545" s="1" t="s">
        <v>800</v>
      </c>
      <c r="D545" s="1" t="s">
        <v>3459</v>
      </c>
      <c r="E545" s="1">
        <v>544</v>
      </c>
      <c r="F545" s="5" t="s">
        <v>3159</v>
      </c>
      <c r="G545" s="5" t="s">
        <v>3459</v>
      </c>
      <c r="H545" s="1">
        <v>2</v>
      </c>
      <c r="I545" s="1" t="s">
        <v>3461</v>
      </c>
      <c r="J545" s="1" t="s">
        <v>489</v>
      </c>
      <c r="K545" s="1" t="s">
        <v>44</v>
      </c>
      <c r="L545" s="1" t="str">
        <f>VLOOKUP(K545,countries!A:B,2,FALSE)</f>
        <v>IN</v>
      </c>
      <c r="M545" s="1" t="s">
        <v>275</v>
      </c>
      <c r="N545" s="1">
        <v>0</v>
      </c>
      <c r="O545" s="1" t="s">
        <v>434</v>
      </c>
      <c r="P545" s="1" t="s">
        <v>44</v>
      </c>
      <c r="Q545" s="1" t="e">
        <v>#N/A</v>
      </c>
      <c r="R545" s="1" t="e">
        <v>#N/A</v>
      </c>
      <c r="S545" s="1" t="e">
        <v>#N/A</v>
      </c>
      <c r="T545" s="1" t="e">
        <v>#N/A</v>
      </c>
    </row>
    <row r="546" spans="1:20" ht="15.75" customHeight="1" x14ac:dyDescent="0.2">
      <c r="A546" s="1" t="s">
        <v>3310</v>
      </c>
      <c r="B546" s="1" t="s">
        <v>238</v>
      </c>
      <c r="C546" s="1" t="s">
        <v>238</v>
      </c>
      <c r="D546" s="1" t="s">
        <v>3310</v>
      </c>
      <c r="E546" s="1">
        <v>545</v>
      </c>
      <c r="F546" s="5" t="s">
        <v>3311</v>
      </c>
      <c r="G546" s="5" t="s">
        <v>3310</v>
      </c>
      <c r="H546" s="1">
        <v>2</v>
      </c>
      <c r="I546" s="1" t="s">
        <v>3468</v>
      </c>
      <c r="J546" s="1" t="s">
        <v>94</v>
      </c>
      <c r="K546" s="1" t="s">
        <v>1938</v>
      </c>
      <c r="L546" s="1" t="str">
        <f>VLOOKUP(K546,countries!A:B,2,FALSE)</f>
        <v>A_NW</v>
      </c>
      <c r="M546" s="1" t="s">
        <v>74</v>
      </c>
      <c r="N546" s="1">
        <v>0</v>
      </c>
      <c r="O546" s="1" t="s">
        <v>434</v>
      </c>
      <c r="P546" s="1" t="s">
        <v>1938</v>
      </c>
      <c r="Q546" s="1" t="e">
        <v>#N/A</v>
      </c>
      <c r="R546" s="1" t="e">
        <v>#N/A</v>
      </c>
      <c r="S546" s="1" t="e">
        <v>#N/A</v>
      </c>
      <c r="T546" s="1" t="e">
        <v>#N/A</v>
      </c>
    </row>
    <row r="547" spans="1:20" ht="15.75" customHeight="1" x14ac:dyDescent="0.2">
      <c r="A547" s="1" t="s">
        <v>3474</v>
      </c>
      <c r="B547" s="1" t="s">
        <v>615</v>
      </c>
      <c r="C547" s="1" t="s">
        <v>615</v>
      </c>
      <c r="D547" s="1" t="s">
        <v>3474</v>
      </c>
      <c r="E547" s="1">
        <v>546</v>
      </c>
      <c r="F547" s="5" t="s">
        <v>2838</v>
      </c>
      <c r="G547" s="5" t="s">
        <v>3474</v>
      </c>
      <c r="H547" s="1">
        <v>2</v>
      </c>
      <c r="I547" s="1" t="s">
        <v>3478</v>
      </c>
      <c r="J547" s="1" t="s">
        <v>716</v>
      </c>
      <c r="K547" s="1" t="s">
        <v>73</v>
      </c>
      <c r="L547" s="1" t="str">
        <f>VLOOKUP(K547,countries!A:B,2,FALSE)</f>
        <v>SA_SE</v>
      </c>
      <c r="M547" s="1" t="s">
        <v>74</v>
      </c>
      <c r="N547" s="1">
        <v>0</v>
      </c>
      <c r="O547" s="1" t="s">
        <v>47</v>
      </c>
      <c r="P547" s="1" t="s">
        <v>73</v>
      </c>
      <c r="Q547" s="1" t="e">
        <v>#N/A</v>
      </c>
      <c r="R547" s="1" t="e">
        <v>#N/A</v>
      </c>
      <c r="S547" s="1" t="e">
        <v>#N/A</v>
      </c>
      <c r="T547" s="1" t="e">
        <v>#N/A</v>
      </c>
    </row>
    <row r="548" spans="1:20" ht="15.75" customHeight="1" x14ac:dyDescent="0.2">
      <c r="A548" s="1" t="s">
        <v>3484</v>
      </c>
      <c r="B548" s="1" t="s">
        <v>411</v>
      </c>
      <c r="C548" s="1" t="s">
        <v>411</v>
      </c>
      <c r="D548" s="1" t="s">
        <v>3484</v>
      </c>
      <c r="E548" s="1">
        <v>547</v>
      </c>
      <c r="F548" s="5" t="s">
        <v>2303</v>
      </c>
      <c r="G548" s="5" t="s">
        <v>3484</v>
      </c>
      <c r="H548" s="1">
        <v>2</v>
      </c>
      <c r="I548" s="1" t="s">
        <v>3486</v>
      </c>
      <c r="J548" s="1" t="s">
        <v>235</v>
      </c>
      <c r="K548" s="1" t="s">
        <v>578</v>
      </c>
      <c r="L548" s="1" t="str">
        <f>VLOOKUP(K548,countries!A:B,2,FALSE)</f>
        <v>A_NE</v>
      </c>
      <c r="M548" s="1" t="s">
        <v>275</v>
      </c>
      <c r="N548" s="1">
        <v>0</v>
      </c>
      <c r="O548" s="1" t="s">
        <v>434</v>
      </c>
      <c r="P548" s="1" t="s">
        <v>578</v>
      </c>
      <c r="Q548" s="1" t="e">
        <v>#N/A</v>
      </c>
      <c r="R548" s="1" t="e">
        <v>#N/A</v>
      </c>
      <c r="S548" s="1" t="e">
        <v>#N/A</v>
      </c>
      <c r="T548" s="1" t="e">
        <v>#N/A</v>
      </c>
    </row>
    <row r="549" spans="1:20" ht="15.75" customHeight="1" x14ac:dyDescent="0.2">
      <c r="A549" s="1" t="s">
        <v>3492</v>
      </c>
      <c r="B549" s="1" t="s">
        <v>3493</v>
      </c>
      <c r="C549" s="1" t="s">
        <v>411</v>
      </c>
      <c r="D549" s="1" t="s">
        <v>53</v>
      </c>
      <c r="E549" s="1">
        <v>548</v>
      </c>
      <c r="F549" s="5" t="s">
        <v>2303</v>
      </c>
      <c r="G549" s="5"/>
      <c r="H549" s="1">
        <v>2</v>
      </c>
      <c r="I549" s="1" t="s">
        <v>3495</v>
      </c>
      <c r="J549" s="1" t="s">
        <v>1313</v>
      </c>
      <c r="K549" s="1" t="s">
        <v>578</v>
      </c>
      <c r="L549" s="1" t="str">
        <f>VLOOKUP(K549,countries!A:B,2,FALSE)</f>
        <v>A_NE</v>
      </c>
      <c r="M549" s="1" t="s">
        <v>275</v>
      </c>
      <c r="N549" s="1">
        <v>0</v>
      </c>
      <c r="O549" s="1" t="s">
        <v>434</v>
      </c>
      <c r="P549" s="1" t="s">
        <v>578</v>
      </c>
      <c r="Q549" s="1" t="e">
        <v>#N/A</v>
      </c>
      <c r="R549" s="1" t="e">
        <v>#N/A</v>
      </c>
      <c r="S549" s="1" t="e">
        <v>#N/A</v>
      </c>
      <c r="T549" s="1" t="e">
        <v>#N/A</v>
      </c>
    </row>
    <row r="550" spans="1:20" ht="15.75" customHeight="1" x14ac:dyDescent="0.2">
      <c r="A550" s="1" t="s">
        <v>3344</v>
      </c>
      <c r="B550" s="1" t="s">
        <v>255</v>
      </c>
      <c r="C550" s="1" t="s">
        <v>255</v>
      </c>
      <c r="D550" s="1" t="s">
        <v>3344</v>
      </c>
      <c r="E550" s="1">
        <v>549</v>
      </c>
      <c r="F550" s="5" t="s">
        <v>3345</v>
      </c>
      <c r="G550" s="5" t="s">
        <v>3344</v>
      </c>
      <c r="H550" s="1">
        <v>2</v>
      </c>
      <c r="I550" s="1" t="s">
        <v>3503</v>
      </c>
      <c r="J550" s="1" t="s">
        <v>986</v>
      </c>
      <c r="K550" s="1" t="s">
        <v>947</v>
      </c>
      <c r="L550" s="1" t="str">
        <f>VLOOKUP(K550,countries!A:B,2,FALSE)</f>
        <v>AU</v>
      </c>
      <c r="M550" s="1" t="s">
        <v>275</v>
      </c>
      <c r="N550" s="1">
        <v>0</v>
      </c>
      <c r="O550" s="1" t="s">
        <v>47</v>
      </c>
      <c r="P550" s="1" t="s">
        <v>947</v>
      </c>
      <c r="Q550" s="1" t="e">
        <v>#N/A</v>
      </c>
      <c r="R550" s="1" t="e">
        <v>#N/A</v>
      </c>
      <c r="S550" s="1" t="e">
        <v>#N/A</v>
      </c>
      <c r="T550" s="1" t="e">
        <v>#N/A</v>
      </c>
    </row>
    <row r="551" spans="1:20" ht="15.75" customHeight="1" x14ac:dyDescent="0.2">
      <c r="A551" s="1" t="s">
        <v>3350</v>
      </c>
      <c r="B551" s="1" t="s">
        <v>3508</v>
      </c>
      <c r="C551" s="1" t="s">
        <v>255</v>
      </c>
      <c r="D551" s="1" t="s">
        <v>3350</v>
      </c>
      <c r="E551" s="1">
        <v>550</v>
      </c>
      <c r="F551" s="5" t="s">
        <v>3352</v>
      </c>
      <c r="G551" s="5" t="s">
        <v>3350</v>
      </c>
      <c r="H551" s="1">
        <v>2</v>
      </c>
      <c r="I551" s="1" t="s">
        <v>3511</v>
      </c>
      <c r="J551" s="1" t="s">
        <v>1507</v>
      </c>
      <c r="K551" s="1" t="s">
        <v>947</v>
      </c>
      <c r="L551" s="1" t="str">
        <f>VLOOKUP(K551,countries!A:B,2,FALSE)</f>
        <v>AU</v>
      </c>
      <c r="M551" s="1" t="s">
        <v>275</v>
      </c>
      <c r="N551" s="1">
        <v>0</v>
      </c>
      <c r="O551" s="1" t="s">
        <v>47</v>
      </c>
      <c r="P551" s="1" t="s">
        <v>947</v>
      </c>
      <c r="Q551" s="1" t="e">
        <v>#N/A</v>
      </c>
      <c r="R551" s="1" t="e">
        <v>#N/A</v>
      </c>
      <c r="S551" s="1" t="e">
        <v>#N/A</v>
      </c>
      <c r="T551" s="1" t="e">
        <v>#N/A</v>
      </c>
    </row>
    <row r="552" spans="1:20" ht="15.75" customHeight="1" x14ac:dyDescent="0.2">
      <c r="A552" s="1" t="s">
        <v>3354</v>
      </c>
      <c r="B552" s="1" t="s">
        <v>256</v>
      </c>
      <c r="C552" s="1" t="s">
        <v>256</v>
      </c>
      <c r="D552" s="1" t="s">
        <v>3354</v>
      </c>
      <c r="E552" s="1">
        <v>551</v>
      </c>
      <c r="F552" s="5" t="s">
        <v>3355</v>
      </c>
      <c r="G552" s="5" t="s">
        <v>3354</v>
      </c>
      <c r="H552" s="1">
        <v>2</v>
      </c>
      <c r="I552" s="1" t="s">
        <v>3523</v>
      </c>
      <c r="J552" s="1" t="s">
        <v>780</v>
      </c>
      <c r="K552" s="1" t="s">
        <v>947</v>
      </c>
      <c r="L552" s="1" t="str">
        <f>VLOOKUP(K552,countries!A:B,2,FALSE)</f>
        <v>AU</v>
      </c>
      <c r="M552" s="1" t="s">
        <v>61</v>
      </c>
      <c r="N552" s="1">
        <v>0</v>
      </c>
      <c r="O552" s="1" t="s">
        <v>62</v>
      </c>
      <c r="P552" s="1" t="s">
        <v>947</v>
      </c>
      <c r="Q552" s="1" t="e">
        <v>#N/A</v>
      </c>
      <c r="R552" s="1" t="e">
        <v>#N/A</v>
      </c>
      <c r="S552" s="1" t="e">
        <v>#N/A</v>
      </c>
      <c r="T552" s="1" t="e">
        <v>#N/A</v>
      </c>
    </row>
    <row r="553" spans="1:20" ht="15.75" customHeight="1" x14ac:dyDescent="0.2">
      <c r="A553" s="1" t="s">
        <v>3529</v>
      </c>
      <c r="B553" s="1" t="s">
        <v>617</v>
      </c>
      <c r="C553" s="1" t="s">
        <v>617</v>
      </c>
      <c r="D553" s="1" t="s">
        <v>3529</v>
      </c>
      <c r="E553" s="1">
        <v>552</v>
      </c>
      <c r="F553" s="5" t="s">
        <v>2842</v>
      </c>
      <c r="G553" s="5" t="s">
        <v>3529</v>
      </c>
      <c r="H553" s="1">
        <v>2</v>
      </c>
      <c r="I553" s="1" t="s">
        <v>3532</v>
      </c>
      <c r="J553" s="1" t="s">
        <v>339</v>
      </c>
      <c r="K553" s="1" t="s">
        <v>1881</v>
      </c>
      <c r="L553" s="1" t="str">
        <f>VLOOKUP(K553,countries!A:B,2,FALSE)</f>
        <v>SEA</v>
      </c>
      <c r="M553" s="1" t="s">
        <v>61</v>
      </c>
      <c r="N553" s="1">
        <v>0</v>
      </c>
      <c r="O553" s="1" t="s">
        <v>75</v>
      </c>
      <c r="P553" s="1" t="s">
        <v>1881</v>
      </c>
      <c r="Q553" s="1" t="e">
        <v>#N/A</v>
      </c>
      <c r="R553" s="1" t="e">
        <v>#N/A</v>
      </c>
      <c r="S553" s="1" t="e">
        <v>#N/A</v>
      </c>
      <c r="T553" s="1" t="e">
        <v>#N/A</v>
      </c>
    </row>
    <row r="554" spans="1:20" ht="15.75" customHeight="1" x14ac:dyDescent="0.2">
      <c r="A554" s="1" t="s">
        <v>3536</v>
      </c>
      <c r="B554" s="1" t="s">
        <v>1245</v>
      </c>
      <c r="C554" s="1" t="s">
        <v>1245</v>
      </c>
      <c r="D554" s="1" t="s">
        <v>3536</v>
      </c>
      <c r="E554" s="1">
        <v>553</v>
      </c>
      <c r="F554" s="5" t="s">
        <v>2392</v>
      </c>
      <c r="G554" s="5" t="s">
        <v>3536</v>
      </c>
      <c r="H554" s="1">
        <v>2</v>
      </c>
      <c r="I554" s="1" t="s">
        <v>3539</v>
      </c>
      <c r="J554" s="1" t="s">
        <v>915</v>
      </c>
      <c r="K554" s="1" t="s">
        <v>1480</v>
      </c>
      <c r="L554" s="1" t="str">
        <f>VLOOKUP(K554,countries!A:B,2,FALSE)</f>
        <v>SA_NW</v>
      </c>
      <c r="M554" s="1" t="s">
        <v>74</v>
      </c>
      <c r="N554" s="1" t="s">
        <v>1643</v>
      </c>
      <c r="O554" s="1" t="s">
        <v>47</v>
      </c>
      <c r="P554" s="1" t="s">
        <v>1480</v>
      </c>
      <c r="Q554" s="1" t="e">
        <v>#N/A</v>
      </c>
      <c r="R554" s="1" t="e">
        <v>#N/A</v>
      </c>
      <c r="S554" s="1" t="e">
        <v>#N/A</v>
      </c>
      <c r="T554" s="1" t="e">
        <v>#N/A</v>
      </c>
    </row>
    <row r="555" spans="1:20" ht="15.75" customHeight="1" x14ac:dyDescent="0.2">
      <c r="A555" s="1" t="s">
        <v>3544</v>
      </c>
      <c r="B555" s="1" t="s">
        <v>3545</v>
      </c>
      <c r="C555" s="1" t="s">
        <v>785</v>
      </c>
      <c r="D555" s="1" t="s">
        <v>3544</v>
      </c>
      <c r="E555" s="1">
        <v>554</v>
      </c>
      <c r="F555" s="5" t="s">
        <v>2392</v>
      </c>
      <c r="G555" s="5" t="s">
        <v>3544</v>
      </c>
      <c r="H555" s="1">
        <v>2</v>
      </c>
      <c r="I555" s="1" t="s">
        <v>3548</v>
      </c>
      <c r="J555" s="1" t="s">
        <v>924</v>
      </c>
      <c r="K555" s="1" t="s">
        <v>1572</v>
      </c>
      <c r="L555" s="1" t="str">
        <f>VLOOKUP(K555,countries!A:B,2,FALSE)</f>
        <v>SEA</v>
      </c>
      <c r="M555" s="1" t="s">
        <v>46</v>
      </c>
      <c r="N555" s="1">
        <v>0</v>
      </c>
      <c r="O555" s="1" t="s">
        <v>434</v>
      </c>
      <c r="P555" s="1" t="s">
        <v>1572</v>
      </c>
      <c r="Q555" s="1" t="e">
        <v>#N/A</v>
      </c>
      <c r="R555" s="1" t="e">
        <v>#N/A</v>
      </c>
      <c r="S555" s="1" t="e">
        <v>#N/A</v>
      </c>
      <c r="T555" s="1" t="e">
        <v>#N/A</v>
      </c>
    </row>
    <row r="556" spans="1:20" ht="15.75" customHeight="1" x14ac:dyDescent="0.2">
      <c r="A556" s="1" t="s">
        <v>3554</v>
      </c>
      <c r="B556" s="1" t="s">
        <v>785</v>
      </c>
      <c r="C556" s="1" t="s">
        <v>785</v>
      </c>
      <c r="D556" s="1" t="s">
        <v>3554</v>
      </c>
      <c r="E556" s="1">
        <v>555</v>
      </c>
      <c r="F556" s="5" t="s">
        <v>3139</v>
      </c>
      <c r="G556" s="5" t="s">
        <v>3554</v>
      </c>
      <c r="H556" s="1">
        <v>2</v>
      </c>
      <c r="I556" s="1" t="s">
        <v>3556</v>
      </c>
      <c r="J556" s="1" t="s">
        <v>472</v>
      </c>
      <c r="K556" s="1" t="s">
        <v>1572</v>
      </c>
      <c r="L556" s="1" t="str">
        <f>VLOOKUP(K556,countries!A:B,2,FALSE)</f>
        <v>SEA</v>
      </c>
      <c r="M556" s="1" t="s">
        <v>46</v>
      </c>
      <c r="N556" s="1">
        <v>0</v>
      </c>
      <c r="O556" s="1" t="s">
        <v>434</v>
      </c>
      <c r="P556" s="1" t="s">
        <v>1572</v>
      </c>
      <c r="Q556" s="1" t="e">
        <v>#N/A</v>
      </c>
      <c r="R556" s="1" t="e">
        <v>#N/A</v>
      </c>
      <c r="S556" s="1" t="e">
        <v>#N/A</v>
      </c>
      <c r="T556" s="1" t="e">
        <v>#N/A</v>
      </c>
    </row>
    <row r="557" spans="1:20" ht="15.75" customHeight="1" x14ac:dyDescent="0.2">
      <c r="A557" s="1" t="s">
        <v>3562</v>
      </c>
      <c r="B557" s="1" t="s">
        <v>886</v>
      </c>
      <c r="C557" s="1" t="s">
        <v>886</v>
      </c>
      <c r="D557" s="1" t="s">
        <v>3562</v>
      </c>
      <c r="E557" s="1">
        <v>556</v>
      </c>
      <c r="F557" s="5" t="s">
        <v>3341</v>
      </c>
      <c r="G557" s="5" t="s">
        <v>3562</v>
      </c>
      <c r="H557" s="1">
        <v>2</v>
      </c>
      <c r="I557" s="1" t="s">
        <v>3565</v>
      </c>
      <c r="J557" s="1" t="s">
        <v>270</v>
      </c>
      <c r="K557" s="1" t="s">
        <v>1881</v>
      </c>
      <c r="L557" s="1" t="str">
        <f>VLOOKUP(K557,countries!A:B,2,FALSE)</f>
        <v>SEA</v>
      </c>
      <c r="M557" s="1" t="s">
        <v>74</v>
      </c>
      <c r="N557" s="1">
        <v>0</v>
      </c>
      <c r="O557" s="1" t="s">
        <v>434</v>
      </c>
      <c r="P557" s="1" t="s">
        <v>1881</v>
      </c>
      <c r="Q557" s="1" t="e">
        <v>#N/A</v>
      </c>
      <c r="R557" s="1" t="e">
        <v>#N/A</v>
      </c>
      <c r="S557" s="1" t="e">
        <v>#N/A</v>
      </c>
      <c r="T557" s="1" t="e">
        <v>#N/A</v>
      </c>
    </row>
    <row r="558" spans="1:20" ht="15.75" customHeight="1" x14ac:dyDescent="0.2">
      <c r="A558" s="1" t="s">
        <v>3570</v>
      </c>
      <c r="B558" s="1" t="s">
        <v>661</v>
      </c>
      <c r="C558" s="1" t="s">
        <v>661</v>
      </c>
      <c r="D558" s="1" t="s">
        <v>3570</v>
      </c>
      <c r="E558" s="1">
        <v>557</v>
      </c>
      <c r="F558" s="5" t="s">
        <v>2369</v>
      </c>
      <c r="G558" s="5" t="s">
        <v>3570</v>
      </c>
      <c r="H558" s="1">
        <v>2</v>
      </c>
      <c r="I558" s="1" t="s">
        <v>3572</v>
      </c>
      <c r="J558" s="1" t="s">
        <v>1538</v>
      </c>
      <c r="K558" s="1" t="s">
        <v>1039</v>
      </c>
      <c r="L558" s="1" t="str">
        <f>VLOOKUP(K558,countries!A:B,2,FALSE)</f>
        <v>SEA</v>
      </c>
      <c r="M558" s="1" t="s">
        <v>74</v>
      </c>
      <c r="N558" s="1">
        <v>0</v>
      </c>
      <c r="O558" s="1" t="s">
        <v>434</v>
      </c>
      <c r="P558" s="1" t="s">
        <v>1039</v>
      </c>
      <c r="Q558" s="1" t="e">
        <v>#N/A</v>
      </c>
      <c r="R558" s="1" t="e">
        <v>#N/A</v>
      </c>
      <c r="S558" s="1" t="e">
        <v>#N/A</v>
      </c>
      <c r="T558" s="1" t="e">
        <v>#N/A</v>
      </c>
    </row>
    <row r="559" spans="1:20" ht="15.75" customHeight="1" x14ac:dyDescent="0.2">
      <c r="A559" s="1" t="s">
        <v>3578</v>
      </c>
      <c r="B559" s="1" t="s">
        <v>3579</v>
      </c>
      <c r="C559" s="1" t="s">
        <v>661</v>
      </c>
      <c r="D559" s="1" t="s">
        <v>53</v>
      </c>
      <c r="E559" s="1">
        <v>558</v>
      </c>
      <c r="F559" s="5" t="s">
        <v>2369</v>
      </c>
      <c r="G559" s="5"/>
      <c r="H559" s="1">
        <v>2</v>
      </c>
      <c r="I559" s="1" t="s">
        <v>3582</v>
      </c>
      <c r="J559" s="1" t="s">
        <v>642</v>
      </c>
      <c r="K559" s="1" t="s">
        <v>1039</v>
      </c>
      <c r="L559" s="1" t="str">
        <f>VLOOKUP(K559,countries!A:B,2,FALSE)</f>
        <v>SEA</v>
      </c>
      <c r="M559" s="1" t="s">
        <v>74</v>
      </c>
      <c r="N559" s="1">
        <v>0</v>
      </c>
      <c r="O559" s="1" t="s">
        <v>434</v>
      </c>
      <c r="P559" s="1" t="s">
        <v>1039</v>
      </c>
      <c r="Q559" s="1" t="e">
        <v>#N/A</v>
      </c>
      <c r="R559" s="1" t="e">
        <v>#N/A</v>
      </c>
      <c r="S559" s="1" t="e">
        <v>#N/A</v>
      </c>
      <c r="T559" s="1" t="e">
        <v>#N/A</v>
      </c>
    </row>
    <row r="560" spans="1:20" ht="15.75" customHeight="1" x14ac:dyDescent="0.2">
      <c r="A560" s="1" t="s">
        <v>3588</v>
      </c>
      <c r="B560" s="1" t="s">
        <v>3589</v>
      </c>
      <c r="C560" s="1" t="s">
        <v>660</v>
      </c>
      <c r="D560" s="1" t="s">
        <v>3588</v>
      </c>
      <c r="E560" s="1">
        <v>559</v>
      </c>
      <c r="F560" s="5" t="s">
        <v>2936</v>
      </c>
      <c r="G560" s="5" t="s">
        <v>3588</v>
      </c>
      <c r="H560" s="1">
        <v>2</v>
      </c>
      <c r="I560" s="1" t="s">
        <v>3591</v>
      </c>
      <c r="J560" s="1" t="s">
        <v>1551</v>
      </c>
      <c r="K560" s="1" t="s">
        <v>1910</v>
      </c>
      <c r="L560" s="1" t="str">
        <f>VLOOKUP(K560,countries!A:B,2,FALSE)</f>
        <v>SEA</v>
      </c>
      <c r="M560" s="1" t="s">
        <v>74</v>
      </c>
      <c r="N560" s="1">
        <v>0</v>
      </c>
      <c r="O560" s="1" t="s">
        <v>434</v>
      </c>
      <c r="P560" s="1" t="s">
        <v>1910</v>
      </c>
      <c r="Q560" s="1" t="e">
        <v>#N/A</v>
      </c>
      <c r="R560" s="1" t="e">
        <v>#N/A</v>
      </c>
      <c r="S560" s="1" t="e">
        <v>#N/A</v>
      </c>
      <c r="T560" s="1" t="e">
        <v>#N/A</v>
      </c>
    </row>
    <row r="561" spans="1:20" ht="15.75" customHeight="1" x14ac:dyDescent="0.2">
      <c r="A561" s="1" t="s">
        <v>3596</v>
      </c>
      <c r="B561" s="1" t="s">
        <v>3598</v>
      </c>
      <c r="C561" s="1" t="s">
        <v>660</v>
      </c>
      <c r="D561" s="1" t="s">
        <v>53</v>
      </c>
      <c r="E561" s="1">
        <v>560</v>
      </c>
      <c r="F561" s="5" t="s">
        <v>2939</v>
      </c>
      <c r="G561" s="5" t="s">
        <v>3596</v>
      </c>
      <c r="H561" s="1">
        <v>2</v>
      </c>
      <c r="I561" s="1" t="s">
        <v>3600</v>
      </c>
      <c r="J561" s="1" t="s">
        <v>1551</v>
      </c>
      <c r="K561" s="1" t="s">
        <v>1910</v>
      </c>
      <c r="L561" s="1" t="str">
        <f>VLOOKUP(K561,countries!A:B,2,FALSE)</f>
        <v>SEA</v>
      </c>
      <c r="M561" s="1" t="s">
        <v>74</v>
      </c>
      <c r="N561" s="1">
        <v>0</v>
      </c>
      <c r="O561" s="1" t="s">
        <v>434</v>
      </c>
      <c r="P561" s="1" t="s">
        <v>1910</v>
      </c>
      <c r="Q561" s="1" t="e">
        <v>#N/A</v>
      </c>
      <c r="R561" s="1" t="e">
        <v>#N/A</v>
      </c>
      <c r="S561" s="1" t="e">
        <v>#N/A</v>
      </c>
      <c r="T561" s="1" t="e">
        <v>#N/A</v>
      </c>
    </row>
    <row r="562" spans="1:20" ht="15.75" customHeight="1" x14ac:dyDescent="0.2">
      <c r="A562" s="1" t="s">
        <v>3607</v>
      </c>
      <c r="B562" s="1" t="s">
        <v>897</v>
      </c>
      <c r="C562" s="1" t="s">
        <v>897</v>
      </c>
      <c r="D562" s="1" t="s">
        <v>3607</v>
      </c>
      <c r="E562" s="1">
        <v>561</v>
      </c>
      <c r="F562" s="5" t="s">
        <v>3373</v>
      </c>
      <c r="G562" s="5" t="s">
        <v>3607</v>
      </c>
      <c r="H562" s="1">
        <v>2</v>
      </c>
      <c r="I562" s="1" t="s">
        <v>3609</v>
      </c>
      <c r="J562" s="1" t="s">
        <v>957</v>
      </c>
      <c r="K562" s="1" t="s">
        <v>1572</v>
      </c>
      <c r="L562" s="1" t="str">
        <f>VLOOKUP(K562,countries!A:B,2,FALSE)</f>
        <v>SEA</v>
      </c>
      <c r="M562" s="1" t="s">
        <v>46</v>
      </c>
      <c r="N562" s="1">
        <v>0</v>
      </c>
      <c r="O562" s="1" t="s">
        <v>434</v>
      </c>
      <c r="P562" s="1" t="s">
        <v>1572</v>
      </c>
      <c r="Q562" s="1" t="e">
        <v>#N/A</v>
      </c>
      <c r="R562" s="1" t="e">
        <v>#N/A</v>
      </c>
      <c r="S562" s="1" t="e">
        <v>#N/A</v>
      </c>
      <c r="T562" s="1" t="e">
        <v>#N/A</v>
      </c>
    </row>
    <row r="563" spans="1:20" ht="15.75" customHeight="1" x14ac:dyDescent="0.2">
      <c r="A563" s="1" t="s">
        <v>3614</v>
      </c>
      <c r="B563" s="1" t="s">
        <v>412</v>
      </c>
      <c r="C563" s="1" t="s">
        <v>412</v>
      </c>
      <c r="D563" s="1" t="s">
        <v>3614</v>
      </c>
      <c r="E563" s="1">
        <v>562</v>
      </c>
      <c r="F563" s="5" t="s">
        <v>2587</v>
      </c>
      <c r="G563" s="5" t="s">
        <v>3614</v>
      </c>
      <c r="H563" s="1">
        <v>2</v>
      </c>
      <c r="I563" s="1" t="s">
        <v>3617</v>
      </c>
      <c r="J563" s="1" t="s">
        <v>841</v>
      </c>
      <c r="K563" s="1" t="s">
        <v>341</v>
      </c>
      <c r="L563" s="1" t="str">
        <f>VLOOKUP(K563,countries!A:B,2,FALSE)</f>
        <v>A_S</v>
      </c>
      <c r="M563" s="1" t="s">
        <v>543</v>
      </c>
      <c r="N563" s="1">
        <v>0</v>
      </c>
      <c r="O563" s="1" t="s">
        <v>434</v>
      </c>
      <c r="P563" s="1" t="s">
        <v>341</v>
      </c>
      <c r="Q563" s="1" t="e">
        <v>#N/A</v>
      </c>
      <c r="R563" s="1" t="e">
        <v>#N/A</v>
      </c>
      <c r="S563" s="1" t="e">
        <v>#N/A</v>
      </c>
      <c r="T563" s="1" t="e">
        <v>#N/A</v>
      </c>
    </row>
    <row r="564" spans="1:20" ht="15.75" customHeight="1" x14ac:dyDescent="0.2">
      <c r="A564" s="1" t="s">
        <v>3622</v>
      </c>
      <c r="B564" s="1" t="s">
        <v>699</v>
      </c>
      <c r="C564" s="1" t="s">
        <v>699</v>
      </c>
      <c r="D564" s="1" t="s">
        <v>3622</v>
      </c>
      <c r="E564" s="1">
        <v>563</v>
      </c>
      <c r="F564" s="5" t="s">
        <v>3005</v>
      </c>
      <c r="G564" s="5" t="s">
        <v>3622</v>
      </c>
      <c r="H564" s="1">
        <v>2</v>
      </c>
      <c r="I564" s="1" t="s">
        <v>3625</v>
      </c>
      <c r="J564" s="1" t="s">
        <v>780</v>
      </c>
      <c r="K564" s="1" t="s">
        <v>1918</v>
      </c>
      <c r="L564" s="1" t="str">
        <f>VLOOKUP(K564,countries!A:B,2,FALSE)</f>
        <v>A_C</v>
      </c>
      <c r="M564" s="1" t="s">
        <v>46</v>
      </c>
      <c r="N564" s="1">
        <v>0</v>
      </c>
      <c r="O564" s="1" t="s">
        <v>434</v>
      </c>
      <c r="P564" s="1" t="s">
        <v>1918</v>
      </c>
      <c r="Q564" s="1" t="e">
        <v>#N/A</v>
      </c>
      <c r="R564" s="1" t="e">
        <v>#N/A</v>
      </c>
      <c r="S564" s="1" t="e">
        <v>#N/A</v>
      </c>
      <c r="T564" s="1" t="e">
        <v>#N/A</v>
      </c>
    </row>
    <row r="565" spans="1:20" ht="15.75" customHeight="1" x14ac:dyDescent="0.2">
      <c r="A565" s="1" t="s">
        <v>3630</v>
      </c>
      <c r="B565" s="1" t="s">
        <v>1258</v>
      </c>
      <c r="C565" s="1" t="s">
        <v>1258</v>
      </c>
      <c r="D565" s="1" t="s">
        <v>3630</v>
      </c>
      <c r="E565" s="1">
        <v>564</v>
      </c>
      <c r="F565" s="5" t="s">
        <v>3632</v>
      </c>
      <c r="G565" s="5" t="s">
        <v>3630</v>
      </c>
      <c r="H565" s="1">
        <v>2</v>
      </c>
      <c r="I565" s="1" t="s">
        <v>3633</v>
      </c>
      <c r="J565" s="1" t="s">
        <v>1373</v>
      </c>
      <c r="K565" s="1" t="s">
        <v>1903</v>
      </c>
      <c r="L565" s="1" t="str">
        <f>VLOOKUP(K565,countries!A:B,2,FALSE)</f>
        <v>SA_NW</v>
      </c>
      <c r="M565" s="1" t="s">
        <v>74</v>
      </c>
      <c r="N565" s="1" t="s">
        <v>1643</v>
      </c>
      <c r="O565" s="1" t="s">
        <v>356</v>
      </c>
      <c r="P565" s="1" t="s">
        <v>1903</v>
      </c>
      <c r="Q565" s="1" t="e">
        <v>#N/A</v>
      </c>
      <c r="R565" s="1" t="e">
        <v>#N/A</v>
      </c>
      <c r="S565" s="1" t="e">
        <v>#N/A</v>
      </c>
      <c r="T565" s="1" t="e">
        <v>#N/A</v>
      </c>
    </row>
    <row r="566" spans="1:20" ht="15.75" customHeight="1" x14ac:dyDescent="0.2">
      <c r="A566" s="1" t="s">
        <v>3638</v>
      </c>
      <c r="B566" s="1" t="s">
        <v>558</v>
      </c>
      <c r="C566" s="1" t="s">
        <v>558</v>
      </c>
      <c r="D566" s="1" t="s">
        <v>3638</v>
      </c>
      <c r="E566" s="1">
        <v>565</v>
      </c>
      <c r="F566" s="5" t="s">
        <v>2748</v>
      </c>
      <c r="G566" s="5" t="s">
        <v>3638</v>
      </c>
      <c r="H566" s="1">
        <v>2</v>
      </c>
      <c r="I566" s="1" t="s">
        <v>3640</v>
      </c>
      <c r="J566" s="1" t="s">
        <v>1507</v>
      </c>
      <c r="K566" s="1" t="s">
        <v>44</v>
      </c>
      <c r="L566" s="1" t="str">
        <f>VLOOKUP(K566,countries!A:B,2,FALSE)</f>
        <v>IN</v>
      </c>
      <c r="M566" s="1" t="s">
        <v>275</v>
      </c>
      <c r="N566" s="1">
        <v>0</v>
      </c>
      <c r="O566" s="1" t="s">
        <v>434</v>
      </c>
      <c r="P566" s="1" t="s">
        <v>44</v>
      </c>
      <c r="Q566" s="1" t="e">
        <v>#N/A</v>
      </c>
      <c r="R566" s="1" t="e">
        <v>#N/A</v>
      </c>
      <c r="S566" s="1" t="e">
        <v>#N/A</v>
      </c>
      <c r="T566" s="1" t="e">
        <v>#N/A</v>
      </c>
    </row>
    <row r="567" spans="1:20" ht="15.75" customHeight="1" x14ac:dyDescent="0.2">
      <c r="A567" s="1" t="s">
        <v>2693</v>
      </c>
      <c r="B567" s="1" t="s">
        <v>123</v>
      </c>
      <c r="C567" s="1" t="s">
        <v>123</v>
      </c>
      <c r="D567" s="1" t="s">
        <v>2693</v>
      </c>
      <c r="E567" s="1">
        <v>566</v>
      </c>
      <c r="F567" s="5" t="s">
        <v>2694</v>
      </c>
      <c r="G567" s="5" t="s">
        <v>2693</v>
      </c>
      <c r="H567" s="1">
        <v>2</v>
      </c>
      <c r="I567" s="1" t="s">
        <v>3645</v>
      </c>
      <c r="J567" s="1" t="s">
        <v>1370</v>
      </c>
      <c r="K567" s="1" t="s">
        <v>877</v>
      </c>
      <c r="L567" s="1" t="str">
        <f>VLOOKUP(K567,countries!A:B,2,FALSE)</f>
        <v>SA_SE</v>
      </c>
      <c r="M567" s="1" t="s">
        <v>823</v>
      </c>
      <c r="N567" s="1">
        <v>0</v>
      </c>
      <c r="O567" s="1" t="s">
        <v>62</v>
      </c>
      <c r="P567" s="1" t="s">
        <v>877</v>
      </c>
      <c r="Q567" s="1" t="s">
        <v>535</v>
      </c>
      <c r="R567" s="1" t="s">
        <v>75</v>
      </c>
      <c r="S567" s="1">
        <v>45</v>
      </c>
      <c r="T567" s="1">
        <v>2310</v>
      </c>
    </row>
    <row r="568" spans="1:20" ht="15.75" customHeight="1" x14ac:dyDescent="0.2">
      <c r="A568" s="1" t="s">
        <v>3272</v>
      </c>
      <c r="B568" s="1" t="s">
        <v>224</v>
      </c>
      <c r="C568" s="1" t="s">
        <v>224</v>
      </c>
      <c r="D568" s="1" t="s">
        <v>3272</v>
      </c>
      <c r="E568" s="1">
        <v>567</v>
      </c>
      <c r="F568" s="5" t="s">
        <v>2166</v>
      </c>
      <c r="G568" s="5" t="s">
        <v>3272</v>
      </c>
      <c r="H568" s="1">
        <v>2</v>
      </c>
      <c r="I568" s="1" t="s">
        <v>3651</v>
      </c>
      <c r="J568" s="1" t="s">
        <v>462</v>
      </c>
      <c r="K568" s="1" t="s">
        <v>199</v>
      </c>
      <c r="L568" s="1" t="str">
        <f>VLOOKUP(K568,countries!A:B,2,FALSE)</f>
        <v>A_S</v>
      </c>
      <c r="M568" s="1" t="s">
        <v>46</v>
      </c>
      <c r="N568" s="1">
        <v>0</v>
      </c>
      <c r="O568" s="1" t="s">
        <v>434</v>
      </c>
      <c r="P568" s="1" t="s">
        <v>199</v>
      </c>
      <c r="Q568" s="1" t="e">
        <v>#N/A</v>
      </c>
      <c r="R568" s="1" t="e">
        <v>#N/A</v>
      </c>
      <c r="S568" s="1" t="e">
        <v>#N/A</v>
      </c>
      <c r="T568" s="1" t="e">
        <v>#N/A</v>
      </c>
    </row>
    <row r="569" spans="1:20" ht="15.75" customHeight="1" x14ac:dyDescent="0.2">
      <c r="A569" s="1" t="s">
        <v>3277</v>
      </c>
      <c r="B569" s="1" t="s">
        <v>3654</v>
      </c>
      <c r="C569" s="1" t="s">
        <v>432</v>
      </c>
      <c r="D569" s="1" t="s">
        <v>3277</v>
      </c>
      <c r="E569" s="1">
        <v>568</v>
      </c>
      <c r="F569" s="5" t="s">
        <v>2166</v>
      </c>
      <c r="G569" s="5" t="s">
        <v>3277</v>
      </c>
      <c r="H569" s="1">
        <v>2</v>
      </c>
      <c r="I569" s="1" t="s">
        <v>3655</v>
      </c>
      <c r="J569" s="1" t="s">
        <v>295</v>
      </c>
      <c r="K569" s="1" t="s">
        <v>341</v>
      </c>
      <c r="L569" s="1" t="str">
        <f>VLOOKUP(K569,countries!A:B,2,FALSE)</f>
        <v>A_S</v>
      </c>
      <c r="M569" s="1" t="s">
        <v>543</v>
      </c>
      <c r="N569" s="1">
        <v>0</v>
      </c>
      <c r="O569" s="1" t="s">
        <v>434</v>
      </c>
      <c r="P569" s="1" t="s">
        <v>341</v>
      </c>
      <c r="Q569" s="1" t="s">
        <v>535</v>
      </c>
      <c r="R569" s="1" t="s">
        <v>755</v>
      </c>
      <c r="S569" s="1">
        <v>46.1</v>
      </c>
      <c r="T569" s="1">
        <v>2130</v>
      </c>
    </row>
    <row r="570" spans="1:20" ht="15.75" customHeight="1" x14ac:dyDescent="0.2">
      <c r="A570" s="1" t="s">
        <v>3283</v>
      </c>
      <c r="B570" s="1" t="s">
        <v>953</v>
      </c>
      <c r="C570" s="1" t="s">
        <v>953</v>
      </c>
      <c r="D570" s="1" t="s">
        <v>3283</v>
      </c>
      <c r="E570" s="1">
        <v>569</v>
      </c>
      <c r="F570" s="5" t="s">
        <v>2166</v>
      </c>
      <c r="G570" s="5" t="s">
        <v>3283</v>
      </c>
      <c r="H570" s="1">
        <v>2</v>
      </c>
      <c r="I570" s="1" t="s">
        <v>3659</v>
      </c>
      <c r="J570" s="1" t="s">
        <v>743</v>
      </c>
      <c r="K570" s="1" t="s">
        <v>877</v>
      </c>
      <c r="L570" s="1" t="str">
        <f>VLOOKUP(K570,countries!A:B,2,FALSE)</f>
        <v>SA_SE</v>
      </c>
      <c r="M570" s="1" t="s">
        <v>258</v>
      </c>
      <c r="N570" s="1">
        <v>0</v>
      </c>
      <c r="O570" s="1" t="s">
        <v>434</v>
      </c>
      <c r="P570" s="1" t="s">
        <v>877</v>
      </c>
      <c r="Q570" s="1" t="e">
        <v>#N/A</v>
      </c>
      <c r="R570" s="1" t="e">
        <v>#N/A</v>
      </c>
      <c r="S570" s="1" t="e">
        <v>#N/A</v>
      </c>
      <c r="T570" s="1" t="e">
        <v>#N/A</v>
      </c>
    </row>
    <row r="571" spans="1:20" ht="15.75" customHeight="1" x14ac:dyDescent="0.2">
      <c r="A571" s="1" t="s">
        <v>3663</v>
      </c>
      <c r="B571" s="1" t="s">
        <v>484</v>
      </c>
      <c r="C571" s="1" t="s">
        <v>484</v>
      </c>
      <c r="D571" s="1" t="s">
        <v>3663</v>
      </c>
      <c r="E571" s="1">
        <v>570</v>
      </c>
      <c r="F571" s="5" t="s">
        <v>2613</v>
      </c>
      <c r="G571" s="5" t="s">
        <v>3663</v>
      </c>
      <c r="H571" s="1">
        <v>2</v>
      </c>
      <c r="I571" s="1" t="s">
        <v>3666</v>
      </c>
      <c r="J571" s="1" t="s">
        <v>352</v>
      </c>
      <c r="K571" s="1" t="s">
        <v>341</v>
      </c>
      <c r="L571" s="1" t="str">
        <f>VLOOKUP(K571,countries!A:B,2,FALSE)</f>
        <v>A_S</v>
      </c>
      <c r="M571" s="1" t="s">
        <v>400</v>
      </c>
      <c r="N571" s="1">
        <v>0</v>
      </c>
      <c r="O571" s="1" t="s">
        <v>47</v>
      </c>
      <c r="P571" s="1" t="s">
        <v>341</v>
      </c>
      <c r="Q571" s="1" t="e">
        <v>#N/A</v>
      </c>
      <c r="R571" s="1" t="e">
        <v>#N/A</v>
      </c>
      <c r="S571" s="1" t="e">
        <v>#N/A</v>
      </c>
      <c r="T571" s="1" t="e">
        <v>#N/A</v>
      </c>
    </row>
    <row r="572" spans="1:20" ht="15.75" customHeight="1" x14ac:dyDescent="0.2">
      <c r="A572" s="1" t="s">
        <v>3279</v>
      </c>
      <c r="B572" s="1" t="s">
        <v>360</v>
      </c>
      <c r="C572" s="1" t="s">
        <v>360</v>
      </c>
      <c r="D572" s="1" t="s">
        <v>3279</v>
      </c>
      <c r="E572" s="1">
        <v>571</v>
      </c>
      <c r="F572" s="5" t="s">
        <v>2166</v>
      </c>
      <c r="G572" s="5" t="s">
        <v>3279</v>
      </c>
      <c r="H572" s="1">
        <v>2</v>
      </c>
      <c r="I572" s="1" t="s">
        <v>3669</v>
      </c>
      <c r="J572" s="1" t="s">
        <v>601</v>
      </c>
      <c r="K572" s="1" t="s">
        <v>877</v>
      </c>
      <c r="L572" s="1" t="str">
        <f>VLOOKUP(K572,countries!A:B,2,FALSE)</f>
        <v>SA_SE</v>
      </c>
      <c r="M572" s="1" t="s">
        <v>1916</v>
      </c>
      <c r="N572" s="1">
        <v>0</v>
      </c>
      <c r="O572" s="1" t="s">
        <v>434</v>
      </c>
      <c r="P572" s="1" t="s">
        <v>877</v>
      </c>
      <c r="Q572" s="1" t="e">
        <v>#N/A</v>
      </c>
      <c r="R572" s="1" t="e">
        <v>#N/A</v>
      </c>
      <c r="S572" s="1" t="e">
        <v>#N/A</v>
      </c>
      <c r="T572" s="1" t="e">
        <v>#N/A</v>
      </c>
    </row>
    <row r="573" spans="1:20" ht="15.75" customHeight="1" x14ac:dyDescent="0.2">
      <c r="A573" s="1" t="s">
        <v>3287</v>
      </c>
      <c r="B573" s="1" t="s">
        <v>652</v>
      </c>
      <c r="C573" s="1" t="s">
        <v>652</v>
      </c>
      <c r="D573" s="1" t="s">
        <v>3287</v>
      </c>
      <c r="E573" s="1">
        <v>572</v>
      </c>
      <c r="F573" s="5" t="s">
        <v>2166</v>
      </c>
      <c r="G573" s="5" t="s">
        <v>3287</v>
      </c>
      <c r="H573" s="1">
        <v>2</v>
      </c>
      <c r="I573" s="1" t="s">
        <v>3673</v>
      </c>
      <c r="J573" s="1" t="s">
        <v>1373</v>
      </c>
      <c r="K573" s="1" t="s">
        <v>1572</v>
      </c>
      <c r="L573" s="1" t="str">
        <f>VLOOKUP(K573,countries!A:B,2,FALSE)</f>
        <v>SEA</v>
      </c>
      <c r="M573" s="1" t="s">
        <v>46</v>
      </c>
      <c r="N573" s="1">
        <v>0</v>
      </c>
      <c r="O573" s="1" t="s">
        <v>434</v>
      </c>
      <c r="P573" s="1" t="s">
        <v>1572</v>
      </c>
      <c r="Q573" s="1" t="e">
        <v>#N/A</v>
      </c>
      <c r="R573" s="1" t="e">
        <v>#N/A</v>
      </c>
      <c r="S573" s="1" t="e">
        <v>#N/A</v>
      </c>
      <c r="T573" s="1" t="e">
        <v>#N/A</v>
      </c>
    </row>
    <row r="574" spans="1:20" ht="15.75" customHeight="1" x14ac:dyDescent="0.2">
      <c r="A574" s="1" t="s">
        <v>2940</v>
      </c>
      <c r="B574" s="1" t="s">
        <v>147</v>
      </c>
      <c r="C574" s="1" t="s">
        <v>147</v>
      </c>
      <c r="D574" s="1" t="s">
        <v>2940</v>
      </c>
      <c r="E574" s="1">
        <v>573</v>
      </c>
      <c r="F574" s="5" t="s">
        <v>2247</v>
      </c>
      <c r="G574" s="5" t="s">
        <v>2940</v>
      </c>
      <c r="H574" s="1">
        <v>2</v>
      </c>
      <c r="I574" s="1" t="s">
        <v>3678</v>
      </c>
      <c r="J574" s="1" t="s">
        <v>295</v>
      </c>
      <c r="K574" s="1" t="s">
        <v>73</v>
      </c>
      <c r="L574" s="1" t="str">
        <f>VLOOKUP(K574,countries!A:B,2,FALSE)</f>
        <v>SA_SE</v>
      </c>
      <c r="M574" s="1" t="s">
        <v>46</v>
      </c>
      <c r="N574" s="1">
        <v>0</v>
      </c>
      <c r="O574" s="1" t="s">
        <v>434</v>
      </c>
      <c r="P574" s="1" t="s">
        <v>73</v>
      </c>
      <c r="Q574" s="1" t="e">
        <v>#N/A</v>
      </c>
      <c r="R574" s="1" t="e">
        <v>#N/A</v>
      </c>
      <c r="S574" s="1" t="e">
        <v>#N/A</v>
      </c>
      <c r="T574" s="1" t="e">
        <v>#N/A</v>
      </c>
    </row>
    <row r="575" spans="1:20" ht="15.75" customHeight="1" x14ac:dyDescent="0.2">
      <c r="A575" s="1" t="s">
        <v>3410</v>
      </c>
      <c r="B575" s="1" t="s">
        <v>287</v>
      </c>
      <c r="C575" s="1" t="s">
        <v>287</v>
      </c>
      <c r="D575" s="1" t="s">
        <v>3410</v>
      </c>
      <c r="E575" s="1">
        <v>574</v>
      </c>
      <c r="F575" s="5" t="s">
        <v>3411</v>
      </c>
      <c r="G575" s="5" t="s">
        <v>3410</v>
      </c>
      <c r="H575" s="1">
        <v>2</v>
      </c>
      <c r="I575" s="1" t="s">
        <v>3684</v>
      </c>
      <c r="J575" s="1" t="s">
        <v>154</v>
      </c>
      <c r="K575" s="1" t="s">
        <v>1706</v>
      </c>
      <c r="L575" s="1" t="str">
        <f>VLOOKUP(K575,countries!A:B,2,FALSE)</f>
        <v>SA_SE</v>
      </c>
      <c r="M575" s="1" t="s">
        <v>46</v>
      </c>
      <c r="N575" s="1">
        <v>0</v>
      </c>
      <c r="O575" s="1" t="s">
        <v>434</v>
      </c>
      <c r="P575" s="1" t="s">
        <v>1706</v>
      </c>
      <c r="Q575" s="1" t="e">
        <v>#N/A</v>
      </c>
      <c r="R575" s="1" t="e">
        <v>#N/A</v>
      </c>
      <c r="S575" s="1" t="e">
        <v>#N/A</v>
      </c>
      <c r="T575" s="1" t="e">
        <v>#N/A</v>
      </c>
    </row>
    <row r="576" spans="1:20" ht="15.75" customHeight="1" x14ac:dyDescent="0.2">
      <c r="A576" s="1" t="s">
        <v>2945</v>
      </c>
      <c r="B576" s="1" t="s">
        <v>1049</v>
      </c>
      <c r="C576" s="1" t="s">
        <v>1049</v>
      </c>
      <c r="D576" s="1" t="s">
        <v>2945</v>
      </c>
      <c r="E576" s="1">
        <v>575</v>
      </c>
      <c r="F576" s="5" t="s">
        <v>2247</v>
      </c>
      <c r="G576" s="5" t="s">
        <v>2945</v>
      </c>
      <c r="H576" s="1">
        <v>2</v>
      </c>
      <c r="I576" s="1" t="s">
        <v>3689</v>
      </c>
      <c r="J576" s="1" t="s">
        <v>1521</v>
      </c>
      <c r="K576" s="1" t="s">
        <v>353</v>
      </c>
      <c r="L576" s="1" t="str">
        <f>VLOOKUP(K576,countries!A:B,2,FALSE)</f>
        <v>A_NW</v>
      </c>
      <c r="M576" s="1" t="s">
        <v>46</v>
      </c>
      <c r="N576" s="1">
        <v>0</v>
      </c>
      <c r="O576" s="1" t="s">
        <v>62</v>
      </c>
      <c r="P576" s="1" t="s">
        <v>353</v>
      </c>
      <c r="Q576" s="1" t="e">
        <v>#N/A</v>
      </c>
      <c r="R576" s="1" t="e">
        <v>#N/A</v>
      </c>
      <c r="S576" s="1" t="e">
        <v>#N/A</v>
      </c>
      <c r="T576" s="1" t="e">
        <v>#N/A</v>
      </c>
    </row>
    <row r="577" spans="1:20" ht="15.75" customHeight="1" x14ac:dyDescent="0.2">
      <c r="A577" s="1" t="s">
        <v>2948</v>
      </c>
      <c r="B577" s="1" t="s">
        <v>3694</v>
      </c>
      <c r="C577" s="1" t="s">
        <v>792</v>
      </c>
      <c r="D577" s="1" t="s">
        <v>2948</v>
      </c>
      <c r="E577" s="1">
        <v>576</v>
      </c>
      <c r="F577" s="5" t="s">
        <v>2247</v>
      </c>
      <c r="G577" s="5" t="s">
        <v>2948</v>
      </c>
      <c r="H577" s="1">
        <v>2</v>
      </c>
      <c r="I577" s="1" t="s">
        <v>3696</v>
      </c>
      <c r="J577" s="1" t="s">
        <v>284</v>
      </c>
      <c r="K577" s="1" t="s">
        <v>1584</v>
      </c>
      <c r="L577" s="1" t="str">
        <f>VLOOKUP(K577,countries!A:B,2,FALSE)</f>
        <v>NA</v>
      </c>
      <c r="M577" s="1" t="s">
        <v>74</v>
      </c>
      <c r="N577" s="1">
        <v>0</v>
      </c>
      <c r="O577" s="1" t="s">
        <v>62</v>
      </c>
      <c r="P577" s="1" t="s">
        <v>1584</v>
      </c>
      <c r="Q577" s="1" t="e">
        <v>#N/A</v>
      </c>
      <c r="R577" s="1" t="e">
        <v>#N/A</v>
      </c>
      <c r="S577" s="1" t="e">
        <v>#N/A</v>
      </c>
      <c r="T577" s="1" t="e">
        <v>#N/A</v>
      </c>
    </row>
    <row r="578" spans="1:20" ht="15.75" customHeight="1" x14ac:dyDescent="0.2">
      <c r="A578" s="1" t="s">
        <v>2899</v>
      </c>
      <c r="B578" s="1" t="s">
        <v>132</v>
      </c>
      <c r="C578" s="1" t="s">
        <v>132</v>
      </c>
      <c r="D578" s="1" t="s">
        <v>2899</v>
      </c>
      <c r="E578" s="1">
        <v>577</v>
      </c>
      <c r="F578" s="5" t="s">
        <v>2162</v>
      </c>
      <c r="G578" s="5" t="s">
        <v>2899</v>
      </c>
      <c r="H578" s="1">
        <v>2</v>
      </c>
      <c r="I578" s="1" t="s">
        <v>3700</v>
      </c>
      <c r="J578" s="1" t="s">
        <v>449</v>
      </c>
      <c r="K578" s="1" t="s">
        <v>1706</v>
      </c>
      <c r="L578" s="1" t="str">
        <f>VLOOKUP(K578,countries!A:B,2,FALSE)</f>
        <v>SA_SE</v>
      </c>
      <c r="M578" s="1" t="s">
        <v>74</v>
      </c>
      <c r="N578" s="1">
        <v>0</v>
      </c>
      <c r="O578" s="1" t="s">
        <v>434</v>
      </c>
      <c r="P578" s="1" t="s">
        <v>1706</v>
      </c>
      <c r="Q578" s="1" t="s">
        <v>535</v>
      </c>
      <c r="R578" s="1" t="s">
        <v>75</v>
      </c>
      <c r="S578" s="1">
        <v>41.1</v>
      </c>
      <c r="T578" s="1">
        <v>2314</v>
      </c>
    </row>
    <row r="579" spans="1:20" ht="15.75" customHeight="1" x14ac:dyDescent="0.2">
      <c r="A579" s="1" t="s">
        <v>2904</v>
      </c>
      <c r="B579" s="1" t="s">
        <v>544</v>
      </c>
      <c r="C579" s="1" t="s">
        <v>544</v>
      </c>
      <c r="D579" s="1" t="s">
        <v>2904</v>
      </c>
      <c r="E579" s="1">
        <v>578</v>
      </c>
      <c r="F579" s="5" t="s">
        <v>2162</v>
      </c>
      <c r="G579" s="5" t="s">
        <v>2904</v>
      </c>
      <c r="H579" s="1">
        <v>2</v>
      </c>
      <c r="I579" s="1" t="s">
        <v>3705</v>
      </c>
      <c r="J579" s="1" t="s">
        <v>905</v>
      </c>
      <c r="K579" s="1" t="s">
        <v>1934</v>
      </c>
      <c r="L579" s="1" t="str">
        <f>VLOOKUP(K579,countries!A:B,2,FALSE)</f>
        <v>A_N</v>
      </c>
      <c r="M579" s="1" t="s">
        <v>74</v>
      </c>
      <c r="N579" s="1">
        <v>0</v>
      </c>
      <c r="O579" s="1" t="s">
        <v>47</v>
      </c>
      <c r="P579" s="1" t="s">
        <v>1934</v>
      </c>
      <c r="Q579" s="1" t="e">
        <v>#N/A</v>
      </c>
      <c r="R579" s="1" t="e">
        <v>#N/A</v>
      </c>
      <c r="S579" s="1" t="e">
        <v>#N/A</v>
      </c>
      <c r="T579" s="1" t="e">
        <v>#N/A</v>
      </c>
    </row>
    <row r="580" spans="1:20" ht="15.75" customHeight="1" x14ac:dyDescent="0.2">
      <c r="A580" s="1" t="s">
        <v>3709</v>
      </c>
      <c r="B580" s="1" t="s">
        <v>850</v>
      </c>
      <c r="C580" s="1" t="s">
        <v>850</v>
      </c>
      <c r="D580" s="1" t="s">
        <v>3709</v>
      </c>
      <c r="E580" s="1">
        <v>579</v>
      </c>
      <c r="F580" s="5" t="s">
        <v>3250</v>
      </c>
      <c r="G580" s="5" t="s">
        <v>3709</v>
      </c>
      <c r="H580" s="1">
        <v>2</v>
      </c>
      <c r="I580" s="1" t="s">
        <v>3711</v>
      </c>
      <c r="J580" s="1" t="s">
        <v>88</v>
      </c>
      <c r="K580" s="1" t="s">
        <v>858</v>
      </c>
      <c r="L580" s="1" t="str">
        <f>VLOOKUP(K580,countries!A:B,2,FALSE)</f>
        <v>SA_NW</v>
      </c>
      <c r="M580" s="1" t="s">
        <v>344</v>
      </c>
      <c r="N580" s="1">
        <v>0</v>
      </c>
      <c r="O580" s="1" t="s">
        <v>434</v>
      </c>
      <c r="P580" s="1" t="s">
        <v>858</v>
      </c>
      <c r="Q580" s="1" t="e">
        <v>#N/A</v>
      </c>
      <c r="R580" s="1" t="e">
        <v>#N/A</v>
      </c>
      <c r="S580" s="1" t="e">
        <v>#N/A</v>
      </c>
      <c r="T580" s="1" t="e">
        <v>#N/A</v>
      </c>
    </row>
    <row r="581" spans="1:20" ht="15.75" customHeight="1" x14ac:dyDescent="0.2">
      <c r="A581" s="1" t="s">
        <v>3334</v>
      </c>
      <c r="B581" s="1" t="s">
        <v>246</v>
      </c>
      <c r="C581" s="1" t="s">
        <v>246</v>
      </c>
      <c r="D581" s="1" t="s">
        <v>3334</v>
      </c>
      <c r="E581" s="1">
        <v>580</v>
      </c>
      <c r="F581" s="5" t="s">
        <v>3335</v>
      </c>
      <c r="G581" s="5" t="s">
        <v>3334</v>
      </c>
      <c r="H581" s="1">
        <v>2</v>
      </c>
      <c r="I581" s="1" t="s">
        <v>3714</v>
      </c>
      <c r="J581" s="1" t="s">
        <v>122</v>
      </c>
      <c r="K581" s="1" t="s">
        <v>44</v>
      </c>
      <c r="L581" s="1" t="str">
        <f>VLOOKUP(K581,countries!A:B,2,FALSE)</f>
        <v>IN</v>
      </c>
      <c r="M581" s="1" t="s">
        <v>61</v>
      </c>
      <c r="N581" s="1">
        <v>0</v>
      </c>
      <c r="O581" s="1" t="s">
        <v>434</v>
      </c>
      <c r="P581" s="1" t="s">
        <v>44</v>
      </c>
      <c r="Q581" s="1" t="e">
        <v>#N/A</v>
      </c>
      <c r="R581" s="1" t="e">
        <v>#N/A</v>
      </c>
      <c r="S581" s="1" t="e">
        <v>#N/A</v>
      </c>
      <c r="T581" s="1" t="e">
        <v>#N/A</v>
      </c>
    </row>
    <row r="582" spans="1:20" ht="15.75" customHeight="1" x14ac:dyDescent="0.2">
      <c r="A582" s="1" t="s">
        <v>2911</v>
      </c>
      <c r="B582" s="1" t="s">
        <v>1289</v>
      </c>
      <c r="C582" s="1" t="s">
        <v>1289</v>
      </c>
      <c r="D582" s="1" t="s">
        <v>2911</v>
      </c>
      <c r="E582" s="1">
        <v>581</v>
      </c>
      <c r="F582" s="5" t="s">
        <v>2162</v>
      </c>
      <c r="G582" s="5" t="s">
        <v>2911</v>
      </c>
      <c r="H582" s="1">
        <v>2</v>
      </c>
      <c r="I582" s="1" t="s">
        <v>3720</v>
      </c>
      <c r="J582" s="1" t="s">
        <v>481</v>
      </c>
      <c r="K582" s="1" t="s">
        <v>1924</v>
      </c>
      <c r="L582" s="1" t="str">
        <f>VLOOKUP(K582,countries!A:B,2,FALSE)</f>
        <v>SA_NW</v>
      </c>
      <c r="M582" s="1" t="s">
        <v>74</v>
      </c>
      <c r="N582" s="1">
        <v>0</v>
      </c>
      <c r="O582" s="1" t="s">
        <v>62</v>
      </c>
      <c r="P582" s="1" t="s">
        <v>1924</v>
      </c>
      <c r="Q582" s="1" t="s">
        <v>535</v>
      </c>
      <c r="R582" s="1" t="s">
        <v>75</v>
      </c>
      <c r="S582" s="1">
        <v>49.9</v>
      </c>
      <c r="T582" s="1">
        <v>2100</v>
      </c>
    </row>
    <row r="583" spans="1:20" ht="15.75" customHeight="1" x14ac:dyDescent="0.2">
      <c r="A583" s="1" t="s">
        <v>3722</v>
      </c>
      <c r="B583" s="1" t="s">
        <v>3723</v>
      </c>
      <c r="C583" s="1" t="s">
        <v>1186</v>
      </c>
      <c r="D583" s="1" t="s">
        <v>3722</v>
      </c>
      <c r="E583" s="1">
        <v>582</v>
      </c>
      <c r="F583" s="5" t="s">
        <v>3724</v>
      </c>
      <c r="G583" s="5" t="s">
        <v>3722</v>
      </c>
      <c r="H583" s="1">
        <v>2</v>
      </c>
      <c r="I583" s="1" t="s">
        <v>3725</v>
      </c>
      <c r="J583" s="1" t="s">
        <v>1373</v>
      </c>
      <c r="K583" s="1" t="s">
        <v>73</v>
      </c>
      <c r="L583" s="1" t="str">
        <f>VLOOKUP(K583,countries!A:B,2,FALSE)</f>
        <v>SA_SE</v>
      </c>
      <c r="M583" s="1" t="s">
        <v>74</v>
      </c>
      <c r="N583" s="1" t="s">
        <v>1643</v>
      </c>
      <c r="O583" s="1" t="s">
        <v>356</v>
      </c>
      <c r="P583" s="1" t="s">
        <v>73</v>
      </c>
      <c r="Q583" s="1" t="e">
        <v>#N/A</v>
      </c>
      <c r="R583" s="1" t="e">
        <v>#N/A</v>
      </c>
      <c r="S583" s="1" t="e">
        <v>#N/A</v>
      </c>
      <c r="T583" s="1" t="e">
        <v>#N/A</v>
      </c>
    </row>
    <row r="584" spans="1:20" ht="15.75" customHeight="1" x14ac:dyDescent="0.2">
      <c r="A584" s="1" t="s">
        <v>2915</v>
      </c>
      <c r="B584" s="1" t="s">
        <v>3728</v>
      </c>
      <c r="C584" s="1" t="s">
        <v>1186</v>
      </c>
      <c r="D584" s="1" t="s">
        <v>53</v>
      </c>
      <c r="E584" s="1">
        <v>583</v>
      </c>
      <c r="F584" s="5" t="s">
        <v>2162</v>
      </c>
      <c r="G584" s="5" t="s">
        <v>2915</v>
      </c>
      <c r="H584" s="1">
        <v>2</v>
      </c>
      <c r="I584" s="1" t="s">
        <v>3730</v>
      </c>
      <c r="J584" s="1" t="s">
        <v>1373</v>
      </c>
      <c r="K584" s="1" t="s">
        <v>73</v>
      </c>
      <c r="L584" s="1" t="str">
        <f>VLOOKUP(K584,countries!A:B,2,FALSE)</f>
        <v>SA_SE</v>
      </c>
      <c r="M584" s="1" t="s">
        <v>74</v>
      </c>
      <c r="N584" s="1" t="s">
        <v>1643</v>
      </c>
      <c r="O584" s="1" t="s">
        <v>356</v>
      </c>
      <c r="P584" s="1" t="s">
        <v>73</v>
      </c>
      <c r="Q584" s="1" t="e">
        <v>#N/A</v>
      </c>
      <c r="R584" s="1" t="e">
        <v>#N/A</v>
      </c>
      <c r="S584" s="1" t="e">
        <v>#N/A</v>
      </c>
      <c r="T584" s="1" t="e">
        <v>#N/A</v>
      </c>
    </row>
    <row r="585" spans="1:20" ht="15.75" customHeight="1" x14ac:dyDescent="0.2">
      <c r="A585" s="1" t="s">
        <v>2906</v>
      </c>
      <c r="B585" s="1" t="s">
        <v>992</v>
      </c>
      <c r="C585" s="1" t="s">
        <v>992</v>
      </c>
      <c r="D585" s="1" t="s">
        <v>2906</v>
      </c>
      <c r="E585" s="1">
        <v>584</v>
      </c>
      <c r="F585" s="5" t="s">
        <v>2162</v>
      </c>
      <c r="G585" s="5" t="s">
        <v>2906</v>
      </c>
      <c r="H585" s="1">
        <v>2</v>
      </c>
      <c r="I585" s="1" t="s">
        <v>3734</v>
      </c>
      <c r="J585" s="1" t="s">
        <v>905</v>
      </c>
      <c r="K585" s="1" t="s">
        <v>174</v>
      </c>
      <c r="L585" s="1" t="str">
        <f>VLOOKUP(K585,countries!A:B,2,FALSE)</f>
        <v>A_S</v>
      </c>
      <c r="M585" s="1" t="s">
        <v>344</v>
      </c>
      <c r="N585" s="1">
        <v>0</v>
      </c>
      <c r="O585" s="1" t="s">
        <v>434</v>
      </c>
      <c r="P585" s="1" t="s">
        <v>174</v>
      </c>
      <c r="Q585" s="1" t="e">
        <v>#N/A</v>
      </c>
      <c r="R585" s="1" t="e">
        <v>#N/A</v>
      </c>
      <c r="S585" s="1" t="e">
        <v>#N/A</v>
      </c>
      <c r="T585" s="1" t="e">
        <v>#N/A</v>
      </c>
    </row>
    <row r="586" spans="1:20" ht="15.75" customHeight="1" x14ac:dyDescent="0.2">
      <c r="A586" s="1" t="s">
        <v>3623</v>
      </c>
      <c r="B586" s="1" t="s">
        <v>382</v>
      </c>
      <c r="C586" s="1" t="s">
        <v>382</v>
      </c>
      <c r="D586" s="1" t="s">
        <v>3623</v>
      </c>
      <c r="E586" s="1">
        <v>585</v>
      </c>
      <c r="F586" s="5" t="s">
        <v>2561</v>
      </c>
      <c r="G586" s="5" t="s">
        <v>3623</v>
      </c>
      <c r="H586" s="1">
        <v>2</v>
      </c>
      <c r="I586" s="1" t="s">
        <v>3739</v>
      </c>
      <c r="J586" s="1" t="s">
        <v>190</v>
      </c>
      <c r="K586" s="1" t="s">
        <v>877</v>
      </c>
      <c r="L586" s="1" t="str">
        <f>VLOOKUP(K586,countries!A:B,2,FALSE)</f>
        <v>SA_SE</v>
      </c>
      <c r="M586" s="1" t="s">
        <v>773</v>
      </c>
      <c r="N586" s="1">
        <v>0</v>
      </c>
      <c r="O586" s="1" t="s">
        <v>47</v>
      </c>
      <c r="P586" s="1" t="s">
        <v>877</v>
      </c>
      <c r="Q586" s="1" t="e">
        <v>#N/A</v>
      </c>
      <c r="R586" s="1" t="e">
        <v>#N/A</v>
      </c>
      <c r="S586" s="1" t="e">
        <v>#N/A</v>
      </c>
      <c r="T586" s="1" t="e">
        <v>#N/A</v>
      </c>
    </row>
    <row r="587" spans="1:20" ht="15.75" customHeight="1" x14ac:dyDescent="0.2">
      <c r="A587" s="1" t="s">
        <v>3744</v>
      </c>
      <c r="B587" s="1" t="s">
        <v>3745</v>
      </c>
      <c r="C587" s="1" t="s">
        <v>1030</v>
      </c>
      <c r="D587" s="1" t="s">
        <v>3744</v>
      </c>
      <c r="E587" s="1">
        <v>586</v>
      </c>
      <c r="F587" s="5" t="s">
        <v>3646</v>
      </c>
      <c r="G587" s="5" t="s">
        <v>3744</v>
      </c>
      <c r="H587" s="1">
        <v>2</v>
      </c>
      <c r="I587" s="1" t="s">
        <v>3747</v>
      </c>
      <c r="J587" s="1" t="s">
        <v>915</v>
      </c>
      <c r="K587" s="1" t="s">
        <v>1577</v>
      </c>
      <c r="L587" s="1" t="str">
        <f>VLOOKUP(K587,countries!A:B,2,FALSE)</f>
        <v>SU</v>
      </c>
      <c r="M587" s="1" t="s">
        <v>74</v>
      </c>
      <c r="N587" s="1">
        <v>0</v>
      </c>
      <c r="O587" s="1" t="s">
        <v>47</v>
      </c>
      <c r="P587" s="1" t="s">
        <v>1577</v>
      </c>
      <c r="Q587" s="1" t="e">
        <v>#N/A</v>
      </c>
      <c r="R587" s="1" t="e">
        <v>#N/A</v>
      </c>
      <c r="S587" s="1" t="e">
        <v>#N/A</v>
      </c>
      <c r="T587" s="1" t="e">
        <v>#N/A</v>
      </c>
    </row>
    <row r="588" spans="1:20" ht="15.75" customHeight="1" x14ac:dyDescent="0.2">
      <c r="A588" s="1" t="s">
        <v>3406</v>
      </c>
      <c r="B588" s="1" t="s">
        <v>285</v>
      </c>
      <c r="C588" s="1" t="s">
        <v>285</v>
      </c>
      <c r="D588" s="1" t="s">
        <v>3406</v>
      </c>
      <c r="E588" s="1">
        <v>587</v>
      </c>
      <c r="F588" s="5" t="s">
        <v>3407</v>
      </c>
      <c r="G588" s="5" t="s">
        <v>3406</v>
      </c>
      <c r="H588" s="1">
        <v>2</v>
      </c>
      <c r="I588" s="1" t="s">
        <v>3752</v>
      </c>
      <c r="J588" s="1" t="s">
        <v>716</v>
      </c>
      <c r="K588" s="1" t="s">
        <v>169</v>
      </c>
      <c r="L588" s="1" t="str">
        <f>VLOOKUP(K588,countries!A:B,2,FALSE)</f>
        <v>SA_NW</v>
      </c>
      <c r="M588" s="1" t="s">
        <v>74</v>
      </c>
      <c r="N588" s="1">
        <v>0</v>
      </c>
      <c r="O588" s="1" t="s">
        <v>434</v>
      </c>
      <c r="P588" s="1" t="s">
        <v>169</v>
      </c>
      <c r="Q588" s="1" t="e">
        <v>#N/A</v>
      </c>
      <c r="R588" s="1" t="e">
        <v>#N/A</v>
      </c>
      <c r="S588" s="1" t="e">
        <v>#N/A</v>
      </c>
      <c r="T588" s="1" t="e">
        <v>#N/A</v>
      </c>
    </row>
    <row r="589" spans="1:20" ht="15.75" customHeight="1" x14ac:dyDescent="0.2">
      <c r="A589" s="1" t="s">
        <v>3755</v>
      </c>
      <c r="B589" s="1" t="s">
        <v>744</v>
      </c>
      <c r="C589" s="1" t="s">
        <v>744</v>
      </c>
      <c r="D589" s="1" t="s">
        <v>3755</v>
      </c>
      <c r="E589" s="1">
        <v>588</v>
      </c>
      <c r="F589" s="5" t="s">
        <v>3082</v>
      </c>
      <c r="G589" s="5" t="s">
        <v>3755</v>
      </c>
      <c r="H589" s="1">
        <v>2</v>
      </c>
      <c r="I589" s="1" t="s">
        <v>3757</v>
      </c>
      <c r="J589" s="1" t="s">
        <v>1313</v>
      </c>
      <c r="K589" s="1" t="s">
        <v>877</v>
      </c>
      <c r="L589" s="1" t="str">
        <f>VLOOKUP(K589,countries!A:B,2,FALSE)</f>
        <v>SA_SE</v>
      </c>
      <c r="M589" s="1" t="s">
        <v>1376</v>
      </c>
      <c r="N589" s="1">
        <v>0</v>
      </c>
      <c r="O589" s="1" t="s">
        <v>434</v>
      </c>
      <c r="P589" s="1" t="s">
        <v>877</v>
      </c>
      <c r="Q589" s="1" t="s">
        <v>535</v>
      </c>
      <c r="R589" s="1" t="s">
        <v>755</v>
      </c>
      <c r="S589" s="1">
        <v>38.4</v>
      </c>
      <c r="T589" s="1">
        <v>2100</v>
      </c>
    </row>
    <row r="590" spans="1:20" ht="15.75" customHeight="1" x14ac:dyDescent="0.2">
      <c r="A590" s="1" t="s">
        <v>3691</v>
      </c>
      <c r="B590" s="1" t="s">
        <v>430</v>
      </c>
      <c r="C590" s="1" t="s">
        <v>430</v>
      </c>
      <c r="D590" s="1" t="s">
        <v>3691</v>
      </c>
      <c r="E590" s="1">
        <v>589</v>
      </c>
      <c r="F590" s="5" t="s">
        <v>2315</v>
      </c>
      <c r="G590" s="5" t="s">
        <v>3691</v>
      </c>
      <c r="H590" s="1">
        <v>2</v>
      </c>
      <c r="I590" s="1" t="s">
        <v>3759</v>
      </c>
      <c r="J590" s="1" t="s">
        <v>1373</v>
      </c>
      <c r="K590" s="1" t="s">
        <v>578</v>
      </c>
      <c r="L590" s="1" t="str">
        <f>VLOOKUP(K590,countries!A:B,2,FALSE)</f>
        <v>A_NE</v>
      </c>
      <c r="M590" s="1" t="s">
        <v>503</v>
      </c>
      <c r="N590" s="1">
        <v>0</v>
      </c>
      <c r="O590" s="1" t="s">
        <v>434</v>
      </c>
      <c r="P590" s="1" t="s">
        <v>578</v>
      </c>
      <c r="Q590" s="1" t="e">
        <v>#N/A</v>
      </c>
      <c r="R590" s="1" t="e">
        <v>#N/A</v>
      </c>
      <c r="S590" s="1" t="e">
        <v>#N/A</v>
      </c>
      <c r="T590" s="1" t="e">
        <v>#N/A</v>
      </c>
    </row>
    <row r="591" spans="1:20" ht="15.75" customHeight="1" x14ac:dyDescent="0.2">
      <c r="A591" s="1" t="s">
        <v>3695</v>
      </c>
      <c r="B591" s="1" t="s">
        <v>827</v>
      </c>
      <c r="C591" s="1" t="s">
        <v>827</v>
      </c>
      <c r="D591" s="1" t="s">
        <v>3695</v>
      </c>
      <c r="E591" s="1">
        <v>590</v>
      </c>
      <c r="F591" s="5" t="s">
        <v>2315</v>
      </c>
      <c r="G591" s="5" t="s">
        <v>3695</v>
      </c>
      <c r="H591" s="1">
        <v>2</v>
      </c>
      <c r="I591" s="1" t="s">
        <v>3766</v>
      </c>
      <c r="J591" s="1" t="s">
        <v>235</v>
      </c>
      <c r="K591" s="1" t="s">
        <v>44</v>
      </c>
      <c r="L591" s="1" t="str">
        <f>VLOOKUP(K591,countries!A:B,2,FALSE)</f>
        <v>IN</v>
      </c>
      <c r="M591" s="1" t="s">
        <v>258</v>
      </c>
      <c r="N591" s="1">
        <v>0</v>
      </c>
      <c r="O591" s="1" t="s">
        <v>434</v>
      </c>
      <c r="P591" s="1" t="s">
        <v>44</v>
      </c>
      <c r="Q591" s="1" t="e">
        <v>#N/A</v>
      </c>
      <c r="R591" s="1" t="e">
        <v>#N/A</v>
      </c>
      <c r="S591" s="1" t="e">
        <v>#N/A</v>
      </c>
      <c r="T591" s="1" t="e">
        <v>#N/A</v>
      </c>
    </row>
    <row r="592" spans="1:20" ht="15.75" customHeight="1" x14ac:dyDescent="0.2">
      <c r="A592" s="1" t="s">
        <v>3770</v>
      </c>
      <c r="B592" s="1" t="s">
        <v>3771</v>
      </c>
      <c r="C592" s="1" t="s">
        <v>809</v>
      </c>
      <c r="D592" s="1" t="s">
        <v>3770</v>
      </c>
      <c r="E592" s="1">
        <v>591</v>
      </c>
      <c r="F592" s="5" t="s">
        <v>2186</v>
      </c>
      <c r="G592" s="5" t="s">
        <v>3770</v>
      </c>
      <c r="H592" s="1">
        <v>2</v>
      </c>
      <c r="I592" s="1" t="s">
        <v>3773</v>
      </c>
      <c r="J592" s="1" t="s">
        <v>1226</v>
      </c>
      <c r="K592" s="1" t="s">
        <v>1577</v>
      </c>
      <c r="L592" s="1" t="str">
        <f>VLOOKUP(K592,countries!A:B,2,FALSE)</f>
        <v>SU</v>
      </c>
      <c r="M592" s="1" t="s">
        <v>74</v>
      </c>
      <c r="N592" s="1">
        <v>0</v>
      </c>
      <c r="O592" s="1" t="s">
        <v>454</v>
      </c>
      <c r="P592" s="1" t="s">
        <v>1577</v>
      </c>
      <c r="Q592" s="1" t="e">
        <v>#N/A</v>
      </c>
      <c r="R592" s="1" t="e">
        <v>#N/A</v>
      </c>
      <c r="S592" s="1" t="e">
        <v>#N/A</v>
      </c>
      <c r="T592" s="1" t="e">
        <v>#N/A</v>
      </c>
    </row>
    <row r="593" spans="1:20" ht="15.75" customHeight="1" x14ac:dyDescent="0.2">
      <c r="A593" s="1" t="s">
        <v>3778</v>
      </c>
      <c r="B593" s="1" t="s">
        <v>3779</v>
      </c>
      <c r="C593" s="1" t="s">
        <v>809</v>
      </c>
      <c r="D593" s="1" t="s">
        <v>53</v>
      </c>
      <c r="E593" s="1">
        <v>592</v>
      </c>
      <c r="F593" s="5" t="s">
        <v>2186</v>
      </c>
      <c r="G593" s="5"/>
      <c r="H593" s="1">
        <v>2</v>
      </c>
      <c r="I593" s="1" t="s">
        <v>3781</v>
      </c>
      <c r="J593" s="1" t="s">
        <v>1226</v>
      </c>
      <c r="K593" s="1" t="s">
        <v>1577</v>
      </c>
      <c r="L593" s="1" t="str">
        <f>VLOOKUP(K593,countries!A:B,2,FALSE)</f>
        <v>SU</v>
      </c>
      <c r="M593" s="1" t="s">
        <v>74</v>
      </c>
      <c r="N593" s="1">
        <v>0</v>
      </c>
      <c r="O593" s="1" t="s">
        <v>454</v>
      </c>
      <c r="P593" s="1" t="s">
        <v>1577</v>
      </c>
      <c r="Q593" s="1" t="e">
        <v>#N/A</v>
      </c>
      <c r="R593" s="1" t="e">
        <v>#N/A</v>
      </c>
      <c r="S593" s="1" t="e">
        <v>#N/A</v>
      </c>
      <c r="T593" s="1" t="e">
        <v>#N/A</v>
      </c>
    </row>
    <row r="594" spans="1:20" ht="15.75" customHeight="1" x14ac:dyDescent="0.2">
      <c r="A594" s="1" t="s">
        <v>3786</v>
      </c>
      <c r="B594" s="1" t="s">
        <v>809</v>
      </c>
      <c r="C594" s="1" t="s">
        <v>809</v>
      </c>
      <c r="D594" s="1" t="s">
        <v>53</v>
      </c>
      <c r="E594" s="1">
        <v>593</v>
      </c>
      <c r="F594" s="5" t="s">
        <v>2186</v>
      </c>
      <c r="G594" s="5"/>
      <c r="H594" s="1">
        <v>2</v>
      </c>
      <c r="I594" s="1" t="s">
        <v>3788</v>
      </c>
      <c r="J594" s="1" t="s">
        <v>510</v>
      </c>
      <c r="K594" s="1" t="s">
        <v>1577</v>
      </c>
      <c r="L594" s="1" t="str">
        <f>VLOOKUP(K594,countries!A:B,2,FALSE)</f>
        <v>SU</v>
      </c>
      <c r="M594" s="1" t="s">
        <v>74</v>
      </c>
      <c r="N594" s="1">
        <v>0</v>
      </c>
      <c r="O594" s="1" t="s">
        <v>454</v>
      </c>
      <c r="P594" s="1" t="s">
        <v>1577</v>
      </c>
      <c r="Q594" s="1" t="e">
        <v>#N/A</v>
      </c>
      <c r="R594" s="1" t="e">
        <v>#N/A</v>
      </c>
      <c r="S594" s="1" t="e">
        <v>#N/A</v>
      </c>
      <c r="T594" s="1" t="e">
        <v>#N/A</v>
      </c>
    </row>
    <row r="595" spans="1:20" ht="15.75" customHeight="1" x14ac:dyDescent="0.2">
      <c r="A595" s="1" t="s">
        <v>3792</v>
      </c>
      <c r="B595" s="1" t="s">
        <v>631</v>
      </c>
      <c r="C595" s="1" t="s">
        <v>631</v>
      </c>
      <c r="D595" s="1" t="s">
        <v>3792</v>
      </c>
      <c r="E595" s="1">
        <v>594</v>
      </c>
      <c r="F595" s="5" t="s">
        <v>2186</v>
      </c>
      <c r="G595" s="5" t="s">
        <v>3792</v>
      </c>
      <c r="H595" s="1">
        <v>2</v>
      </c>
      <c r="I595" s="1" t="s">
        <v>3794</v>
      </c>
      <c r="J595" s="1" t="s">
        <v>841</v>
      </c>
      <c r="K595" s="1" t="s">
        <v>236</v>
      </c>
      <c r="L595" s="1" t="str">
        <f>VLOOKUP(K595,countries!A:B,2,FALSE)</f>
        <v>CN</v>
      </c>
      <c r="M595" s="1" t="s">
        <v>258</v>
      </c>
      <c r="N595" s="1">
        <v>0</v>
      </c>
      <c r="O595" s="1" t="s">
        <v>62</v>
      </c>
      <c r="P595" s="1" t="s">
        <v>236</v>
      </c>
      <c r="Q595" s="1" t="e">
        <v>#N/A</v>
      </c>
      <c r="R595" s="1" t="e">
        <v>#N/A</v>
      </c>
      <c r="S595" s="1" t="e">
        <v>#N/A</v>
      </c>
      <c r="T595" s="1" t="e">
        <v>#N/A</v>
      </c>
    </row>
    <row r="596" spans="1:20" ht="15.75" customHeight="1" x14ac:dyDescent="0.2">
      <c r="A596" s="1" t="s">
        <v>3798</v>
      </c>
      <c r="B596" s="1" t="s">
        <v>633</v>
      </c>
      <c r="C596" s="1" t="s">
        <v>633</v>
      </c>
      <c r="D596" s="1" t="s">
        <v>3798</v>
      </c>
      <c r="E596" s="1">
        <v>595</v>
      </c>
      <c r="F596" s="5" t="s">
        <v>2879</v>
      </c>
      <c r="G596" s="5" t="s">
        <v>3798</v>
      </c>
      <c r="H596" s="1">
        <v>2</v>
      </c>
      <c r="I596" s="1" t="s">
        <v>3801</v>
      </c>
      <c r="J596" s="1" t="s">
        <v>924</v>
      </c>
      <c r="K596" s="1" t="s">
        <v>906</v>
      </c>
      <c r="L596" s="1" t="str">
        <f>VLOOKUP(K596,countries!A:B,2,FALSE)</f>
        <v>ME</v>
      </c>
      <c r="M596" s="1" t="s">
        <v>275</v>
      </c>
      <c r="N596" s="1">
        <v>0</v>
      </c>
      <c r="O596" s="1" t="s">
        <v>62</v>
      </c>
      <c r="P596" s="1" t="s">
        <v>906</v>
      </c>
      <c r="Q596" s="1" t="s">
        <v>565</v>
      </c>
      <c r="R596" s="1" t="s">
        <v>755</v>
      </c>
      <c r="S596" s="1">
        <v>70.5</v>
      </c>
      <c r="T596" s="1">
        <v>2100</v>
      </c>
    </row>
    <row r="597" spans="1:20" ht="15.75" customHeight="1" x14ac:dyDescent="0.2">
      <c r="A597" s="1" t="s">
        <v>3636</v>
      </c>
      <c r="B597" s="1" t="s">
        <v>397</v>
      </c>
      <c r="C597" s="1" t="s">
        <v>397</v>
      </c>
      <c r="D597" s="1" t="s">
        <v>3636</v>
      </c>
      <c r="E597" s="1">
        <v>596</v>
      </c>
      <c r="F597" s="5" t="s">
        <v>2220</v>
      </c>
      <c r="G597" s="5" t="s">
        <v>3636</v>
      </c>
      <c r="H597" s="1">
        <v>2</v>
      </c>
      <c r="I597" s="1" t="s">
        <v>3805</v>
      </c>
      <c r="J597" s="1" t="s">
        <v>154</v>
      </c>
      <c r="K597" s="1" t="s">
        <v>578</v>
      </c>
      <c r="L597" s="1" t="str">
        <f>VLOOKUP(K597,countries!A:B,2,FALSE)</f>
        <v>A_NE</v>
      </c>
      <c r="M597" s="1" t="s">
        <v>46</v>
      </c>
      <c r="N597" s="1">
        <v>0</v>
      </c>
      <c r="O597" s="1" t="s">
        <v>434</v>
      </c>
      <c r="P597" s="1" t="s">
        <v>578</v>
      </c>
      <c r="Q597" s="1" t="e">
        <v>#N/A</v>
      </c>
      <c r="R597" s="1" t="e">
        <v>#N/A</v>
      </c>
      <c r="S597" s="1" t="e">
        <v>#N/A</v>
      </c>
      <c r="T597" s="1" t="e">
        <v>#N/A</v>
      </c>
    </row>
    <row r="598" spans="1:20" ht="15.75" customHeight="1" x14ac:dyDescent="0.2">
      <c r="A598" s="1" t="s">
        <v>3639</v>
      </c>
      <c r="B598" s="1" t="s">
        <v>404</v>
      </c>
      <c r="C598" s="1" t="s">
        <v>404</v>
      </c>
      <c r="D598" s="1" t="s">
        <v>3639</v>
      </c>
      <c r="E598" s="1">
        <v>597</v>
      </c>
      <c r="F598" s="5" t="s">
        <v>2220</v>
      </c>
      <c r="G598" s="5" t="s">
        <v>3639</v>
      </c>
      <c r="H598" s="1">
        <v>2</v>
      </c>
      <c r="I598" s="1" t="s">
        <v>3812</v>
      </c>
      <c r="J598" s="1" t="s">
        <v>751</v>
      </c>
      <c r="K598" s="1" t="s">
        <v>578</v>
      </c>
      <c r="L598" s="1" t="str">
        <f>VLOOKUP(K598,countries!A:B,2,FALSE)</f>
        <v>A_NE</v>
      </c>
      <c r="M598" s="1" t="s">
        <v>400</v>
      </c>
      <c r="N598" s="1">
        <v>0</v>
      </c>
      <c r="O598" s="1" t="s">
        <v>434</v>
      </c>
      <c r="P598" s="1" t="s">
        <v>578</v>
      </c>
      <c r="Q598" s="1" t="e">
        <v>#N/A</v>
      </c>
      <c r="R598" s="1" t="e">
        <v>#N/A</v>
      </c>
      <c r="S598" s="1" t="e">
        <v>#N/A</v>
      </c>
      <c r="T598" s="1" t="e">
        <v>#N/A</v>
      </c>
    </row>
    <row r="599" spans="1:20" ht="15.75" customHeight="1" x14ac:dyDescent="0.2">
      <c r="A599" s="1" t="s">
        <v>3642</v>
      </c>
      <c r="B599" s="1" t="s">
        <v>3817</v>
      </c>
      <c r="C599" s="1" t="s">
        <v>404</v>
      </c>
      <c r="D599" s="1" t="s">
        <v>53</v>
      </c>
      <c r="E599" s="1">
        <v>598</v>
      </c>
      <c r="F599" s="5" t="s">
        <v>2220</v>
      </c>
      <c r="G599" s="5"/>
      <c r="H599" s="1">
        <v>2</v>
      </c>
      <c r="I599" s="1" t="s">
        <v>3818</v>
      </c>
      <c r="J599" s="1" t="s">
        <v>601</v>
      </c>
      <c r="K599" s="1" t="s">
        <v>578</v>
      </c>
      <c r="L599" s="1" t="str">
        <f>VLOOKUP(K599,countries!A:B,2,FALSE)</f>
        <v>A_NE</v>
      </c>
      <c r="M599" s="1" t="s">
        <v>400</v>
      </c>
      <c r="N599" s="1">
        <v>0</v>
      </c>
      <c r="O599" s="1" t="s">
        <v>434</v>
      </c>
      <c r="P599" s="1" t="s">
        <v>578</v>
      </c>
      <c r="Q599" s="1" t="e">
        <v>#N/A</v>
      </c>
      <c r="R599" s="1" t="e">
        <v>#N/A</v>
      </c>
      <c r="S599" s="1" t="e">
        <v>#N/A</v>
      </c>
      <c r="T599" s="1" t="e">
        <v>#N/A</v>
      </c>
    </row>
    <row r="600" spans="1:20" ht="15.75" customHeight="1" x14ac:dyDescent="0.2">
      <c r="A600" s="1" t="s">
        <v>3824</v>
      </c>
      <c r="B600" s="1" t="s">
        <v>882</v>
      </c>
      <c r="C600" s="1" t="s">
        <v>882</v>
      </c>
      <c r="D600" s="1" t="s">
        <v>3824</v>
      </c>
      <c r="E600" s="1">
        <v>599</v>
      </c>
      <c r="F600" s="5" t="s">
        <v>3330</v>
      </c>
      <c r="G600" s="5" t="s">
        <v>3824</v>
      </c>
      <c r="H600" s="1">
        <v>2</v>
      </c>
      <c r="I600" s="1" t="s">
        <v>3827</v>
      </c>
      <c r="J600" s="1" t="s">
        <v>81</v>
      </c>
      <c r="K600" s="1" t="s">
        <v>1881</v>
      </c>
      <c r="L600" s="1" t="str">
        <f>VLOOKUP(K600,countries!A:B,2,FALSE)</f>
        <v>SEA</v>
      </c>
      <c r="M600" s="1" t="s">
        <v>46</v>
      </c>
      <c r="N600" s="1">
        <v>0</v>
      </c>
      <c r="O600" s="1" t="s">
        <v>62</v>
      </c>
      <c r="P600" s="1" t="s">
        <v>1881</v>
      </c>
      <c r="Q600" s="1" t="e">
        <v>#N/A</v>
      </c>
      <c r="R600" s="1" t="e">
        <v>#N/A</v>
      </c>
      <c r="S600" s="1" t="e">
        <v>#N/A</v>
      </c>
      <c r="T600" s="1" t="e">
        <v>#N/A</v>
      </c>
    </row>
    <row r="601" spans="1:20" ht="15.75" customHeight="1" x14ac:dyDescent="0.2">
      <c r="A601" s="1" t="s">
        <v>3835</v>
      </c>
      <c r="B601" s="1" t="s">
        <v>898</v>
      </c>
      <c r="C601" s="1" t="s">
        <v>898</v>
      </c>
      <c r="D601" s="1" t="s">
        <v>3835</v>
      </c>
      <c r="E601" s="1">
        <v>600</v>
      </c>
      <c r="F601" s="5" t="s">
        <v>3377</v>
      </c>
      <c r="G601" s="5" t="s">
        <v>3835</v>
      </c>
      <c r="H601" s="1">
        <v>2</v>
      </c>
      <c r="I601" s="1" t="s">
        <v>3837</v>
      </c>
      <c r="J601" s="1" t="s">
        <v>751</v>
      </c>
      <c r="K601" s="1" t="s">
        <v>1933</v>
      </c>
      <c r="L601" s="1" t="str">
        <f>VLOOKUP(K601,countries!A:B,2,FALSE)</f>
        <v>SEA</v>
      </c>
      <c r="M601" s="1" t="s">
        <v>74</v>
      </c>
      <c r="N601" s="1">
        <v>0</v>
      </c>
      <c r="O601" s="1" t="s">
        <v>454</v>
      </c>
      <c r="P601" s="1" t="s">
        <v>1933</v>
      </c>
      <c r="Q601" s="1" t="e">
        <v>#N/A</v>
      </c>
      <c r="R601" s="1" t="e">
        <v>#N/A</v>
      </c>
      <c r="S601" s="1" t="e">
        <v>#N/A</v>
      </c>
      <c r="T601" s="1" t="e">
        <v>#N/A</v>
      </c>
    </row>
    <row r="602" spans="1:20" ht="15.75" customHeight="1" x14ac:dyDescent="0.2">
      <c r="A602" s="1" t="s">
        <v>3842</v>
      </c>
      <c r="B602" s="1" t="s">
        <v>653</v>
      </c>
      <c r="C602" s="1" t="s">
        <v>653</v>
      </c>
      <c r="D602" s="1" t="s">
        <v>3842</v>
      </c>
      <c r="E602" s="1">
        <v>601</v>
      </c>
      <c r="F602" s="5" t="s">
        <v>2926</v>
      </c>
      <c r="G602" s="5" t="s">
        <v>3842</v>
      </c>
      <c r="H602" s="1">
        <v>2</v>
      </c>
      <c r="I602" s="1" t="s">
        <v>3845</v>
      </c>
      <c r="J602" s="1" t="s">
        <v>550</v>
      </c>
      <c r="K602" s="1" t="s">
        <v>1572</v>
      </c>
      <c r="L602" s="1" t="str">
        <f>VLOOKUP(K602,countries!A:B,2,FALSE)</f>
        <v>SEA</v>
      </c>
      <c r="M602" s="1" t="s">
        <v>258</v>
      </c>
      <c r="N602" s="1">
        <v>0</v>
      </c>
      <c r="O602" s="1" t="s">
        <v>62</v>
      </c>
      <c r="P602" s="1" t="s">
        <v>1572</v>
      </c>
      <c r="Q602" s="1" t="e">
        <v>#N/A</v>
      </c>
      <c r="R602" s="1" t="e">
        <v>#N/A</v>
      </c>
      <c r="S602" s="1" t="e">
        <v>#N/A</v>
      </c>
      <c r="T602" s="1" t="e">
        <v>#N/A</v>
      </c>
    </row>
    <row r="603" spans="1:20" ht="15.75" customHeight="1" x14ac:dyDescent="0.2">
      <c r="A603" s="1" t="s">
        <v>1303</v>
      </c>
      <c r="B603" s="1" t="s">
        <v>1303</v>
      </c>
      <c r="C603" s="1" t="s">
        <v>1303</v>
      </c>
      <c r="D603" s="1" t="s">
        <v>1303</v>
      </c>
      <c r="E603" s="1">
        <v>602</v>
      </c>
      <c r="F603" s="5" t="s">
        <v>3853</v>
      </c>
      <c r="G603" s="5" t="s">
        <v>1303</v>
      </c>
      <c r="H603" s="1">
        <v>2</v>
      </c>
      <c r="I603" s="1" t="s">
        <v>1303</v>
      </c>
      <c r="K603" s="1" t="s">
        <v>236</v>
      </c>
      <c r="L603" s="1" t="s">
        <v>253</v>
      </c>
      <c r="N603" s="1" t="s">
        <v>1643</v>
      </c>
      <c r="O603" s="1" t="s">
        <v>3855</v>
      </c>
      <c r="P603" s="1" t="e">
        <v>#N/A</v>
      </c>
    </row>
    <row r="604" spans="1:20" ht="15.75" customHeight="1" x14ac:dyDescent="0.2">
      <c r="A604" s="1" t="s">
        <v>3675</v>
      </c>
      <c r="B604" s="1" t="s">
        <v>415</v>
      </c>
      <c r="C604" s="1" t="s">
        <v>415</v>
      </c>
      <c r="D604" s="1" t="s">
        <v>3675</v>
      </c>
      <c r="E604" s="1">
        <v>603</v>
      </c>
      <c r="F604" s="5" t="s">
        <v>2311</v>
      </c>
      <c r="G604" s="5" t="s">
        <v>3675</v>
      </c>
      <c r="H604" s="1">
        <v>2</v>
      </c>
      <c r="I604" s="1" t="s">
        <v>3858</v>
      </c>
      <c r="J604" s="1" t="s">
        <v>1158</v>
      </c>
      <c r="K604" s="1" t="s">
        <v>236</v>
      </c>
      <c r="L604" s="1" t="str">
        <f>VLOOKUP(K604,countries!A:B,2,FALSE)</f>
        <v>CN</v>
      </c>
      <c r="M604" s="1" t="s">
        <v>275</v>
      </c>
      <c r="N604" s="1">
        <v>0</v>
      </c>
      <c r="O604" s="1" t="s">
        <v>434</v>
      </c>
      <c r="P604" s="1" t="s">
        <v>236</v>
      </c>
      <c r="Q604" s="1" t="e">
        <v>#N/A</v>
      </c>
      <c r="R604" s="1" t="e">
        <v>#N/A</v>
      </c>
      <c r="S604" s="1" t="e">
        <v>#N/A</v>
      </c>
      <c r="T604" s="1" t="e">
        <v>#N/A</v>
      </c>
    </row>
    <row r="605" spans="1:20" ht="15.75" customHeight="1" x14ac:dyDescent="0.2">
      <c r="A605" s="1" t="s">
        <v>3677</v>
      </c>
      <c r="B605" s="1" t="s">
        <v>3863</v>
      </c>
      <c r="C605" s="1" t="s">
        <v>415</v>
      </c>
      <c r="D605" s="1" t="s">
        <v>53</v>
      </c>
      <c r="E605" s="1">
        <v>604</v>
      </c>
      <c r="F605" s="5" t="s">
        <v>2311</v>
      </c>
      <c r="G605" s="5"/>
      <c r="H605" s="1">
        <v>2</v>
      </c>
      <c r="I605" s="1" t="s">
        <v>3865</v>
      </c>
      <c r="J605" s="1" t="s">
        <v>667</v>
      </c>
      <c r="K605" s="1" t="s">
        <v>236</v>
      </c>
      <c r="L605" s="1" t="str">
        <f>VLOOKUP(K605,countries!A:B,2,FALSE)</f>
        <v>CN</v>
      </c>
      <c r="M605" s="1" t="s">
        <v>275</v>
      </c>
      <c r="N605" s="1">
        <v>0</v>
      </c>
      <c r="O605" s="1" t="s">
        <v>434</v>
      </c>
      <c r="P605" s="1" t="s">
        <v>236</v>
      </c>
      <c r="Q605" s="1" t="e">
        <v>#N/A</v>
      </c>
      <c r="R605" s="1" t="e">
        <v>#N/A</v>
      </c>
      <c r="S605" s="1" t="e">
        <v>#N/A</v>
      </c>
      <c r="T605" s="1" t="e">
        <v>#N/A</v>
      </c>
    </row>
    <row r="606" spans="1:20" ht="15.75" customHeight="1" x14ac:dyDescent="0.2">
      <c r="A606" s="1" t="s">
        <v>3137</v>
      </c>
      <c r="B606" s="1" t="s">
        <v>214</v>
      </c>
      <c r="C606" s="1" t="s">
        <v>214</v>
      </c>
      <c r="D606" s="1" t="s">
        <v>3137</v>
      </c>
      <c r="E606" s="1">
        <v>605</v>
      </c>
      <c r="F606" s="5" t="s">
        <v>2205</v>
      </c>
      <c r="G606" s="5" t="s">
        <v>3137</v>
      </c>
      <c r="H606" s="1">
        <v>2</v>
      </c>
      <c r="I606" s="1" t="s">
        <v>3870</v>
      </c>
      <c r="J606" s="1" t="s">
        <v>2884</v>
      </c>
      <c r="K606" s="1" t="s">
        <v>1580</v>
      </c>
      <c r="L606" s="1" t="str">
        <f>VLOOKUP(K606,countries!A:B,2,FALSE)</f>
        <v>NEA</v>
      </c>
      <c r="M606" s="1" t="s">
        <v>61</v>
      </c>
      <c r="N606" s="1">
        <v>0</v>
      </c>
      <c r="O606" s="1" t="s">
        <v>434</v>
      </c>
      <c r="P606" s="1" t="s">
        <v>1580</v>
      </c>
      <c r="Q606" s="1" t="s">
        <v>535</v>
      </c>
      <c r="R606" s="1" t="s">
        <v>755</v>
      </c>
      <c r="S606" s="1">
        <v>41.9</v>
      </c>
      <c r="T606" s="1">
        <v>2100</v>
      </c>
    </row>
    <row r="607" spans="1:20" ht="15.75" customHeight="1" x14ac:dyDescent="0.2">
      <c r="A607" s="1" t="s">
        <v>3144</v>
      </c>
      <c r="B607" s="1" t="s">
        <v>3875</v>
      </c>
      <c r="C607" s="1" t="s">
        <v>214</v>
      </c>
      <c r="D607" s="1" t="s">
        <v>53</v>
      </c>
      <c r="E607" s="1">
        <v>606</v>
      </c>
      <c r="F607" s="5" t="s">
        <v>2205</v>
      </c>
      <c r="G607" s="5"/>
      <c r="H607" s="1">
        <v>2</v>
      </c>
      <c r="I607" s="1" t="s">
        <v>3877</v>
      </c>
      <c r="J607" s="1" t="s">
        <v>352</v>
      </c>
      <c r="K607" s="1" t="s">
        <v>1580</v>
      </c>
      <c r="L607" s="1" t="str">
        <f>VLOOKUP(K607,countries!A:B,2,FALSE)</f>
        <v>NEA</v>
      </c>
      <c r="M607" s="1" t="s">
        <v>61</v>
      </c>
      <c r="N607" s="1">
        <v>0</v>
      </c>
      <c r="O607" s="1" t="s">
        <v>434</v>
      </c>
      <c r="P607" s="1" t="s">
        <v>1580</v>
      </c>
      <c r="Q607" s="1" t="s">
        <v>535</v>
      </c>
      <c r="R607" s="1" t="s">
        <v>755</v>
      </c>
      <c r="S607" s="1">
        <v>41.9</v>
      </c>
      <c r="T607" s="1">
        <v>2100</v>
      </c>
    </row>
    <row r="608" spans="1:20" ht="15.75" customHeight="1" x14ac:dyDescent="0.2">
      <c r="A608" s="1" t="s">
        <v>3140</v>
      </c>
      <c r="B608" s="1" t="s">
        <v>3881</v>
      </c>
      <c r="C608" s="1" t="s">
        <v>214</v>
      </c>
      <c r="D608" s="1" t="s">
        <v>53</v>
      </c>
      <c r="E608" s="1">
        <v>607</v>
      </c>
      <c r="F608" s="5" t="s">
        <v>2205</v>
      </c>
      <c r="G608" s="5"/>
      <c r="H608" s="1">
        <v>2</v>
      </c>
      <c r="I608" s="1" t="s">
        <v>3883</v>
      </c>
      <c r="J608" s="1" t="s">
        <v>315</v>
      </c>
      <c r="K608" s="1" t="s">
        <v>1580</v>
      </c>
      <c r="L608" s="1" t="str">
        <f>VLOOKUP(K608,countries!A:B,2,FALSE)</f>
        <v>NEA</v>
      </c>
      <c r="M608" s="1" t="s">
        <v>61</v>
      </c>
      <c r="N608" s="1">
        <v>0</v>
      </c>
      <c r="O608" s="1" t="s">
        <v>434</v>
      </c>
      <c r="P608" s="1" t="s">
        <v>1580</v>
      </c>
      <c r="Q608" s="1" t="s">
        <v>535</v>
      </c>
      <c r="R608" s="1" t="s">
        <v>755</v>
      </c>
      <c r="S608" s="1">
        <v>41.9</v>
      </c>
      <c r="T608" s="1">
        <v>2100</v>
      </c>
    </row>
    <row r="609" spans="1:20" ht="15.75" customHeight="1" x14ac:dyDescent="0.2">
      <c r="A609" s="1" t="s">
        <v>3147</v>
      </c>
      <c r="B609" s="1" t="s">
        <v>334</v>
      </c>
      <c r="C609" s="1" t="s">
        <v>334</v>
      </c>
      <c r="D609" s="1" t="s">
        <v>3147</v>
      </c>
      <c r="E609" s="1">
        <v>608</v>
      </c>
      <c r="F609" s="5" t="s">
        <v>2205</v>
      </c>
      <c r="G609" s="5" t="s">
        <v>3147</v>
      </c>
      <c r="H609" s="1">
        <v>2</v>
      </c>
      <c r="I609" s="1" t="s">
        <v>3888</v>
      </c>
      <c r="J609" s="1" t="s">
        <v>295</v>
      </c>
      <c r="K609" s="1" t="s">
        <v>296</v>
      </c>
      <c r="L609" s="1" t="str">
        <f>VLOOKUP(K609,countries!A:B,2,FALSE)</f>
        <v>SA_SE</v>
      </c>
      <c r="M609" s="1" t="s">
        <v>823</v>
      </c>
      <c r="N609" s="1">
        <v>0</v>
      </c>
      <c r="O609" s="1" t="s">
        <v>62</v>
      </c>
      <c r="P609" s="1" t="s">
        <v>296</v>
      </c>
      <c r="Q609" s="1" t="e">
        <v>#N/A</v>
      </c>
      <c r="R609" s="1" t="e">
        <v>#N/A</v>
      </c>
      <c r="S609" s="1" t="e">
        <v>#N/A</v>
      </c>
      <c r="T609" s="1" t="e">
        <v>#N/A</v>
      </c>
    </row>
    <row r="610" spans="1:20" ht="15.75" customHeight="1" x14ac:dyDescent="0.2">
      <c r="A610" s="1" t="s">
        <v>3893</v>
      </c>
      <c r="B610" s="1" t="s">
        <v>1032</v>
      </c>
      <c r="C610" s="1" t="s">
        <v>1032</v>
      </c>
      <c r="D610" s="1" t="s">
        <v>3893</v>
      </c>
      <c r="E610" s="1">
        <v>609</v>
      </c>
      <c r="F610" s="5" t="s">
        <v>2427</v>
      </c>
      <c r="G610" s="5" t="s">
        <v>3893</v>
      </c>
      <c r="H610" s="1">
        <v>2</v>
      </c>
      <c r="I610" s="1" t="s">
        <v>3896</v>
      </c>
      <c r="J610" s="1" t="s">
        <v>550</v>
      </c>
      <c r="K610" s="1" t="s">
        <v>353</v>
      </c>
      <c r="L610" s="1" t="str">
        <f>VLOOKUP(K610,countries!A:B,2,FALSE)</f>
        <v>A_NW</v>
      </c>
      <c r="M610" s="1" t="s">
        <v>74</v>
      </c>
      <c r="N610" s="1">
        <v>0</v>
      </c>
      <c r="O610" s="1" t="s">
        <v>62</v>
      </c>
      <c r="P610" s="1" t="s">
        <v>353</v>
      </c>
      <c r="Q610" s="1" t="e">
        <v>#N/A</v>
      </c>
      <c r="R610" s="1" t="e">
        <v>#N/A</v>
      </c>
      <c r="S610" s="1" t="e">
        <v>#N/A</v>
      </c>
      <c r="T610" s="1" t="e">
        <v>#N/A</v>
      </c>
    </row>
    <row r="611" spans="1:20" ht="15.75" customHeight="1" x14ac:dyDescent="0.2">
      <c r="A611" s="1" t="s">
        <v>3900</v>
      </c>
      <c r="B611" s="1" t="s">
        <v>3901</v>
      </c>
      <c r="C611" s="1" t="s">
        <v>1032</v>
      </c>
      <c r="D611" s="1" t="s">
        <v>53</v>
      </c>
      <c r="E611" s="1">
        <v>610</v>
      </c>
      <c r="F611" s="5" t="s">
        <v>2427</v>
      </c>
      <c r="G611" s="5"/>
      <c r="H611" s="1">
        <v>2</v>
      </c>
      <c r="I611" s="1" t="s">
        <v>3903</v>
      </c>
      <c r="J611" s="1" t="s">
        <v>1429</v>
      </c>
      <c r="K611" s="1" t="s">
        <v>353</v>
      </c>
      <c r="L611" s="1" t="str">
        <f>VLOOKUP(K611,countries!A:B,2,FALSE)</f>
        <v>A_NW</v>
      </c>
      <c r="M611" s="1" t="s">
        <v>74</v>
      </c>
      <c r="N611" s="1">
        <v>0</v>
      </c>
      <c r="O611" s="1" t="s">
        <v>62</v>
      </c>
      <c r="P611" s="1" t="s">
        <v>353</v>
      </c>
      <c r="Q611" s="1" t="e">
        <v>#N/A</v>
      </c>
      <c r="R611" s="1" t="e">
        <v>#N/A</v>
      </c>
      <c r="S611" s="1" t="e">
        <v>#N/A</v>
      </c>
      <c r="T611" s="1" t="e">
        <v>#N/A</v>
      </c>
    </row>
    <row r="612" spans="1:20" ht="15.75" customHeight="1" x14ac:dyDescent="0.2">
      <c r="A612" s="1" t="s">
        <v>3327</v>
      </c>
      <c r="B612" s="1" t="s">
        <v>243</v>
      </c>
      <c r="C612" s="1" t="s">
        <v>243</v>
      </c>
      <c r="D612" s="1" t="s">
        <v>3327</v>
      </c>
      <c r="E612" s="1">
        <v>611</v>
      </c>
      <c r="F612" s="5" t="s">
        <v>3328</v>
      </c>
      <c r="G612" s="5" t="s">
        <v>3327</v>
      </c>
      <c r="H612" s="1">
        <v>2</v>
      </c>
      <c r="I612" s="1" t="s">
        <v>3908</v>
      </c>
      <c r="J612" s="1" t="s">
        <v>264</v>
      </c>
      <c r="K612" s="1" t="s">
        <v>1572</v>
      </c>
      <c r="L612" s="1" t="str">
        <f>VLOOKUP(K612,countries!A:B,2,FALSE)</f>
        <v>SEA</v>
      </c>
      <c r="M612" s="1" t="s">
        <v>275</v>
      </c>
      <c r="N612" s="1">
        <v>0</v>
      </c>
      <c r="O612" s="1" t="s">
        <v>434</v>
      </c>
      <c r="P612" s="1" t="s">
        <v>1572</v>
      </c>
      <c r="Q612" s="1" t="e">
        <v>#N/A</v>
      </c>
      <c r="R612" s="1" t="e">
        <v>#N/A</v>
      </c>
      <c r="S612" s="1" t="e">
        <v>#N/A</v>
      </c>
      <c r="T612" s="1" t="e">
        <v>#N/A</v>
      </c>
    </row>
    <row r="613" spans="1:20" ht="15.75" customHeight="1" x14ac:dyDescent="0.2">
      <c r="A613" s="1" t="s">
        <v>3911</v>
      </c>
      <c r="B613" s="1" t="s">
        <v>1291</v>
      </c>
      <c r="C613" s="1" t="s">
        <v>1291</v>
      </c>
      <c r="D613" s="1" t="s">
        <v>3911</v>
      </c>
      <c r="E613" s="1">
        <v>612</v>
      </c>
      <c r="F613" s="5" t="s">
        <v>3912</v>
      </c>
      <c r="G613" s="5" t="s">
        <v>3911</v>
      </c>
      <c r="H613" s="1">
        <v>2</v>
      </c>
      <c r="I613" s="1" t="s">
        <v>3915</v>
      </c>
      <c r="J613" s="1" t="s">
        <v>957</v>
      </c>
      <c r="K613" s="1" t="s">
        <v>1915</v>
      </c>
      <c r="L613" s="1" t="str">
        <f>VLOOKUP(K613,countries!A:B,2,FALSE)</f>
        <v>A_NW</v>
      </c>
      <c r="M613" s="1" t="s">
        <v>74</v>
      </c>
      <c r="N613" s="1">
        <v>0</v>
      </c>
      <c r="O613" s="1" t="s">
        <v>356</v>
      </c>
      <c r="P613" s="1" t="s">
        <v>1915</v>
      </c>
      <c r="Q613" s="1" t="e">
        <v>#N/A</v>
      </c>
      <c r="R613" s="1" t="e">
        <v>#N/A</v>
      </c>
      <c r="S613" s="1" t="e">
        <v>#N/A</v>
      </c>
      <c r="T613" s="1" t="e">
        <v>#N/A</v>
      </c>
    </row>
    <row r="614" spans="1:20" ht="15.75" customHeight="1" x14ac:dyDescent="0.2">
      <c r="A614" s="1" t="s">
        <v>3920</v>
      </c>
      <c r="B614" s="1" t="s">
        <v>855</v>
      </c>
      <c r="C614" s="1" t="s">
        <v>855</v>
      </c>
      <c r="D614" s="1" t="s">
        <v>3920</v>
      </c>
      <c r="E614" s="1">
        <v>613</v>
      </c>
      <c r="F614" s="5" t="s">
        <v>3271</v>
      </c>
      <c r="G614" s="5" t="s">
        <v>3920</v>
      </c>
      <c r="H614" s="1">
        <v>2</v>
      </c>
      <c r="I614" s="1" t="s">
        <v>3921</v>
      </c>
      <c r="J614" s="1" t="s">
        <v>217</v>
      </c>
      <c r="K614" s="1" t="s">
        <v>73</v>
      </c>
      <c r="L614" s="1" t="str">
        <f>VLOOKUP(K614,countries!A:B,2,FALSE)</f>
        <v>SA_SE</v>
      </c>
      <c r="M614" s="1" t="s">
        <v>258</v>
      </c>
      <c r="N614" s="1">
        <v>0</v>
      </c>
      <c r="O614" s="1" t="s">
        <v>434</v>
      </c>
      <c r="P614" s="1" t="s">
        <v>73</v>
      </c>
      <c r="Q614" s="1" t="e">
        <v>#N/A</v>
      </c>
      <c r="R614" s="1" t="e">
        <v>#N/A</v>
      </c>
      <c r="S614" s="1" t="e">
        <v>#N/A</v>
      </c>
      <c r="T614" s="1" t="e">
        <v>#N/A</v>
      </c>
    </row>
    <row r="615" spans="1:20" ht="15.75" customHeight="1" x14ac:dyDescent="0.2">
      <c r="A615" s="1" t="s">
        <v>3850</v>
      </c>
      <c r="B615" s="1" t="s">
        <v>521</v>
      </c>
      <c r="C615" s="1" t="s">
        <v>521</v>
      </c>
      <c r="D615" s="1" t="s">
        <v>3850</v>
      </c>
      <c r="E615" s="1">
        <v>614</v>
      </c>
      <c r="F615" s="5" t="s">
        <v>2653</v>
      </c>
      <c r="G615" s="5" t="s">
        <v>3850</v>
      </c>
      <c r="H615" s="1">
        <v>2</v>
      </c>
      <c r="I615" s="1" t="s">
        <v>3927</v>
      </c>
      <c r="J615" s="1" t="s">
        <v>1367</v>
      </c>
      <c r="K615" s="1" t="s">
        <v>341</v>
      </c>
      <c r="L615" s="1" t="str">
        <f>VLOOKUP(K615,countries!A:B,2,FALSE)</f>
        <v>A_S</v>
      </c>
      <c r="M615" s="1" t="s">
        <v>773</v>
      </c>
      <c r="N615" s="1">
        <v>0</v>
      </c>
      <c r="O615" s="1" t="s">
        <v>434</v>
      </c>
      <c r="P615" s="1" t="s">
        <v>341</v>
      </c>
      <c r="Q615" s="1" t="e">
        <v>#N/A</v>
      </c>
      <c r="R615" s="1" t="e">
        <v>#N/A</v>
      </c>
      <c r="S615" s="1" t="e">
        <v>#N/A</v>
      </c>
      <c r="T615" s="1" t="e">
        <v>#N/A</v>
      </c>
    </row>
    <row r="616" spans="1:20" ht="15.75" customHeight="1" x14ac:dyDescent="0.2">
      <c r="A616" s="1" t="s">
        <v>3933</v>
      </c>
      <c r="B616" s="1" t="s">
        <v>1220</v>
      </c>
      <c r="C616" s="1" t="s">
        <v>1220</v>
      </c>
      <c r="D616" s="1" t="s">
        <v>3933</v>
      </c>
      <c r="E616" s="1">
        <v>615</v>
      </c>
      <c r="F616" s="5" t="s">
        <v>2467</v>
      </c>
      <c r="G616" s="5" t="s">
        <v>3933</v>
      </c>
      <c r="H616" s="1">
        <v>2</v>
      </c>
      <c r="I616" s="1" t="s">
        <v>3936</v>
      </c>
      <c r="J616" s="1" t="s">
        <v>841</v>
      </c>
      <c r="K616" s="1" t="s">
        <v>386</v>
      </c>
      <c r="L616" s="1" t="str">
        <f>VLOOKUP(K616,countries!A:B,2,FALSE)</f>
        <v>A_NW</v>
      </c>
      <c r="M616" s="1" t="s">
        <v>74</v>
      </c>
      <c r="N616" s="1">
        <v>0</v>
      </c>
      <c r="O616" s="1" t="s">
        <v>356</v>
      </c>
      <c r="P616" s="1" t="s">
        <v>386</v>
      </c>
      <c r="Q616" s="1" t="e">
        <v>#N/A</v>
      </c>
      <c r="R616" s="1" t="e">
        <v>#N/A</v>
      </c>
      <c r="S616" s="1" t="e">
        <v>#N/A</v>
      </c>
      <c r="T616" s="1" t="e">
        <v>#N/A</v>
      </c>
    </row>
    <row r="617" spans="1:20" ht="15.75" customHeight="1" x14ac:dyDescent="0.2">
      <c r="A617" s="1" t="s">
        <v>3942</v>
      </c>
      <c r="B617" s="1" t="s">
        <v>1261</v>
      </c>
      <c r="C617" s="1" t="s">
        <v>1261</v>
      </c>
      <c r="D617" s="1" t="s">
        <v>3942</v>
      </c>
      <c r="E617" s="1">
        <v>616</v>
      </c>
      <c r="F617" s="5" t="s">
        <v>2467</v>
      </c>
      <c r="G617" s="5" t="s">
        <v>3942</v>
      </c>
      <c r="H617" s="1">
        <v>2</v>
      </c>
      <c r="I617" s="1" t="s">
        <v>3945</v>
      </c>
      <c r="J617" s="1" t="s">
        <v>1521</v>
      </c>
      <c r="K617" s="1" t="s">
        <v>1903</v>
      </c>
      <c r="L617" s="1" t="str">
        <f>VLOOKUP(K617,countries!A:B,2,FALSE)</f>
        <v>SA_NW</v>
      </c>
      <c r="M617" s="1" t="s">
        <v>74</v>
      </c>
      <c r="N617" s="1" t="s">
        <v>1643</v>
      </c>
      <c r="O617" s="1" t="s">
        <v>356</v>
      </c>
      <c r="P617" s="1" t="s">
        <v>1903</v>
      </c>
      <c r="Q617" s="1" t="e">
        <v>#N/A</v>
      </c>
      <c r="R617" s="1" t="e">
        <v>#N/A</v>
      </c>
      <c r="S617" s="1" t="e">
        <v>#N/A</v>
      </c>
      <c r="T617" s="1" t="e">
        <v>#N/A</v>
      </c>
    </row>
    <row r="618" spans="1:20" ht="15.75" customHeight="1" x14ac:dyDescent="0.2">
      <c r="A618" s="1" t="s">
        <v>3105</v>
      </c>
      <c r="B618" s="1" t="s">
        <v>202</v>
      </c>
      <c r="C618" s="1" t="s">
        <v>202</v>
      </c>
      <c r="D618" s="1" t="s">
        <v>3105</v>
      </c>
      <c r="E618" s="1">
        <v>617</v>
      </c>
      <c r="F618" s="5" t="s">
        <v>3106</v>
      </c>
      <c r="G618" s="5" t="s">
        <v>3105</v>
      </c>
      <c r="H618" s="1">
        <v>2</v>
      </c>
      <c r="I618" s="1" t="s">
        <v>3949</v>
      </c>
      <c r="J618" s="1" t="s">
        <v>568</v>
      </c>
      <c r="K618" s="1" t="s">
        <v>271</v>
      </c>
      <c r="L618" s="1" t="str">
        <f>VLOOKUP(K618,countries!A:B,2,FALSE)</f>
        <v>A_NW</v>
      </c>
      <c r="M618" s="1" t="s">
        <v>258</v>
      </c>
      <c r="N618" s="1">
        <v>0</v>
      </c>
      <c r="O618" s="1" t="s">
        <v>434</v>
      </c>
      <c r="P618" s="1" t="s">
        <v>271</v>
      </c>
      <c r="Q618" s="1" t="e">
        <v>#N/A</v>
      </c>
      <c r="R618" s="1" t="e">
        <v>#N/A</v>
      </c>
      <c r="S618" s="1" t="e">
        <v>#N/A</v>
      </c>
      <c r="T618" s="1" t="e">
        <v>#N/A</v>
      </c>
    </row>
    <row r="619" spans="1:20" ht="15.75" customHeight="1" x14ac:dyDescent="0.2">
      <c r="A619" s="1" t="s">
        <v>3381</v>
      </c>
      <c r="B619" s="1" t="s">
        <v>3954</v>
      </c>
      <c r="C619" s="1" t="s">
        <v>273</v>
      </c>
      <c r="D619" s="1" t="s">
        <v>3381</v>
      </c>
      <c r="E619" s="1">
        <v>618</v>
      </c>
      <c r="F619" s="5" t="s">
        <v>2208</v>
      </c>
      <c r="G619" s="5" t="s">
        <v>3381</v>
      </c>
      <c r="H619" s="1">
        <v>2</v>
      </c>
      <c r="I619" s="1" t="s">
        <v>3956</v>
      </c>
      <c r="J619" s="1" t="s">
        <v>140</v>
      </c>
      <c r="K619" s="1" t="s">
        <v>169</v>
      </c>
      <c r="L619" s="1" t="str">
        <f>VLOOKUP(K619,countries!A:B,2,FALSE)</f>
        <v>SA_NW</v>
      </c>
      <c r="M619" s="1" t="s">
        <v>74</v>
      </c>
      <c r="N619" s="1">
        <v>0</v>
      </c>
      <c r="O619" s="1" t="s">
        <v>434</v>
      </c>
      <c r="P619" s="1" t="s">
        <v>169</v>
      </c>
      <c r="Q619" s="1" t="e">
        <v>#N/A</v>
      </c>
      <c r="R619" s="1" t="e">
        <v>#N/A</v>
      </c>
      <c r="S619" s="1" t="e">
        <v>#N/A</v>
      </c>
      <c r="T619" s="1" t="e">
        <v>#N/A</v>
      </c>
    </row>
    <row r="620" spans="1:20" ht="15.75" customHeight="1" x14ac:dyDescent="0.2">
      <c r="A620" s="1" t="s">
        <v>3389</v>
      </c>
      <c r="B620" s="1" t="s">
        <v>282</v>
      </c>
      <c r="C620" s="1" t="s">
        <v>282</v>
      </c>
      <c r="D620" s="1" t="s">
        <v>3389</v>
      </c>
      <c r="E620" s="1">
        <v>619</v>
      </c>
      <c r="F620" s="5" t="s">
        <v>2208</v>
      </c>
      <c r="G620" s="5" t="s">
        <v>3389</v>
      </c>
      <c r="H620" s="1">
        <v>2</v>
      </c>
      <c r="I620" s="1" t="s">
        <v>3960</v>
      </c>
      <c r="J620" s="1" t="s">
        <v>726</v>
      </c>
      <c r="K620" s="1" t="s">
        <v>1898</v>
      </c>
      <c r="L620" s="1" t="str">
        <f>VLOOKUP(K620,countries!A:B,2,FALSE)</f>
        <v>SA_NW</v>
      </c>
      <c r="M620" s="1" t="s">
        <v>46</v>
      </c>
      <c r="N620" s="1">
        <v>0</v>
      </c>
      <c r="O620" s="1" t="s">
        <v>434</v>
      </c>
      <c r="P620" s="1" t="s">
        <v>1898</v>
      </c>
      <c r="Q620" s="1" t="e">
        <v>#N/A</v>
      </c>
      <c r="R620" s="1" t="e">
        <v>#N/A</v>
      </c>
      <c r="S620" s="1" t="e">
        <v>#N/A</v>
      </c>
      <c r="T620" s="1" t="e">
        <v>#N/A</v>
      </c>
    </row>
    <row r="621" spans="1:20" ht="15.75" customHeight="1" x14ac:dyDescent="0.2">
      <c r="A621" s="1" t="s">
        <v>3379</v>
      </c>
      <c r="B621" s="1" t="s">
        <v>273</v>
      </c>
      <c r="C621" s="1" t="s">
        <v>273</v>
      </c>
      <c r="D621" s="1" t="s">
        <v>53</v>
      </c>
      <c r="E621" s="1">
        <v>620</v>
      </c>
      <c r="F621" s="5" t="s">
        <v>2208</v>
      </c>
      <c r="G621" s="5"/>
      <c r="H621" s="1">
        <v>2</v>
      </c>
      <c r="I621" s="1" t="s">
        <v>3965</v>
      </c>
      <c r="J621" s="1" t="s">
        <v>190</v>
      </c>
      <c r="K621" s="1" t="s">
        <v>169</v>
      </c>
      <c r="L621" s="1" t="str">
        <f>VLOOKUP(K621,countries!A:B,2,FALSE)</f>
        <v>SA_NW</v>
      </c>
      <c r="M621" s="1" t="s">
        <v>74</v>
      </c>
      <c r="N621" s="1">
        <v>0</v>
      </c>
      <c r="O621" s="1" t="s">
        <v>434</v>
      </c>
      <c r="P621" s="1" t="s">
        <v>169</v>
      </c>
      <c r="Q621" s="1" t="e">
        <v>#N/A</v>
      </c>
      <c r="R621" s="1" t="e">
        <v>#N/A</v>
      </c>
      <c r="S621" s="1" t="e">
        <v>#N/A</v>
      </c>
      <c r="T621" s="1" t="e">
        <v>#N/A</v>
      </c>
    </row>
    <row r="622" spans="1:20" ht="15.75" customHeight="1" x14ac:dyDescent="0.2">
      <c r="A622" s="1" t="s">
        <v>3385</v>
      </c>
      <c r="B622" s="1" t="s">
        <v>399</v>
      </c>
      <c r="C622" s="1" t="s">
        <v>399</v>
      </c>
      <c r="D622" s="1" t="s">
        <v>3385</v>
      </c>
      <c r="E622" s="1">
        <v>621</v>
      </c>
      <c r="F622" s="5" t="s">
        <v>2208</v>
      </c>
      <c r="G622" s="5" t="s">
        <v>3385</v>
      </c>
      <c r="H622" s="1">
        <v>2</v>
      </c>
      <c r="I622" s="1" t="s">
        <v>3972</v>
      </c>
      <c r="J622" s="1" t="s">
        <v>642</v>
      </c>
      <c r="K622" s="1" t="s">
        <v>174</v>
      </c>
      <c r="L622" s="1" t="str">
        <f>VLOOKUP(K622,countries!A:B,2,FALSE)</f>
        <v>A_S</v>
      </c>
      <c r="M622" s="1" t="s">
        <v>344</v>
      </c>
      <c r="N622" s="1">
        <v>0</v>
      </c>
      <c r="O622" s="1" t="s">
        <v>434</v>
      </c>
      <c r="P622" s="1" t="s">
        <v>174</v>
      </c>
      <c r="Q622" s="1" t="e">
        <v>#N/A</v>
      </c>
      <c r="R622" s="1" t="e">
        <v>#N/A</v>
      </c>
      <c r="S622" s="1" t="e">
        <v>#N/A</v>
      </c>
      <c r="T622" s="1" t="e">
        <v>#N/A</v>
      </c>
    </row>
    <row r="623" spans="1:20" ht="15.75" customHeight="1" x14ac:dyDescent="0.2">
      <c r="A623" s="1" t="s">
        <v>3976</v>
      </c>
      <c r="B623" s="1" t="s">
        <v>656</v>
      </c>
      <c r="C623" s="1" t="s">
        <v>656</v>
      </c>
      <c r="D623" s="1" t="s">
        <v>3976</v>
      </c>
      <c r="E623" s="1">
        <v>622</v>
      </c>
      <c r="F623" s="5" t="s">
        <v>2364</v>
      </c>
      <c r="G623" s="5" t="s">
        <v>3976</v>
      </c>
      <c r="H623" s="1">
        <v>2</v>
      </c>
      <c r="I623" s="1" t="s">
        <v>3978</v>
      </c>
      <c r="J623" s="1" t="s">
        <v>561</v>
      </c>
      <c r="K623" s="1" t="s">
        <v>1572</v>
      </c>
      <c r="L623" s="1" t="str">
        <f>VLOOKUP(K623,countries!A:B,2,FALSE)</f>
        <v>SEA</v>
      </c>
      <c r="M623" s="1" t="s">
        <v>74</v>
      </c>
      <c r="N623" s="1">
        <v>0</v>
      </c>
      <c r="O623" s="1" t="s">
        <v>434</v>
      </c>
      <c r="P623" s="1" t="s">
        <v>1572</v>
      </c>
      <c r="Q623" s="1" t="e">
        <v>#N/A</v>
      </c>
      <c r="R623" s="1" t="e">
        <v>#N/A</v>
      </c>
      <c r="S623" s="1" t="e">
        <v>#N/A</v>
      </c>
      <c r="T623" s="1" t="e">
        <v>#N/A</v>
      </c>
    </row>
    <row r="624" spans="1:20" ht="15.75" customHeight="1" x14ac:dyDescent="0.2">
      <c r="A624" s="1" t="s">
        <v>3981</v>
      </c>
      <c r="B624" s="1" t="s">
        <v>3982</v>
      </c>
      <c r="C624" s="1" t="s">
        <v>656</v>
      </c>
      <c r="D624" s="1" t="s">
        <v>53</v>
      </c>
      <c r="E624" s="1">
        <v>623</v>
      </c>
      <c r="F624" s="5" t="s">
        <v>2364</v>
      </c>
      <c r="G624" s="5"/>
      <c r="H624" s="1">
        <v>2</v>
      </c>
      <c r="I624" s="1" t="s">
        <v>3984</v>
      </c>
      <c r="J624" s="1" t="s">
        <v>1370</v>
      </c>
      <c r="K624" s="1" t="s">
        <v>1572</v>
      </c>
      <c r="L624" s="1" t="str">
        <f>VLOOKUP(K624,countries!A:B,2,FALSE)</f>
        <v>SEA</v>
      </c>
      <c r="M624" s="1" t="s">
        <v>74</v>
      </c>
      <c r="N624" s="1">
        <v>0</v>
      </c>
      <c r="O624" s="1" t="s">
        <v>434</v>
      </c>
      <c r="P624" s="1" t="s">
        <v>1572</v>
      </c>
      <c r="Q624" s="1" t="e">
        <v>#N/A</v>
      </c>
      <c r="R624" s="1" t="e">
        <v>#N/A</v>
      </c>
      <c r="S624" s="1" t="e">
        <v>#N/A</v>
      </c>
      <c r="T624" s="1" t="e">
        <v>#N/A</v>
      </c>
    </row>
    <row r="625" spans="1:20" ht="15.75" customHeight="1" x14ac:dyDescent="0.2">
      <c r="A625" s="1" t="s">
        <v>3987</v>
      </c>
      <c r="B625" s="1" t="s">
        <v>659</v>
      </c>
      <c r="C625" s="1" t="s">
        <v>659</v>
      </c>
      <c r="D625" s="1" t="s">
        <v>3987</v>
      </c>
      <c r="E625" s="1">
        <v>624</v>
      </c>
      <c r="F625" s="5" t="s">
        <v>2933</v>
      </c>
      <c r="G625" s="5" t="s">
        <v>3987</v>
      </c>
      <c r="H625" s="1">
        <v>2</v>
      </c>
      <c r="I625" s="1" t="s">
        <v>3988</v>
      </c>
      <c r="J625" s="1" t="s">
        <v>1158</v>
      </c>
      <c r="K625" s="1" t="s">
        <v>1580</v>
      </c>
      <c r="L625" s="1" t="str">
        <f>VLOOKUP(K625,countries!A:B,2,FALSE)</f>
        <v>NEA</v>
      </c>
      <c r="M625" s="1" t="s">
        <v>74</v>
      </c>
      <c r="N625" s="1">
        <v>0</v>
      </c>
      <c r="O625" s="1" t="s">
        <v>434</v>
      </c>
      <c r="P625" s="1" t="s">
        <v>1580</v>
      </c>
      <c r="Q625" s="1" t="e">
        <v>#N/A</v>
      </c>
      <c r="R625" s="1" t="e">
        <v>#N/A</v>
      </c>
      <c r="S625" s="1" t="e">
        <v>#N/A</v>
      </c>
      <c r="T625" s="1" t="e">
        <v>#N/A</v>
      </c>
    </row>
    <row r="626" spans="1:20" ht="15.75" customHeight="1" x14ac:dyDescent="0.2">
      <c r="A626" s="1" t="s">
        <v>3991</v>
      </c>
      <c r="B626" s="1" t="s">
        <v>650</v>
      </c>
      <c r="C626" s="1" t="s">
        <v>650</v>
      </c>
      <c r="D626" s="1" t="s">
        <v>3991</v>
      </c>
      <c r="E626" s="1">
        <v>625</v>
      </c>
      <c r="F626" s="5" t="s">
        <v>2917</v>
      </c>
      <c r="G626" s="5" t="s">
        <v>3991</v>
      </c>
      <c r="H626" s="1">
        <v>2</v>
      </c>
      <c r="I626" s="1" t="s">
        <v>3993</v>
      </c>
      <c r="J626" s="1" t="s">
        <v>2050</v>
      </c>
      <c r="K626" s="1" t="s">
        <v>1572</v>
      </c>
      <c r="L626" s="1" t="str">
        <f>VLOOKUP(K626,countries!A:B,2,FALSE)</f>
        <v>SEA</v>
      </c>
      <c r="M626" s="1" t="s">
        <v>74</v>
      </c>
      <c r="N626" s="1">
        <v>0</v>
      </c>
      <c r="O626" s="1" t="s">
        <v>434</v>
      </c>
      <c r="P626" s="1" t="s">
        <v>1572</v>
      </c>
      <c r="Q626" s="1" t="e">
        <v>#N/A</v>
      </c>
      <c r="R626" s="1" t="e">
        <v>#N/A</v>
      </c>
      <c r="S626" s="1" t="e">
        <v>#N/A</v>
      </c>
      <c r="T626" s="1" t="e">
        <v>#N/A</v>
      </c>
    </row>
    <row r="627" spans="1:20" ht="15.75" customHeight="1" x14ac:dyDescent="0.2">
      <c r="A627" s="1" t="s">
        <v>3998</v>
      </c>
      <c r="B627" s="1" t="s">
        <v>4000</v>
      </c>
      <c r="C627" s="1" t="s">
        <v>1050</v>
      </c>
      <c r="D627" s="1" t="s">
        <v>3998</v>
      </c>
      <c r="E627" s="1">
        <v>626</v>
      </c>
      <c r="F627" s="5" t="s">
        <v>2429</v>
      </c>
      <c r="G627" s="5" t="s">
        <v>3998</v>
      </c>
      <c r="H627" s="1">
        <v>2</v>
      </c>
      <c r="I627" s="1" t="s">
        <v>4002</v>
      </c>
      <c r="J627" s="1" t="s">
        <v>284</v>
      </c>
      <c r="K627" s="1" t="s">
        <v>236</v>
      </c>
      <c r="L627" s="1" t="str">
        <f>VLOOKUP(K627,countries!A:B,2,FALSE)</f>
        <v>CN</v>
      </c>
      <c r="M627" s="1" t="s">
        <v>275</v>
      </c>
      <c r="N627" s="1">
        <v>0</v>
      </c>
      <c r="O627" s="1" t="s">
        <v>434</v>
      </c>
      <c r="P627" s="1" t="s">
        <v>236</v>
      </c>
      <c r="Q627" s="1" t="e">
        <v>#N/A</v>
      </c>
      <c r="R627" s="1" t="e">
        <v>#N/A</v>
      </c>
      <c r="S627" s="1" t="e">
        <v>#N/A</v>
      </c>
      <c r="T627" s="1" t="e">
        <v>#N/A</v>
      </c>
    </row>
    <row r="628" spans="1:20" ht="15.75" customHeight="1" x14ac:dyDescent="0.2">
      <c r="A628" s="1" t="s">
        <v>4005</v>
      </c>
      <c r="B628" s="1" t="s">
        <v>4006</v>
      </c>
      <c r="C628" s="1" t="s">
        <v>1050</v>
      </c>
      <c r="D628" s="1" t="s">
        <v>53</v>
      </c>
      <c r="E628" s="1">
        <v>627</v>
      </c>
      <c r="F628" s="5" t="s">
        <v>2429</v>
      </c>
      <c r="G628" s="5"/>
      <c r="H628" s="1">
        <v>2</v>
      </c>
      <c r="I628" s="1" t="s">
        <v>4008</v>
      </c>
      <c r="J628" s="1" t="s">
        <v>284</v>
      </c>
      <c r="K628" s="1" t="s">
        <v>236</v>
      </c>
      <c r="L628" s="1" t="str">
        <f>VLOOKUP(K628,countries!A:B,2,FALSE)</f>
        <v>CN</v>
      </c>
      <c r="M628" s="1" t="s">
        <v>275</v>
      </c>
      <c r="N628" s="1">
        <v>0</v>
      </c>
      <c r="O628" s="1" t="s">
        <v>434</v>
      </c>
      <c r="P628" s="1" t="s">
        <v>236</v>
      </c>
      <c r="Q628" s="1" t="e">
        <v>#N/A</v>
      </c>
      <c r="R628" s="1" t="e">
        <v>#N/A</v>
      </c>
      <c r="S628" s="1" t="e">
        <v>#N/A</v>
      </c>
      <c r="T628" s="1" t="e">
        <v>#N/A</v>
      </c>
    </row>
    <row r="629" spans="1:20" ht="15.75" customHeight="1" x14ac:dyDescent="0.2">
      <c r="A629" s="1" t="s">
        <v>4013</v>
      </c>
      <c r="B629" s="1" t="s">
        <v>1296</v>
      </c>
      <c r="C629" s="1" t="s">
        <v>1296</v>
      </c>
      <c r="D629" s="1" t="s">
        <v>4013</v>
      </c>
      <c r="E629" s="1">
        <v>628</v>
      </c>
      <c r="F629" s="5" t="s">
        <v>4014</v>
      </c>
      <c r="G629" s="5" t="s">
        <v>4013</v>
      </c>
      <c r="H629" s="1">
        <v>2</v>
      </c>
      <c r="I629" s="1" t="s">
        <v>4016</v>
      </c>
      <c r="J629" s="1" t="s">
        <v>550</v>
      </c>
      <c r="K629" s="1" t="s">
        <v>236</v>
      </c>
      <c r="L629" s="1" t="str">
        <f>VLOOKUP(K629,countries!A:B,2,FALSE)</f>
        <v>CN</v>
      </c>
      <c r="M629" s="1" t="s">
        <v>74</v>
      </c>
      <c r="N629" s="1">
        <v>0</v>
      </c>
      <c r="O629" s="1" t="s">
        <v>356</v>
      </c>
      <c r="P629" s="1" t="s">
        <v>236</v>
      </c>
      <c r="Q629" s="1" t="e">
        <v>#N/A</v>
      </c>
      <c r="R629" s="1" t="e">
        <v>#N/A</v>
      </c>
      <c r="S629" s="1" t="e">
        <v>#N/A</v>
      </c>
      <c r="T629" s="1" t="e">
        <v>#N/A</v>
      </c>
    </row>
    <row r="630" spans="1:20" ht="15.75" customHeight="1" x14ac:dyDescent="0.2">
      <c r="A630" s="1" t="s">
        <v>4021</v>
      </c>
      <c r="B630" s="1" t="s">
        <v>907</v>
      </c>
      <c r="C630" s="1" t="s">
        <v>907</v>
      </c>
      <c r="D630" s="1" t="s">
        <v>4021</v>
      </c>
      <c r="E630" s="1">
        <v>629</v>
      </c>
      <c r="F630" s="5" t="s">
        <v>3388</v>
      </c>
      <c r="G630" s="5" t="s">
        <v>4021</v>
      </c>
      <c r="H630" s="1">
        <v>2</v>
      </c>
      <c r="I630" s="1" t="s">
        <v>4024</v>
      </c>
      <c r="J630" s="1" t="s">
        <v>876</v>
      </c>
      <c r="K630" s="1" t="s">
        <v>236</v>
      </c>
      <c r="L630" s="1" t="str">
        <f>VLOOKUP(K630,countries!A:B,2,FALSE)</f>
        <v>CN</v>
      </c>
      <c r="M630" s="1" t="s">
        <v>275</v>
      </c>
      <c r="N630" s="1">
        <v>0</v>
      </c>
      <c r="O630" s="1" t="s">
        <v>434</v>
      </c>
      <c r="P630" s="1" t="s">
        <v>236</v>
      </c>
      <c r="Q630" s="1" t="e">
        <v>#N/A</v>
      </c>
      <c r="R630" s="1" t="e">
        <v>#N/A</v>
      </c>
      <c r="S630" s="1" t="e">
        <v>#N/A</v>
      </c>
      <c r="T630" s="1" t="e">
        <v>#N/A</v>
      </c>
    </row>
    <row r="631" spans="1:20" ht="15.75" customHeight="1" x14ac:dyDescent="0.2">
      <c r="A631" s="1" t="s">
        <v>4027</v>
      </c>
      <c r="B631" s="1" t="s">
        <v>1292</v>
      </c>
      <c r="C631" s="1" t="s">
        <v>1292</v>
      </c>
      <c r="D631" s="1" t="s">
        <v>4027</v>
      </c>
      <c r="E631" s="1">
        <v>630</v>
      </c>
      <c r="F631" s="5" t="s">
        <v>4029</v>
      </c>
      <c r="G631" s="5" t="s">
        <v>4027</v>
      </c>
      <c r="H631" s="1">
        <v>2</v>
      </c>
      <c r="I631" s="1" t="s">
        <v>4031</v>
      </c>
      <c r="J631" s="1" t="s">
        <v>1551</v>
      </c>
      <c r="K631" s="1" t="s">
        <v>1915</v>
      </c>
      <c r="L631" s="1" t="str">
        <f>VLOOKUP(K631,countries!A:B,2,FALSE)</f>
        <v>A_NW</v>
      </c>
      <c r="M631" s="1" t="s">
        <v>74</v>
      </c>
      <c r="N631" s="1">
        <v>0</v>
      </c>
      <c r="O631" s="1" t="s">
        <v>356</v>
      </c>
      <c r="P631" s="1" t="s">
        <v>1915</v>
      </c>
      <c r="Q631" s="1" t="e">
        <v>#N/A</v>
      </c>
      <c r="R631" s="1" t="e">
        <v>#N/A</v>
      </c>
      <c r="S631" s="1" t="e">
        <v>#N/A</v>
      </c>
      <c r="T631" s="1" t="e">
        <v>#N/A</v>
      </c>
    </row>
    <row r="632" spans="1:20" ht="15.75" customHeight="1" x14ac:dyDescent="0.2">
      <c r="A632" s="1" t="s">
        <v>4033</v>
      </c>
      <c r="B632" s="1" t="s">
        <v>4033</v>
      </c>
      <c r="C632" s="1" t="s">
        <v>4033</v>
      </c>
      <c r="D632" s="1" t="s">
        <v>4033</v>
      </c>
      <c r="E632" s="1">
        <v>631</v>
      </c>
      <c r="F632" s="5" t="s">
        <v>4035</v>
      </c>
      <c r="G632" s="5" t="s">
        <v>1302</v>
      </c>
      <c r="H632" s="1">
        <v>2</v>
      </c>
      <c r="I632" s="1" t="s">
        <v>1302</v>
      </c>
      <c r="K632" s="1" t="s">
        <v>236</v>
      </c>
      <c r="L632" s="1" t="s">
        <v>253</v>
      </c>
      <c r="N632" s="1" t="s">
        <v>1643</v>
      </c>
      <c r="O632" s="1" t="s">
        <v>434</v>
      </c>
      <c r="P632" s="1" t="e">
        <v>#N/A</v>
      </c>
    </row>
    <row r="633" spans="1:20" ht="15.75" customHeight="1" x14ac:dyDescent="0.2">
      <c r="A633" s="1" t="s">
        <v>4037</v>
      </c>
      <c r="B633" s="1" t="s">
        <v>942</v>
      </c>
      <c r="C633" s="1" t="s">
        <v>942</v>
      </c>
      <c r="D633" s="1" t="s">
        <v>4037</v>
      </c>
      <c r="E633" s="1">
        <v>632</v>
      </c>
      <c r="F633" s="5" t="s">
        <v>3452</v>
      </c>
      <c r="G633" s="5" t="s">
        <v>4037</v>
      </c>
      <c r="H633" s="1">
        <v>2</v>
      </c>
      <c r="I633" s="1" t="s">
        <v>4040</v>
      </c>
      <c r="J633" s="1" t="s">
        <v>94</v>
      </c>
      <c r="K633" s="1" t="s">
        <v>1580</v>
      </c>
      <c r="L633" s="1" t="str">
        <f>VLOOKUP(K633,countries!A:B,2,FALSE)</f>
        <v>NEA</v>
      </c>
      <c r="M633" s="1" t="s">
        <v>275</v>
      </c>
      <c r="N633" s="1">
        <v>0</v>
      </c>
      <c r="O633" s="1" t="s">
        <v>434</v>
      </c>
      <c r="P633" s="1" t="s">
        <v>1580</v>
      </c>
      <c r="Q633" s="1" t="e">
        <v>#N/A</v>
      </c>
      <c r="R633" s="1" t="e">
        <v>#N/A</v>
      </c>
      <c r="S633" s="1" t="e">
        <v>#N/A</v>
      </c>
      <c r="T633" s="1" t="e">
        <v>#N/A</v>
      </c>
    </row>
    <row r="634" spans="1:20" ht="15.75" customHeight="1" x14ac:dyDescent="0.2">
      <c r="A634" s="1" t="s">
        <v>2710</v>
      </c>
      <c r="B634" s="1" t="s">
        <v>4046</v>
      </c>
      <c r="C634" s="1" t="s">
        <v>181</v>
      </c>
      <c r="D634" s="1" t="s">
        <v>2710</v>
      </c>
      <c r="E634" s="1">
        <v>633</v>
      </c>
      <c r="F634" s="5" t="s">
        <v>2120</v>
      </c>
      <c r="G634" s="5" t="s">
        <v>2710</v>
      </c>
      <c r="H634" s="1">
        <v>3</v>
      </c>
      <c r="I634" s="1" t="s">
        <v>4048</v>
      </c>
      <c r="J634" s="1" t="s">
        <v>217</v>
      </c>
      <c r="K634" s="1" t="s">
        <v>271</v>
      </c>
      <c r="L634" s="1" t="str">
        <f>VLOOKUP(K634,countries!A:B,2,FALSE)</f>
        <v>A_NW</v>
      </c>
      <c r="M634" s="1" t="s">
        <v>61</v>
      </c>
      <c r="N634" s="1">
        <v>0</v>
      </c>
      <c r="O634" s="1" t="s">
        <v>47</v>
      </c>
      <c r="P634" s="1" t="s">
        <v>271</v>
      </c>
      <c r="Q634" s="1" t="e">
        <v>#N/A</v>
      </c>
      <c r="R634" s="1" t="e">
        <v>#N/A</v>
      </c>
      <c r="S634" s="1" t="e">
        <v>#N/A</v>
      </c>
      <c r="T634" s="1" t="e">
        <v>#N/A</v>
      </c>
    </row>
    <row r="635" spans="1:20" ht="15.75" customHeight="1" x14ac:dyDescent="0.2">
      <c r="A635" s="1" t="s">
        <v>2753</v>
      </c>
      <c r="B635" s="1" t="s">
        <v>4053</v>
      </c>
      <c r="C635" s="1" t="s">
        <v>181</v>
      </c>
      <c r="D635" s="1" t="s">
        <v>53</v>
      </c>
      <c r="E635" s="1">
        <v>634</v>
      </c>
      <c r="F635" s="5" t="s">
        <v>2120</v>
      </c>
      <c r="G635" s="5"/>
      <c r="H635" s="1">
        <v>3</v>
      </c>
      <c r="I635" s="1" t="s">
        <v>4055</v>
      </c>
      <c r="J635" s="1" t="s">
        <v>122</v>
      </c>
      <c r="K635" s="1" t="s">
        <v>271</v>
      </c>
      <c r="L635" s="1" t="str">
        <f>VLOOKUP(K635,countries!A:B,2,FALSE)</f>
        <v>A_NW</v>
      </c>
      <c r="M635" s="1" t="s">
        <v>61</v>
      </c>
      <c r="N635" s="1">
        <v>0</v>
      </c>
      <c r="O635" s="1" t="s">
        <v>47</v>
      </c>
      <c r="P635" s="1" t="s">
        <v>271</v>
      </c>
      <c r="Q635" s="1" t="e">
        <v>#N/A</v>
      </c>
      <c r="R635" s="1" t="e">
        <v>#N/A</v>
      </c>
      <c r="S635" s="1" t="e">
        <v>#N/A</v>
      </c>
      <c r="T635" s="1" t="e">
        <v>#N/A</v>
      </c>
    </row>
    <row r="636" spans="1:20" ht="15.75" customHeight="1" x14ac:dyDescent="0.2">
      <c r="A636" s="1" t="s">
        <v>2843</v>
      </c>
      <c r="B636" s="1" t="s">
        <v>181</v>
      </c>
      <c r="C636" s="1" t="s">
        <v>181</v>
      </c>
      <c r="D636" s="1" t="s">
        <v>53</v>
      </c>
      <c r="E636" s="1">
        <v>635</v>
      </c>
      <c r="F636" s="5" t="s">
        <v>2120</v>
      </c>
      <c r="G636" s="5"/>
      <c r="H636" s="1">
        <v>3</v>
      </c>
      <c r="I636" s="1" t="s">
        <v>4059</v>
      </c>
      <c r="J636" s="1" t="s">
        <v>1367</v>
      </c>
      <c r="K636" s="1" t="s">
        <v>271</v>
      </c>
      <c r="L636" s="1" t="str">
        <f>VLOOKUP(K636,countries!A:B,2,FALSE)</f>
        <v>A_NW</v>
      </c>
      <c r="M636" s="1" t="s">
        <v>61</v>
      </c>
      <c r="N636" s="1">
        <v>0</v>
      </c>
      <c r="O636" s="1" t="s">
        <v>47</v>
      </c>
      <c r="P636" s="1" t="s">
        <v>271</v>
      </c>
      <c r="Q636" s="1" t="e">
        <v>#N/A</v>
      </c>
      <c r="R636" s="1" t="e">
        <v>#N/A</v>
      </c>
      <c r="S636" s="1" t="e">
        <v>#N/A</v>
      </c>
      <c r="T636" s="1" t="e">
        <v>#N/A</v>
      </c>
    </row>
    <row r="637" spans="1:20" ht="15.75" customHeight="1" x14ac:dyDescent="0.2">
      <c r="A637" s="1" t="s">
        <v>2869</v>
      </c>
      <c r="B637" s="1" t="s">
        <v>967</v>
      </c>
      <c r="C637" s="1" t="s">
        <v>967</v>
      </c>
      <c r="D637" s="1" t="s">
        <v>2869</v>
      </c>
      <c r="E637" s="1">
        <v>636</v>
      </c>
      <c r="F637" s="5" t="s">
        <v>2120</v>
      </c>
      <c r="G637" s="5" t="s">
        <v>2869</v>
      </c>
      <c r="H637" s="1">
        <v>3</v>
      </c>
      <c r="I637" s="1" t="s">
        <v>4067</v>
      </c>
      <c r="J637" s="1" t="s">
        <v>1128</v>
      </c>
      <c r="K637" s="1" t="s">
        <v>236</v>
      </c>
      <c r="L637" s="1" t="str">
        <f>VLOOKUP(K637,countries!A:B,2,FALSE)</f>
        <v>CN</v>
      </c>
      <c r="M637" s="1" t="s">
        <v>344</v>
      </c>
      <c r="N637" s="1">
        <v>0</v>
      </c>
      <c r="O637" s="1" t="s">
        <v>47</v>
      </c>
      <c r="P637" s="1" t="s">
        <v>236</v>
      </c>
      <c r="Q637" s="1" t="s">
        <v>535</v>
      </c>
      <c r="R637" s="1" t="s">
        <v>49</v>
      </c>
      <c r="S637" s="1">
        <v>45.9</v>
      </c>
      <c r="T637" s="1">
        <v>3241</v>
      </c>
    </row>
    <row r="638" spans="1:20" ht="15.75" customHeight="1" x14ac:dyDescent="0.2">
      <c r="A638" s="1" t="s">
        <v>2178</v>
      </c>
      <c r="B638" s="1" t="s">
        <v>111</v>
      </c>
      <c r="C638" s="1" t="s">
        <v>111</v>
      </c>
      <c r="D638" s="1" t="s">
        <v>2178</v>
      </c>
      <c r="E638" s="1">
        <v>637</v>
      </c>
      <c r="F638" s="5" t="s">
        <v>2175</v>
      </c>
      <c r="G638" s="5" t="s">
        <v>2178</v>
      </c>
      <c r="H638" s="1">
        <v>3</v>
      </c>
      <c r="I638" s="1" t="s">
        <v>4071</v>
      </c>
      <c r="J638" s="1" t="s">
        <v>88</v>
      </c>
      <c r="K638" s="1" t="s">
        <v>1350</v>
      </c>
      <c r="L638" s="1" t="str">
        <f>VLOOKUP(K638,countries!A:B,2,FALSE)</f>
        <v>A_C</v>
      </c>
      <c r="M638" s="1" t="s">
        <v>74</v>
      </c>
      <c r="N638" s="1">
        <v>0</v>
      </c>
      <c r="O638" s="1" t="s">
        <v>47</v>
      </c>
      <c r="P638" s="1" t="s">
        <v>1350</v>
      </c>
      <c r="Q638" s="1" t="e">
        <v>#N/A</v>
      </c>
      <c r="R638" s="1" t="e">
        <v>#N/A</v>
      </c>
      <c r="S638" s="1" t="e">
        <v>#N/A</v>
      </c>
      <c r="T638" s="1" t="e">
        <v>#N/A</v>
      </c>
    </row>
    <row r="639" spans="1:20" ht="15.75" customHeight="1" x14ac:dyDescent="0.2">
      <c r="A639" s="1" t="s">
        <v>2724</v>
      </c>
      <c r="B639" s="1" t="s">
        <v>388</v>
      </c>
      <c r="C639" s="1" t="s">
        <v>388</v>
      </c>
      <c r="D639" s="1" t="s">
        <v>53</v>
      </c>
      <c r="E639" s="1">
        <v>638</v>
      </c>
      <c r="F639" s="5" t="s">
        <v>2120</v>
      </c>
      <c r="G639" s="5" t="s">
        <v>2724</v>
      </c>
      <c r="H639" s="1">
        <v>3</v>
      </c>
      <c r="I639" s="1" t="s">
        <v>4074</v>
      </c>
      <c r="J639" s="1" t="s">
        <v>81</v>
      </c>
      <c r="K639" s="1" t="s">
        <v>578</v>
      </c>
      <c r="L639" s="1" t="str">
        <f>VLOOKUP(K639,countries!A:B,2,FALSE)</f>
        <v>A_NE</v>
      </c>
      <c r="M639" s="1" t="s">
        <v>61</v>
      </c>
      <c r="N639" s="1">
        <v>0</v>
      </c>
      <c r="O639" s="1" t="s">
        <v>47</v>
      </c>
      <c r="P639" s="1" t="s">
        <v>578</v>
      </c>
      <c r="Q639" s="1" t="e">
        <v>#N/A</v>
      </c>
      <c r="R639" s="1" t="e">
        <v>#N/A</v>
      </c>
      <c r="S639" s="1" t="e">
        <v>#N/A</v>
      </c>
      <c r="T639" s="1" t="e">
        <v>#N/A</v>
      </c>
    </row>
    <row r="640" spans="1:20" ht="15.75" customHeight="1" x14ac:dyDescent="0.2">
      <c r="A640" s="1" t="s">
        <v>2734</v>
      </c>
      <c r="B640" s="1" t="s">
        <v>908</v>
      </c>
      <c r="C640" s="1" t="s">
        <v>908</v>
      </c>
      <c r="D640" s="1" t="s">
        <v>2734</v>
      </c>
      <c r="E640" s="1">
        <v>639</v>
      </c>
      <c r="F640" s="5" t="s">
        <v>2120</v>
      </c>
      <c r="G640" s="5" t="s">
        <v>2734</v>
      </c>
      <c r="H640" s="1">
        <v>3</v>
      </c>
      <c r="I640" s="1" t="s">
        <v>4080</v>
      </c>
      <c r="J640" s="1" t="s">
        <v>733</v>
      </c>
      <c r="K640" s="1" t="s">
        <v>174</v>
      </c>
      <c r="L640" s="1" t="str">
        <f>VLOOKUP(K640,countries!A:B,2,FALSE)</f>
        <v>A_S</v>
      </c>
      <c r="M640" s="1" t="s">
        <v>773</v>
      </c>
      <c r="N640" s="1">
        <v>0</v>
      </c>
      <c r="O640" s="1" t="s">
        <v>47</v>
      </c>
      <c r="P640" s="1" t="s">
        <v>174</v>
      </c>
      <c r="Q640" s="1" t="e">
        <v>#N/A</v>
      </c>
      <c r="R640" s="1" t="e">
        <v>#N/A</v>
      </c>
      <c r="S640" s="1" t="e">
        <v>#N/A</v>
      </c>
      <c r="T640" s="1" t="e">
        <v>#N/A</v>
      </c>
    </row>
    <row r="641" spans="1:20" ht="15.75" customHeight="1" x14ac:dyDescent="0.2">
      <c r="A641" s="1" t="s">
        <v>3111</v>
      </c>
      <c r="B641" s="1" t="s">
        <v>203</v>
      </c>
      <c r="C641" s="1" t="s">
        <v>203</v>
      </c>
      <c r="D641" s="1" t="s">
        <v>53</v>
      </c>
      <c r="E641" s="1">
        <v>640</v>
      </c>
      <c r="F641" s="5" t="s">
        <v>3112</v>
      </c>
      <c r="G641" s="5" t="s">
        <v>3111</v>
      </c>
      <c r="H641" s="1">
        <v>3</v>
      </c>
      <c r="I641" s="1" t="s">
        <v>4085</v>
      </c>
      <c r="J641" s="1" t="s">
        <v>1321</v>
      </c>
      <c r="K641" s="1" t="s">
        <v>1966</v>
      </c>
      <c r="L641" s="1" t="str">
        <f>VLOOKUP(K641,countries!A:B,2,FALSE)</f>
        <v>EU_E</v>
      </c>
      <c r="M641" s="1" t="s">
        <v>74</v>
      </c>
      <c r="N641" s="1">
        <v>0</v>
      </c>
      <c r="O641" s="1" t="s">
        <v>47</v>
      </c>
      <c r="P641" s="1" t="s">
        <v>1966</v>
      </c>
      <c r="Q641" s="1" t="e">
        <v>#N/A</v>
      </c>
      <c r="R641" s="1" t="e">
        <v>#N/A</v>
      </c>
      <c r="S641" s="1" t="e">
        <v>#N/A</v>
      </c>
      <c r="T641" s="1" t="e">
        <v>#N/A</v>
      </c>
    </row>
    <row r="642" spans="1:20" ht="15.75" customHeight="1" x14ac:dyDescent="0.2">
      <c r="A642" s="1" t="s">
        <v>4090</v>
      </c>
      <c r="B642" s="1" t="s">
        <v>916</v>
      </c>
      <c r="C642" s="1" t="s">
        <v>916</v>
      </c>
      <c r="D642" s="1" t="s">
        <v>4090</v>
      </c>
      <c r="E642" s="1">
        <v>641</v>
      </c>
      <c r="F642" s="5" t="s">
        <v>3409</v>
      </c>
      <c r="G642" s="5" t="s">
        <v>4090</v>
      </c>
      <c r="H642" s="1">
        <v>3</v>
      </c>
      <c r="I642" s="1" t="s">
        <v>4092</v>
      </c>
      <c r="J642" s="1" t="s">
        <v>209</v>
      </c>
      <c r="K642" s="1" t="s">
        <v>174</v>
      </c>
      <c r="L642" s="1" t="str">
        <f>VLOOKUP(K642,countries!A:B,2,FALSE)</f>
        <v>A_S</v>
      </c>
      <c r="M642" s="1" t="s">
        <v>773</v>
      </c>
      <c r="N642" s="1">
        <v>0</v>
      </c>
      <c r="O642" s="1" t="s">
        <v>47</v>
      </c>
      <c r="P642" s="1" t="s">
        <v>174</v>
      </c>
      <c r="Q642" s="1" t="e">
        <v>#N/A</v>
      </c>
      <c r="R642" s="1" t="e">
        <v>#N/A</v>
      </c>
      <c r="S642" s="1" t="e">
        <v>#N/A</v>
      </c>
      <c r="T642" s="1" t="e">
        <v>#N/A</v>
      </c>
    </row>
    <row r="643" spans="1:20" ht="15.75" customHeight="1" x14ac:dyDescent="0.2">
      <c r="A643" s="1" t="s">
        <v>2860</v>
      </c>
      <c r="B643" s="1" t="s">
        <v>718</v>
      </c>
      <c r="C643" s="1" t="s">
        <v>718</v>
      </c>
      <c r="D643" s="1" t="s">
        <v>2860</v>
      </c>
      <c r="E643" s="1">
        <v>642</v>
      </c>
      <c r="F643" s="5" t="s">
        <v>2120</v>
      </c>
      <c r="G643" s="5" t="s">
        <v>2860</v>
      </c>
      <c r="H643" s="1">
        <v>3</v>
      </c>
      <c r="I643" s="1" t="s">
        <v>4095</v>
      </c>
      <c r="J643" s="1" t="s">
        <v>568</v>
      </c>
      <c r="K643" s="1" t="s">
        <v>1483</v>
      </c>
      <c r="L643" s="1" t="str">
        <f>VLOOKUP(K643,countries!A:B,2,FALSE)</f>
        <v>EU_S</v>
      </c>
      <c r="M643" s="1" t="s">
        <v>61</v>
      </c>
      <c r="N643" s="1">
        <v>0</v>
      </c>
      <c r="O643" s="1" t="s">
        <v>47</v>
      </c>
      <c r="P643" s="1" t="s">
        <v>1483</v>
      </c>
      <c r="Q643" s="1" t="e">
        <v>#N/A</v>
      </c>
      <c r="R643" s="1" t="e">
        <v>#N/A</v>
      </c>
      <c r="S643" s="1" t="e">
        <v>#N/A</v>
      </c>
      <c r="T643" s="1" t="e">
        <v>#N/A</v>
      </c>
    </row>
    <row r="644" spans="1:20" ht="15.75" customHeight="1" x14ac:dyDescent="0.2">
      <c r="A644" s="1" t="s">
        <v>2881</v>
      </c>
      <c r="B644" s="1" t="s">
        <v>943</v>
      </c>
      <c r="C644" s="1" t="s">
        <v>943</v>
      </c>
      <c r="D644" s="1" t="s">
        <v>2881</v>
      </c>
      <c r="E644" s="1">
        <v>643</v>
      </c>
      <c r="F644" s="5" t="s">
        <v>2120</v>
      </c>
      <c r="G644" s="5" t="s">
        <v>2881</v>
      </c>
      <c r="H644" s="1">
        <v>3</v>
      </c>
      <c r="I644" s="1" t="s">
        <v>4099</v>
      </c>
      <c r="J644" s="1" t="s">
        <v>352</v>
      </c>
      <c r="K644" s="1" t="s">
        <v>1580</v>
      </c>
      <c r="L644" s="1" t="str">
        <f>VLOOKUP(K644,countries!A:B,2,FALSE)</f>
        <v>NEA</v>
      </c>
      <c r="M644" s="1" t="s">
        <v>61</v>
      </c>
      <c r="N644" s="1">
        <v>0</v>
      </c>
      <c r="O644" s="1" t="s">
        <v>47</v>
      </c>
      <c r="P644" s="1" t="s">
        <v>1580</v>
      </c>
      <c r="Q644" s="1" t="e">
        <v>#N/A</v>
      </c>
      <c r="R644" s="1" t="e">
        <v>#N/A</v>
      </c>
      <c r="S644" s="1" t="e">
        <v>#N/A</v>
      </c>
      <c r="T644" s="1" t="e">
        <v>#N/A</v>
      </c>
    </row>
    <row r="645" spans="1:20" ht="15.75" customHeight="1" x14ac:dyDescent="0.2">
      <c r="A645" s="1" t="s">
        <v>2755</v>
      </c>
      <c r="B645" s="1" t="s">
        <v>4102</v>
      </c>
      <c r="C645" s="1" t="s">
        <v>211</v>
      </c>
      <c r="D645" s="1" t="s">
        <v>2755</v>
      </c>
      <c r="E645" s="1">
        <v>644</v>
      </c>
      <c r="F645" s="5" t="s">
        <v>2120</v>
      </c>
      <c r="G645" s="5" t="s">
        <v>2755</v>
      </c>
      <c r="H645" s="1">
        <v>3</v>
      </c>
      <c r="I645" s="1" t="s">
        <v>4103</v>
      </c>
      <c r="J645" s="1" t="s">
        <v>1587</v>
      </c>
      <c r="K645" s="1" t="s">
        <v>1580</v>
      </c>
      <c r="L645" s="1" t="str">
        <f>VLOOKUP(K645,countries!A:B,2,FALSE)</f>
        <v>NEA</v>
      </c>
      <c r="M645" s="1" t="s">
        <v>275</v>
      </c>
      <c r="N645" s="1">
        <v>0</v>
      </c>
      <c r="O645" s="1" t="s">
        <v>47</v>
      </c>
      <c r="P645" s="1" t="s">
        <v>1580</v>
      </c>
      <c r="Q645" s="1" t="e">
        <v>#N/A</v>
      </c>
      <c r="R645" s="1" t="e">
        <v>#N/A</v>
      </c>
      <c r="S645" s="1" t="e">
        <v>#N/A</v>
      </c>
      <c r="T645" s="1" t="e">
        <v>#N/A</v>
      </c>
    </row>
    <row r="646" spans="1:20" ht="15.75" customHeight="1" x14ac:dyDescent="0.2">
      <c r="A646" s="1" t="s">
        <v>2827</v>
      </c>
      <c r="B646" s="1" t="s">
        <v>4106</v>
      </c>
      <c r="C646" s="1" t="s">
        <v>918</v>
      </c>
      <c r="D646" s="1" t="s">
        <v>2827</v>
      </c>
      <c r="E646" s="1">
        <v>645</v>
      </c>
      <c r="F646" s="5" t="s">
        <v>2120</v>
      </c>
      <c r="G646" s="5" t="s">
        <v>2827</v>
      </c>
      <c r="H646" s="1">
        <v>3</v>
      </c>
      <c r="I646" s="1" t="s">
        <v>4107</v>
      </c>
      <c r="J646" s="1" t="s">
        <v>1367</v>
      </c>
      <c r="K646" s="1" t="s">
        <v>174</v>
      </c>
      <c r="L646" s="1" t="str">
        <f>VLOOKUP(K646,countries!A:B,2,FALSE)</f>
        <v>A_S</v>
      </c>
      <c r="M646" s="1" t="s">
        <v>773</v>
      </c>
      <c r="N646" s="1">
        <v>0</v>
      </c>
      <c r="O646" s="1" t="s">
        <v>47</v>
      </c>
      <c r="P646" s="1" t="s">
        <v>174</v>
      </c>
      <c r="Q646" s="1" t="e">
        <v>#N/A</v>
      </c>
      <c r="R646" s="1" t="e">
        <v>#N/A</v>
      </c>
      <c r="S646" s="1" t="e">
        <v>#N/A</v>
      </c>
      <c r="T646" s="1" t="e">
        <v>#N/A</v>
      </c>
    </row>
    <row r="647" spans="1:20" ht="15.75" customHeight="1" x14ac:dyDescent="0.2">
      <c r="A647" s="1" t="s">
        <v>3627</v>
      </c>
      <c r="B647" s="1" t="s">
        <v>4111</v>
      </c>
      <c r="C647" s="1" t="s">
        <v>388</v>
      </c>
      <c r="D647" s="1" t="s">
        <v>3627</v>
      </c>
      <c r="E647" s="1">
        <v>646</v>
      </c>
      <c r="F647" s="5" t="s">
        <v>2564</v>
      </c>
      <c r="G647" s="5" t="s">
        <v>3627</v>
      </c>
      <c r="H647" s="1">
        <v>3</v>
      </c>
      <c r="I647" s="1" t="s">
        <v>4112</v>
      </c>
      <c r="J647" s="1" t="s">
        <v>94</v>
      </c>
      <c r="K647" s="1" t="s">
        <v>578</v>
      </c>
      <c r="L647" s="1" t="str">
        <f>VLOOKUP(K647,countries!A:B,2,FALSE)</f>
        <v>A_NE</v>
      </c>
      <c r="M647" s="1" t="s">
        <v>61</v>
      </c>
      <c r="N647" s="1">
        <v>0</v>
      </c>
      <c r="O647" s="1" t="s">
        <v>47</v>
      </c>
      <c r="P647" s="1" t="s">
        <v>578</v>
      </c>
      <c r="Q647" s="1" t="e">
        <v>#N/A</v>
      </c>
      <c r="R647" s="1" t="e">
        <v>#N/A</v>
      </c>
      <c r="S647" s="1" t="e">
        <v>#N/A</v>
      </c>
      <c r="T647" s="1" t="e">
        <v>#N/A</v>
      </c>
    </row>
    <row r="648" spans="1:20" ht="15.75" customHeight="1" x14ac:dyDescent="0.2">
      <c r="A648" s="1" t="s">
        <v>2873</v>
      </c>
      <c r="B648" s="1" t="s">
        <v>4115</v>
      </c>
      <c r="C648" s="1" t="s">
        <v>795</v>
      </c>
      <c r="D648" s="1" t="s">
        <v>53</v>
      </c>
      <c r="E648" s="1">
        <v>647</v>
      </c>
      <c r="F648" s="5" t="s">
        <v>2120</v>
      </c>
      <c r="G648" s="5"/>
      <c r="H648" s="1">
        <v>3</v>
      </c>
      <c r="I648" s="1" t="s">
        <v>4117</v>
      </c>
      <c r="J648" s="1" t="s">
        <v>1226</v>
      </c>
      <c r="K648" s="1" t="s">
        <v>73</v>
      </c>
      <c r="L648" s="1" t="str">
        <f>VLOOKUP(K648,countries!A:B,2,FALSE)</f>
        <v>SA_SE</v>
      </c>
      <c r="M648" s="1" t="s">
        <v>275</v>
      </c>
      <c r="N648" s="1">
        <v>0</v>
      </c>
      <c r="O648" s="1" t="s">
        <v>47</v>
      </c>
      <c r="P648" s="1" t="s">
        <v>73</v>
      </c>
      <c r="Q648" s="1" t="e">
        <v>#N/A</v>
      </c>
      <c r="R648" s="1" t="e">
        <v>#N/A</v>
      </c>
      <c r="S648" s="1" t="e">
        <v>#N/A</v>
      </c>
      <c r="T648" s="1" t="e">
        <v>#N/A</v>
      </c>
    </row>
    <row r="649" spans="1:20" ht="15.75" customHeight="1" x14ac:dyDescent="0.2">
      <c r="A649" s="1" t="s">
        <v>3629</v>
      </c>
      <c r="B649" s="1" t="s">
        <v>4120</v>
      </c>
      <c r="C649" s="1" t="s">
        <v>390</v>
      </c>
      <c r="D649" s="1" t="s">
        <v>3629</v>
      </c>
      <c r="E649" s="1">
        <v>648</v>
      </c>
      <c r="F649" s="5" t="s">
        <v>2566</v>
      </c>
      <c r="G649" s="5" t="s">
        <v>3629</v>
      </c>
      <c r="H649" s="1">
        <v>3</v>
      </c>
      <c r="I649" s="1" t="s">
        <v>4122</v>
      </c>
      <c r="J649" s="1" t="s">
        <v>588</v>
      </c>
      <c r="K649" s="1" t="s">
        <v>341</v>
      </c>
      <c r="L649" s="1" t="str">
        <f>VLOOKUP(K649,countries!A:B,2,FALSE)</f>
        <v>A_S</v>
      </c>
      <c r="M649" s="1" t="s">
        <v>258</v>
      </c>
      <c r="N649" s="1">
        <v>0</v>
      </c>
      <c r="O649" s="1" t="s">
        <v>47</v>
      </c>
      <c r="P649" s="1" t="s">
        <v>341</v>
      </c>
      <c r="Q649" s="1" t="e">
        <v>#N/A</v>
      </c>
      <c r="R649" s="1" t="e">
        <v>#N/A</v>
      </c>
      <c r="S649" s="1" t="e">
        <v>#N/A</v>
      </c>
      <c r="T649" s="1" t="e">
        <v>#N/A</v>
      </c>
    </row>
    <row r="650" spans="1:20" ht="15.75" customHeight="1" x14ac:dyDescent="0.2">
      <c r="A650" s="1" t="s">
        <v>4126</v>
      </c>
      <c r="B650" s="1" t="s">
        <v>4127</v>
      </c>
      <c r="C650" s="1" t="s">
        <v>908</v>
      </c>
      <c r="D650" s="1" t="s">
        <v>53</v>
      </c>
      <c r="E650" s="1">
        <v>649</v>
      </c>
      <c r="F650" s="5" t="s">
        <v>3391</v>
      </c>
      <c r="G650" s="5" t="s">
        <v>4126</v>
      </c>
      <c r="H650" s="1">
        <v>3</v>
      </c>
      <c r="I650" s="1" t="s">
        <v>4129</v>
      </c>
      <c r="J650" s="1" t="s">
        <v>667</v>
      </c>
      <c r="K650" s="1" t="s">
        <v>174</v>
      </c>
      <c r="L650" s="1" t="str">
        <f>VLOOKUP(K650,countries!A:B,2,FALSE)</f>
        <v>A_S</v>
      </c>
      <c r="M650" s="1" t="s">
        <v>773</v>
      </c>
      <c r="N650" s="1">
        <v>0</v>
      </c>
      <c r="O650" s="1" t="s">
        <v>47</v>
      </c>
      <c r="P650" s="1" t="s">
        <v>174</v>
      </c>
      <c r="Q650" s="1" t="e">
        <v>#N/A</v>
      </c>
      <c r="R650" s="1" t="e">
        <v>#N/A</v>
      </c>
      <c r="S650" s="1" t="e">
        <v>#N/A</v>
      </c>
      <c r="T650" s="1" t="e">
        <v>#N/A</v>
      </c>
    </row>
    <row r="651" spans="1:20" ht="15.75" customHeight="1" x14ac:dyDescent="0.2">
      <c r="A651" s="1" t="s">
        <v>4132</v>
      </c>
      <c r="B651" s="1" t="s">
        <v>918</v>
      </c>
      <c r="C651" s="1" t="s">
        <v>918</v>
      </c>
      <c r="D651" s="1" t="s">
        <v>53</v>
      </c>
      <c r="E651" s="1">
        <v>650</v>
      </c>
      <c r="F651" s="5" t="s">
        <v>3414</v>
      </c>
      <c r="G651" s="5" t="s">
        <v>4132</v>
      </c>
      <c r="H651" s="1">
        <v>3</v>
      </c>
      <c r="I651" s="1" t="s">
        <v>4134</v>
      </c>
      <c r="J651" s="1" t="s">
        <v>601</v>
      </c>
      <c r="K651" s="1" t="s">
        <v>174</v>
      </c>
      <c r="L651" s="1" t="str">
        <f>VLOOKUP(K651,countries!A:B,2,FALSE)</f>
        <v>A_S</v>
      </c>
      <c r="M651" s="1" t="s">
        <v>773</v>
      </c>
      <c r="N651" s="1">
        <v>0</v>
      </c>
      <c r="O651" s="1" t="s">
        <v>47</v>
      </c>
      <c r="P651" s="1" t="s">
        <v>174</v>
      </c>
      <c r="Q651" s="1" t="e">
        <v>#N/A</v>
      </c>
      <c r="R651" s="1" t="e">
        <v>#N/A</v>
      </c>
      <c r="S651" s="1" t="e">
        <v>#N/A</v>
      </c>
      <c r="T651" s="1" t="e">
        <v>#N/A</v>
      </c>
    </row>
    <row r="652" spans="1:20" ht="15.75" customHeight="1" x14ac:dyDescent="0.2">
      <c r="A652" s="1" t="s">
        <v>2847</v>
      </c>
      <c r="B652" s="1" t="s">
        <v>4137</v>
      </c>
      <c r="C652" s="1" t="s">
        <v>203</v>
      </c>
      <c r="D652" s="1" t="s">
        <v>2847</v>
      </c>
      <c r="E652" s="1">
        <v>651</v>
      </c>
      <c r="F652" s="5" t="s">
        <v>2120</v>
      </c>
      <c r="G652" s="5" t="s">
        <v>2847</v>
      </c>
      <c r="H652" s="1">
        <v>3</v>
      </c>
      <c r="I652" s="1" t="s">
        <v>4138</v>
      </c>
      <c r="J652" s="1" t="s">
        <v>1414</v>
      </c>
      <c r="K652" s="1" t="s">
        <v>1966</v>
      </c>
      <c r="L652" s="1" t="str">
        <f>VLOOKUP(K652,countries!A:B,2,FALSE)</f>
        <v>EU_E</v>
      </c>
      <c r="M652" s="1" t="s">
        <v>74</v>
      </c>
      <c r="N652" s="1">
        <v>0</v>
      </c>
      <c r="O652" s="1" t="s">
        <v>47</v>
      </c>
      <c r="P652" s="1" t="s">
        <v>1966</v>
      </c>
      <c r="Q652" s="1" t="e">
        <v>#N/A</v>
      </c>
      <c r="R652" s="1" t="e">
        <v>#N/A</v>
      </c>
      <c r="S652" s="1" t="e">
        <v>#N/A</v>
      </c>
      <c r="T652" s="1" t="e">
        <v>#N/A</v>
      </c>
    </row>
    <row r="653" spans="1:20" ht="15.75" customHeight="1" x14ac:dyDescent="0.2">
      <c r="A653" s="1" t="s">
        <v>4142</v>
      </c>
      <c r="B653" s="1" t="s">
        <v>839</v>
      </c>
      <c r="C653" s="1" t="s">
        <v>839</v>
      </c>
      <c r="D653" s="1" t="s">
        <v>4142</v>
      </c>
      <c r="E653" s="1">
        <v>652</v>
      </c>
      <c r="F653" s="5" t="s">
        <v>3222</v>
      </c>
      <c r="G653" s="5" t="s">
        <v>4142</v>
      </c>
      <c r="H653" s="1">
        <v>3</v>
      </c>
      <c r="I653" s="1" t="s">
        <v>4143</v>
      </c>
      <c r="J653" s="1" t="s">
        <v>315</v>
      </c>
      <c r="K653" s="1" t="s">
        <v>1577</v>
      </c>
      <c r="L653" s="1" t="str">
        <f>VLOOKUP(K653,countries!A:B,2,FALSE)</f>
        <v>SU</v>
      </c>
      <c r="M653" s="1" t="s">
        <v>275</v>
      </c>
      <c r="N653" s="1">
        <v>0</v>
      </c>
      <c r="O653" s="1" t="s">
        <v>47</v>
      </c>
      <c r="P653" s="1" t="s">
        <v>1577</v>
      </c>
      <c r="Q653" s="1" t="e">
        <v>#N/A</v>
      </c>
      <c r="R653" s="1" t="e">
        <v>#N/A</v>
      </c>
      <c r="S653" s="1" t="e">
        <v>#N/A</v>
      </c>
      <c r="T653" s="1" t="e">
        <v>#N/A</v>
      </c>
    </row>
    <row r="654" spans="1:20" ht="15.75" customHeight="1" x14ac:dyDescent="0.2">
      <c r="A654" s="1" t="s">
        <v>3132</v>
      </c>
      <c r="B654" s="1" t="s">
        <v>211</v>
      </c>
      <c r="C654" s="1" t="s">
        <v>211</v>
      </c>
      <c r="D654" s="1" t="s">
        <v>53</v>
      </c>
      <c r="E654" s="1">
        <v>653</v>
      </c>
      <c r="F654" s="5" t="s">
        <v>3133</v>
      </c>
      <c r="G654" s="5" t="s">
        <v>3132</v>
      </c>
      <c r="H654" s="1">
        <v>3</v>
      </c>
      <c r="I654" s="1" t="s">
        <v>4147</v>
      </c>
      <c r="J654" s="1" t="s">
        <v>761</v>
      </c>
      <c r="K654" s="1" t="s">
        <v>1580</v>
      </c>
      <c r="L654" s="1" t="str">
        <f>VLOOKUP(K654,countries!A:B,2,FALSE)</f>
        <v>NEA</v>
      </c>
      <c r="M654" s="1" t="s">
        <v>275</v>
      </c>
      <c r="N654" s="1">
        <v>0</v>
      </c>
      <c r="O654" s="1" t="s">
        <v>47</v>
      </c>
      <c r="P654" s="1" t="s">
        <v>1580</v>
      </c>
      <c r="Q654" s="1" t="e">
        <v>#N/A</v>
      </c>
      <c r="R654" s="1" t="e">
        <v>#N/A</v>
      </c>
      <c r="S654" s="1" t="e">
        <v>#N/A</v>
      </c>
      <c r="T654" s="1" t="e">
        <v>#N/A</v>
      </c>
    </row>
    <row r="655" spans="1:20" ht="15.75" customHeight="1" x14ac:dyDescent="0.2">
      <c r="A655" s="1" t="s">
        <v>2856</v>
      </c>
      <c r="B655" s="1" t="s">
        <v>697</v>
      </c>
      <c r="C655" s="1" t="s">
        <v>697</v>
      </c>
      <c r="D655" s="1" t="s">
        <v>2856</v>
      </c>
      <c r="E655" s="1">
        <v>654</v>
      </c>
      <c r="F655" s="5" t="s">
        <v>2120</v>
      </c>
      <c r="G655" s="5" t="s">
        <v>2856</v>
      </c>
      <c r="H655" s="1">
        <v>3</v>
      </c>
      <c r="I655" s="1" t="s">
        <v>4151</v>
      </c>
      <c r="J655" s="1" t="s">
        <v>876</v>
      </c>
      <c r="K655" s="1" t="s">
        <v>1918</v>
      </c>
      <c r="L655" s="1" t="str">
        <f>VLOOKUP(K655,countries!A:B,2,FALSE)</f>
        <v>A_C</v>
      </c>
      <c r="M655" s="1" t="s">
        <v>74</v>
      </c>
      <c r="N655" s="1">
        <v>0</v>
      </c>
      <c r="O655" s="1" t="s">
        <v>47</v>
      </c>
      <c r="P655" s="1" t="s">
        <v>1918</v>
      </c>
      <c r="Q655" s="1" t="e">
        <v>#N/A</v>
      </c>
      <c r="R655" s="1" t="e">
        <v>#N/A</v>
      </c>
      <c r="S655" s="1" t="e">
        <v>#N/A</v>
      </c>
      <c r="T655" s="1" t="e">
        <v>#N/A</v>
      </c>
    </row>
    <row r="656" spans="1:20" ht="15.75" customHeight="1" x14ac:dyDescent="0.2">
      <c r="A656" s="1" t="s">
        <v>2806</v>
      </c>
      <c r="B656" s="1" t="s">
        <v>265</v>
      </c>
      <c r="C656" s="1" t="s">
        <v>265</v>
      </c>
      <c r="D656" s="1" t="s">
        <v>2806</v>
      </c>
      <c r="E656" s="1">
        <v>655</v>
      </c>
      <c r="F656" s="5" t="s">
        <v>2120</v>
      </c>
      <c r="G656" s="5" t="s">
        <v>2806</v>
      </c>
      <c r="H656" s="1">
        <v>3</v>
      </c>
      <c r="I656" s="1" t="s">
        <v>4155</v>
      </c>
      <c r="J656" s="1" t="s">
        <v>1119</v>
      </c>
      <c r="K656" s="1" t="s">
        <v>169</v>
      </c>
      <c r="L656" s="1" t="str">
        <f>VLOOKUP(K656,countries!A:B,2,FALSE)</f>
        <v>SA_NW</v>
      </c>
      <c r="M656" s="1" t="s">
        <v>275</v>
      </c>
      <c r="N656" s="1">
        <v>0</v>
      </c>
      <c r="O656" s="1" t="s">
        <v>47</v>
      </c>
      <c r="P656" s="1" t="s">
        <v>169</v>
      </c>
      <c r="Q656" s="1" t="e">
        <v>#N/A</v>
      </c>
      <c r="R656" s="1" t="e">
        <v>#N/A</v>
      </c>
      <c r="S656" s="1" t="e">
        <v>#N/A</v>
      </c>
      <c r="T656" s="1" t="e">
        <v>#N/A</v>
      </c>
    </row>
    <row r="657" spans="1:20" ht="15.75" customHeight="1" x14ac:dyDescent="0.2">
      <c r="A657" s="1" t="s">
        <v>2811</v>
      </c>
      <c r="B657" s="1" t="s">
        <v>545</v>
      </c>
      <c r="C657" s="1" t="s">
        <v>545</v>
      </c>
      <c r="D657" s="1" t="s">
        <v>53</v>
      </c>
      <c r="E657" s="1">
        <v>656</v>
      </c>
      <c r="F657" s="5" t="s">
        <v>2120</v>
      </c>
      <c r="G657" s="5"/>
      <c r="H657" s="1">
        <v>3</v>
      </c>
      <c r="I657" s="1" t="s">
        <v>4159</v>
      </c>
      <c r="J657" s="1" t="s">
        <v>472</v>
      </c>
      <c r="K657" s="1" t="s">
        <v>877</v>
      </c>
      <c r="L657" s="1" t="str">
        <f>VLOOKUP(K657,countries!A:B,2,FALSE)</f>
        <v>SA_SE</v>
      </c>
      <c r="M657" s="1" t="s">
        <v>2006</v>
      </c>
      <c r="N657" s="1">
        <v>0</v>
      </c>
      <c r="O657" s="1" t="s">
        <v>47</v>
      </c>
      <c r="P657" s="1" t="s">
        <v>877</v>
      </c>
      <c r="Q657" s="1" t="e">
        <v>#N/A</v>
      </c>
      <c r="R657" s="1" t="e">
        <v>#N/A</v>
      </c>
      <c r="S657" s="1" t="e">
        <v>#N/A</v>
      </c>
      <c r="T657" s="1" t="e">
        <v>#N/A</v>
      </c>
    </row>
    <row r="658" spans="1:20" ht="15.75" customHeight="1" x14ac:dyDescent="0.2">
      <c r="A658" s="1" t="s">
        <v>2799</v>
      </c>
      <c r="B658" s="1" t="s">
        <v>896</v>
      </c>
      <c r="C658" s="1" t="s">
        <v>896</v>
      </c>
      <c r="D658" s="1" t="s">
        <v>2799</v>
      </c>
      <c r="E658" s="1">
        <v>657</v>
      </c>
      <c r="F658" s="5" t="s">
        <v>2120</v>
      </c>
      <c r="G658" s="5" t="s">
        <v>2799</v>
      </c>
      <c r="H658" s="1">
        <v>3</v>
      </c>
      <c r="I658" s="1" t="s">
        <v>4163</v>
      </c>
      <c r="J658" s="1" t="s">
        <v>1321</v>
      </c>
      <c r="K658" s="1" t="s">
        <v>906</v>
      </c>
      <c r="L658" s="1" t="str">
        <f>VLOOKUP(K658,countries!A:B,2,FALSE)</f>
        <v>ME</v>
      </c>
      <c r="M658" s="1" t="s">
        <v>46</v>
      </c>
      <c r="N658" s="1">
        <v>0</v>
      </c>
      <c r="O658" s="1" t="s">
        <v>47</v>
      </c>
      <c r="P658" s="1" t="s">
        <v>906</v>
      </c>
      <c r="Q658" s="1" t="e">
        <v>#N/A</v>
      </c>
      <c r="R658" s="1" t="e">
        <v>#N/A</v>
      </c>
      <c r="S658" s="1" t="e">
        <v>#N/A</v>
      </c>
      <c r="T658" s="1" t="e">
        <v>#N/A</v>
      </c>
    </row>
    <row r="659" spans="1:20" ht="15.75" customHeight="1" x14ac:dyDescent="0.2">
      <c r="A659" s="1" t="s">
        <v>2795</v>
      </c>
      <c r="B659" s="1" t="s">
        <v>4168</v>
      </c>
      <c r="C659" s="1" t="s">
        <v>839</v>
      </c>
      <c r="D659" s="1" t="s">
        <v>53</v>
      </c>
      <c r="E659" s="1">
        <v>658</v>
      </c>
      <c r="F659" s="5" t="s">
        <v>2120</v>
      </c>
      <c r="G659" s="5" t="s">
        <v>2795</v>
      </c>
      <c r="H659" s="1">
        <v>3</v>
      </c>
      <c r="I659" s="1" t="s">
        <v>4170</v>
      </c>
      <c r="J659" s="1" t="s">
        <v>1479</v>
      </c>
      <c r="K659" s="1" t="s">
        <v>1577</v>
      </c>
      <c r="L659" s="1" t="str">
        <f>VLOOKUP(K659,countries!A:B,2,FALSE)</f>
        <v>SU</v>
      </c>
      <c r="M659" s="1" t="s">
        <v>275</v>
      </c>
      <c r="N659" s="1">
        <v>0</v>
      </c>
      <c r="O659" s="1" t="s">
        <v>47</v>
      </c>
      <c r="P659" s="1" t="s">
        <v>1577</v>
      </c>
      <c r="Q659" s="1" t="e">
        <v>#N/A</v>
      </c>
      <c r="R659" s="1" t="e">
        <v>#N/A</v>
      </c>
      <c r="S659" s="1" t="e">
        <v>#N/A</v>
      </c>
      <c r="T659" s="1" t="e">
        <v>#N/A</v>
      </c>
    </row>
    <row r="660" spans="1:20" ht="15.75" customHeight="1" x14ac:dyDescent="0.2">
      <c r="A660" s="1" t="s">
        <v>3392</v>
      </c>
      <c r="B660" s="1" t="s">
        <v>276</v>
      </c>
      <c r="C660" s="1" t="s">
        <v>276</v>
      </c>
      <c r="D660" s="1" t="s">
        <v>3392</v>
      </c>
      <c r="E660" s="1">
        <v>659</v>
      </c>
      <c r="F660" s="5" t="s">
        <v>3393</v>
      </c>
      <c r="G660" s="5" t="s">
        <v>3392</v>
      </c>
      <c r="H660" s="1">
        <v>3</v>
      </c>
      <c r="I660" s="1" t="s">
        <v>4176</v>
      </c>
      <c r="J660" s="1" t="s">
        <v>72</v>
      </c>
      <c r="K660" s="1" t="s">
        <v>1898</v>
      </c>
      <c r="L660" s="1" t="str">
        <f>VLOOKUP(K660,countries!A:B,2,FALSE)</f>
        <v>SA_NW</v>
      </c>
      <c r="M660" s="1" t="s">
        <v>74</v>
      </c>
      <c r="N660" s="1">
        <v>0</v>
      </c>
      <c r="O660" s="1" t="s">
        <v>47</v>
      </c>
      <c r="P660" s="1" t="s">
        <v>1898</v>
      </c>
      <c r="Q660" s="1" t="e">
        <v>#N/A</v>
      </c>
      <c r="R660" s="1" t="e">
        <v>#N/A</v>
      </c>
      <c r="S660" s="1" t="e">
        <v>#N/A</v>
      </c>
      <c r="T660" s="1" t="e">
        <v>#N/A</v>
      </c>
    </row>
    <row r="661" spans="1:20" ht="15.75" customHeight="1" x14ac:dyDescent="0.2">
      <c r="A661" s="1" t="s">
        <v>2728</v>
      </c>
      <c r="B661" s="1" t="s">
        <v>390</v>
      </c>
      <c r="C661" s="1" t="s">
        <v>390</v>
      </c>
      <c r="D661" s="1" t="s">
        <v>53</v>
      </c>
      <c r="E661" s="1">
        <v>660</v>
      </c>
      <c r="F661" s="5" t="s">
        <v>2120</v>
      </c>
      <c r="G661" s="5" t="s">
        <v>2728</v>
      </c>
      <c r="H661" s="1">
        <v>3</v>
      </c>
      <c r="I661" s="1" t="s">
        <v>4185</v>
      </c>
      <c r="J661" s="1" t="s">
        <v>1414</v>
      </c>
      <c r="K661" s="1" t="s">
        <v>341</v>
      </c>
      <c r="L661" s="1" t="str">
        <f>VLOOKUP(K661,countries!A:B,2,FALSE)</f>
        <v>A_S</v>
      </c>
      <c r="M661" s="1" t="s">
        <v>258</v>
      </c>
      <c r="N661" s="1">
        <v>0</v>
      </c>
      <c r="O661" s="1" t="s">
        <v>47</v>
      </c>
      <c r="P661" s="1" t="s">
        <v>341</v>
      </c>
      <c r="Q661" s="1" t="e">
        <v>#N/A</v>
      </c>
      <c r="R661" s="1" t="e">
        <v>#N/A</v>
      </c>
      <c r="S661" s="1" t="e">
        <v>#N/A</v>
      </c>
      <c r="T661" s="1" t="e">
        <v>#N/A</v>
      </c>
    </row>
    <row r="662" spans="1:20" ht="15.75" customHeight="1" x14ac:dyDescent="0.2">
      <c r="A662" s="1" t="s">
        <v>2784</v>
      </c>
      <c r="B662" s="1" t="s">
        <v>647</v>
      </c>
      <c r="C662" s="1" t="s">
        <v>647</v>
      </c>
      <c r="D662" s="1" t="s">
        <v>2784</v>
      </c>
      <c r="E662" s="1">
        <v>661</v>
      </c>
      <c r="F662" s="5" t="s">
        <v>2120</v>
      </c>
      <c r="G662" s="5" t="s">
        <v>2784</v>
      </c>
      <c r="H662" s="1">
        <v>3</v>
      </c>
      <c r="I662" s="1" t="s">
        <v>4192</v>
      </c>
      <c r="J662" s="1" t="s">
        <v>1479</v>
      </c>
      <c r="K662" s="1" t="s">
        <v>906</v>
      </c>
      <c r="L662" s="1" t="str">
        <f>VLOOKUP(K662,countries!A:B,2,FALSE)</f>
        <v>ME</v>
      </c>
      <c r="M662" s="1" t="s">
        <v>46</v>
      </c>
      <c r="N662" s="1">
        <v>0</v>
      </c>
      <c r="O662" s="1" t="s">
        <v>47</v>
      </c>
      <c r="P662" s="1" t="s">
        <v>906</v>
      </c>
      <c r="Q662" s="1" t="e">
        <v>#N/A</v>
      </c>
      <c r="R662" s="1" t="e">
        <v>#N/A</v>
      </c>
      <c r="S662" s="1" t="e">
        <v>#N/A</v>
      </c>
      <c r="T662" s="1" t="e">
        <v>#N/A</v>
      </c>
    </row>
    <row r="663" spans="1:20" ht="15.75" customHeight="1" x14ac:dyDescent="0.2">
      <c r="A663" s="1" t="s">
        <v>2773</v>
      </c>
      <c r="B663" s="1" t="s">
        <v>396</v>
      </c>
      <c r="C663" s="1" t="s">
        <v>396</v>
      </c>
      <c r="D663" s="1" t="s">
        <v>2773</v>
      </c>
      <c r="E663" s="1">
        <v>662</v>
      </c>
      <c r="F663" s="5" t="s">
        <v>2120</v>
      </c>
      <c r="G663" s="5" t="s">
        <v>2773</v>
      </c>
      <c r="H663" s="1">
        <v>3</v>
      </c>
      <c r="I663" s="1" t="s">
        <v>4197</v>
      </c>
      <c r="J663" s="1" t="s">
        <v>339</v>
      </c>
      <c r="K663" s="1" t="s">
        <v>341</v>
      </c>
      <c r="L663" s="1" t="str">
        <f>VLOOKUP(K663,countries!A:B,2,FALSE)</f>
        <v>A_S</v>
      </c>
      <c r="M663" s="1" t="s">
        <v>74</v>
      </c>
      <c r="N663" s="1">
        <v>0</v>
      </c>
      <c r="O663" s="1" t="s">
        <v>47</v>
      </c>
      <c r="P663" s="1" t="s">
        <v>341</v>
      </c>
      <c r="Q663" s="1" t="e">
        <v>#N/A</v>
      </c>
      <c r="R663" s="1" t="e">
        <v>#N/A</v>
      </c>
      <c r="S663" s="1" t="e">
        <v>#N/A</v>
      </c>
      <c r="T663" s="1" t="e">
        <v>#N/A</v>
      </c>
    </row>
    <row r="664" spans="1:20" ht="15.75" customHeight="1" x14ac:dyDescent="0.2">
      <c r="A664" s="1" t="s">
        <v>2851</v>
      </c>
      <c r="B664" s="1" t="s">
        <v>593</v>
      </c>
      <c r="C664" s="1" t="s">
        <v>593</v>
      </c>
      <c r="D664" s="1" t="s">
        <v>2851</v>
      </c>
      <c r="E664" s="1">
        <v>663</v>
      </c>
      <c r="F664" s="5" t="s">
        <v>2120</v>
      </c>
      <c r="G664" s="5" t="s">
        <v>2851</v>
      </c>
      <c r="H664" s="1">
        <v>3</v>
      </c>
      <c r="I664" s="1" t="s">
        <v>4203</v>
      </c>
      <c r="J664" s="1" t="s">
        <v>550</v>
      </c>
      <c r="K664" s="1" t="s">
        <v>1983</v>
      </c>
      <c r="L664" s="1" t="str">
        <f>VLOOKUP(K664,countries!A:B,2,FALSE)</f>
        <v>SA_NW</v>
      </c>
      <c r="M664" s="1" t="s">
        <v>74</v>
      </c>
      <c r="N664" s="1">
        <v>0</v>
      </c>
      <c r="O664" s="1" t="s">
        <v>47</v>
      </c>
      <c r="P664" s="1" t="s">
        <v>1983</v>
      </c>
      <c r="Q664" s="1" t="e">
        <v>#N/A</v>
      </c>
      <c r="R664" s="1" t="e">
        <v>#N/A</v>
      </c>
      <c r="S664" s="1" t="e">
        <v>#N/A</v>
      </c>
      <c r="T664" s="1" t="e">
        <v>#N/A</v>
      </c>
    </row>
    <row r="665" spans="1:20" ht="15.75" customHeight="1" x14ac:dyDescent="0.2">
      <c r="A665" s="1" t="s">
        <v>2766</v>
      </c>
      <c r="B665" s="1" t="s">
        <v>300</v>
      </c>
      <c r="C665" s="1" t="s">
        <v>300</v>
      </c>
      <c r="D665" s="1" t="s">
        <v>2766</v>
      </c>
      <c r="E665" s="1">
        <v>664</v>
      </c>
      <c r="F665" s="5" t="s">
        <v>2120</v>
      </c>
      <c r="G665" s="5" t="s">
        <v>2766</v>
      </c>
      <c r="H665" s="1">
        <v>3</v>
      </c>
      <c r="I665" s="1" t="s">
        <v>4210</v>
      </c>
      <c r="J665" s="1" t="s">
        <v>1128</v>
      </c>
      <c r="K665" s="1" t="s">
        <v>987</v>
      </c>
      <c r="L665" s="1" t="str">
        <f>VLOOKUP(K665,countries!A:B,2,FALSE)</f>
        <v>A_NW</v>
      </c>
      <c r="M665" s="1" t="s">
        <v>74</v>
      </c>
      <c r="N665" s="1">
        <v>0</v>
      </c>
      <c r="O665" s="1" t="s">
        <v>47</v>
      </c>
      <c r="P665" s="1" t="s">
        <v>987</v>
      </c>
      <c r="Q665" s="1" t="e">
        <v>#N/A</v>
      </c>
      <c r="R665" s="1" t="e">
        <v>#N/A</v>
      </c>
      <c r="S665" s="1" t="e">
        <v>#N/A</v>
      </c>
      <c r="T665" s="1" t="e">
        <v>#N/A</v>
      </c>
    </row>
    <row r="666" spans="1:20" ht="15.75" customHeight="1" x14ac:dyDescent="0.2">
      <c r="A666" s="1" t="s">
        <v>2769</v>
      </c>
      <c r="B666" s="1" t="s">
        <v>394</v>
      </c>
      <c r="C666" s="1" t="s">
        <v>394</v>
      </c>
      <c r="D666" s="1" t="s">
        <v>2769</v>
      </c>
      <c r="E666" s="1">
        <v>665</v>
      </c>
      <c r="F666" s="5" t="s">
        <v>2120</v>
      </c>
      <c r="G666" s="5" t="s">
        <v>2769</v>
      </c>
      <c r="H666" s="1">
        <v>3</v>
      </c>
      <c r="I666" s="1" t="s">
        <v>4219</v>
      </c>
      <c r="J666" s="1" t="s">
        <v>716</v>
      </c>
      <c r="K666" s="1" t="s">
        <v>341</v>
      </c>
      <c r="L666" s="1" t="str">
        <f>VLOOKUP(K666,countries!A:B,2,FALSE)</f>
        <v>A_S</v>
      </c>
      <c r="M666" s="1" t="s">
        <v>74</v>
      </c>
      <c r="N666" s="1">
        <v>0</v>
      </c>
      <c r="O666" s="1" t="s">
        <v>47</v>
      </c>
      <c r="P666" s="1" t="s">
        <v>341</v>
      </c>
      <c r="Q666" s="1" t="e">
        <v>#N/A</v>
      </c>
      <c r="R666" s="1" t="e">
        <v>#N/A</v>
      </c>
      <c r="S666" s="1" t="e">
        <v>#N/A</v>
      </c>
      <c r="T666" s="1" t="e">
        <v>#N/A</v>
      </c>
    </row>
    <row r="667" spans="1:20" ht="15.75" customHeight="1" x14ac:dyDescent="0.2">
      <c r="A667" s="1" t="s">
        <v>2716</v>
      </c>
      <c r="B667" s="1" t="s">
        <v>302</v>
      </c>
      <c r="C667" s="1" t="s">
        <v>302</v>
      </c>
      <c r="D667" s="1" t="s">
        <v>2716</v>
      </c>
      <c r="E667" s="1">
        <v>666</v>
      </c>
      <c r="F667" s="5" t="s">
        <v>2120</v>
      </c>
      <c r="G667" s="5" t="s">
        <v>2716</v>
      </c>
      <c r="H667" s="1">
        <v>3</v>
      </c>
      <c r="I667" s="1" t="s">
        <v>4226</v>
      </c>
      <c r="J667" s="1" t="s">
        <v>1301</v>
      </c>
      <c r="K667" s="1" t="s">
        <v>987</v>
      </c>
      <c r="L667" s="1" t="str">
        <f>VLOOKUP(K667,countries!A:B,2,FALSE)</f>
        <v>A_NW</v>
      </c>
      <c r="M667" s="1" t="s">
        <v>74</v>
      </c>
      <c r="N667" s="1">
        <v>0</v>
      </c>
      <c r="O667" s="1" t="s">
        <v>47</v>
      </c>
      <c r="P667" s="1" t="s">
        <v>987</v>
      </c>
      <c r="Q667" s="1" t="e">
        <v>#N/A</v>
      </c>
      <c r="R667" s="1" t="e">
        <v>#N/A</v>
      </c>
      <c r="S667" s="1" t="e">
        <v>#N/A</v>
      </c>
      <c r="T667" s="1" t="e">
        <v>#N/A</v>
      </c>
    </row>
    <row r="668" spans="1:20" ht="15.75" customHeight="1" x14ac:dyDescent="0.2">
      <c r="A668" s="1" t="s">
        <v>2865</v>
      </c>
      <c r="B668" s="1" t="s">
        <v>887</v>
      </c>
      <c r="C668" s="1" t="s">
        <v>887</v>
      </c>
      <c r="D668" s="1" t="s">
        <v>2865</v>
      </c>
      <c r="E668" s="1">
        <v>667</v>
      </c>
      <c r="F668" s="5" t="s">
        <v>2120</v>
      </c>
      <c r="G668" s="5" t="s">
        <v>2865</v>
      </c>
      <c r="H668" s="1">
        <v>3</v>
      </c>
      <c r="I668" s="1" t="s">
        <v>4233</v>
      </c>
      <c r="J668" s="1" t="s">
        <v>2884</v>
      </c>
      <c r="K668" s="1" t="s">
        <v>1918</v>
      </c>
      <c r="L668" s="1" t="str">
        <f>VLOOKUP(K668,countries!A:B,2,FALSE)</f>
        <v>A_C</v>
      </c>
      <c r="M668" s="1" t="s">
        <v>275</v>
      </c>
      <c r="N668" s="1">
        <v>0</v>
      </c>
      <c r="O668" s="1" t="s">
        <v>47</v>
      </c>
      <c r="P668" s="1" t="s">
        <v>1918</v>
      </c>
      <c r="Q668" s="1" t="e">
        <v>#N/A</v>
      </c>
      <c r="R668" s="1" t="e">
        <v>#N/A</v>
      </c>
      <c r="S668" s="1" t="e">
        <v>#N/A</v>
      </c>
      <c r="T668" s="1" t="e">
        <v>#N/A</v>
      </c>
    </row>
    <row r="669" spans="1:20" ht="15.75" customHeight="1" x14ac:dyDescent="0.2">
      <c r="A669" s="1" t="s">
        <v>2835</v>
      </c>
      <c r="B669" s="1" t="s">
        <v>980</v>
      </c>
      <c r="C669" s="1" t="s">
        <v>980</v>
      </c>
      <c r="D669" s="1" t="s">
        <v>2835</v>
      </c>
      <c r="E669" s="1">
        <v>668</v>
      </c>
      <c r="F669" s="5" t="s">
        <v>2120</v>
      </c>
      <c r="G669" s="5" t="s">
        <v>2835</v>
      </c>
      <c r="H669" s="1">
        <v>3</v>
      </c>
      <c r="I669" s="1" t="s">
        <v>4241</v>
      </c>
      <c r="J669" s="1" t="s">
        <v>168</v>
      </c>
      <c r="K669" s="1" t="s">
        <v>1480</v>
      </c>
      <c r="L669" s="1" t="str">
        <f>VLOOKUP(K669,countries!A:B,2,FALSE)</f>
        <v>SA_NW</v>
      </c>
      <c r="M669" s="1" t="s">
        <v>61</v>
      </c>
      <c r="N669" s="1" t="s">
        <v>1642</v>
      </c>
      <c r="O669" s="1" t="s">
        <v>47</v>
      </c>
      <c r="P669" s="1" t="s">
        <v>1480</v>
      </c>
      <c r="Q669" s="1" t="e">
        <v>#N/A</v>
      </c>
      <c r="R669" s="1" t="e">
        <v>#N/A</v>
      </c>
      <c r="S669" s="1" t="e">
        <v>#N/A</v>
      </c>
      <c r="T669" s="1" t="e">
        <v>#N/A</v>
      </c>
    </row>
    <row r="670" spans="1:20" ht="15.75" customHeight="1" x14ac:dyDescent="0.2">
      <c r="A670" s="1" t="s">
        <v>2744</v>
      </c>
      <c r="B670" s="1" t="s">
        <v>994</v>
      </c>
      <c r="C670" s="1" t="s">
        <v>994</v>
      </c>
      <c r="D670" s="1" t="s">
        <v>2744</v>
      </c>
      <c r="E670" s="1">
        <v>669</v>
      </c>
      <c r="F670" s="5" t="s">
        <v>2120</v>
      </c>
      <c r="G670" s="5" t="s">
        <v>2744</v>
      </c>
      <c r="H670" s="1">
        <v>3</v>
      </c>
      <c r="I670" s="1" t="s">
        <v>4248</v>
      </c>
      <c r="J670" s="1" t="s">
        <v>1022</v>
      </c>
      <c r="K670" s="1" t="s">
        <v>174</v>
      </c>
      <c r="L670" s="1" t="str">
        <f>VLOOKUP(K670,countries!A:B,2,FALSE)</f>
        <v>A_S</v>
      </c>
      <c r="M670" s="1" t="s">
        <v>344</v>
      </c>
      <c r="N670" s="1">
        <v>0</v>
      </c>
      <c r="O670" s="1" t="s">
        <v>434</v>
      </c>
      <c r="P670" s="1" t="s">
        <v>174</v>
      </c>
      <c r="Q670" s="1" t="e">
        <v>#N/A</v>
      </c>
      <c r="R670" s="1" t="e">
        <v>#N/A</v>
      </c>
      <c r="S670" s="1" t="e">
        <v>#N/A</v>
      </c>
      <c r="T670" s="1" t="e">
        <v>#N/A</v>
      </c>
    </row>
    <row r="671" spans="1:20" ht="15.75" customHeight="1" x14ac:dyDescent="0.2">
      <c r="A671" s="1" t="s">
        <v>2819</v>
      </c>
      <c r="B671" s="1" t="s">
        <v>695</v>
      </c>
      <c r="C671" s="1" t="s">
        <v>695</v>
      </c>
      <c r="D671" s="1" t="s">
        <v>2819</v>
      </c>
      <c r="E671" s="1">
        <v>670</v>
      </c>
      <c r="F671" s="5" t="s">
        <v>2120</v>
      </c>
      <c r="G671" s="5" t="s">
        <v>2819</v>
      </c>
      <c r="H671" s="1">
        <v>3</v>
      </c>
      <c r="I671" s="1" t="s">
        <v>4253</v>
      </c>
      <c r="J671" s="1" t="s">
        <v>226</v>
      </c>
      <c r="K671" s="1" t="s">
        <v>1898</v>
      </c>
      <c r="L671" s="1" t="str">
        <f>VLOOKUP(K671,countries!A:B,2,FALSE)</f>
        <v>SA_NW</v>
      </c>
      <c r="M671" s="1" t="s">
        <v>74</v>
      </c>
      <c r="N671" s="1">
        <v>0</v>
      </c>
      <c r="O671" s="1" t="s">
        <v>47</v>
      </c>
      <c r="P671" s="1" t="s">
        <v>1898</v>
      </c>
      <c r="Q671" s="1" t="s">
        <v>535</v>
      </c>
      <c r="R671" s="1" t="s">
        <v>49</v>
      </c>
      <c r="S671" s="1">
        <v>39.200000000000003</v>
      </c>
      <c r="T671" s="1">
        <v>3241</v>
      </c>
    </row>
    <row r="672" spans="1:20" ht="15.75" customHeight="1" x14ac:dyDescent="0.2">
      <c r="A672" s="1" t="s">
        <v>2786</v>
      </c>
      <c r="B672" s="1" t="s">
        <v>4258</v>
      </c>
      <c r="C672" s="1" t="s">
        <v>695</v>
      </c>
      <c r="D672" s="1" t="s">
        <v>53</v>
      </c>
      <c r="E672" s="1">
        <v>671</v>
      </c>
      <c r="F672" s="5" t="s">
        <v>2120</v>
      </c>
      <c r="G672" s="5"/>
      <c r="H672" s="1">
        <v>3</v>
      </c>
      <c r="I672" s="1" t="s">
        <v>4259</v>
      </c>
      <c r="J672" s="1" t="s">
        <v>1158</v>
      </c>
      <c r="K672" s="1" t="s">
        <v>1898</v>
      </c>
      <c r="L672" s="1" t="str">
        <f>VLOOKUP(K672,countries!A:B,2,FALSE)</f>
        <v>SA_NW</v>
      </c>
      <c r="M672" s="1" t="s">
        <v>74</v>
      </c>
      <c r="N672" s="1">
        <v>0</v>
      </c>
      <c r="O672" s="1" t="s">
        <v>47</v>
      </c>
      <c r="P672" s="1" t="s">
        <v>1898</v>
      </c>
      <c r="Q672" s="1" t="s">
        <v>535</v>
      </c>
      <c r="R672" s="1" t="s">
        <v>49</v>
      </c>
      <c r="S672" s="1">
        <v>39.200000000000003</v>
      </c>
      <c r="T672" s="1">
        <v>3241</v>
      </c>
    </row>
    <row r="673" spans="1:20" ht="15.75" customHeight="1" x14ac:dyDescent="0.2">
      <c r="A673" s="1" t="s">
        <v>2174</v>
      </c>
      <c r="B673" s="1" t="s">
        <v>103</v>
      </c>
      <c r="C673" s="1" t="s">
        <v>103</v>
      </c>
      <c r="D673" s="1" t="s">
        <v>2174</v>
      </c>
      <c r="E673" s="1">
        <v>672</v>
      </c>
      <c r="F673" s="5" t="s">
        <v>2175</v>
      </c>
      <c r="G673" s="5" t="s">
        <v>2174</v>
      </c>
      <c r="H673" s="1">
        <v>3</v>
      </c>
      <c r="I673" s="1" t="s">
        <v>4266</v>
      </c>
      <c r="J673" s="1" t="s">
        <v>905</v>
      </c>
      <c r="K673" s="1" t="s">
        <v>1975</v>
      </c>
      <c r="L673" s="1" t="str">
        <f>VLOOKUP(K673,countries!A:B,2,FALSE)</f>
        <v>A_C</v>
      </c>
      <c r="M673" s="1" t="s">
        <v>74</v>
      </c>
      <c r="N673" s="1">
        <v>0</v>
      </c>
      <c r="O673" s="1" t="s">
        <v>47</v>
      </c>
      <c r="P673" s="1" t="s">
        <v>1975</v>
      </c>
      <c r="Q673" s="1" t="e">
        <v>#N/A</v>
      </c>
      <c r="R673" s="1" t="e">
        <v>#N/A</v>
      </c>
      <c r="S673" s="1" t="e">
        <v>#N/A</v>
      </c>
      <c r="T673" s="1" t="e">
        <v>#N/A</v>
      </c>
    </row>
    <row r="674" spans="1:20" ht="15.75" customHeight="1" x14ac:dyDescent="0.2">
      <c r="A674" s="1" t="s">
        <v>3357</v>
      </c>
      <c r="B674" s="1" t="s">
        <v>259</v>
      </c>
      <c r="C674" s="1" t="s">
        <v>259</v>
      </c>
      <c r="D674" s="1" t="s">
        <v>3357</v>
      </c>
      <c r="E674" s="1">
        <v>673</v>
      </c>
      <c r="F674" s="5" t="s">
        <v>3358</v>
      </c>
      <c r="G674" s="5" t="s">
        <v>3357</v>
      </c>
      <c r="H674" s="1">
        <v>3</v>
      </c>
      <c r="I674" s="1" t="s">
        <v>4273</v>
      </c>
      <c r="J674" s="1" t="s">
        <v>1103</v>
      </c>
      <c r="K674" s="1" t="s">
        <v>169</v>
      </c>
      <c r="L674" s="1" t="str">
        <f>VLOOKUP(K674,countries!A:B,2,FALSE)</f>
        <v>SA_NW</v>
      </c>
      <c r="M674" s="1" t="s">
        <v>61</v>
      </c>
      <c r="N674" s="1">
        <v>0</v>
      </c>
      <c r="O674" s="1" t="s">
        <v>47</v>
      </c>
      <c r="P674" s="1" t="s">
        <v>169</v>
      </c>
      <c r="Q674" s="1" t="s">
        <v>333</v>
      </c>
      <c r="R674" s="1" t="s">
        <v>75</v>
      </c>
      <c r="S674" s="1">
        <v>55.5</v>
      </c>
      <c r="T674" s="1">
        <v>2310</v>
      </c>
    </row>
    <row r="675" spans="1:20" ht="15.75" customHeight="1" x14ac:dyDescent="0.2">
      <c r="A675" s="1" t="s">
        <v>2877</v>
      </c>
      <c r="B675" s="1" t="s">
        <v>913</v>
      </c>
      <c r="C675" s="1" t="s">
        <v>913</v>
      </c>
      <c r="D675" s="1" t="s">
        <v>53</v>
      </c>
      <c r="E675" s="1">
        <v>674</v>
      </c>
      <c r="F675" s="5" t="s">
        <v>2120</v>
      </c>
      <c r="G675" s="5"/>
      <c r="H675" s="1">
        <v>3</v>
      </c>
      <c r="I675" s="1" t="s">
        <v>4280</v>
      </c>
      <c r="J675" s="1" t="s">
        <v>568</v>
      </c>
      <c r="K675" s="1" t="s">
        <v>174</v>
      </c>
      <c r="L675" s="1" t="str">
        <f>VLOOKUP(K675,countries!A:B,2,FALSE)</f>
        <v>A_S</v>
      </c>
      <c r="M675" s="1" t="s">
        <v>773</v>
      </c>
      <c r="N675" s="1">
        <v>0</v>
      </c>
      <c r="O675" s="1" t="s">
        <v>47</v>
      </c>
      <c r="P675" s="1" t="s">
        <v>174</v>
      </c>
      <c r="Q675" s="1" t="e">
        <v>#N/A</v>
      </c>
      <c r="R675" s="1" t="e">
        <v>#N/A</v>
      </c>
      <c r="S675" s="1" t="e">
        <v>#N/A</v>
      </c>
      <c r="T675" s="1" t="e">
        <v>#N/A</v>
      </c>
    </row>
    <row r="676" spans="1:20" ht="15.75" customHeight="1" x14ac:dyDescent="0.2">
      <c r="A676" s="1" t="s">
        <v>2741</v>
      </c>
      <c r="B676" s="1" t="s">
        <v>4286</v>
      </c>
      <c r="C676" s="1" t="s">
        <v>913</v>
      </c>
      <c r="D676" s="1" t="s">
        <v>2741</v>
      </c>
      <c r="E676" s="1">
        <v>675</v>
      </c>
      <c r="F676" s="5" t="s">
        <v>2120</v>
      </c>
      <c r="G676" s="5" t="s">
        <v>2741</v>
      </c>
      <c r="H676" s="1">
        <v>3</v>
      </c>
      <c r="I676" s="1" t="s">
        <v>4287</v>
      </c>
      <c r="J676" s="1" t="s">
        <v>550</v>
      </c>
      <c r="K676" s="1" t="s">
        <v>174</v>
      </c>
      <c r="L676" s="1" t="str">
        <f>VLOOKUP(K676,countries!A:B,2,FALSE)</f>
        <v>A_S</v>
      </c>
      <c r="M676" s="1" t="s">
        <v>773</v>
      </c>
      <c r="N676" s="1">
        <v>0</v>
      </c>
      <c r="O676" s="1" t="s">
        <v>47</v>
      </c>
      <c r="P676" s="1" t="s">
        <v>174</v>
      </c>
      <c r="Q676" s="1" t="e">
        <v>#N/A</v>
      </c>
      <c r="R676" s="1" t="e">
        <v>#N/A</v>
      </c>
      <c r="S676" s="1" t="e">
        <v>#N/A</v>
      </c>
      <c r="T676" s="1" t="e">
        <v>#N/A</v>
      </c>
    </row>
    <row r="677" spans="1:20" ht="15.75" customHeight="1" x14ac:dyDescent="0.2">
      <c r="A677" s="1" t="s">
        <v>2777</v>
      </c>
      <c r="B677" s="1" t="s">
        <v>4293</v>
      </c>
      <c r="C677" s="1" t="s">
        <v>545</v>
      </c>
      <c r="D677" s="1" t="s">
        <v>2777</v>
      </c>
      <c r="E677" s="1">
        <v>676</v>
      </c>
      <c r="F677" s="5" t="s">
        <v>2120</v>
      </c>
      <c r="G677" s="5" t="s">
        <v>2777</v>
      </c>
      <c r="H677" s="1">
        <v>3</v>
      </c>
      <c r="I677" s="1" t="s">
        <v>4295</v>
      </c>
      <c r="J677" s="1" t="s">
        <v>1006</v>
      </c>
      <c r="K677" s="1" t="s">
        <v>877</v>
      </c>
      <c r="L677" s="1" t="str">
        <f>VLOOKUP(K677,countries!A:B,2,FALSE)</f>
        <v>SA_SE</v>
      </c>
      <c r="M677" s="1" t="s">
        <v>2006</v>
      </c>
      <c r="N677" s="1">
        <v>0</v>
      </c>
      <c r="O677" s="1" t="s">
        <v>47</v>
      </c>
      <c r="P677" s="1" t="s">
        <v>877</v>
      </c>
      <c r="Q677" s="1" t="e">
        <v>#N/A</v>
      </c>
      <c r="R677" s="1" t="e">
        <v>#N/A</v>
      </c>
      <c r="S677" s="1" t="e">
        <v>#N/A</v>
      </c>
      <c r="T677" s="1" t="e">
        <v>#N/A</v>
      </c>
    </row>
    <row r="678" spans="1:20" ht="15.75" customHeight="1" x14ac:dyDescent="0.2">
      <c r="A678" s="1" t="s">
        <v>2721</v>
      </c>
      <c r="B678" s="1" t="s">
        <v>383</v>
      </c>
      <c r="C678" s="1" t="s">
        <v>383</v>
      </c>
      <c r="D678" s="1" t="s">
        <v>2721</v>
      </c>
      <c r="E678" s="1">
        <v>677</v>
      </c>
      <c r="F678" s="5" t="s">
        <v>2120</v>
      </c>
      <c r="G678" s="5" t="s">
        <v>2721</v>
      </c>
      <c r="H678" s="1">
        <v>3</v>
      </c>
      <c r="I678" s="1" t="s">
        <v>4302</v>
      </c>
      <c r="J678" s="1" t="s">
        <v>577</v>
      </c>
      <c r="K678" s="1" t="s">
        <v>578</v>
      </c>
      <c r="L678" s="1" t="str">
        <f>VLOOKUP(K678,countries!A:B,2,FALSE)</f>
        <v>A_NE</v>
      </c>
      <c r="M678" s="1" t="s">
        <v>61</v>
      </c>
      <c r="N678" s="1">
        <v>0</v>
      </c>
      <c r="O678" s="1" t="s">
        <v>47</v>
      </c>
      <c r="P678" s="1" t="s">
        <v>578</v>
      </c>
      <c r="Q678" s="1" t="e">
        <v>#N/A</v>
      </c>
      <c r="R678" s="1" t="e">
        <v>#N/A</v>
      </c>
      <c r="S678" s="1" t="e">
        <v>#N/A</v>
      </c>
      <c r="T678" s="1" t="e">
        <v>#N/A</v>
      </c>
    </row>
    <row r="679" spans="1:20" ht="15.75" customHeight="1" x14ac:dyDescent="0.2">
      <c r="A679" s="1" t="s">
        <v>2832</v>
      </c>
      <c r="B679" s="1" t="s">
        <v>934</v>
      </c>
      <c r="C679" s="1" t="s">
        <v>934</v>
      </c>
      <c r="D679" s="1" t="s">
        <v>2832</v>
      </c>
      <c r="E679" s="1">
        <v>678</v>
      </c>
      <c r="F679" s="5" t="s">
        <v>2120</v>
      </c>
      <c r="G679" s="5" t="s">
        <v>2832</v>
      </c>
      <c r="H679" s="1">
        <v>3</v>
      </c>
      <c r="I679" s="1" t="s">
        <v>4308</v>
      </c>
      <c r="J679" s="1" t="s">
        <v>140</v>
      </c>
      <c r="K679" s="1" t="s">
        <v>1584</v>
      </c>
      <c r="L679" s="1" t="str">
        <f>VLOOKUP(K679,countries!A:B,2,FALSE)</f>
        <v>NA</v>
      </c>
      <c r="M679" s="1" t="s">
        <v>74</v>
      </c>
      <c r="N679" s="1">
        <v>0</v>
      </c>
      <c r="O679" s="1" t="s">
        <v>47</v>
      </c>
      <c r="P679" s="1" t="s">
        <v>1584</v>
      </c>
      <c r="Q679" s="1" t="e">
        <v>#N/A</v>
      </c>
      <c r="R679" s="1" t="e">
        <v>#N/A</v>
      </c>
      <c r="S679" s="1" t="e">
        <v>#N/A</v>
      </c>
      <c r="T679" s="1" t="e">
        <v>#N/A</v>
      </c>
    </row>
    <row r="680" spans="1:20" ht="15.75" customHeight="1" x14ac:dyDescent="0.2">
      <c r="A680" s="1" t="s">
        <v>2760</v>
      </c>
      <c r="B680" s="1" t="s">
        <v>274</v>
      </c>
      <c r="C680" s="1" t="s">
        <v>274</v>
      </c>
      <c r="D680" s="1" t="s">
        <v>2760</v>
      </c>
      <c r="E680" s="1">
        <v>679</v>
      </c>
      <c r="F680" s="5" t="s">
        <v>2120</v>
      </c>
      <c r="G680" s="5" t="s">
        <v>2760</v>
      </c>
      <c r="H680" s="1">
        <v>3</v>
      </c>
      <c r="I680" s="1" t="s">
        <v>4313</v>
      </c>
      <c r="J680" s="1" t="s">
        <v>81</v>
      </c>
      <c r="K680" s="1" t="s">
        <v>1706</v>
      </c>
      <c r="L680" s="1" t="str">
        <f>VLOOKUP(K680,countries!A:B,2,FALSE)</f>
        <v>SA_SE</v>
      </c>
      <c r="M680" s="1" t="s">
        <v>74</v>
      </c>
      <c r="N680" s="1">
        <v>0</v>
      </c>
      <c r="O680" s="1" t="s">
        <v>47</v>
      </c>
      <c r="P680" s="1" t="s">
        <v>1706</v>
      </c>
      <c r="Q680" s="1" t="e">
        <v>#N/A</v>
      </c>
      <c r="R680" s="1" t="e">
        <v>#N/A</v>
      </c>
      <c r="S680" s="1" t="e">
        <v>#N/A</v>
      </c>
      <c r="T680" s="1" t="e">
        <v>#N/A</v>
      </c>
    </row>
    <row r="681" spans="1:20" ht="15.75" customHeight="1" x14ac:dyDescent="0.2">
      <c r="A681" s="1" t="s">
        <v>2839</v>
      </c>
      <c r="B681" s="1" t="s">
        <v>1132</v>
      </c>
      <c r="C681" s="1" t="s">
        <v>1132</v>
      </c>
      <c r="D681" s="1" t="s">
        <v>2839</v>
      </c>
      <c r="E681" s="1">
        <v>680</v>
      </c>
      <c r="F681" s="5" t="s">
        <v>2120</v>
      </c>
      <c r="G681" s="5" t="s">
        <v>2839</v>
      </c>
      <c r="H681" s="1">
        <v>3</v>
      </c>
      <c r="I681" s="1" t="s">
        <v>4317</v>
      </c>
      <c r="J681" s="1" t="s">
        <v>315</v>
      </c>
      <c r="K681" s="1" t="s">
        <v>73</v>
      </c>
      <c r="L681" s="1" t="str">
        <f>VLOOKUP(K681,countries!A:B,2,FALSE)</f>
        <v>SA_SE</v>
      </c>
      <c r="M681" s="1" t="s">
        <v>74</v>
      </c>
      <c r="N681" s="1" t="s">
        <v>1643</v>
      </c>
      <c r="O681" s="1" t="s">
        <v>356</v>
      </c>
      <c r="P681" s="1" t="s">
        <v>73</v>
      </c>
      <c r="Q681" s="1" t="e">
        <v>#N/A</v>
      </c>
      <c r="R681" s="1" t="e">
        <v>#N/A</v>
      </c>
      <c r="S681" s="1" t="e">
        <v>#N/A</v>
      </c>
      <c r="T681" s="1" t="e">
        <v>#N/A</v>
      </c>
    </row>
    <row r="682" spans="1:20" ht="15.75" customHeight="1" x14ac:dyDescent="0.2">
      <c r="A682" s="1" t="s">
        <v>2703</v>
      </c>
      <c r="B682" s="1" t="s">
        <v>389</v>
      </c>
      <c r="C682" s="1" t="s">
        <v>389</v>
      </c>
      <c r="D682" s="1" t="s">
        <v>2703</v>
      </c>
      <c r="E682" s="1">
        <v>681</v>
      </c>
      <c r="F682" s="5" t="s">
        <v>2120</v>
      </c>
      <c r="G682" s="5" t="s">
        <v>2703</v>
      </c>
      <c r="H682" s="1">
        <v>3</v>
      </c>
      <c r="I682" s="1" t="s">
        <v>4322</v>
      </c>
      <c r="J682" s="1" t="s">
        <v>72</v>
      </c>
      <c r="K682" s="1" t="s">
        <v>341</v>
      </c>
      <c r="L682" s="1" t="str">
        <f>VLOOKUP(K682,countries!A:B,2,FALSE)</f>
        <v>A_S</v>
      </c>
      <c r="M682" s="1" t="s">
        <v>74</v>
      </c>
      <c r="N682" s="1">
        <v>0</v>
      </c>
      <c r="O682" s="1" t="s">
        <v>47</v>
      </c>
      <c r="P682" s="1" t="s">
        <v>341</v>
      </c>
      <c r="Q682" s="1" t="e">
        <v>#N/A</v>
      </c>
      <c r="R682" s="1" t="e">
        <v>#N/A</v>
      </c>
      <c r="S682" s="1" t="e">
        <v>#N/A</v>
      </c>
      <c r="T682" s="1" t="e">
        <v>#N/A</v>
      </c>
    </row>
    <row r="683" spans="1:20" ht="15.75" customHeight="1" x14ac:dyDescent="0.2">
      <c r="A683" s="1" t="s">
        <v>3396</v>
      </c>
      <c r="B683" s="1" t="s">
        <v>280</v>
      </c>
      <c r="C683" s="1" t="s">
        <v>280</v>
      </c>
      <c r="D683" s="1" t="s">
        <v>3396</v>
      </c>
      <c r="E683" s="1">
        <v>682</v>
      </c>
      <c r="F683" s="5" t="s">
        <v>3397</v>
      </c>
      <c r="G683" s="5" t="s">
        <v>3396</v>
      </c>
      <c r="H683" s="1">
        <v>3</v>
      </c>
      <c r="I683" s="1" t="s">
        <v>4326</v>
      </c>
      <c r="J683" s="1" t="s">
        <v>1414</v>
      </c>
      <c r="K683" s="1" t="s">
        <v>73</v>
      </c>
      <c r="L683" s="1" t="str">
        <f>VLOOKUP(K683,countries!A:B,2,FALSE)</f>
        <v>SA_SE</v>
      </c>
      <c r="M683" s="1" t="s">
        <v>74</v>
      </c>
      <c r="N683" s="1">
        <v>0</v>
      </c>
      <c r="O683" s="1" t="s">
        <v>47</v>
      </c>
      <c r="P683" s="1" t="s">
        <v>73</v>
      </c>
      <c r="Q683" s="1" t="e">
        <v>#N/A</v>
      </c>
      <c r="R683" s="1" t="e">
        <v>#N/A</v>
      </c>
      <c r="S683" s="1" t="e">
        <v>#N/A</v>
      </c>
      <c r="T683" s="1" t="e">
        <v>#N/A</v>
      </c>
    </row>
    <row r="684" spans="1:20" ht="15.75" customHeight="1" x14ac:dyDescent="0.2">
      <c r="A684" s="1" t="s">
        <v>3400</v>
      </c>
      <c r="B684" s="1" t="s">
        <v>4332</v>
      </c>
      <c r="C684" s="1" t="s">
        <v>280</v>
      </c>
      <c r="D684" s="1" t="s">
        <v>3400</v>
      </c>
      <c r="E684" s="1">
        <v>683</v>
      </c>
      <c r="F684" s="5" t="s">
        <v>3402</v>
      </c>
      <c r="G684" s="5" t="s">
        <v>3400</v>
      </c>
      <c r="H684" s="1">
        <v>3</v>
      </c>
      <c r="I684" s="1" t="s">
        <v>4334</v>
      </c>
      <c r="J684" s="1" t="s">
        <v>876</v>
      </c>
      <c r="K684" s="1" t="s">
        <v>73</v>
      </c>
      <c r="L684" s="1" t="str">
        <f>VLOOKUP(K684,countries!A:B,2,FALSE)</f>
        <v>SA_SE</v>
      </c>
      <c r="M684" s="1" t="s">
        <v>74</v>
      </c>
      <c r="N684" s="1">
        <v>0</v>
      </c>
      <c r="O684" s="1" t="s">
        <v>47</v>
      </c>
      <c r="P684" s="1" t="s">
        <v>73</v>
      </c>
      <c r="Q684" s="1" t="e">
        <v>#N/A</v>
      </c>
      <c r="R684" s="1" t="e">
        <v>#N/A</v>
      </c>
      <c r="S684" s="1" t="e">
        <v>#N/A</v>
      </c>
      <c r="T684" s="1" t="e">
        <v>#N/A</v>
      </c>
    </row>
    <row r="685" spans="1:20" ht="15.75" customHeight="1" x14ac:dyDescent="0.2">
      <c r="A685" s="1" t="s">
        <v>2701</v>
      </c>
      <c r="B685" s="1" t="s">
        <v>125</v>
      </c>
      <c r="C685" s="1" t="s">
        <v>125</v>
      </c>
      <c r="D685" s="1" t="s">
        <v>2701</v>
      </c>
      <c r="E685" s="1">
        <v>684</v>
      </c>
      <c r="F685" s="5" t="s">
        <v>2120</v>
      </c>
      <c r="G685" s="5" t="s">
        <v>2701</v>
      </c>
      <c r="H685" s="1">
        <v>3</v>
      </c>
      <c r="I685" s="1" t="s">
        <v>4338</v>
      </c>
      <c r="J685" s="1" t="s">
        <v>1429</v>
      </c>
      <c r="K685" s="1" t="s">
        <v>73</v>
      </c>
      <c r="L685" s="1" t="str">
        <f>VLOOKUP(K685,countries!A:B,2,FALSE)</f>
        <v>SA_SE</v>
      </c>
      <c r="M685" s="1" t="s">
        <v>773</v>
      </c>
      <c r="N685" s="1">
        <v>0</v>
      </c>
      <c r="O685" s="1" t="s">
        <v>47</v>
      </c>
      <c r="P685" s="1" t="s">
        <v>73</v>
      </c>
      <c r="Q685" s="1" t="e">
        <v>#N/A</v>
      </c>
      <c r="R685" s="1" t="e">
        <v>#N/A</v>
      </c>
      <c r="S685" s="1" t="e">
        <v>#N/A</v>
      </c>
      <c r="T685" s="1" t="e">
        <v>#N/A</v>
      </c>
    </row>
    <row r="686" spans="1:20" ht="15.75" customHeight="1" x14ac:dyDescent="0.2">
      <c r="A686" s="1" t="s">
        <v>2802</v>
      </c>
      <c r="B686" s="1" t="s">
        <v>904</v>
      </c>
      <c r="C686" s="1" t="s">
        <v>904</v>
      </c>
      <c r="D686" s="1" t="s">
        <v>2802</v>
      </c>
      <c r="E686" s="1">
        <v>685</v>
      </c>
      <c r="F686" s="5" t="s">
        <v>2120</v>
      </c>
      <c r="G686" s="5" t="s">
        <v>2802</v>
      </c>
      <c r="H686" s="1">
        <v>3</v>
      </c>
      <c r="I686" s="1" t="s">
        <v>4343</v>
      </c>
      <c r="J686" s="1" t="s">
        <v>72</v>
      </c>
      <c r="K686" s="1" t="s">
        <v>73</v>
      </c>
      <c r="L686" s="1" t="str">
        <f>VLOOKUP(K686,countries!A:B,2,FALSE)</f>
        <v>SA_SE</v>
      </c>
      <c r="M686" s="1" t="s">
        <v>46</v>
      </c>
      <c r="N686" s="1">
        <v>0</v>
      </c>
      <c r="O686" s="1" t="s">
        <v>47</v>
      </c>
      <c r="P686" s="1" t="s">
        <v>73</v>
      </c>
      <c r="Q686" s="1" t="e">
        <v>#N/A</v>
      </c>
      <c r="R686" s="1" t="e">
        <v>#N/A</v>
      </c>
      <c r="S686" s="1" t="e">
        <v>#N/A</v>
      </c>
      <c r="T686" s="1" t="e">
        <v>#N/A</v>
      </c>
    </row>
    <row r="687" spans="1:20" ht="15.75" customHeight="1" x14ac:dyDescent="0.2">
      <c r="A687" s="1" t="s">
        <v>2809</v>
      </c>
      <c r="B687" s="1" t="s">
        <v>387</v>
      </c>
      <c r="C687" s="1" t="s">
        <v>387</v>
      </c>
      <c r="D687" s="1" t="s">
        <v>2809</v>
      </c>
      <c r="E687" s="1">
        <v>686</v>
      </c>
      <c r="F687" s="5" t="s">
        <v>2120</v>
      </c>
      <c r="G687" s="5" t="s">
        <v>2809</v>
      </c>
      <c r="H687" s="1">
        <v>3</v>
      </c>
      <c r="I687" s="1" t="s">
        <v>4350</v>
      </c>
      <c r="J687" s="1" t="s">
        <v>190</v>
      </c>
      <c r="K687" s="1" t="s">
        <v>578</v>
      </c>
      <c r="L687" s="1" t="str">
        <f>VLOOKUP(K687,countries!A:B,2,FALSE)</f>
        <v>A_NE</v>
      </c>
      <c r="M687" s="1" t="s">
        <v>61</v>
      </c>
      <c r="N687" s="1">
        <v>0</v>
      </c>
      <c r="O687" s="1" t="s">
        <v>47</v>
      </c>
      <c r="P687" s="1" t="s">
        <v>578</v>
      </c>
      <c r="Q687" s="1" t="e">
        <v>#N/A</v>
      </c>
      <c r="R687" s="1" t="e">
        <v>#N/A</v>
      </c>
      <c r="S687" s="1" t="e">
        <v>#N/A</v>
      </c>
      <c r="T687" s="1" t="e">
        <v>#N/A</v>
      </c>
    </row>
    <row r="688" spans="1:20" ht="15.75" customHeight="1" x14ac:dyDescent="0.2">
      <c r="A688" s="1" t="s">
        <v>2817</v>
      </c>
      <c r="B688" s="1" t="s">
        <v>552</v>
      </c>
      <c r="C688" s="1" t="s">
        <v>552</v>
      </c>
      <c r="D688" s="1" t="s">
        <v>53</v>
      </c>
      <c r="E688" s="1">
        <v>687</v>
      </c>
      <c r="F688" s="5" t="s">
        <v>2120</v>
      </c>
      <c r="G688" s="5" t="s">
        <v>2817</v>
      </c>
      <c r="H688" s="1">
        <v>3</v>
      </c>
      <c r="I688" s="1" t="s">
        <v>4354</v>
      </c>
      <c r="J688" s="1" t="s">
        <v>1318</v>
      </c>
      <c r="K688" s="1" t="s">
        <v>877</v>
      </c>
      <c r="L688" s="1" t="str">
        <f>VLOOKUP(K688,countries!A:B,2,FALSE)</f>
        <v>SA_SE</v>
      </c>
      <c r="M688" s="1" t="s">
        <v>2006</v>
      </c>
      <c r="N688" s="1">
        <v>0</v>
      </c>
      <c r="O688" s="1" t="s">
        <v>47</v>
      </c>
      <c r="P688" s="1" t="s">
        <v>877</v>
      </c>
      <c r="Q688" s="1" t="e">
        <v>#N/A</v>
      </c>
      <c r="R688" s="1" t="e">
        <v>#N/A</v>
      </c>
      <c r="S688" s="1" t="e">
        <v>#N/A</v>
      </c>
      <c r="T688" s="1" t="e">
        <v>#N/A</v>
      </c>
    </row>
    <row r="689" spans="1:20" ht="15.75" customHeight="1" x14ac:dyDescent="0.2">
      <c r="A689" s="1" t="s">
        <v>2781</v>
      </c>
      <c r="B689" s="1" t="s">
        <v>4358</v>
      </c>
      <c r="C689" s="1" t="s">
        <v>552</v>
      </c>
      <c r="D689" s="1" t="s">
        <v>2781</v>
      </c>
      <c r="E689" s="1">
        <v>688</v>
      </c>
      <c r="F689" s="5" t="s">
        <v>2120</v>
      </c>
      <c r="G689" s="5"/>
      <c r="H689" s="1">
        <v>3</v>
      </c>
      <c r="I689" s="1" t="s">
        <v>4361</v>
      </c>
      <c r="J689" s="1" t="s">
        <v>306</v>
      </c>
      <c r="K689" s="1" t="s">
        <v>877</v>
      </c>
      <c r="L689" s="1" t="str">
        <f>VLOOKUP(K689,countries!A:B,2,FALSE)</f>
        <v>SA_SE</v>
      </c>
      <c r="M689" s="1" t="s">
        <v>2006</v>
      </c>
      <c r="N689" s="1">
        <v>0</v>
      </c>
      <c r="O689" s="1" t="s">
        <v>47</v>
      </c>
      <c r="P689" s="1" t="s">
        <v>877</v>
      </c>
      <c r="Q689" s="1" t="e">
        <v>#N/A</v>
      </c>
      <c r="R689" s="1" t="e">
        <v>#N/A</v>
      </c>
      <c r="S689" s="1" t="e">
        <v>#N/A</v>
      </c>
      <c r="T689" s="1" t="e">
        <v>#N/A</v>
      </c>
    </row>
    <row r="690" spans="1:20" ht="15.75" customHeight="1" x14ac:dyDescent="0.2">
      <c r="A690" s="1" t="s">
        <v>2708</v>
      </c>
      <c r="B690" s="1" t="s">
        <v>146</v>
      </c>
      <c r="C690" s="1" t="s">
        <v>146</v>
      </c>
      <c r="D690" s="1" t="s">
        <v>2708</v>
      </c>
      <c r="E690" s="1">
        <v>689</v>
      </c>
      <c r="F690" s="5" t="s">
        <v>2120</v>
      </c>
      <c r="G690" s="5" t="s">
        <v>2708</v>
      </c>
      <c r="H690" s="1">
        <v>3</v>
      </c>
      <c r="I690" s="1" t="s">
        <v>4365</v>
      </c>
      <c r="J690" s="1" t="s">
        <v>226</v>
      </c>
      <c r="K690" s="1" t="s">
        <v>73</v>
      </c>
      <c r="L690" s="1" t="str">
        <f>VLOOKUP(K690,countries!A:B,2,FALSE)</f>
        <v>SA_SE</v>
      </c>
      <c r="M690" s="1" t="s">
        <v>46</v>
      </c>
      <c r="N690" s="1">
        <v>0</v>
      </c>
      <c r="O690" s="1" t="s">
        <v>434</v>
      </c>
      <c r="P690" s="1" t="s">
        <v>73</v>
      </c>
      <c r="Q690" s="1" t="e">
        <v>#N/A</v>
      </c>
      <c r="R690" s="1" t="e">
        <v>#N/A</v>
      </c>
      <c r="S690" s="1" t="e">
        <v>#N/A</v>
      </c>
      <c r="T690" s="1" t="e">
        <v>#N/A</v>
      </c>
    </row>
    <row r="691" spans="1:20" ht="15.75" customHeight="1" x14ac:dyDescent="0.2">
      <c r="A691" s="1" t="s">
        <v>2731</v>
      </c>
      <c r="B691" s="1" t="s">
        <v>795</v>
      </c>
      <c r="C691" s="1" t="s">
        <v>795</v>
      </c>
      <c r="D691" s="1" t="s">
        <v>2731</v>
      </c>
      <c r="E691" s="1">
        <v>690</v>
      </c>
      <c r="F691" s="5" t="s">
        <v>2120</v>
      </c>
      <c r="G691" s="5" t="s">
        <v>2731</v>
      </c>
      <c r="H691" s="1">
        <v>3</v>
      </c>
      <c r="I691" s="1" t="s">
        <v>4371</v>
      </c>
      <c r="J691" s="1" t="s">
        <v>109</v>
      </c>
      <c r="K691" s="1" t="s">
        <v>73</v>
      </c>
      <c r="L691" s="1" t="str">
        <f>VLOOKUP(K691,countries!A:B,2,FALSE)</f>
        <v>SA_SE</v>
      </c>
      <c r="M691" s="1" t="s">
        <v>275</v>
      </c>
      <c r="N691" s="1">
        <v>0</v>
      </c>
      <c r="O691" s="1" t="s">
        <v>47</v>
      </c>
      <c r="P691" s="1" t="s">
        <v>73</v>
      </c>
      <c r="Q691" s="1" t="e">
        <v>#N/A</v>
      </c>
      <c r="R691" s="1" t="e">
        <v>#N/A</v>
      </c>
      <c r="S691" s="1" t="e">
        <v>#N/A</v>
      </c>
      <c r="T691" s="1" t="e">
        <v>#N/A</v>
      </c>
    </row>
    <row r="692" spans="1:20" ht="15.75" customHeight="1" x14ac:dyDescent="0.2">
      <c r="A692" s="1" t="s">
        <v>3184</v>
      </c>
      <c r="B692" s="1" t="s">
        <v>4375</v>
      </c>
      <c r="C692" s="1" t="s">
        <v>1023</v>
      </c>
      <c r="D692" s="1" t="s">
        <v>3184</v>
      </c>
      <c r="E692" s="1">
        <v>691</v>
      </c>
      <c r="F692" s="5" t="s">
        <v>2126</v>
      </c>
      <c r="G692" s="5"/>
      <c r="H692" s="1">
        <v>3</v>
      </c>
      <c r="I692" s="1" t="s">
        <v>4377</v>
      </c>
      <c r="J692" s="1" t="s">
        <v>462</v>
      </c>
      <c r="K692" s="1" t="s">
        <v>877</v>
      </c>
      <c r="L692" s="1" t="str">
        <f>VLOOKUP(K692,countries!A:B,2,FALSE)</f>
        <v>SA_SE</v>
      </c>
      <c r="M692" s="1" t="s">
        <v>46</v>
      </c>
      <c r="N692" s="1" t="s">
        <v>1643</v>
      </c>
      <c r="O692" s="1" t="s">
        <v>47</v>
      </c>
      <c r="P692" s="1" t="s">
        <v>877</v>
      </c>
      <c r="Q692" s="1" t="e">
        <v>#N/A</v>
      </c>
      <c r="R692" s="1" t="e">
        <v>#N/A</v>
      </c>
      <c r="S692" s="1" t="e">
        <v>#N/A</v>
      </c>
      <c r="T692" s="1" t="e">
        <v>#N/A</v>
      </c>
    </row>
    <row r="693" spans="1:20" ht="15.75" customHeight="1" x14ac:dyDescent="0.2">
      <c r="A693" s="1" t="s">
        <v>3189</v>
      </c>
      <c r="B693" s="1" t="s">
        <v>1126</v>
      </c>
      <c r="C693" s="1" t="s">
        <v>1126</v>
      </c>
      <c r="D693" s="1" t="s">
        <v>3189</v>
      </c>
      <c r="E693" s="1">
        <v>692</v>
      </c>
      <c r="F693" s="5" t="s">
        <v>2126</v>
      </c>
      <c r="G693" s="5" t="s">
        <v>3189</v>
      </c>
      <c r="H693" s="1">
        <v>3</v>
      </c>
      <c r="I693" s="1" t="s">
        <v>4385</v>
      </c>
      <c r="J693" s="1" t="s">
        <v>449</v>
      </c>
      <c r="K693" s="1" t="s">
        <v>73</v>
      </c>
      <c r="L693" s="1" t="str">
        <f>VLOOKUP(K693,countries!A:B,2,FALSE)</f>
        <v>SA_SE</v>
      </c>
      <c r="M693" s="1" t="s">
        <v>74</v>
      </c>
      <c r="N693" s="1" t="s">
        <v>1643</v>
      </c>
      <c r="O693" s="1" t="s">
        <v>356</v>
      </c>
      <c r="P693" s="1" t="s">
        <v>73</v>
      </c>
      <c r="Q693" s="1" t="e">
        <v>#N/A</v>
      </c>
      <c r="R693" s="1" t="e">
        <v>#N/A</v>
      </c>
      <c r="S693" s="1" t="e">
        <v>#N/A</v>
      </c>
      <c r="T693" s="1" t="e">
        <v>#N/A</v>
      </c>
    </row>
    <row r="694" spans="1:20" ht="15.75" customHeight="1" x14ac:dyDescent="0.2">
      <c r="A694" s="1" t="s">
        <v>4390</v>
      </c>
      <c r="B694" s="1" t="s">
        <v>870</v>
      </c>
      <c r="C694" s="1" t="s">
        <v>870</v>
      </c>
      <c r="D694" s="1" t="s">
        <v>4390</v>
      </c>
      <c r="E694" s="1">
        <v>693</v>
      </c>
      <c r="F694" s="5" t="s">
        <v>3303</v>
      </c>
      <c r="G694" s="5" t="s">
        <v>4390</v>
      </c>
      <c r="H694" s="1">
        <v>3</v>
      </c>
      <c r="I694" s="1" t="s">
        <v>4393</v>
      </c>
      <c r="J694" s="1" t="s">
        <v>407</v>
      </c>
      <c r="K694" s="1" t="s">
        <v>877</v>
      </c>
      <c r="L694" s="1" t="str">
        <f>VLOOKUP(K694,countries!A:B,2,FALSE)</f>
        <v>SA_SE</v>
      </c>
      <c r="M694" s="1" t="s">
        <v>46</v>
      </c>
      <c r="N694" s="1">
        <v>0</v>
      </c>
      <c r="O694" s="1" t="s">
        <v>47</v>
      </c>
      <c r="P694" s="1" t="s">
        <v>877</v>
      </c>
      <c r="Q694" s="1" t="e">
        <v>#N/A</v>
      </c>
      <c r="R694" s="1" t="e">
        <v>#N/A</v>
      </c>
      <c r="S694" s="1" t="e">
        <v>#N/A</v>
      </c>
      <c r="T694" s="1" t="e">
        <v>#N/A</v>
      </c>
    </row>
    <row r="695" spans="1:20" ht="15.75" customHeight="1" x14ac:dyDescent="0.2">
      <c r="A695" s="1" t="s">
        <v>3243</v>
      </c>
      <c r="B695" s="1" t="s">
        <v>1140</v>
      </c>
      <c r="C695" s="1" t="s">
        <v>1140</v>
      </c>
      <c r="D695" s="1" t="s">
        <v>3243</v>
      </c>
      <c r="E695" s="1">
        <v>694</v>
      </c>
      <c r="F695" s="5" t="s">
        <v>2126</v>
      </c>
      <c r="G695" s="5" t="s">
        <v>3243</v>
      </c>
      <c r="H695" s="1">
        <v>3</v>
      </c>
      <c r="I695" s="1" t="s">
        <v>4397</v>
      </c>
      <c r="J695" s="1" t="s">
        <v>295</v>
      </c>
      <c r="K695" s="1" t="s">
        <v>73</v>
      </c>
      <c r="L695" s="1" t="str">
        <f>VLOOKUP(K695,countries!A:B,2,FALSE)</f>
        <v>SA_SE</v>
      </c>
      <c r="M695" s="1" t="s">
        <v>74</v>
      </c>
      <c r="N695" s="1" t="s">
        <v>1643</v>
      </c>
      <c r="O695" s="1" t="s">
        <v>356</v>
      </c>
      <c r="P695" s="1" t="s">
        <v>73</v>
      </c>
      <c r="Q695" s="1" t="e">
        <v>#N/A</v>
      </c>
      <c r="R695" s="1" t="e">
        <v>#N/A</v>
      </c>
      <c r="S695" s="1" t="e">
        <v>#N/A</v>
      </c>
      <c r="T695" s="1" t="e">
        <v>#N/A</v>
      </c>
    </row>
    <row r="696" spans="1:20" ht="15.75" customHeight="1" x14ac:dyDescent="0.2">
      <c r="A696" s="1" t="s">
        <v>3175</v>
      </c>
      <c r="B696" s="1" t="s">
        <v>4404</v>
      </c>
      <c r="C696" s="1" t="s">
        <v>1023</v>
      </c>
      <c r="D696" s="1" t="s">
        <v>3175</v>
      </c>
      <c r="E696" s="1">
        <v>695</v>
      </c>
      <c r="F696" s="5" t="s">
        <v>2126</v>
      </c>
      <c r="G696" s="5" t="s">
        <v>3175</v>
      </c>
      <c r="H696" s="1">
        <v>3</v>
      </c>
      <c r="I696" s="1" t="s">
        <v>4406</v>
      </c>
      <c r="J696" s="1" t="s">
        <v>1226</v>
      </c>
      <c r="K696" s="1" t="s">
        <v>877</v>
      </c>
      <c r="L696" s="1" t="str">
        <f>VLOOKUP(K696,countries!A:B,2,FALSE)</f>
        <v>SA_SE</v>
      </c>
      <c r="M696" s="1" t="s">
        <v>46</v>
      </c>
      <c r="N696" s="1" t="s">
        <v>1643</v>
      </c>
      <c r="O696" s="1" t="s">
        <v>47</v>
      </c>
      <c r="P696" s="1" t="s">
        <v>877</v>
      </c>
      <c r="Q696" s="1" t="e">
        <v>#N/A</v>
      </c>
      <c r="R696" s="1" t="e">
        <v>#N/A</v>
      </c>
      <c r="S696" s="1" t="e">
        <v>#N/A</v>
      </c>
      <c r="T696" s="1" t="e">
        <v>#N/A</v>
      </c>
    </row>
    <row r="697" spans="1:20" ht="15.75" customHeight="1" x14ac:dyDescent="0.2">
      <c r="A697" s="1" t="s">
        <v>3191</v>
      </c>
      <c r="B697" s="1" t="s">
        <v>347</v>
      </c>
      <c r="C697" s="1" t="s">
        <v>347</v>
      </c>
      <c r="D697" s="1" t="s">
        <v>3191</v>
      </c>
      <c r="E697" s="1">
        <v>696</v>
      </c>
      <c r="F697" s="5" t="s">
        <v>2126</v>
      </c>
      <c r="G697" s="5" t="s">
        <v>3191</v>
      </c>
      <c r="H697" s="1">
        <v>3</v>
      </c>
      <c r="I697" s="1" t="s">
        <v>4414</v>
      </c>
      <c r="J697" s="1" t="s">
        <v>2050</v>
      </c>
      <c r="K697" s="1" t="s">
        <v>877</v>
      </c>
      <c r="L697" s="1" t="str">
        <f>VLOOKUP(K697,countries!A:B,2,FALSE)</f>
        <v>SA_SE</v>
      </c>
      <c r="M697" s="1" t="s">
        <v>2006</v>
      </c>
      <c r="N697" s="1">
        <v>0</v>
      </c>
      <c r="O697" s="1" t="s">
        <v>47</v>
      </c>
      <c r="P697" s="1" t="s">
        <v>877</v>
      </c>
      <c r="Q697" s="1" t="e">
        <v>#N/A</v>
      </c>
      <c r="R697" s="1" t="e">
        <v>#N/A</v>
      </c>
      <c r="S697" s="1" t="e">
        <v>#N/A</v>
      </c>
      <c r="T697" s="1" t="e">
        <v>#N/A</v>
      </c>
    </row>
    <row r="698" spans="1:20" ht="15.75" customHeight="1" x14ac:dyDescent="0.2">
      <c r="A698" s="1" t="s">
        <v>3178</v>
      </c>
      <c r="B698" s="1" t="s">
        <v>4420</v>
      </c>
      <c r="C698" s="1" t="s">
        <v>1150</v>
      </c>
      <c r="D698" s="1" t="s">
        <v>3178</v>
      </c>
      <c r="E698" s="1">
        <v>697</v>
      </c>
      <c r="F698" s="5" t="s">
        <v>2126</v>
      </c>
      <c r="G698" s="5"/>
      <c r="H698" s="1">
        <v>3</v>
      </c>
      <c r="I698" s="1" t="s">
        <v>4421</v>
      </c>
      <c r="J698" s="1" t="s">
        <v>1367</v>
      </c>
      <c r="K698" s="1" t="s">
        <v>73</v>
      </c>
      <c r="L698" s="1" t="str">
        <f>VLOOKUP(K698,countries!A:B,2,FALSE)</f>
        <v>SA_SE</v>
      </c>
      <c r="M698" s="1" t="s">
        <v>74</v>
      </c>
      <c r="N698" s="1" t="s">
        <v>1643</v>
      </c>
      <c r="O698" s="1" t="s">
        <v>356</v>
      </c>
      <c r="P698" s="1" t="s">
        <v>73</v>
      </c>
      <c r="Q698" s="1" t="e">
        <v>#N/A</v>
      </c>
      <c r="R698" s="1" t="e">
        <v>#N/A</v>
      </c>
      <c r="S698" s="1" t="e">
        <v>#N/A</v>
      </c>
      <c r="T698" s="1" t="e">
        <v>#N/A</v>
      </c>
    </row>
    <row r="699" spans="1:20" ht="15.75" customHeight="1" x14ac:dyDescent="0.2">
      <c r="A699" s="1" t="s">
        <v>3195</v>
      </c>
      <c r="B699" s="1" t="s">
        <v>391</v>
      </c>
      <c r="C699" s="1" t="s">
        <v>391</v>
      </c>
      <c r="D699" s="1" t="s">
        <v>3195</v>
      </c>
      <c r="E699" s="1">
        <v>698</v>
      </c>
      <c r="F699" s="5" t="s">
        <v>2126</v>
      </c>
      <c r="G699" s="5" t="s">
        <v>3195</v>
      </c>
      <c r="H699" s="1">
        <v>3</v>
      </c>
      <c r="I699" s="1" t="s">
        <v>4429</v>
      </c>
      <c r="J699" s="1" t="s">
        <v>726</v>
      </c>
      <c r="K699" s="1" t="s">
        <v>341</v>
      </c>
      <c r="L699" s="1" t="str">
        <f>VLOOKUP(K699,countries!A:B,2,FALSE)</f>
        <v>A_S</v>
      </c>
      <c r="M699" s="1" t="s">
        <v>258</v>
      </c>
      <c r="N699" s="1">
        <v>0</v>
      </c>
      <c r="O699" s="1" t="s">
        <v>47</v>
      </c>
      <c r="P699" s="1" t="s">
        <v>341</v>
      </c>
      <c r="Q699" s="1" t="e">
        <v>#N/A</v>
      </c>
      <c r="R699" s="1" t="e">
        <v>#N/A</v>
      </c>
      <c r="S699" s="1" t="e">
        <v>#N/A</v>
      </c>
      <c r="T699" s="1" t="e">
        <v>#N/A</v>
      </c>
    </row>
    <row r="700" spans="1:20" ht="15.75" customHeight="1" x14ac:dyDescent="0.2">
      <c r="A700" s="1" t="s">
        <v>3227</v>
      </c>
      <c r="B700" s="1" t="s">
        <v>4435</v>
      </c>
      <c r="C700" s="1" t="s">
        <v>391</v>
      </c>
      <c r="D700" s="1" t="s">
        <v>53</v>
      </c>
      <c r="E700" s="1">
        <v>699</v>
      </c>
      <c r="F700" s="5" t="s">
        <v>2126</v>
      </c>
      <c r="G700" s="5"/>
      <c r="H700" s="1">
        <v>3</v>
      </c>
      <c r="I700" s="1" t="s">
        <v>4437</v>
      </c>
      <c r="J700" s="1" t="s">
        <v>1576</v>
      </c>
      <c r="K700" s="1" t="s">
        <v>341</v>
      </c>
      <c r="L700" s="1" t="str">
        <f>VLOOKUP(K700,countries!A:B,2,FALSE)</f>
        <v>A_S</v>
      </c>
      <c r="M700" s="1" t="s">
        <v>258</v>
      </c>
      <c r="N700" s="1">
        <v>0</v>
      </c>
      <c r="O700" s="1" t="s">
        <v>47</v>
      </c>
      <c r="P700" s="1" t="s">
        <v>341</v>
      </c>
      <c r="Q700" s="1" t="e">
        <v>#N/A</v>
      </c>
      <c r="R700" s="1" t="e">
        <v>#N/A</v>
      </c>
      <c r="S700" s="1" t="e">
        <v>#N/A</v>
      </c>
      <c r="T700" s="1" t="e">
        <v>#N/A</v>
      </c>
    </row>
    <row r="701" spans="1:20" ht="15.75" customHeight="1" x14ac:dyDescent="0.2">
      <c r="A701" s="1" t="s">
        <v>3171</v>
      </c>
      <c r="B701" s="1" t="s">
        <v>4442</v>
      </c>
      <c r="C701" s="1" t="s">
        <v>221</v>
      </c>
      <c r="D701" s="1" t="s">
        <v>3171</v>
      </c>
      <c r="E701" s="1">
        <v>700</v>
      </c>
      <c r="F701" s="5" t="s">
        <v>2126</v>
      </c>
      <c r="G701" s="5" t="s">
        <v>3171</v>
      </c>
      <c r="H701" s="1">
        <v>3</v>
      </c>
      <c r="I701" s="1" t="s">
        <v>4444</v>
      </c>
      <c r="J701" s="1" t="s">
        <v>1576</v>
      </c>
      <c r="K701" s="1" t="s">
        <v>877</v>
      </c>
      <c r="L701" s="1" t="str">
        <f>VLOOKUP(K701,countries!A:B,2,FALSE)</f>
        <v>SA_SE</v>
      </c>
      <c r="M701" s="1" t="s">
        <v>46</v>
      </c>
      <c r="N701" s="1">
        <v>0</v>
      </c>
      <c r="O701" s="1" t="s">
        <v>47</v>
      </c>
      <c r="P701" s="1" t="s">
        <v>877</v>
      </c>
      <c r="Q701" s="1" t="e">
        <v>#N/A</v>
      </c>
      <c r="R701" s="1" t="e">
        <v>#N/A</v>
      </c>
      <c r="S701" s="1" t="e">
        <v>#N/A</v>
      </c>
      <c r="T701" s="1" t="e">
        <v>#N/A</v>
      </c>
    </row>
    <row r="702" spans="1:20" ht="15.75" customHeight="1" x14ac:dyDescent="0.2">
      <c r="A702" s="60" t="s">
        <v>3200</v>
      </c>
      <c r="B702" s="61" t="s">
        <v>1141</v>
      </c>
      <c r="C702" s="61" t="s">
        <v>1141</v>
      </c>
      <c r="D702" s="1" t="s">
        <v>53</v>
      </c>
      <c r="E702" s="1">
        <v>701</v>
      </c>
      <c r="F702" s="5" t="s">
        <v>2126</v>
      </c>
      <c r="G702" s="5" t="s">
        <v>3200</v>
      </c>
      <c r="H702" s="1">
        <v>3</v>
      </c>
      <c r="I702" s="19" t="s">
        <v>4460</v>
      </c>
      <c r="J702" s="19" t="s">
        <v>1576</v>
      </c>
      <c r="K702" s="1" t="s">
        <v>73</v>
      </c>
      <c r="L702" s="1" t="str">
        <f>VLOOKUP(K702,countries!A:B,2,FALSE)</f>
        <v>SA_SE</v>
      </c>
      <c r="M702" s="1" t="s">
        <v>74</v>
      </c>
      <c r="N702" s="1" t="s">
        <v>1643</v>
      </c>
      <c r="O702" s="1" t="s">
        <v>356</v>
      </c>
      <c r="P702" s="1" t="s">
        <v>73</v>
      </c>
      <c r="Q702" s="19" t="e">
        <v>#N/A</v>
      </c>
      <c r="R702" s="19" t="e">
        <v>#N/A</v>
      </c>
      <c r="S702" s="19" t="e">
        <v>#N/A</v>
      </c>
      <c r="T702" s="19" t="e">
        <v>#N/A</v>
      </c>
    </row>
    <row r="703" spans="1:20" ht="15.75" customHeight="1" x14ac:dyDescent="0.2">
      <c r="A703" s="1" t="s">
        <v>3208</v>
      </c>
      <c r="B703" s="1" t="s">
        <v>4466</v>
      </c>
      <c r="C703" s="1" t="s">
        <v>1150</v>
      </c>
      <c r="D703" s="1" t="s">
        <v>3208</v>
      </c>
      <c r="E703" s="1">
        <v>702</v>
      </c>
      <c r="F703" s="5" t="s">
        <v>2126</v>
      </c>
      <c r="G703" s="5" t="s">
        <v>3208</v>
      </c>
      <c r="H703" s="1">
        <v>3</v>
      </c>
      <c r="I703" s="1" t="s">
        <v>4469</v>
      </c>
      <c r="J703" s="1" t="s">
        <v>1479</v>
      </c>
      <c r="K703" s="1" t="s">
        <v>73</v>
      </c>
      <c r="L703" s="1" t="str">
        <f>VLOOKUP(K703,countries!A:B,2,FALSE)</f>
        <v>SA_SE</v>
      </c>
      <c r="M703" s="1" t="s">
        <v>74</v>
      </c>
      <c r="N703" s="1" t="s">
        <v>1643</v>
      </c>
      <c r="O703" s="1" t="s">
        <v>356</v>
      </c>
      <c r="P703" s="1" t="s">
        <v>73</v>
      </c>
      <c r="Q703" s="1" t="e">
        <v>#N/A</v>
      </c>
      <c r="R703" s="1" t="e">
        <v>#N/A</v>
      </c>
      <c r="S703" s="1" t="e">
        <v>#N/A</v>
      </c>
      <c r="T703" s="1" t="e">
        <v>#N/A</v>
      </c>
    </row>
    <row r="704" spans="1:20" ht="15.75" customHeight="1" x14ac:dyDescent="0.2">
      <c r="A704" s="1" t="s">
        <v>3251</v>
      </c>
      <c r="B704" s="1" t="s">
        <v>763</v>
      </c>
      <c r="C704" s="1" t="s">
        <v>763</v>
      </c>
      <c r="D704" s="1" t="s">
        <v>3251</v>
      </c>
      <c r="E704" s="1">
        <v>703</v>
      </c>
      <c r="F704" s="5" t="s">
        <v>2126</v>
      </c>
      <c r="G704" s="5" t="s">
        <v>3251</v>
      </c>
      <c r="H704" s="1">
        <v>3</v>
      </c>
      <c r="I704" s="1" t="s">
        <v>4475</v>
      </c>
      <c r="J704" s="1" t="s">
        <v>1414</v>
      </c>
      <c r="K704" s="1" t="s">
        <v>877</v>
      </c>
      <c r="L704" s="1" t="str">
        <f>VLOOKUP(K704,countries!A:B,2,FALSE)</f>
        <v>SA_SE</v>
      </c>
      <c r="M704" s="1" t="s">
        <v>2006</v>
      </c>
      <c r="N704" s="1">
        <v>0</v>
      </c>
      <c r="O704" s="1" t="s">
        <v>47</v>
      </c>
      <c r="P704" s="1" t="s">
        <v>877</v>
      </c>
      <c r="Q704" s="1" t="e">
        <v>#N/A</v>
      </c>
      <c r="R704" s="1" t="e">
        <v>#N/A</v>
      </c>
      <c r="S704" s="1" t="e">
        <v>#N/A</v>
      </c>
      <c r="T704" s="1" t="e">
        <v>#N/A</v>
      </c>
    </row>
    <row r="705" spans="1:26" ht="15.75" customHeight="1" x14ac:dyDescent="0.2">
      <c r="A705" s="1" t="s">
        <v>4479</v>
      </c>
      <c r="B705" s="1" t="s">
        <v>4480</v>
      </c>
      <c r="C705" s="1" t="s">
        <v>1150</v>
      </c>
      <c r="D705" s="1" t="s">
        <v>53</v>
      </c>
      <c r="E705" s="1">
        <v>704</v>
      </c>
      <c r="F705" s="5" t="s">
        <v>3795</v>
      </c>
      <c r="G705" s="5" t="s">
        <v>4479</v>
      </c>
      <c r="H705" s="1">
        <v>3</v>
      </c>
      <c r="I705" s="1" t="s">
        <v>4483</v>
      </c>
      <c r="J705" s="1" t="s">
        <v>1479</v>
      </c>
      <c r="K705" s="1" t="s">
        <v>73</v>
      </c>
      <c r="L705" s="1" t="str">
        <f>VLOOKUP(K705,countries!A:B,2,FALSE)</f>
        <v>SA_SE</v>
      </c>
      <c r="M705" s="1" t="s">
        <v>74</v>
      </c>
      <c r="N705" s="1" t="s">
        <v>1643</v>
      </c>
      <c r="O705" s="1" t="s">
        <v>356</v>
      </c>
      <c r="P705" s="1" t="s">
        <v>73</v>
      </c>
      <c r="Q705" s="1" t="e">
        <v>#N/A</v>
      </c>
      <c r="R705" s="1" t="e">
        <v>#N/A</v>
      </c>
      <c r="S705" s="1" t="e">
        <v>#N/A</v>
      </c>
      <c r="T705" s="1" t="e">
        <v>#N/A</v>
      </c>
    </row>
    <row r="706" spans="1:26" ht="15.75" customHeight="1" x14ac:dyDescent="0.2">
      <c r="A706" s="1" t="s">
        <v>2163</v>
      </c>
      <c r="B706" s="1" t="s">
        <v>101</v>
      </c>
      <c r="C706" s="1" t="s">
        <v>101</v>
      </c>
      <c r="D706" s="1" t="s">
        <v>2163</v>
      </c>
      <c r="E706" s="1">
        <v>705</v>
      </c>
      <c r="F706" s="5" t="s">
        <v>2164</v>
      </c>
      <c r="G706" s="5" t="s">
        <v>2163</v>
      </c>
      <c r="H706" s="1">
        <v>3</v>
      </c>
      <c r="I706" s="1" t="s">
        <v>4488</v>
      </c>
      <c r="J706" s="1" t="s">
        <v>1538</v>
      </c>
      <c r="K706" s="1" t="s">
        <v>877</v>
      </c>
      <c r="L706" s="1" t="str">
        <f>VLOOKUP(K706,countries!A:B,2,FALSE)</f>
        <v>SA_SE</v>
      </c>
      <c r="M706" s="1" t="s">
        <v>2006</v>
      </c>
      <c r="N706" s="1">
        <v>0</v>
      </c>
      <c r="O706" s="1" t="s">
        <v>47</v>
      </c>
      <c r="P706" s="1" t="s">
        <v>877</v>
      </c>
      <c r="Q706" s="1" t="e">
        <v>#N/A</v>
      </c>
      <c r="R706" s="1" t="e">
        <v>#N/A</v>
      </c>
      <c r="S706" s="1" t="e">
        <v>#N/A</v>
      </c>
      <c r="T706" s="1" t="e">
        <v>#N/A</v>
      </c>
    </row>
    <row r="707" spans="1:26" ht="15.75" customHeight="1" x14ac:dyDescent="0.2">
      <c r="A707" s="1" t="s">
        <v>3198</v>
      </c>
      <c r="B707" s="1" t="s">
        <v>740</v>
      </c>
      <c r="C707" s="1" t="s">
        <v>740</v>
      </c>
      <c r="D707" s="1" t="s">
        <v>53</v>
      </c>
      <c r="E707" s="1">
        <v>706</v>
      </c>
      <c r="F707" s="5" t="s">
        <v>2126</v>
      </c>
      <c r="G707" s="5" t="s">
        <v>3198</v>
      </c>
      <c r="H707" s="1">
        <v>3</v>
      </c>
      <c r="I707" s="1" t="s">
        <v>4495</v>
      </c>
      <c r="J707" s="1" t="s">
        <v>462</v>
      </c>
      <c r="K707" s="1" t="s">
        <v>877</v>
      </c>
      <c r="L707" s="1" t="str">
        <f>VLOOKUP(K707,countries!A:B,2,FALSE)</f>
        <v>SA_SE</v>
      </c>
      <c r="M707" s="1" t="s">
        <v>2006</v>
      </c>
      <c r="N707" s="1">
        <v>0</v>
      </c>
      <c r="O707" s="1" t="s">
        <v>47</v>
      </c>
      <c r="P707" s="1" t="s">
        <v>877</v>
      </c>
      <c r="Q707" s="1" t="e">
        <v>#N/A</v>
      </c>
      <c r="R707" s="1" t="e">
        <v>#N/A</v>
      </c>
      <c r="S707" s="1" t="e">
        <v>#N/A</v>
      </c>
      <c r="T707" s="1" t="e">
        <v>#N/A</v>
      </c>
      <c r="U707" s="19"/>
      <c r="V707" s="19"/>
      <c r="W707" s="19"/>
      <c r="X707" s="19"/>
      <c r="Y707" s="19"/>
      <c r="Z707" s="19"/>
    </row>
    <row r="708" spans="1:26" ht="15.75" customHeight="1" x14ac:dyDescent="0.2">
      <c r="A708" s="1" t="s">
        <v>3234</v>
      </c>
      <c r="B708" s="1" t="s">
        <v>4500</v>
      </c>
      <c r="C708" s="1" t="s">
        <v>740</v>
      </c>
      <c r="D708" s="1" t="s">
        <v>3234</v>
      </c>
      <c r="E708" s="1">
        <v>707</v>
      </c>
      <c r="F708" s="5" t="s">
        <v>2126</v>
      </c>
      <c r="G708" s="5"/>
      <c r="H708" s="1">
        <v>3</v>
      </c>
      <c r="I708" s="1" t="s">
        <v>4502</v>
      </c>
      <c r="J708" s="1" t="s">
        <v>284</v>
      </c>
      <c r="K708" s="1" t="s">
        <v>877</v>
      </c>
      <c r="L708" s="1" t="str">
        <f>VLOOKUP(K708,countries!A:B,2,FALSE)</f>
        <v>SA_SE</v>
      </c>
      <c r="M708" s="1" t="s">
        <v>2006</v>
      </c>
      <c r="N708" s="1">
        <v>0</v>
      </c>
      <c r="O708" s="1" t="s">
        <v>47</v>
      </c>
      <c r="P708" s="1" t="s">
        <v>877</v>
      </c>
      <c r="Q708" s="1" t="e">
        <v>#N/A</v>
      </c>
      <c r="R708" s="1" t="e">
        <v>#N/A</v>
      </c>
      <c r="S708" s="1" t="e">
        <v>#N/A</v>
      </c>
      <c r="T708" s="1" t="e">
        <v>#N/A</v>
      </c>
    </row>
    <row r="709" spans="1:26" ht="15.75" customHeight="1" x14ac:dyDescent="0.2">
      <c r="A709" s="1" t="s">
        <v>3203</v>
      </c>
      <c r="B709" s="1" t="s">
        <v>1149</v>
      </c>
      <c r="C709" s="1" t="s">
        <v>1149</v>
      </c>
      <c r="D709" s="1" t="s">
        <v>3203</v>
      </c>
      <c r="E709" s="1">
        <v>708</v>
      </c>
      <c r="F709" s="5" t="s">
        <v>2126</v>
      </c>
      <c r="G709" s="5" t="s">
        <v>3203</v>
      </c>
      <c r="H709" s="1">
        <v>3</v>
      </c>
      <c r="I709" s="1" t="s">
        <v>4506</v>
      </c>
      <c r="J709" s="1" t="s">
        <v>1094</v>
      </c>
      <c r="K709" s="1" t="s">
        <v>73</v>
      </c>
      <c r="L709" s="1" t="str">
        <f>VLOOKUP(K709,countries!A:B,2,FALSE)</f>
        <v>SA_SE</v>
      </c>
      <c r="M709" s="1" t="s">
        <v>74</v>
      </c>
      <c r="N709" s="1" t="s">
        <v>1643</v>
      </c>
      <c r="O709" s="1" t="s">
        <v>47</v>
      </c>
      <c r="P709" s="1" t="s">
        <v>73</v>
      </c>
      <c r="Q709" s="1" t="s">
        <v>535</v>
      </c>
      <c r="R709" s="1" t="s">
        <v>49</v>
      </c>
      <c r="S709" s="1">
        <v>36.9</v>
      </c>
      <c r="T709" s="1">
        <v>3214</v>
      </c>
    </row>
    <row r="710" spans="1:26" ht="15.75" customHeight="1" x14ac:dyDescent="0.2">
      <c r="A710" s="1" t="s">
        <v>3224</v>
      </c>
      <c r="B710" s="1" t="s">
        <v>354</v>
      </c>
      <c r="C710" s="1" t="s">
        <v>354</v>
      </c>
      <c r="D710" s="1" t="s">
        <v>3224</v>
      </c>
      <c r="E710" s="1">
        <v>709</v>
      </c>
      <c r="F710" s="5" t="s">
        <v>2126</v>
      </c>
      <c r="G710" s="5" t="s">
        <v>3224</v>
      </c>
      <c r="H710" s="1">
        <v>3</v>
      </c>
      <c r="I710" s="1" t="s">
        <v>4511</v>
      </c>
      <c r="J710" s="1" t="s">
        <v>109</v>
      </c>
      <c r="K710" s="1" t="s">
        <v>877</v>
      </c>
      <c r="L710" s="1" t="str">
        <f>VLOOKUP(K710,countries!A:B,2,FALSE)</f>
        <v>SA_SE</v>
      </c>
      <c r="M710" s="1" t="s">
        <v>433</v>
      </c>
      <c r="N710" s="1">
        <v>0</v>
      </c>
      <c r="O710" s="1" t="s">
        <v>47</v>
      </c>
      <c r="P710" s="1" t="s">
        <v>877</v>
      </c>
      <c r="Q710" s="1" t="s">
        <v>535</v>
      </c>
      <c r="R710" s="1" t="s">
        <v>49</v>
      </c>
      <c r="S710" s="1">
        <v>36.299999999999997</v>
      </c>
      <c r="T710" s="1">
        <v>3214</v>
      </c>
    </row>
    <row r="711" spans="1:26" ht="15.75" customHeight="1" x14ac:dyDescent="0.2">
      <c r="A711" s="1" t="s">
        <v>3210</v>
      </c>
      <c r="B711" s="1" t="s">
        <v>366</v>
      </c>
      <c r="C711" s="1" t="s">
        <v>366</v>
      </c>
      <c r="D711" s="1" t="s">
        <v>3210</v>
      </c>
      <c r="E711" s="1">
        <v>710</v>
      </c>
      <c r="F711" s="5" t="s">
        <v>2126</v>
      </c>
      <c r="G711" s="5" t="s">
        <v>3210</v>
      </c>
      <c r="H711" s="1">
        <v>3</v>
      </c>
      <c r="I711" s="1" t="s">
        <v>4519</v>
      </c>
      <c r="J711" s="1" t="s">
        <v>780</v>
      </c>
      <c r="K711" s="1" t="s">
        <v>877</v>
      </c>
      <c r="L711" s="1" t="str">
        <f>VLOOKUP(K711,countries!A:B,2,FALSE)</f>
        <v>SA_SE</v>
      </c>
      <c r="M711" s="1" t="s">
        <v>2006</v>
      </c>
      <c r="N711" s="1">
        <v>0</v>
      </c>
      <c r="O711" s="1" t="s">
        <v>47</v>
      </c>
      <c r="P711" s="1" t="s">
        <v>877</v>
      </c>
      <c r="Q711" s="1" t="e">
        <v>#N/A</v>
      </c>
      <c r="R711" s="1" t="e">
        <v>#N/A</v>
      </c>
      <c r="S711" s="1" t="e">
        <v>#N/A</v>
      </c>
      <c r="T711" s="1" t="e">
        <v>#N/A</v>
      </c>
    </row>
    <row r="712" spans="1:26" ht="15.75" customHeight="1" x14ac:dyDescent="0.2">
      <c r="A712" s="1" t="s">
        <v>4264</v>
      </c>
      <c r="B712" s="1" t="s">
        <v>759</v>
      </c>
      <c r="C712" s="1" t="s">
        <v>759</v>
      </c>
      <c r="D712" s="1" t="s">
        <v>4264</v>
      </c>
      <c r="E712" s="1">
        <v>711</v>
      </c>
      <c r="F712" s="5" t="s">
        <v>3102</v>
      </c>
      <c r="G712" s="5" t="s">
        <v>4264</v>
      </c>
      <c r="H712" s="1">
        <v>3</v>
      </c>
      <c r="I712" s="1" t="s">
        <v>4528</v>
      </c>
      <c r="J712" s="1" t="s">
        <v>284</v>
      </c>
      <c r="K712" s="1" t="s">
        <v>877</v>
      </c>
      <c r="L712" s="1" t="str">
        <f>VLOOKUP(K712,countries!A:B,2,FALSE)</f>
        <v>SA_SE</v>
      </c>
      <c r="M712" s="1" t="s">
        <v>2006</v>
      </c>
      <c r="N712" s="1">
        <v>0</v>
      </c>
      <c r="O712" s="1" t="s">
        <v>47</v>
      </c>
      <c r="P712" s="1" t="s">
        <v>877</v>
      </c>
      <c r="Q712" s="1" t="e">
        <v>#N/A</v>
      </c>
      <c r="R712" s="1" t="e">
        <v>#N/A</v>
      </c>
      <c r="S712" s="1" t="e">
        <v>#N/A</v>
      </c>
      <c r="T712" s="1" t="e">
        <v>#N/A</v>
      </c>
    </row>
    <row r="713" spans="1:26" ht="15.75" customHeight="1" x14ac:dyDescent="0.2">
      <c r="A713" s="1" t="s">
        <v>3182</v>
      </c>
      <c r="B713" s="1" t="s">
        <v>4535</v>
      </c>
      <c r="C713" s="1" t="s">
        <v>759</v>
      </c>
      <c r="D713" s="1" t="s">
        <v>3182</v>
      </c>
      <c r="E713" s="1">
        <v>712</v>
      </c>
      <c r="F713" s="5" t="s">
        <v>2126</v>
      </c>
      <c r="G713" s="5" t="s">
        <v>3182</v>
      </c>
      <c r="H713" s="1">
        <v>3</v>
      </c>
      <c r="I713" s="1" t="s">
        <v>4540</v>
      </c>
      <c r="J713" s="1" t="s">
        <v>1438</v>
      </c>
      <c r="K713" s="1" t="s">
        <v>877</v>
      </c>
      <c r="L713" s="1" t="str">
        <f>VLOOKUP(K713,countries!A:B,2,FALSE)</f>
        <v>SA_SE</v>
      </c>
      <c r="M713" s="1" t="s">
        <v>2006</v>
      </c>
      <c r="N713" s="1">
        <v>0</v>
      </c>
      <c r="O713" s="1" t="s">
        <v>47</v>
      </c>
      <c r="P713" s="1" t="s">
        <v>877</v>
      </c>
      <c r="Q713" s="1" t="e">
        <v>#N/A</v>
      </c>
      <c r="R713" s="1" t="e">
        <v>#N/A</v>
      </c>
      <c r="S713" s="1" t="e">
        <v>#N/A</v>
      </c>
      <c r="T713" s="1" t="e">
        <v>#N/A</v>
      </c>
    </row>
    <row r="714" spans="1:26" ht="15.75" customHeight="1" x14ac:dyDescent="0.2">
      <c r="A714" s="1" t="s">
        <v>3239</v>
      </c>
      <c r="B714" s="1" t="s">
        <v>949</v>
      </c>
      <c r="C714" s="1" t="s">
        <v>949</v>
      </c>
      <c r="D714" s="1" t="s">
        <v>3239</v>
      </c>
      <c r="E714" s="1">
        <v>713</v>
      </c>
      <c r="F714" s="5" t="s">
        <v>2126</v>
      </c>
      <c r="G714" s="5" t="s">
        <v>3239</v>
      </c>
      <c r="H714" s="1">
        <v>3</v>
      </c>
      <c r="I714" s="1" t="s">
        <v>4546</v>
      </c>
      <c r="J714" s="1" t="s">
        <v>1587</v>
      </c>
      <c r="K714" s="1" t="s">
        <v>877</v>
      </c>
      <c r="L714" s="1" t="str">
        <f>VLOOKUP(K714,countries!A:B,2,FALSE)</f>
        <v>SA_SE</v>
      </c>
      <c r="M714" s="1" t="s">
        <v>275</v>
      </c>
      <c r="N714" s="1">
        <v>0</v>
      </c>
      <c r="O714" s="1" t="s">
        <v>47</v>
      </c>
      <c r="P714" s="1" t="s">
        <v>877</v>
      </c>
      <c r="Q714" s="1" t="e">
        <v>#N/A</v>
      </c>
      <c r="R714" s="1" t="e">
        <v>#N/A</v>
      </c>
      <c r="S714" s="1" t="e">
        <v>#N/A</v>
      </c>
      <c r="T714" s="1" t="e">
        <v>#N/A</v>
      </c>
    </row>
    <row r="715" spans="1:26" ht="15.75" customHeight="1" x14ac:dyDescent="0.2">
      <c r="A715" s="1" t="s">
        <v>3214</v>
      </c>
      <c r="B715" s="1" t="s">
        <v>4550</v>
      </c>
      <c r="C715" s="1" t="s">
        <v>949</v>
      </c>
      <c r="D715" s="1" t="s">
        <v>53</v>
      </c>
      <c r="E715" s="1">
        <v>714</v>
      </c>
      <c r="F715" s="5" t="s">
        <v>2126</v>
      </c>
      <c r="G715" s="5"/>
      <c r="H715" s="1">
        <v>3</v>
      </c>
      <c r="I715" s="1" t="s">
        <v>4552</v>
      </c>
      <c r="J715" s="1" t="s">
        <v>1318</v>
      </c>
      <c r="K715" s="1" t="s">
        <v>877</v>
      </c>
      <c r="L715" s="1" t="str">
        <f>VLOOKUP(K715,countries!A:B,2,FALSE)</f>
        <v>SA_SE</v>
      </c>
      <c r="M715" s="1" t="s">
        <v>275</v>
      </c>
      <c r="N715" s="1">
        <v>0</v>
      </c>
      <c r="O715" s="1" t="s">
        <v>47</v>
      </c>
      <c r="P715" s="1" t="s">
        <v>877</v>
      </c>
      <c r="Q715" s="1" t="e">
        <v>#N/A</v>
      </c>
      <c r="R715" s="1" t="e">
        <v>#N/A</v>
      </c>
      <c r="S715" s="1" t="e">
        <v>#N/A</v>
      </c>
      <c r="T715" s="1" t="e">
        <v>#N/A</v>
      </c>
    </row>
    <row r="716" spans="1:26" ht="15.75" customHeight="1" x14ac:dyDescent="0.2">
      <c r="A716" s="1" t="s">
        <v>3218</v>
      </c>
      <c r="B716" s="1" t="s">
        <v>326</v>
      </c>
      <c r="C716" s="1" t="s">
        <v>326</v>
      </c>
      <c r="D716" s="1" t="s">
        <v>3218</v>
      </c>
      <c r="E716" s="1">
        <v>715</v>
      </c>
      <c r="F716" s="5" t="s">
        <v>2126</v>
      </c>
      <c r="G716" s="5" t="s">
        <v>3218</v>
      </c>
      <c r="H716" s="1">
        <v>3</v>
      </c>
      <c r="I716" s="1" t="s">
        <v>4557</v>
      </c>
      <c r="J716" s="1" t="s">
        <v>924</v>
      </c>
      <c r="K716" s="1" t="s">
        <v>296</v>
      </c>
      <c r="L716" s="1" t="str">
        <f>VLOOKUP(K716,countries!A:B,2,FALSE)</f>
        <v>SA_SE</v>
      </c>
      <c r="M716" s="1" t="s">
        <v>275</v>
      </c>
      <c r="N716" s="1">
        <v>0</v>
      </c>
      <c r="O716" s="1" t="s">
        <v>47</v>
      </c>
      <c r="P716" s="1" t="s">
        <v>296</v>
      </c>
      <c r="Q716" s="1" t="e">
        <v>#N/A</v>
      </c>
      <c r="R716" s="1" t="e">
        <v>#N/A</v>
      </c>
      <c r="S716" s="1" t="e">
        <v>#N/A</v>
      </c>
      <c r="T716" s="1" t="e">
        <v>#N/A</v>
      </c>
    </row>
    <row r="717" spans="1:26" ht="15.75" customHeight="1" x14ac:dyDescent="0.2">
      <c r="A717" s="1" t="s">
        <v>3230</v>
      </c>
      <c r="B717" s="1" t="s">
        <v>728</v>
      </c>
      <c r="C717" s="1" t="s">
        <v>728</v>
      </c>
      <c r="D717" s="1" t="s">
        <v>3230</v>
      </c>
      <c r="E717" s="1">
        <v>716</v>
      </c>
      <c r="F717" s="5" t="s">
        <v>2126</v>
      </c>
      <c r="G717" s="5" t="s">
        <v>3230</v>
      </c>
      <c r="H717" s="1">
        <v>3</v>
      </c>
      <c r="I717" s="1" t="s">
        <v>4563</v>
      </c>
      <c r="J717" s="1" t="s">
        <v>761</v>
      </c>
      <c r="K717" s="1" t="s">
        <v>877</v>
      </c>
      <c r="L717" s="1" t="str">
        <f>VLOOKUP(K717,countries!A:B,2,FALSE)</f>
        <v>SA_SE</v>
      </c>
      <c r="M717" s="1" t="s">
        <v>2006</v>
      </c>
      <c r="N717" s="1">
        <v>0</v>
      </c>
      <c r="O717" s="1" t="s">
        <v>47</v>
      </c>
      <c r="P717" s="1" t="s">
        <v>877</v>
      </c>
      <c r="Q717" s="1" t="e">
        <v>#N/A</v>
      </c>
      <c r="R717" s="1" t="e">
        <v>#N/A</v>
      </c>
      <c r="S717" s="1" t="e">
        <v>#N/A</v>
      </c>
      <c r="T717" s="1" t="e">
        <v>#N/A</v>
      </c>
    </row>
    <row r="718" spans="1:26" ht="15.75" customHeight="1" x14ac:dyDescent="0.2">
      <c r="A718" s="1" t="s">
        <v>3592</v>
      </c>
      <c r="B718" s="1" t="s">
        <v>372</v>
      </c>
      <c r="C718" s="1" t="s">
        <v>372</v>
      </c>
      <c r="D718" s="1" t="s">
        <v>3592</v>
      </c>
      <c r="E718" s="1">
        <v>717</v>
      </c>
      <c r="F718" s="5" t="s">
        <v>2288</v>
      </c>
      <c r="G718" s="5" t="s">
        <v>3592</v>
      </c>
      <c r="H718" s="1">
        <v>3</v>
      </c>
      <c r="I718" s="1" t="s">
        <v>4574</v>
      </c>
      <c r="J718" s="1" t="s">
        <v>1429</v>
      </c>
      <c r="K718" s="1" t="s">
        <v>1480</v>
      </c>
      <c r="L718" s="1" t="str">
        <f>VLOOKUP(K718,countries!A:B,2,FALSE)</f>
        <v>SA_NW</v>
      </c>
      <c r="M718" s="1" t="s">
        <v>74</v>
      </c>
      <c r="N718" s="1">
        <v>0</v>
      </c>
      <c r="O718" s="1" t="s">
        <v>47</v>
      </c>
      <c r="P718" s="1" t="s">
        <v>1480</v>
      </c>
      <c r="Q718" s="1" t="e">
        <v>#N/A</v>
      </c>
      <c r="R718" s="1" t="e">
        <v>#N/A</v>
      </c>
      <c r="S718" s="1" t="e">
        <v>#N/A</v>
      </c>
      <c r="T718" s="1" t="e">
        <v>#N/A</v>
      </c>
    </row>
    <row r="719" spans="1:26" ht="15.75" customHeight="1" x14ac:dyDescent="0.2">
      <c r="A719" s="1" t="s">
        <v>3594</v>
      </c>
      <c r="B719" s="1" t="s">
        <v>4580</v>
      </c>
      <c r="C719" s="1" t="s">
        <v>1138</v>
      </c>
      <c r="D719" s="1" t="s">
        <v>3594</v>
      </c>
      <c r="E719" s="1">
        <v>718</v>
      </c>
      <c r="F719" s="5" t="s">
        <v>2288</v>
      </c>
      <c r="G719" s="5" t="s">
        <v>3594</v>
      </c>
      <c r="H719" s="1">
        <v>3</v>
      </c>
      <c r="I719" s="1" t="s">
        <v>4583</v>
      </c>
      <c r="J719" s="1" t="s">
        <v>1006</v>
      </c>
      <c r="K719" s="1" t="s">
        <v>374</v>
      </c>
      <c r="L719" s="1" t="str">
        <f>VLOOKUP(K719,countries!A:B,2,FALSE)</f>
        <v>na</v>
      </c>
      <c r="M719" s="1" t="s">
        <v>374</v>
      </c>
      <c r="N719" s="1" t="s">
        <v>1643</v>
      </c>
      <c r="O719" s="1" t="s">
        <v>356</v>
      </c>
      <c r="P719" s="1" t="s">
        <v>374</v>
      </c>
      <c r="Q719" s="1" t="s">
        <v>535</v>
      </c>
      <c r="R719" s="1" t="s">
        <v>49</v>
      </c>
      <c r="S719" s="1">
        <v>37.299999999999997</v>
      </c>
      <c r="T719" s="1">
        <v>3421</v>
      </c>
    </row>
    <row r="720" spans="1:26" ht="15.75" customHeight="1" x14ac:dyDescent="0.2">
      <c r="A720" s="1" t="s">
        <v>3264</v>
      </c>
      <c r="B720" s="1" t="s">
        <v>1139</v>
      </c>
      <c r="C720" s="1" t="s">
        <v>1139</v>
      </c>
      <c r="D720" s="1" t="s">
        <v>3264</v>
      </c>
      <c r="E720" s="1">
        <v>719</v>
      </c>
      <c r="F720" s="5" t="s">
        <v>2126</v>
      </c>
      <c r="G720" s="5" t="s">
        <v>3264</v>
      </c>
      <c r="H720" s="1">
        <v>3</v>
      </c>
      <c r="I720" s="1" t="s">
        <v>4594</v>
      </c>
      <c r="J720" s="1" t="s">
        <v>226</v>
      </c>
      <c r="K720" s="1" t="s">
        <v>73</v>
      </c>
      <c r="L720" s="1" t="str">
        <f>VLOOKUP(K720,countries!A:B,2,FALSE)</f>
        <v>SA_SE</v>
      </c>
      <c r="M720" s="1" t="s">
        <v>74</v>
      </c>
      <c r="N720" s="1" t="s">
        <v>1643</v>
      </c>
      <c r="O720" s="1" t="s">
        <v>356</v>
      </c>
      <c r="P720" s="1" t="s">
        <v>73</v>
      </c>
      <c r="Q720" s="1" t="e">
        <v>#N/A</v>
      </c>
      <c r="R720" s="1" t="e">
        <v>#N/A</v>
      </c>
      <c r="S720" s="1" t="e">
        <v>#N/A</v>
      </c>
      <c r="T720" s="1" t="e">
        <v>#N/A</v>
      </c>
    </row>
    <row r="721" spans="1:20" ht="15.75" customHeight="1" x14ac:dyDescent="0.2">
      <c r="A721" s="1" t="s">
        <v>4602</v>
      </c>
      <c r="B721" s="1" t="s">
        <v>1136</v>
      </c>
      <c r="C721" s="1" t="s">
        <v>1136</v>
      </c>
      <c r="D721" s="1" t="s">
        <v>4602</v>
      </c>
      <c r="E721" s="1">
        <v>720</v>
      </c>
      <c r="F721" s="5" t="s">
        <v>2436</v>
      </c>
      <c r="G721" s="5" t="s">
        <v>4602</v>
      </c>
      <c r="H721" s="1">
        <v>3</v>
      </c>
      <c r="I721" s="1" t="s">
        <v>4605</v>
      </c>
      <c r="J721" s="1" t="s">
        <v>88</v>
      </c>
      <c r="K721" s="1" t="s">
        <v>73</v>
      </c>
      <c r="L721" s="1" t="str">
        <f>VLOOKUP(K721,countries!A:B,2,FALSE)</f>
        <v>SA_SE</v>
      </c>
      <c r="M721" s="1" t="s">
        <v>74</v>
      </c>
      <c r="N721" s="1" t="s">
        <v>1643</v>
      </c>
      <c r="O721" s="1" t="s">
        <v>356</v>
      </c>
      <c r="P721" s="1" t="s">
        <v>73</v>
      </c>
      <c r="Q721" s="1" t="e">
        <v>#N/A</v>
      </c>
      <c r="R721" s="1" t="e">
        <v>#N/A</v>
      </c>
      <c r="S721" s="1" t="e">
        <v>#N/A</v>
      </c>
      <c r="T721" s="1" t="e">
        <v>#N/A</v>
      </c>
    </row>
    <row r="722" spans="1:20" ht="15.75" customHeight="1" x14ac:dyDescent="0.2">
      <c r="A722" s="25" t="s">
        <v>4610</v>
      </c>
      <c r="B722" s="1" t="s">
        <v>4612</v>
      </c>
      <c r="C722" s="1" t="s">
        <v>1141</v>
      </c>
      <c r="D722" s="1" t="s">
        <v>4610</v>
      </c>
      <c r="E722" s="1">
        <v>721</v>
      </c>
      <c r="F722" s="5" t="s">
        <v>2436</v>
      </c>
      <c r="G722" s="5" t="s">
        <v>4610</v>
      </c>
      <c r="H722" s="1">
        <v>3</v>
      </c>
      <c r="I722" s="1" t="s">
        <v>4614</v>
      </c>
      <c r="J722" s="1" t="s">
        <v>1313</v>
      </c>
      <c r="K722" s="1" t="s">
        <v>73</v>
      </c>
      <c r="L722" s="1" t="str">
        <f>VLOOKUP(K722,countries!A:B,2,FALSE)</f>
        <v>SA_SE</v>
      </c>
      <c r="M722" s="1" t="s">
        <v>74</v>
      </c>
      <c r="N722" s="1" t="s">
        <v>1643</v>
      </c>
      <c r="O722" s="1" t="s">
        <v>356</v>
      </c>
      <c r="P722" s="1" t="s">
        <v>73</v>
      </c>
      <c r="Q722" s="1" t="e">
        <v>#N/A</v>
      </c>
      <c r="R722" s="1" t="e">
        <v>#N/A</v>
      </c>
      <c r="S722" s="1" t="e">
        <v>#N/A</v>
      </c>
      <c r="T722" s="1" t="e">
        <v>#N/A</v>
      </c>
    </row>
    <row r="723" spans="1:20" ht="15.75" customHeight="1" x14ac:dyDescent="0.2">
      <c r="A723" s="1" t="s">
        <v>3566</v>
      </c>
      <c r="B723" s="1" t="s">
        <v>364</v>
      </c>
      <c r="C723" s="1" t="s">
        <v>364</v>
      </c>
      <c r="D723" s="1" t="s">
        <v>3566</v>
      </c>
      <c r="E723" s="1">
        <v>722</v>
      </c>
      <c r="F723" s="5" t="s">
        <v>2537</v>
      </c>
      <c r="G723" s="5" t="s">
        <v>3566</v>
      </c>
      <c r="H723" s="1">
        <v>3</v>
      </c>
      <c r="I723" s="1" t="s">
        <v>4618</v>
      </c>
      <c r="J723" s="1" t="s">
        <v>94</v>
      </c>
      <c r="K723" s="1" t="s">
        <v>877</v>
      </c>
      <c r="L723" s="1" t="str">
        <f>VLOOKUP(K723,countries!A:B,2,FALSE)</f>
        <v>SA_SE</v>
      </c>
      <c r="M723" s="1" t="s">
        <v>74</v>
      </c>
      <c r="N723" s="1">
        <v>0</v>
      </c>
      <c r="O723" s="1" t="s">
        <v>47</v>
      </c>
      <c r="P723" s="1" t="s">
        <v>877</v>
      </c>
      <c r="Q723" s="1" t="e">
        <v>#N/A</v>
      </c>
      <c r="R723" s="1" t="e">
        <v>#N/A</v>
      </c>
      <c r="S723" s="1" t="e">
        <v>#N/A</v>
      </c>
      <c r="T723" s="1" t="e">
        <v>#N/A</v>
      </c>
    </row>
    <row r="724" spans="1:20" ht="15.75" customHeight="1" x14ac:dyDescent="0.2">
      <c r="A724" s="1" t="s">
        <v>3071</v>
      </c>
      <c r="B724" s="1" t="s">
        <v>158</v>
      </c>
      <c r="C724" s="1" t="s">
        <v>158</v>
      </c>
      <c r="D724" s="1" t="s">
        <v>3071</v>
      </c>
      <c r="E724" s="1">
        <v>723</v>
      </c>
      <c r="F724" s="5" t="s">
        <v>3072</v>
      </c>
      <c r="G724" s="5" t="s">
        <v>3071</v>
      </c>
      <c r="H724" s="1">
        <v>3</v>
      </c>
      <c r="I724" s="1" t="s">
        <v>4626</v>
      </c>
      <c r="J724" s="1" t="s">
        <v>667</v>
      </c>
      <c r="K724" s="1" t="s">
        <v>877</v>
      </c>
      <c r="L724" s="1" t="str">
        <f>VLOOKUP(K724,countries!A:B,2,FALSE)</f>
        <v>SA_SE</v>
      </c>
      <c r="M724" s="1" t="s">
        <v>2006</v>
      </c>
      <c r="N724" s="1">
        <v>0</v>
      </c>
      <c r="O724" s="1" t="s">
        <v>47</v>
      </c>
      <c r="P724" s="1" t="s">
        <v>877</v>
      </c>
      <c r="Q724" s="1" t="e">
        <v>#N/A</v>
      </c>
      <c r="R724" s="1" t="e">
        <v>#N/A</v>
      </c>
      <c r="S724" s="1" t="e">
        <v>#N/A</v>
      </c>
      <c r="T724" s="1" t="e">
        <v>#N/A</v>
      </c>
    </row>
    <row r="725" spans="1:20" ht="15.75" customHeight="1" x14ac:dyDescent="0.2">
      <c r="A725" s="1" t="s">
        <v>3168</v>
      </c>
      <c r="B725" s="1" t="s">
        <v>221</v>
      </c>
      <c r="C725" s="1" t="s">
        <v>221</v>
      </c>
      <c r="D725" s="1" t="s">
        <v>3168</v>
      </c>
      <c r="E725" s="1">
        <v>724</v>
      </c>
      <c r="F725" s="5" t="s">
        <v>3169</v>
      </c>
      <c r="G725" s="5" t="s">
        <v>3168</v>
      </c>
      <c r="H725" s="1">
        <v>3</v>
      </c>
      <c r="I725" s="1" t="s">
        <v>4633</v>
      </c>
      <c r="J725" s="1" t="s">
        <v>1313</v>
      </c>
      <c r="K725" s="1" t="s">
        <v>877</v>
      </c>
      <c r="L725" s="1" t="str">
        <f>VLOOKUP(K725,countries!A:B,2,FALSE)</f>
        <v>SA_SE</v>
      </c>
      <c r="M725" s="1" t="s">
        <v>46</v>
      </c>
      <c r="N725" s="1">
        <v>0</v>
      </c>
      <c r="O725" s="1" t="s">
        <v>47</v>
      </c>
      <c r="P725" s="1" t="s">
        <v>877</v>
      </c>
      <c r="Q725" s="1" t="e">
        <v>#N/A</v>
      </c>
      <c r="R725" s="1" t="e">
        <v>#N/A</v>
      </c>
      <c r="S725" s="1" t="e">
        <v>#N/A</v>
      </c>
      <c r="T725" s="1" t="e">
        <v>#N/A</v>
      </c>
    </row>
    <row r="726" spans="1:20" ht="15.75" customHeight="1" x14ac:dyDescent="0.2">
      <c r="A726" s="1" t="s">
        <v>3555</v>
      </c>
      <c r="B726" s="1" t="s">
        <v>357</v>
      </c>
      <c r="C726" s="1" t="s">
        <v>357</v>
      </c>
      <c r="D726" s="1" t="s">
        <v>3555</v>
      </c>
      <c r="E726" s="1">
        <v>725</v>
      </c>
      <c r="F726" s="5" t="s">
        <v>2528</v>
      </c>
      <c r="G726" s="5" t="s">
        <v>3555</v>
      </c>
      <c r="H726" s="1">
        <v>3</v>
      </c>
      <c r="I726" s="1" t="s">
        <v>4642</v>
      </c>
      <c r="J726" s="1" t="s">
        <v>226</v>
      </c>
      <c r="K726" s="1" t="s">
        <v>877</v>
      </c>
      <c r="L726" s="1" t="str">
        <f>VLOOKUP(K726,countries!A:B,2,FALSE)</f>
        <v>SA_SE</v>
      </c>
      <c r="M726" s="1" t="s">
        <v>2006</v>
      </c>
      <c r="N726" s="1">
        <v>0</v>
      </c>
      <c r="O726" s="1" t="s">
        <v>47</v>
      </c>
      <c r="P726" s="1" t="s">
        <v>877</v>
      </c>
      <c r="Q726" s="1" t="e">
        <v>#N/A</v>
      </c>
      <c r="R726" s="1" t="e">
        <v>#N/A</v>
      </c>
      <c r="S726" s="1" t="e">
        <v>#N/A</v>
      </c>
      <c r="T726" s="1" t="e">
        <v>#N/A</v>
      </c>
    </row>
    <row r="727" spans="1:20" ht="15.75" customHeight="1" x14ac:dyDescent="0.2">
      <c r="A727" s="1" t="s">
        <v>4208</v>
      </c>
      <c r="B727" s="1" t="s">
        <v>729</v>
      </c>
      <c r="C727" s="1" t="s">
        <v>729</v>
      </c>
      <c r="D727" s="1" t="s">
        <v>4208</v>
      </c>
      <c r="E727" s="1">
        <v>726</v>
      </c>
      <c r="F727" s="5" t="s">
        <v>3063</v>
      </c>
      <c r="G727" s="5" t="s">
        <v>4208</v>
      </c>
      <c r="H727" s="1">
        <v>3</v>
      </c>
      <c r="I727" s="1" t="s">
        <v>4651</v>
      </c>
      <c r="J727" s="1" t="s">
        <v>254</v>
      </c>
      <c r="K727" s="1" t="s">
        <v>877</v>
      </c>
      <c r="L727" s="1" t="str">
        <f>VLOOKUP(K727,countries!A:B,2,FALSE)</f>
        <v>SA_SE</v>
      </c>
      <c r="M727" s="1" t="s">
        <v>2006</v>
      </c>
      <c r="N727" s="1">
        <v>0</v>
      </c>
      <c r="O727" s="1" t="s">
        <v>47</v>
      </c>
      <c r="P727" s="1" t="s">
        <v>877</v>
      </c>
      <c r="Q727" s="1" t="e">
        <v>#N/A</v>
      </c>
      <c r="R727" s="1" t="e">
        <v>#N/A</v>
      </c>
      <c r="S727" s="1" t="e">
        <v>#N/A</v>
      </c>
      <c r="T727" s="1" t="e">
        <v>#N/A</v>
      </c>
    </row>
    <row r="728" spans="1:20" ht="15.75" customHeight="1" x14ac:dyDescent="0.2">
      <c r="A728" s="1" t="s">
        <v>3561</v>
      </c>
      <c r="B728" s="1" t="s">
        <v>361</v>
      </c>
      <c r="C728" s="1" t="s">
        <v>361</v>
      </c>
      <c r="D728" s="1" t="s">
        <v>3561</v>
      </c>
      <c r="E728" s="1">
        <v>727</v>
      </c>
      <c r="F728" s="5" t="s">
        <v>2534</v>
      </c>
      <c r="G728" s="5" t="s">
        <v>3561</v>
      </c>
      <c r="H728" s="1">
        <v>3</v>
      </c>
      <c r="I728" s="1" t="s">
        <v>4658</v>
      </c>
      <c r="J728" s="1" t="s">
        <v>2884</v>
      </c>
      <c r="K728" s="1" t="s">
        <v>877</v>
      </c>
      <c r="L728" s="1" t="str">
        <f>VLOOKUP(K728,countries!A:B,2,FALSE)</f>
        <v>SA_SE</v>
      </c>
      <c r="M728" s="1" t="s">
        <v>2006</v>
      </c>
      <c r="N728" s="1">
        <v>0</v>
      </c>
      <c r="O728" s="1" t="s">
        <v>47</v>
      </c>
      <c r="P728" s="1" t="s">
        <v>877</v>
      </c>
      <c r="Q728" s="1" t="e">
        <v>#N/A</v>
      </c>
      <c r="R728" s="1" t="e">
        <v>#N/A</v>
      </c>
      <c r="S728" s="1" t="e">
        <v>#N/A</v>
      </c>
      <c r="T728" s="1" t="e">
        <v>#N/A</v>
      </c>
    </row>
    <row r="729" spans="1:20" ht="15.75" customHeight="1" x14ac:dyDescent="0.2">
      <c r="A729" s="1" t="s">
        <v>3247</v>
      </c>
      <c r="B729" s="1" t="s">
        <v>1147</v>
      </c>
      <c r="C729" s="1" t="s">
        <v>1147</v>
      </c>
      <c r="D729" s="1" t="s">
        <v>3247</v>
      </c>
      <c r="E729" s="1">
        <v>728</v>
      </c>
      <c r="F729" s="5" t="s">
        <v>2126</v>
      </c>
      <c r="G729" s="5" t="s">
        <v>3247</v>
      </c>
      <c r="H729" s="1">
        <v>3</v>
      </c>
      <c r="I729" s="1" t="s">
        <v>4665</v>
      </c>
      <c r="J729" s="1" t="s">
        <v>407</v>
      </c>
      <c r="K729" s="1" t="s">
        <v>73</v>
      </c>
      <c r="L729" s="1" t="str">
        <f>VLOOKUP(K729,countries!A:B,2,FALSE)</f>
        <v>SA_SE</v>
      </c>
      <c r="M729" s="1" t="s">
        <v>74</v>
      </c>
      <c r="N729" s="1" t="s">
        <v>1643</v>
      </c>
      <c r="O729" s="1" t="s">
        <v>356</v>
      </c>
      <c r="P729" s="1" t="s">
        <v>73</v>
      </c>
      <c r="Q729" s="1" t="e">
        <v>#N/A</v>
      </c>
      <c r="R729" s="1" t="e">
        <v>#N/A</v>
      </c>
      <c r="S729" s="1" t="e">
        <v>#N/A</v>
      </c>
      <c r="T729" s="1" t="e">
        <v>#N/A</v>
      </c>
    </row>
    <row r="730" spans="1:20" ht="15.75" customHeight="1" x14ac:dyDescent="0.2">
      <c r="A730" s="1" t="s">
        <v>3253</v>
      </c>
      <c r="B730" s="1" t="s">
        <v>1129</v>
      </c>
      <c r="C730" s="1" t="s">
        <v>1129</v>
      </c>
      <c r="D730" s="1" t="s">
        <v>3253</v>
      </c>
      <c r="E730" s="1">
        <v>729</v>
      </c>
      <c r="F730" s="5" t="s">
        <v>2126</v>
      </c>
      <c r="G730" s="5" t="s">
        <v>3253</v>
      </c>
      <c r="H730" s="1">
        <v>3</v>
      </c>
      <c r="I730" s="1" t="s">
        <v>4669</v>
      </c>
      <c r="J730" s="1" t="s">
        <v>1022</v>
      </c>
      <c r="K730" s="1" t="s">
        <v>73</v>
      </c>
      <c r="L730" s="1" t="str">
        <f>VLOOKUP(K730,countries!A:B,2,FALSE)</f>
        <v>SA_SE</v>
      </c>
      <c r="M730" s="1" t="s">
        <v>74</v>
      </c>
      <c r="N730" s="1" t="s">
        <v>1643</v>
      </c>
      <c r="O730" s="1" t="s">
        <v>356</v>
      </c>
      <c r="P730" s="1" t="s">
        <v>73</v>
      </c>
      <c r="Q730" s="1" t="e">
        <v>#N/A</v>
      </c>
      <c r="R730" s="1" t="e">
        <v>#N/A</v>
      </c>
      <c r="S730" s="1" t="e">
        <v>#N/A</v>
      </c>
      <c r="T730" s="1" t="e">
        <v>#N/A</v>
      </c>
    </row>
    <row r="731" spans="1:20" ht="15.75" customHeight="1" x14ac:dyDescent="0.2">
      <c r="A731" s="1" t="s">
        <v>3258</v>
      </c>
      <c r="B731" s="1" t="s">
        <v>4673</v>
      </c>
      <c r="C731" s="1" t="s">
        <v>1129</v>
      </c>
      <c r="D731" s="1" t="s">
        <v>53</v>
      </c>
      <c r="E731" s="1">
        <v>730</v>
      </c>
      <c r="F731" s="5" t="s">
        <v>2126</v>
      </c>
      <c r="G731" s="5"/>
      <c r="H731" s="1">
        <v>3</v>
      </c>
      <c r="I731" s="1" t="s">
        <v>4675</v>
      </c>
      <c r="J731" s="1" t="s">
        <v>642</v>
      </c>
      <c r="K731" s="1" t="s">
        <v>73</v>
      </c>
      <c r="L731" s="1" t="str">
        <f>VLOOKUP(K731,countries!A:B,2,FALSE)</f>
        <v>SA_SE</v>
      </c>
      <c r="M731" s="1" t="s">
        <v>74</v>
      </c>
      <c r="N731" s="1" t="s">
        <v>1643</v>
      </c>
      <c r="O731" s="1" t="s">
        <v>356</v>
      </c>
      <c r="P731" s="1" t="s">
        <v>73</v>
      </c>
      <c r="Q731" s="1" t="e">
        <v>#N/A</v>
      </c>
      <c r="R731" s="1" t="e">
        <v>#N/A</v>
      </c>
      <c r="S731" s="1" t="e">
        <v>#N/A</v>
      </c>
      <c r="T731" s="1" t="e">
        <v>#N/A</v>
      </c>
    </row>
    <row r="732" spans="1:20" ht="15.75" customHeight="1" x14ac:dyDescent="0.2">
      <c r="A732" s="1" t="s">
        <v>3558</v>
      </c>
      <c r="B732" s="1" t="s">
        <v>4679</v>
      </c>
      <c r="C732" s="1" t="s">
        <v>357</v>
      </c>
      <c r="D732" s="1" t="s">
        <v>3558</v>
      </c>
      <c r="E732" s="1">
        <v>731</v>
      </c>
      <c r="F732" s="5" t="s">
        <v>2531</v>
      </c>
      <c r="G732" s="5" t="s">
        <v>3558</v>
      </c>
      <c r="H732" s="1">
        <v>3</v>
      </c>
      <c r="I732" s="1" t="s">
        <v>4681</v>
      </c>
      <c r="J732" s="1" t="s">
        <v>264</v>
      </c>
      <c r="K732" s="1" t="s">
        <v>877</v>
      </c>
      <c r="L732" s="1" t="str">
        <f>VLOOKUP(K732,countries!A:B,2,FALSE)</f>
        <v>SA_SE</v>
      </c>
      <c r="M732" s="1" t="s">
        <v>2006</v>
      </c>
      <c r="N732" s="1">
        <v>0</v>
      </c>
      <c r="O732" s="1" t="s">
        <v>47</v>
      </c>
      <c r="P732" s="1" t="s">
        <v>877</v>
      </c>
      <c r="Q732" s="1" t="e">
        <v>#N/A</v>
      </c>
      <c r="R732" s="1" t="e">
        <v>#N/A</v>
      </c>
      <c r="S732" s="1" t="e">
        <v>#N/A</v>
      </c>
      <c r="T732" s="1" t="e">
        <v>#N/A</v>
      </c>
    </row>
    <row r="733" spans="1:20" ht="15.75" customHeight="1" x14ac:dyDescent="0.2">
      <c r="A733" s="1" t="s">
        <v>4686</v>
      </c>
      <c r="B733" s="1" t="s">
        <v>4687</v>
      </c>
      <c r="C733" s="1" t="s">
        <v>1125</v>
      </c>
      <c r="D733" s="1" t="s">
        <v>4686</v>
      </c>
      <c r="E733" s="1">
        <v>732</v>
      </c>
      <c r="F733" s="5" t="s">
        <v>3784</v>
      </c>
      <c r="G733" s="5" t="s">
        <v>4686</v>
      </c>
      <c r="H733" s="1">
        <v>3</v>
      </c>
      <c r="I733" s="1" t="s">
        <v>4689</v>
      </c>
      <c r="J733" s="1" t="s">
        <v>154</v>
      </c>
      <c r="K733" s="1" t="s">
        <v>73</v>
      </c>
      <c r="L733" s="1" t="str">
        <f>VLOOKUP(K733,countries!A:B,2,FALSE)</f>
        <v>SA_SE</v>
      </c>
      <c r="M733" s="1" t="s">
        <v>74</v>
      </c>
      <c r="N733" s="1" t="s">
        <v>1643</v>
      </c>
      <c r="O733" s="1" t="s">
        <v>47</v>
      </c>
      <c r="P733" s="1" t="s">
        <v>73</v>
      </c>
      <c r="Q733" s="1" t="e">
        <v>#N/A</v>
      </c>
      <c r="R733" s="1" t="e">
        <v>#N/A</v>
      </c>
      <c r="S733" s="1" t="e">
        <v>#N/A</v>
      </c>
      <c r="T733" s="1" t="e">
        <v>#N/A</v>
      </c>
    </row>
    <row r="734" spans="1:20" ht="15.75" customHeight="1" x14ac:dyDescent="0.2">
      <c r="A734" s="1" t="s">
        <v>3260</v>
      </c>
      <c r="B734" s="1" t="s">
        <v>1125</v>
      </c>
      <c r="C734" s="1" t="s">
        <v>1125</v>
      </c>
      <c r="D734" s="1" t="s">
        <v>53</v>
      </c>
      <c r="E734" s="1">
        <v>733</v>
      </c>
      <c r="F734" s="5" t="s">
        <v>2126</v>
      </c>
      <c r="G734" s="5" t="s">
        <v>3260</v>
      </c>
      <c r="H734" s="1">
        <v>3</v>
      </c>
      <c r="I734" s="1" t="s">
        <v>4694</v>
      </c>
      <c r="J734" s="1" t="s">
        <v>1429</v>
      </c>
      <c r="K734" s="1" t="s">
        <v>73</v>
      </c>
      <c r="L734" s="1" t="str">
        <f>VLOOKUP(K734,countries!A:B,2,FALSE)</f>
        <v>SA_SE</v>
      </c>
      <c r="M734" s="1" t="s">
        <v>74</v>
      </c>
      <c r="N734" s="1" t="s">
        <v>1643</v>
      </c>
      <c r="O734" s="1" t="s">
        <v>47</v>
      </c>
      <c r="P734" s="1" t="s">
        <v>73</v>
      </c>
      <c r="Q734" s="1" t="e">
        <v>#N/A</v>
      </c>
      <c r="R734" s="1" t="e">
        <v>#N/A</v>
      </c>
      <c r="S734" s="1" t="e">
        <v>#N/A</v>
      </c>
      <c r="T734" s="1" t="e">
        <v>#N/A</v>
      </c>
    </row>
    <row r="735" spans="1:20" ht="15.75" customHeight="1" x14ac:dyDescent="0.2">
      <c r="A735" s="1" t="s">
        <v>2885</v>
      </c>
      <c r="B735" s="1" t="s">
        <v>1134</v>
      </c>
      <c r="C735" s="1" t="s">
        <v>1134</v>
      </c>
      <c r="D735" s="1" t="s">
        <v>2885</v>
      </c>
      <c r="E735" s="1">
        <v>734</v>
      </c>
      <c r="F735" s="5" t="s">
        <v>2120</v>
      </c>
      <c r="G735" s="5" t="s">
        <v>2885</v>
      </c>
      <c r="H735" s="1">
        <v>3</v>
      </c>
      <c r="I735" s="1" t="s">
        <v>4697</v>
      </c>
      <c r="J735" s="1" t="s">
        <v>894</v>
      </c>
      <c r="K735" s="1" t="s">
        <v>73</v>
      </c>
      <c r="L735" s="1" t="str">
        <f>VLOOKUP(K735,countries!A:B,2,FALSE)</f>
        <v>SA_SE</v>
      </c>
      <c r="M735" s="1" t="s">
        <v>74</v>
      </c>
      <c r="N735" s="1" t="s">
        <v>1643</v>
      </c>
      <c r="O735" s="1" t="s">
        <v>356</v>
      </c>
      <c r="P735" s="1" t="s">
        <v>73</v>
      </c>
      <c r="Q735" s="1" t="e">
        <v>#N/A</v>
      </c>
      <c r="R735" s="1" t="e">
        <v>#N/A</v>
      </c>
      <c r="S735" s="1" t="e">
        <v>#N/A</v>
      </c>
      <c r="T735" s="1" t="e">
        <v>#N/A</v>
      </c>
    </row>
    <row r="736" spans="1:20" ht="15.75" customHeight="1" x14ac:dyDescent="0.2">
      <c r="A736" s="1" t="s">
        <v>3090</v>
      </c>
      <c r="B736" s="1" t="s">
        <v>188</v>
      </c>
      <c r="C736" s="1" t="s">
        <v>188</v>
      </c>
      <c r="D736" s="1" t="s">
        <v>3090</v>
      </c>
      <c r="E736" s="1">
        <v>735</v>
      </c>
      <c r="F736" s="5" t="s">
        <v>3091</v>
      </c>
      <c r="G736" s="5" t="s">
        <v>3090</v>
      </c>
      <c r="H736" s="1">
        <v>3</v>
      </c>
      <c r="I736" s="1" t="s">
        <v>4702</v>
      </c>
      <c r="J736" s="1" t="s">
        <v>254</v>
      </c>
      <c r="K736" s="1" t="s">
        <v>1975</v>
      </c>
      <c r="L736" s="1" t="str">
        <f>VLOOKUP(K736,countries!A:B,2,FALSE)</f>
        <v>A_C</v>
      </c>
      <c r="M736" s="1" t="s">
        <v>46</v>
      </c>
      <c r="N736" s="1">
        <v>0</v>
      </c>
      <c r="O736" s="1" t="s">
        <v>47</v>
      </c>
      <c r="P736" s="1" t="s">
        <v>1975</v>
      </c>
      <c r="Q736" s="1" t="e">
        <v>#N/A</v>
      </c>
      <c r="R736" s="1" t="e">
        <v>#N/A</v>
      </c>
      <c r="S736" s="1" t="e">
        <v>#N/A</v>
      </c>
      <c r="T736" s="1" t="e">
        <v>#N/A</v>
      </c>
    </row>
    <row r="737" spans="1:20" ht="15.75" customHeight="1" x14ac:dyDescent="0.2">
      <c r="A737" s="1" t="s">
        <v>4706</v>
      </c>
      <c r="B737" s="1" t="s">
        <v>1130</v>
      </c>
      <c r="C737" s="1" t="s">
        <v>1130</v>
      </c>
      <c r="D737" s="1" t="s">
        <v>4706</v>
      </c>
      <c r="E737" s="1">
        <v>736</v>
      </c>
      <c r="F737" s="5" t="s">
        <v>3787</v>
      </c>
      <c r="G737" s="5" t="s">
        <v>4706</v>
      </c>
      <c r="H737" s="1">
        <v>3</v>
      </c>
      <c r="I737" s="1" t="s">
        <v>4709</v>
      </c>
      <c r="J737" s="1" t="s">
        <v>905</v>
      </c>
      <c r="K737" s="1" t="s">
        <v>73</v>
      </c>
      <c r="L737" s="1" t="str">
        <f>VLOOKUP(K737,countries!A:B,2,FALSE)</f>
        <v>SA_SE</v>
      </c>
      <c r="M737" s="1" t="s">
        <v>74</v>
      </c>
      <c r="N737" s="1" t="s">
        <v>1643</v>
      </c>
      <c r="O737" s="1" t="s">
        <v>356</v>
      </c>
      <c r="P737" s="1" t="s">
        <v>73</v>
      </c>
      <c r="Q737" s="1" t="e">
        <v>#N/A</v>
      </c>
      <c r="R737" s="1" t="e">
        <v>#N/A</v>
      </c>
      <c r="S737" s="1" t="e">
        <v>#N/A</v>
      </c>
      <c r="T737" s="1" t="e">
        <v>#N/A</v>
      </c>
    </row>
    <row r="738" spans="1:20" ht="15.75" customHeight="1" x14ac:dyDescent="0.2">
      <c r="A738" s="1" t="s">
        <v>4713</v>
      </c>
      <c r="B738" s="1" t="s">
        <v>1176</v>
      </c>
      <c r="C738" s="1" t="s">
        <v>1176</v>
      </c>
      <c r="D738" s="1" t="s">
        <v>4713</v>
      </c>
      <c r="E738" s="1">
        <v>737</v>
      </c>
      <c r="F738" s="5" t="s">
        <v>3849</v>
      </c>
      <c r="G738" s="5" t="s">
        <v>4713</v>
      </c>
      <c r="H738" s="1">
        <v>3</v>
      </c>
      <c r="I738" s="1" t="s">
        <v>4716</v>
      </c>
      <c r="J738" s="1" t="s">
        <v>1387</v>
      </c>
      <c r="K738" s="1" t="s">
        <v>73</v>
      </c>
      <c r="L738" s="1" t="str">
        <f>VLOOKUP(K738,countries!A:B,2,FALSE)</f>
        <v>SA_SE</v>
      </c>
      <c r="M738" s="1" t="s">
        <v>74</v>
      </c>
      <c r="N738" s="1" t="s">
        <v>1643</v>
      </c>
      <c r="O738" s="1" t="s">
        <v>47</v>
      </c>
      <c r="P738" s="1" t="s">
        <v>73</v>
      </c>
      <c r="Q738" s="1" t="e">
        <v>#N/A</v>
      </c>
      <c r="R738" s="1" t="e">
        <v>#N/A</v>
      </c>
      <c r="S738" s="1" t="e">
        <v>#N/A</v>
      </c>
      <c r="T738" s="1" t="e">
        <v>#N/A</v>
      </c>
    </row>
    <row r="739" spans="1:20" ht="15.75" customHeight="1" x14ac:dyDescent="0.2">
      <c r="A739" s="1" t="s">
        <v>4720</v>
      </c>
      <c r="B739" s="1" t="s">
        <v>1201</v>
      </c>
      <c r="C739" s="1" t="s">
        <v>1201</v>
      </c>
      <c r="D739" s="1" t="s">
        <v>4720</v>
      </c>
      <c r="E739" s="1">
        <v>738</v>
      </c>
      <c r="F739" s="5" t="s">
        <v>3899</v>
      </c>
      <c r="G739" s="5" t="s">
        <v>4720</v>
      </c>
      <c r="H739" s="1">
        <v>3</v>
      </c>
      <c r="I739" s="1" t="s">
        <v>4722</v>
      </c>
      <c r="J739" s="1" t="s">
        <v>804</v>
      </c>
      <c r="K739" s="1" t="s">
        <v>73</v>
      </c>
      <c r="L739" s="1" t="str">
        <f>VLOOKUP(K739,countries!A:B,2,FALSE)</f>
        <v>SA_SE</v>
      </c>
      <c r="M739" s="1" t="s">
        <v>74</v>
      </c>
      <c r="N739" s="1" t="s">
        <v>1643</v>
      </c>
      <c r="O739" s="1" t="s">
        <v>356</v>
      </c>
      <c r="P739" s="1" t="s">
        <v>73</v>
      </c>
      <c r="Q739" s="1" t="e">
        <v>#N/A</v>
      </c>
      <c r="R739" s="1" t="e">
        <v>#N/A</v>
      </c>
      <c r="S739" s="1" t="e">
        <v>#N/A</v>
      </c>
      <c r="T739" s="1" t="e">
        <v>#N/A</v>
      </c>
    </row>
    <row r="740" spans="1:20" ht="15.75" customHeight="1" x14ac:dyDescent="0.2">
      <c r="A740" s="1" t="s">
        <v>3509</v>
      </c>
      <c r="B740" s="1" t="s">
        <v>331</v>
      </c>
      <c r="C740" s="1" t="s">
        <v>331</v>
      </c>
      <c r="D740" s="1" t="s">
        <v>3509</v>
      </c>
      <c r="E740" s="1">
        <v>739</v>
      </c>
      <c r="F740" s="5" t="s">
        <v>2505</v>
      </c>
      <c r="G740" s="5" t="s">
        <v>3509</v>
      </c>
      <c r="H740" s="1">
        <v>3</v>
      </c>
      <c r="I740" s="1" t="s">
        <v>4726</v>
      </c>
      <c r="J740" s="1" t="s">
        <v>1729</v>
      </c>
      <c r="K740" s="1" t="s">
        <v>296</v>
      </c>
      <c r="L740" s="1" t="str">
        <f>VLOOKUP(K740,countries!A:B,2,FALSE)</f>
        <v>SA_SE</v>
      </c>
      <c r="M740" s="1" t="s">
        <v>61</v>
      </c>
      <c r="N740" s="1">
        <v>0</v>
      </c>
      <c r="O740" s="1" t="s">
        <v>47</v>
      </c>
      <c r="P740" s="1" t="s">
        <v>296</v>
      </c>
      <c r="Q740" s="1" t="e">
        <v>#N/A</v>
      </c>
      <c r="R740" s="1" t="e">
        <v>#N/A</v>
      </c>
      <c r="S740" s="1" t="e">
        <v>#N/A</v>
      </c>
      <c r="T740" s="1" t="e">
        <v>#N/A</v>
      </c>
    </row>
    <row r="741" spans="1:20" ht="15.75" customHeight="1" x14ac:dyDescent="0.2">
      <c r="A741" s="1" t="s">
        <v>3549</v>
      </c>
      <c r="B741" s="1" t="s">
        <v>345</v>
      </c>
      <c r="C741" s="1" t="s">
        <v>345</v>
      </c>
      <c r="D741" s="1" t="s">
        <v>3549</v>
      </c>
      <c r="E741" s="1">
        <v>740</v>
      </c>
      <c r="F741" s="5" t="s">
        <v>2523</v>
      </c>
      <c r="G741" s="5" t="s">
        <v>3549</v>
      </c>
      <c r="H741" s="1">
        <v>3</v>
      </c>
      <c r="I741" s="1" t="s">
        <v>4730</v>
      </c>
      <c r="J741" s="1" t="s">
        <v>72</v>
      </c>
      <c r="K741" s="1" t="s">
        <v>877</v>
      </c>
      <c r="L741" s="1" t="str">
        <f>VLOOKUP(K741,countries!A:B,2,FALSE)</f>
        <v>SA_SE</v>
      </c>
      <c r="M741" s="1" t="s">
        <v>258</v>
      </c>
      <c r="N741" s="1">
        <v>0</v>
      </c>
      <c r="O741" s="1" t="s">
        <v>47</v>
      </c>
      <c r="P741" s="1" t="s">
        <v>877</v>
      </c>
      <c r="Q741" s="1" t="e">
        <v>#N/A</v>
      </c>
      <c r="R741" s="1" t="e">
        <v>#N/A</v>
      </c>
      <c r="S741" s="1" t="e">
        <v>#N/A</v>
      </c>
      <c r="T741" s="1" t="e">
        <v>#N/A</v>
      </c>
    </row>
    <row r="742" spans="1:20" ht="15.75" customHeight="1" x14ac:dyDescent="0.2">
      <c r="A742" s="1" t="s">
        <v>2918</v>
      </c>
      <c r="B742" s="1" t="s">
        <v>133</v>
      </c>
      <c r="C742" s="1" t="s">
        <v>133</v>
      </c>
      <c r="D742" s="1" t="s">
        <v>2918</v>
      </c>
      <c r="E742" s="1">
        <v>741</v>
      </c>
      <c r="F742" s="5" t="s">
        <v>2920</v>
      </c>
      <c r="G742" s="5" t="s">
        <v>2918</v>
      </c>
      <c r="H742" s="1">
        <v>3</v>
      </c>
      <c r="I742" s="1" t="s">
        <v>4737</v>
      </c>
      <c r="J742" s="1" t="s">
        <v>1022</v>
      </c>
      <c r="K742" s="1" t="s">
        <v>1706</v>
      </c>
      <c r="L742" s="1" t="str">
        <f>VLOOKUP(K742,countries!A:B,2,FALSE)</f>
        <v>SA_SE</v>
      </c>
      <c r="M742" s="1" t="s">
        <v>61</v>
      </c>
      <c r="N742" s="1">
        <v>0</v>
      </c>
      <c r="O742" s="1" t="s">
        <v>47</v>
      </c>
      <c r="P742" s="1" t="s">
        <v>1706</v>
      </c>
      <c r="Q742" s="1" t="e">
        <v>#N/A</v>
      </c>
      <c r="R742" s="1" t="e">
        <v>#N/A</v>
      </c>
      <c r="S742" s="1" t="e">
        <v>#N/A</v>
      </c>
      <c r="T742" s="1" t="e">
        <v>#N/A</v>
      </c>
    </row>
    <row r="743" spans="1:20" ht="15.75" customHeight="1" x14ac:dyDescent="0.2">
      <c r="A743" s="1" t="s">
        <v>3115</v>
      </c>
      <c r="B743" s="1" t="s">
        <v>204</v>
      </c>
      <c r="C743" s="1" t="s">
        <v>204</v>
      </c>
      <c r="D743" s="1" t="s">
        <v>3115</v>
      </c>
      <c r="E743" s="1">
        <v>742</v>
      </c>
      <c r="F743" s="5" t="s">
        <v>3116</v>
      </c>
      <c r="G743" s="5" t="s">
        <v>3115</v>
      </c>
      <c r="H743" s="1">
        <v>3</v>
      </c>
      <c r="I743" s="1" t="s">
        <v>4744</v>
      </c>
      <c r="J743" s="1" t="s">
        <v>733</v>
      </c>
      <c r="K743" s="1" t="s">
        <v>1966</v>
      </c>
      <c r="L743" s="1" t="str">
        <f>VLOOKUP(K743,countries!A:B,2,FALSE)</f>
        <v>EU_E</v>
      </c>
      <c r="M743" s="1" t="s">
        <v>74</v>
      </c>
      <c r="N743" s="1">
        <v>0</v>
      </c>
      <c r="O743" s="1" t="s">
        <v>47</v>
      </c>
      <c r="P743" s="1" t="s">
        <v>1966</v>
      </c>
      <c r="Q743" s="1" t="e">
        <v>#N/A</v>
      </c>
      <c r="R743" s="1" t="e">
        <v>#N/A</v>
      </c>
      <c r="S743" s="1" t="e">
        <v>#N/A</v>
      </c>
      <c r="T743" s="1" t="e">
        <v>#N/A</v>
      </c>
    </row>
    <row r="744" spans="1:20" ht="15.75" customHeight="1" x14ac:dyDescent="0.2">
      <c r="A744" s="1" t="s">
        <v>4749</v>
      </c>
      <c r="B744" s="1" t="s">
        <v>1251</v>
      </c>
      <c r="C744" s="1" t="s">
        <v>1251</v>
      </c>
      <c r="D744" s="1" t="s">
        <v>4749</v>
      </c>
      <c r="E744" s="1">
        <v>743</v>
      </c>
      <c r="F744" s="5" t="s">
        <v>3985</v>
      </c>
      <c r="G744" s="5" t="s">
        <v>4749</v>
      </c>
      <c r="H744" s="1">
        <v>3</v>
      </c>
      <c r="I744" s="1" t="s">
        <v>4751</v>
      </c>
      <c r="J744" s="1" t="s">
        <v>1433</v>
      </c>
      <c r="K744" s="1" t="s">
        <v>877</v>
      </c>
      <c r="L744" s="1" t="str">
        <f>VLOOKUP(K744,countries!A:B,2,FALSE)</f>
        <v>SA_SE</v>
      </c>
      <c r="M744" s="1" t="s">
        <v>74</v>
      </c>
      <c r="N744" s="1" t="s">
        <v>1643</v>
      </c>
      <c r="O744" s="1" t="s">
        <v>356</v>
      </c>
      <c r="P744" s="1" t="s">
        <v>877</v>
      </c>
      <c r="Q744" s="1" t="e">
        <v>#N/A</v>
      </c>
      <c r="R744" s="1" t="e">
        <v>#N/A</v>
      </c>
      <c r="S744" s="1" t="e">
        <v>#N/A</v>
      </c>
      <c r="T744" s="1" t="e">
        <v>#N/A</v>
      </c>
    </row>
    <row r="745" spans="1:20" ht="15.75" customHeight="1" x14ac:dyDescent="0.2">
      <c r="A745" s="1" t="s">
        <v>2679</v>
      </c>
      <c r="B745" s="1" t="s">
        <v>116</v>
      </c>
      <c r="C745" s="1" t="s">
        <v>116</v>
      </c>
      <c r="D745" s="1" t="s">
        <v>2679</v>
      </c>
      <c r="E745" s="1">
        <v>744</v>
      </c>
      <c r="F745" s="5" t="s">
        <v>2680</v>
      </c>
      <c r="G745" s="5" t="s">
        <v>2679</v>
      </c>
      <c r="H745" s="1">
        <v>3</v>
      </c>
      <c r="I745" s="1" t="s">
        <v>4754</v>
      </c>
      <c r="J745" s="1" t="s">
        <v>1498</v>
      </c>
      <c r="K745" s="1" t="s">
        <v>877</v>
      </c>
      <c r="L745" s="1" t="str">
        <f>VLOOKUP(K745,countries!A:B,2,FALSE)</f>
        <v>SA_SE</v>
      </c>
      <c r="M745" s="1" t="s">
        <v>433</v>
      </c>
      <c r="N745" s="1">
        <v>0</v>
      </c>
      <c r="O745" s="1" t="s">
        <v>47</v>
      </c>
      <c r="P745" s="1" t="s">
        <v>877</v>
      </c>
      <c r="Q745" s="1" t="e">
        <v>#N/A</v>
      </c>
      <c r="R745" s="1" t="e">
        <v>#N/A</v>
      </c>
      <c r="S745" s="1" t="e">
        <v>#N/A</v>
      </c>
      <c r="T745" s="1" t="e">
        <v>#N/A</v>
      </c>
    </row>
    <row r="746" spans="1:20" ht="15.75" customHeight="1" x14ac:dyDescent="0.2">
      <c r="A746" s="1" t="s">
        <v>3577</v>
      </c>
      <c r="B746" s="1" t="s">
        <v>4760</v>
      </c>
      <c r="C746" s="1" t="s">
        <v>369</v>
      </c>
      <c r="D746" s="1" t="s">
        <v>3577</v>
      </c>
      <c r="E746" s="1">
        <v>745</v>
      </c>
      <c r="F746" s="5" t="s">
        <v>2544</v>
      </c>
      <c r="G746" s="5" t="s">
        <v>3577</v>
      </c>
      <c r="H746" s="1">
        <v>3</v>
      </c>
      <c r="I746" s="1" t="s">
        <v>4763</v>
      </c>
      <c r="J746" s="1" t="s">
        <v>1128</v>
      </c>
      <c r="K746" s="1" t="s">
        <v>1480</v>
      </c>
      <c r="L746" s="1" t="str">
        <f>VLOOKUP(K746,countries!A:B,2,FALSE)</f>
        <v>SA_NW</v>
      </c>
      <c r="M746" s="1" t="s">
        <v>61</v>
      </c>
      <c r="N746" s="1">
        <v>0</v>
      </c>
      <c r="O746" s="1" t="s">
        <v>47</v>
      </c>
      <c r="P746" s="1" t="s">
        <v>1480</v>
      </c>
      <c r="Q746" s="1" t="e">
        <v>#N/A</v>
      </c>
      <c r="R746" s="1" t="e">
        <v>#N/A</v>
      </c>
      <c r="S746" s="1" t="e">
        <v>#N/A</v>
      </c>
      <c r="T746" s="1" t="e">
        <v>#N/A</v>
      </c>
    </row>
    <row r="747" spans="1:20" ht="15.75" customHeight="1" x14ac:dyDescent="0.2">
      <c r="A747" s="1" t="s">
        <v>3583</v>
      </c>
      <c r="B747" s="1" t="s">
        <v>4769</v>
      </c>
      <c r="C747" s="1" t="s">
        <v>369</v>
      </c>
      <c r="D747" s="1" t="s">
        <v>3583</v>
      </c>
      <c r="E747" s="1">
        <v>746</v>
      </c>
      <c r="F747" s="5" t="s">
        <v>2546</v>
      </c>
      <c r="G747" s="5" t="s">
        <v>3583</v>
      </c>
      <c r="H747" s="1">
        <v>3</v>
      </c>
      <c r="I747" s="1" t="s">
        <v>4771</v>
      </c>
      <c r="J747" s="1" t="s">
        <v>1128</v>
      </c>
      <c r="K747" s="1" t="s">
        <v>1480</v>
      </c>
      <c r="L747" s="1" t="str">
        <f>VLOOKUP(K747,countries!A:B,2,FALSE)</f>
        <v>SA_NW</v>
      </c>
      <c r="M747" s="1" t="s">
        <v>61</v>
      </c>
      <c r="N747" s="1">
        <v>0</v>
      </c>
      <c r="O747" s="1" t="s">
        <v>47</v>
      </c>
      <c r="P747" s="1" t="s">
        <v>1480</v>
      </c>
      <c r="Q747" s="1" t="e">
        <v>#N/A</v>
      </c>
      <c r="R747" s="1" t="e">
        <v>#N/A</v>
      </c>
      <c r="S747" s="1" t="e">
        <v>#N/A</v>
      </c>
      <c r="T747" s="1" t="e">
        <v>#N/A</v>
      </c>
    </row>
    <row r="748" spans="1:20" ht="15.75" customHeight="1" x14ac:dyDescent="0.2">
      <c r="A748" s="1" t="s">
        <v>3485</v>
      </c>
      <c r="B748" s="1" t="s">
        <v>320</v>
      </c>
      <c r="C748" s="1" t="s">
        <v>320</v>
      </c>
      <c r="D748" s="1" t="s">
        <v>3485</v>
      </c>
      <c r="E748" s="1">
        <v>747</v>
      </c>
      <c r="F748" s="5" t="s">
        <v>2492</v>
      </c>
      <c r="G748" s="5" t="s">
        <v>3485</v>
      </c>
      <c r="H748" s="1">
        <v>3</v>
      </c>
      <c r="I748" s="1" t="s">
        <v>4775</v>
      </c>
      <c r="J748" s="1" t="s">
        <v>1226</v>
      </c>
      <c r="K748" s="1" t="s">
        <v>73</v>
      </c>
      <c r="L748" s="1" t="str">
        <f>VLOOKUP(K748,countries!A:B,2,FALSE)</f>
        <v>SA_SE</v>
      </c>
      <c r="M748" s="1" t="s">
        <v>344</v>
      </c>
      <c r="N748" s="1">
        <v>0</v>
      </c>
      <c r="O748" s="1" t="s">
        <v>47</v>
      </c>
      <c r="P748" s="1" t="s">
        <v>73</v>
      </c>
      <c r="Q748" s="1" t="e">
        <v>#N/A</v>
      </c>
      <c r="R748" s="1" t="e">
        <v>#N/A</v>
      </c>
      <c r="S748" s="1" t="e">
        <v>#N/A</v>
      </c>
      <c r="T748" s="1" t="e">
        <v>#N/A</v>
      </c>
    </row>
    <row r="749" spans="1:20" ht="15.75" customHeight="1" x14ac:dyDescent="0.2">
      <c r="A749" s="1" t="s">
        <v>4780</v>
      </c>
      <c r="B749" s="1" t="s">
        <v>1196</v>
      </c>
      <c r="C749" s="1" t="s">
        <v>1196</v>
      </c>
      <c r="D749" s="1" t="s">
        <v>4780</v>
      </c>
      <c r="E749" s="1">
        <v>748</v>
      </c>
      <c r="F749" s="5" t="s">
        <v>3886</v>
      </c>
      <c r="G749" s="5" t="s">
        <v>4780</v>
      </c>
      <c r="H749" s="1">
        <v>3</v>
      </c>
      <c r="I749" s="1" t="s">
        <v>4781</v>
      </c>
      <c r="J749" s="1" t="s">
        <v>780</v>
      </c>
      <c r="K749" s="1" t="s">
        <v>73</v>
      </c>
      <c r="L749" s="1" t="str">
        <f>VLOOKUP(K749,countries!A:B,2,FALSE)</f>
        <v>SA_SE</v>
      </c>
      <c r="M749" s="1" t="s">
        <v>74</v>
      </c>
      <c r="N749" s="1" t="s">
        <v>1643</v>
      </c>
      <c r="O749" s="1" t="s">
        <v>356</v>
      </c>
      <c r="P749" s="1" t="s">
        <v>73</v>
      </c>
      <c r="Q749" s="1" t="e">
        <v>#N/A</v>
      </c>
      <c r="R749" s="1" t="e">
        <v>#N/A</v>
      </c>
      <c r="S749" s="1" t="e">
        <v>#N/A</v>
      </c>
      <c r="T749" s="1" t="e">
        <v>#N/A</v>
      </c>
    </row>
    <row r="750" spans="1:20" ht="15.75" customHeight="1" x14ac:dyDescent="0.2">
      <c r="A750" s="1" t="s">
        <v>4786</v>
      </c>
      <c r="B750" s="1" t="s">
        <v>1192</v>
      </c>
      <c r="C750" s="1" t="s">
        <v>1192</v>
      </c>
      <c r="D750" s="1" t="s">
        <v>4786</v>
      </c>
      <c r="E750" s="1">
        <v>749</v>
      </c>
      <c r="F750" s="5" t="s">
        <v>3878</v>
      </c>
      <c r="G750" s="5" t="s">
        <v>4786</v>
      </c>
      <c r="H750" s="1">
        <v>3</v>
      </c>
      <c r="I750" s="1" t="s">
        <v>4789</v>
      </c>
      <c r="J750" s="1" t="s">
        <v>1128</v>
      </c>
      <c r="K750" s="1" t="s">
        <v>73</v>
      </c>
      <c r="L750" s="1" t="str">
        <f>VLOOKUP(K750,countries!A:B,2,FALSE)</f>
        <v>SA_SE</v>
      </c>
      <c r="M750" s="1" t="s">
        <v>74</v>
      </c>
      <c r="N750" s="1" t="s">
        <v>1643</v>
      </c>
      <c r="O750" s="1" t="s">
        <v>356</v>
      </c>
      <c r="P750" s="1" t="s">
        <v>73</v>
      </c>
      <c r="Q750" s="1" t="e">
        <v>#N/A</v>
      </c>
      <c r="R750" s="1" t="e">
        <v>#N/A</v>
      </c>
      <c r="S750" s="1" t="e">
        <v>#N/A</v>
      </c>
      <c r="T750" s="1" t="e">
        <v>#N/A</v>
      </c>
    </row>
    <row r="751" spans="1:20" ht="15.75" customHeight="1" x14ac:dyDescent="0.2">
      <c r="A751" s="1" t="s">
        <v>4794</v>
      </c>
      <c r="B751" s="1" t="s">
        <v>4795</v>
      </c>
      <c r="C751" s="1" t="s">
        <v>1161</v>
      </c>
      <c r="D751" s="1" t="s">
        <v>4794</v>
      </c>
      <c r="E751" s="1">
        <v>750</v>
      </c>
      <c r="F751" s="5" t="s">
        <v>2442</v>
      </c>
      <c r="G751" s="5" t="s">
        <v>4794</v>
      </c>
      <c r="H751" s="1">
        <v>3</v>
      </c>
      <c r="I751" s="1" t="s">
        <v>4798</v>
      </c>
      <c r="J751" s="1" t="s">
        <v>2050</v>
      </c>
      <c r="K751" s="1" t="s">
        <v>73</v>
      </c>
      <c r="L751" s="1" t="str">
        <f>VLOOKUP(K751,countries!A:B,2,FALSE)</f>
        <v>SA_SE</v>
      </c>
      <c r="M751" s="1" t="s">
        <v>74</v>
      </c>
      <c r="N751" s="1" t="s">
        <v>1643</v>
      </c>
      <c r="O751" s="1" t="s">
        <v>47</v>
      </c>
      <c r="P751" s="1" t="s">
        <v>73</v>
      </c>
      <c r="Q751" s="1" t="s">
        <v>535</v>
      </c>
      <c r="R751" s="1" t="s">
        <v>49</v>
      </c>
      <c r="S751" s="1">
        <v>47.4</v>
      </c>
      <c r="T751" s="1">
        <v>3421</v>
      </c>
    </row>
    <row r="752" spans="1:20" ht="15.75" customHeight="1" x14ac:dyDescent="0.2">
      <c r="A752" s="1" t="s">
        <v>4801</v>
      </c>
      <c r="B752" s="1" t="s">
        <v>4802</v>
      </c>
      <c r="C752" s="1" t="s">
        <v>1161</v>
      </c>
      <c r="D752" s="1" t="s">
        <v>53</v>
      </c>
      <c r="E752" s="1">
        <v>751</v>
      </c>
      <c r="F752" s="5" t="s">
        <v>2442</v>
      </c>
      <c r="G752" s="5"/>
      <c r="H752" s="1">
        <v>3</v>
      </c>
      <c r="I752" s="1" t="s">
        <v>4805</v>
      </c>
      <c r="J752" s="1" t="s">
        <v>2050</v>
      </c>
      <c r="K752" s="1" t="s">
        <v>73</v>
      </c>
      <c r="L752" s="1" t="str">
        <f>VLOOKUP(K752,countries!A:B,2,FALSE)</f>
        <v>SA_SE</v>
      </c>
      <c r="M752" s="1" t="s">
        <v>74</v>
      </c>
      <c r="N752" s="1" t="s">
        <v>1643</v>
      </c>
      <c r="O752" s="1" t="s">
        <v>47</v>
      </c>
      <c r="P752" s="1" t="s">
        <v>73</v>
      </c>
      <c r="Q752" s="1" t="s">
        <v>535</v>
      </c>
      <c r="R752" s="1" t="s">
        <v>49</v>
      </c>
      <c r="S752" s="1">
        <v>47.4</v>
      </c>
      <c r="T752" s="1">
        <v>3421</v>
      </c>
    </row>
    <row r="753" spans="1:20" ht="15.75" customHeight="1" x14ac:dyDescent="0.2">
      <c r="A753" s="1" t="s">
        <v>4190</v>
      </c>
      <c r="B753" s="1" t="s">
        <v>710</v>
      </c>
      <c r="C753" s="1" t="s">
        <v>710</v>
      </c>
      <c r="D753" s="1" t="s">
        <v>4190</v>
      </c>
      <c r="E753" s="1">
        <v>752</v>
      </c>
      <c r="F753" s="5" t="s">
        <v>3045</v>
      </c>
      <c r="G753" s="5" t="s">
        <v>4190</v>
      </c>
      <c r="H753" s="1">
        <v>3</v>
      </c>
      <c r="I753" s="1" t="s">
        <v>4810</v>
      </c>
      <c r="J753" s="1" t="s">
        <v>270</v>
      </c>
      <c r="K753" s="1" t="s">
        <v>73</v>
      </c>
      <c r="L753" s="1" t="str">
        <f>VLOOKUP(K753,countries!A:B,2,FALSE)</f>
        <v>SA_SE</v>
      </c>
      <c r="M753" s="1" t="s">
        <v>74</v>
      </c>
      <c r="N753" s="1">
        <v>0</v>
      </c>
      <c r="O753" s="1" t="s">
        <v>47</v>
      </c>
      <c r="P753" s="1" t="s">
        <v>73</v>
      </c>
      <c r="Q753" s="1" t="e">
        <v>#N/A</v>
      </c>
      <c r="R753" s="1" t="e">
        <v>#N/A</v>
      </c>
      <c r="S753" s="1" t="e">
        <v>#N/A</v>
      </c>
      <c r="T753" s="1" t="e">
        <v>#N/A</v>
      </c>
    </row>
    <row r="754" spans="1:20" ht="15.75" customHeight="1" x14ac:dyDescent="0.2">
      <c r="A754" s="1" t="s">
        <v>4796</v>
      </c>
      <c r="B754" s="1" t="s">
        <v>1156</v>
      </c>
      <c r="C754" s="1" t="s">
        <v>1156</v>
      </c>
      <c r="D754" s="1" t="s">
        <v>4796</v>
      </c>
      <c r="E754" s="1">
        <v>753</v>
      </c>
      <c r="F754" s="5" t="s">
        <v>2440</v>
      </c>
      <c r="G754" s="5" t="s">
        <v>4796</v>
      </c>
      <c r="H754" s="1">
        <v>3</v>
      </c>
      <c r="I754" s="1" t="s">
        <v>4817</v>
      </c>
      <c r="J754" s="1" t="s">
        <v>270</v>
      </c>
      <c r="K754" s="1" t="s">
        <v>73</v>
      </c>
      <c r="L754" s="1" t="str">
        <f>VLOOKUP(K754,countries!A:B,2,FALSE)</f>
        <v>SA_SE</v>
      </c>
      <c r="M754" s="1" t="s">
        <v>74</v>
      </c>
      <c r="N754" s="1" t="s">
        <v>1643</v>
      </c>
      <c r="O754" s="1" t="s">
        <v>356</v>
      </c>
      <c r="P754" s="1" t="s">
        <v>73</v>
      </c>
      <c r="Q754" s="1" t="e">
        <v>#N/A</v>
      </c>
      <c r="R754" s="1" t="e">
        <v>#N/A</v>
      </c>
      <c r="S754" s="1" t="e">
        <v>#N/A</v>
      </c>
      <c r="T754" s="1" t="e">
        <v>#N/A</v>
      </c>
    </row>
    <row r="755" spans="1:20" ht="15.75" customHeight="1" x14ac:dyDescent="0.2">
      <c r="A755" s="1" t="s">
        <v>4799</v>
      </c>
      <c r="B755" s="1" t="s">
        <v>4822</v>
      </c>
      <c r="C755" s="1" t="s">
        <v>1156</v>
      </c>
      <c r="D755" s="1" t="s">
        <v>53</v>
      </c>
      <c r="E755" s="1">
        <v>754</v>
      </c>
      <c r="F755" s="5" t="s">
        <v>2440</v>
      </c>
      <c r="G755" s="5"/>
      <c r="H755" s="1">
        <v>3</v>
      </c>
      <c r="I755" s="1" t="s">
        <v>4825</v>
      </c>
      <c r="J755" s="1" t="s">
        <v>352</v>
      </c>
      <c r="K755" s="1" t="s">
        <v>73</v>
      </c>
      <c r="L755" s="1" t="str">
        <f>VLOOKUP(K755,countries!A:B,2,FALSE)</f>
        <v>SA_SE</v>
      </c>
      <c r="M755" s="1" t="s">
        <v>74</v>
      </c>
      <c r="N755" s="1" t="s">
        <v>1643</v>
      </c>
      <c r="O755" s="1" t="s">
        <v>356</v>
      </c>
      <c r="P755" s="1" t="s">
        <v>73</v>
      </c>
      <c r="Q755" s="1" t="e">
        <v>#N/A</v>
      </c>
      <c r="R755" s="1" t="e">
        <v>#N/A</v>
      </c>
      <c r="S755" s="1" t="e">
        <v>#N/A</v>
      </c>
      <c r="T755" s="1" t="e">
        <v>#N/A</v>
      </c>
    </row>
    <row r="756" spans="1:20" ht="15.75" customHeight="1" x14ac:dyDescent="0.2">
      <c r="A756" s="1" t="s">
        <v>3968</v>
      </c>
      <c r="B756" s="1" t="s">
        <v>564</v>
      </c>
      <c r="C756" s="1" t="s">
        <v>564</v>
      </c>
      <c r="D756" s="1" t="s">
        <v>3968</v>
      </c>
      <c r="E756" s="1">
        <v>755</v>
      </c>
      <c r="F756" s="5" t="s">
        <v>2762</v>
      </c>
      <c r="G756" s="5" t="s">
        <v>3968</v>
      </c>
      <c r="H756" s="1">
        <v>3</v>
      </c>
      <c r="I756" s="1" t="s">
        <v>4831</v>
      </c>
      <c r="J756" s="1" t="s">
        <v>510</v>
      </c>
      <c r="K756" s="1" t="s">
        <v>877</v>
      </c>
      <c r="L756" s="1" t="str">
        <f>VLOOKUP(K756,countries!A:B,2,FALSE)</f>
        <v>SA_SE</v>
      </c>
      <c r="M756" s="1" t="s">
        <v>2006</v>
      </c>
      <c r="N756" s="1">
        <v>0</v>
      </c>
      <c r="O756" s="1" t="s">
        <v>47</v>
      </c>
      <c r="P756" s="1" t="s">
        <v>877</v>
      </c>
      <c r="Q756" s="1" t="e">
        <v>#N/A</v>
      </c>
      <c r="R756" s="1" t="e">
        <v>#N/A</v>
      </c>
      <c r="S756" s="1" t="e">
        <v>#N/A</v>
      </c>
      <c r="T756" s="1" t="e">
        <v>#N/A</v>
      </c>
    </row>
    <row r="757" spans="1:20" ht="15.75" customHeight="1" x14ac:dyDescent="0.2">
      <c r="A757" s="1" t="s">
        <v>4837</v>
      </c>
      <c r="B757" s="1" t="s">
        <v>1178</v>
      </c>
      <c r="C757" s="1" t="s">
        <v>1178</v>
      </c>
      <c r="D757" s="1" t="s">
        <v>4837</v>
      </c>
      <c r="E757" s="1">
        <v>756</v>
      </c>
      <c r="F757" s="5" t="s">
        <v>3857</v>
      </c>
      <c r="G757" s="5" t="s">
        <v>4837</v>
      </c>
      <c r="H757" s="1">
        <v>3</v>
      </c>
      <c r="I757" s="1" t="s">
        <v>4839</v>
      </c>
      <c r="J757" s="1" t="s">
        <v>1313</v>
      </c>
      <c r="K757" s="1" t="s">
        <v>73</v>
      </c>
      <c r="L757" s="1" t="str">
        <f>VLOOKUP(K757,countries!A:B,2,FALSE)</f>
        <v>SA_SE</v>
      </c>
      <c r="M757" s="1" t="s">
        <v>74</v>
      </c>
      <c r="N757" s="1" t="s">
        <v>1643</v>
      </c>
      <c r="O757" s="1" t="s">
        <v>356</v>
      </c>
      <c r="P757" s="1" t="s">
        <v>73</v>
      </c>
      <c r="Q757" s="1" t="e">
        <v>#N/A</v>
      </c>
      <c r="R757" s="1" t="e">
        <v>#N/A</v>
      </c>
      <c r="S757" s="1" t="e">
        <v>#N/A</v>
      </c>
      <c r="T757" s="1" t="e">
        <v>#N/A</v>
      </c>
    </row>
    <row r="758" spans="1:20" ht="15.75" customHeight="1" x14ac:dyDescent="0.2">
      <c r="A758" s="1" t="s">
        <v>4830</v>
      </c>
      <c r="B758" s="1" t="s">
        <v>1170</v>
      </c>
      <c r="C758" s="1" t="s">
        <v>1170</v>
      </c>
      <c r="D758" s="1" t="s">
        <v>4830</v>
      </c>
      <c r="E758" s="1">
        <v>757</v>
      </c>
      <c r="F758" s="5" t="s">
        <v>3828</v>
      </c>
      <c r="G758" s="5" t="s">
        <v>4830</v>
      </c>
      <c r="H758" s="1">
        <v>3</v>
      </c>
      <c r="I758" s="1" t="s">
        <v>4846</v>
      </c>
      <c r="J758" s="1" t="s">
        <v>254</v>
      </c>
      <c r="K758" s="1" t="s">
        <v>73</v>
      </c>
      <c r="L758" s="1" t="str">
        <f>VLOOKUP(K758,countries!A:B,2,FALSE)</f>
        <v>SA_SE</v>
      </c>
      <c r="M758" s="1" t="s">
        <v>74</v>
      </c>
      <c r="N758" s="1" t="s">
        <v>1643</v>
      </c>
      <c r="O758" s="1" t="s">
        <v>356</v>
      </c>
      <c r="P758" s="1" t="s">
        <v>73</v>
      </c>
      <c r="Q758" s="1" t="s">
        <v>535</v>
      </c>
      <c r="R758" s="1" t="s">
        <v>49</v>
      </c>
      <c r="S758" s="1">
        <v>37.4</v>
      </c>
      <c r="T758" s="1">
        <v>3240</v>
      </c>
    </row>
    <row r="759" spans="1:20" ht="15.75" customHeight="1" x14ac:dyDescent="0.2">
      <c r="A759" s="1" t="s">
        <v>4813</v>
      </c>
      <c r="B759" s="1" t="s">
        <v>1163</v>
      </c>
      <c r="C759" s="1" t="s">
        <v>1163</v>
      </c>
      <c r="D759" s="1" t="s">
        <v>4813</v>
      </c>
      <c r="E759" s="1">
        <v>758</v>
      </c>
      <c r="F759" s="5" t="s">
        <v>3823</v>
      </c>
      <c r="G759" s="5" t="s">
        <v>4813</v>
      </c>
      <c r="H759" s="1">
        <v>3</v>
      </c>
      <c r="I759" s="1" t="s">
        <v>4851</v>
      </c>
      <c r="J759" s="1" t="s">
        <v>733</v>
      </c>
      <c r="K759" s="1" t="s">
        <v>73</v>
      </c>
      <c r="L759" s="1" t="str">
        <f>VLOOKUP(K759,countries!A:B,2,FALSE)</f>
        <v>SA_SE</v>
      </c>
      <c r="M759" s="1" t="s">
        <v>74</v>
      </c>
      <c r="N759" s="1" t="s">
        <v>1643</v>
      </c>
      <c r="O759" s="1" t="s">
        <v>356</v>
      </c>
      <c r="P759" s="1" t="s">
        <v>73</v>
      </c>
      <c r="Q759" s="1" t="e">
        <v>#N/A</v>
      </c>
      <c r="R759" s="1" t="e">
        <v>#N/A</v>
      </c>
      <c r="S759" s="1" t="e">
        <v>#N/A</v>
      </c>
      <c r="T759" s="1" t="e">
        <v>#N/A</v>
      </c>
    </row>
    <row r="760" spans="1:20" ht="15.75" customHeight="1" x14ac:dyDescent="0.2">
      <c r="A760" s="1" t="s">
        <v>4845</v>
      </c>
      <c r="B760" s="1" t="s">
        <v>1175</v>
      </c>
      <c r="C760" s="1" t="s">
        <v>1175</v>
      </c>
      <c r="D760" s="1" t="s">
        <v>4845</v>
      </c>
      <c r="E760" s="1">
        <v>759</v>
      </c>
      <c r="F760" s="5" t="s">
        <v>3846</v>
      </c>
      <c r="G760" s="5" t="s">
        <v>4845</v>
      </c>
      <c r="H760" s="1">
        <v>3</v>
      </c>
      <c r="I760" s="1" t="s">
        <v>4857</v>
      </c>
      <c r="J760" s="1" t="s">
        <v>64</v>
      </c>
      <c r="K760" s="1" t="s">
        <v>73</v>
      </c>
      <c r="L760" s="1" t="str">
        <f>VLOOKUP(K760,countries!A:B,2,FALSE)</f>
        <v>SA_SE</v>
      </c>
      <c r="M760" s="1" t="s">
        <v>74</v>
      </c>
      <c r="N760" s="1" t="s">
        <v>1643</v>
      </c>
      <c r="O760" s="1" t="s">
        <v>356</v>
      </c>
      <c r="P760" s="1" t="s">
        <v>73</v>
      </c>
      <c r="Q760" s="1" t="e">
        <v>#N/A</v>
      </c>
      <c r="R760" s="1" t="e">
        <v>#N/A</v>
      </c>
      <c r="S760" s="1" t="e">
        <v>#N/A</v>
      </c>
      <c r="T760" s="1" t="e">
        <v>#N/A</v>
      </c>
    </row>
    <row r="761" spans="1:20" ht="15.75" customHeight="1" x14ac:dyDescent="0.2">
      <c r="A761" s="1" t="s">
        <v>4423</v>
      </c>
      <c r="B761" s="1" t="s">
        <v>869</v>
      </c>
      <c r="C761" s="1" t="s">
        <v>869</v>
      </c>
      <c r="D761" s="1" t="s">
        <v>53</v>
      </c>
      <c r="E761" s="1">
        <v>760</v>
      </c>
      <c r="F761" s="5" t="s">
        <v>3292</v>
      </c>
      <c r="G761" s="5" t="s">
        <v>4423</v>
      </c>
      <c r="H761" s="1">
        <v>3</v>
      </c>
      <c r="I761" s="1" t="s">
        <v>4864</v>
      </c>
      <c r="J761" s="1" t="s">
        <v>986</v>
      </c>
      <c r="K761" s="1" t="s">
        <v>73</v>
      </c>
      <c r="L761" s="1" t="str">
        <f>VLOOKUP(K761,countries!A:B,2,FALSE)</f>
        <v>SA_SE</v>
      </c>
      <c r="M761" s="1" t="s">
        <v>46</v>
      </c>
      <c r="N761" s="1">
        <v>0</v>
      </c>
      <c r="O761" s="1" t="s">
        <v>434</v>
      </c>
      <c r="P761" s="1" t="s">
        <v>73</v>
      </c>
      <c r="Q761" s="1" t="s">
        <v>535</v>
      </c>
      <c r="R761" s="1" t="s">
        <v>49</v>
      </c>
      <c r="S761" s="1">
        <v>31.3</v>
      </c>
      <c r="T761" s="1">
        <v>3241</v>
      </c>
    </row>
    <row r="762" spans="1:20" ht="15.75" customHeight="1" x14ac:dyDescent="0.2">
      <c r="A762" s="1" t="s">
        <v>4790</v>
      </c>
      <c r="B762" s="1" t="s">
        <v>1152</v>
      </c>
      <c r="C762" s="1" t="s">
        <v>1152</v>
      </c>
      <c r="D762" s="1" t="s">
        <v>4790</v>
      </c>
      <c r="E762" s="1">
        <v>761</v>
      </c>
      <c r="F762" s="5" t="s">
        <v>3804</v>
      </c>
      <c r="G762" s="5" t="s">
        <v>4790</v>
      </c>
      <c r="H762" s="1">
        <v>3</v>
      </c>
      <c r="I762" s="1" t="s">
        <v>4870</v>
      </c>
      <c r="J762" s="1" t="s">
        <v>667</v>
      </c>
      <c r="K762" s="1" t="s">
        <v>73</v>
      </c>
      <c r="L762" s="1" t="str">
        <f>VLOOKUP(K762,countries!A:B,2,FALSE)</f>
        <v>SA_SE</v>
      </c>
      <c r="M762" s="1" t="s">
        <v>74</v>
      </c>
      <c r="N762" s="1" t="s">
        <v>1643</v>
      </c>
      <c r="O762" s="1" t="s">
        <v>356</v>
      </c>
      <c r="P762" s="1" t="s">
        <v>73</v>
      </c>
      <c r="Q762" s="1" t="s">
        <v>535</v>
      </c>
      <c r="R762" s="1" t="s">
        <v>75</v>
      </c>
      <c r="S762" s="1">
        <v>35.6</v>
      </c>
      <c r="T762" s="1">
        <v>3210</v>
      </c>
    </row>
    <row r="763" spans="1:20" ht="15.75" customHeight="1" x14ac:dyDescent="0.2">
      <c r="A763" s="1" t="s">
        <v>4792</v>
      </c>
      <c r="B763" s="1" t="s">
        <v>1154</v>
      </c>
      <c r="C763" s="1" t="s">
        <v>1154</v>
      </c>
      <c r="D763" s="1" t="s">
        <v>4792</v>
      </c>
      <c r="E763" s="1">
        <v>762</v>
      </c>
      <c r="F763" s="5" t="s">
        <v>3808</v>
      </c>
      <c r="G763" s="5" t="s">
        <v>4792</v>
      </c>
      <c r="H763" s="1">
        <v>3</v>
      </c>
      <c r="I763" s="1" t="s">
        <v>4878</v>
      </c>
      <c r="J763" s="1" t="s">
        <v>1367</v>
      </c>
      <c r="K763" s="1" t="s">
        <v>73</v>
      </c>
      <c r="L763" s="1" t="str">
        <f>VLOOKUP(K763,countries!A:B,2,FALSE)</f>
        <v>SA_SE</v>
      </c>
      <c r="M763" s="1" t="s">
        <v>74</v>
      </c>
      <c r="N763" s="1" t="s">
        <v>1643</v>
      </c>
      <c r="O763" s="1" t="s">
        <v>356</v>
      </c>
      <c r="P763" s="1" t="s">
        <v>73</v>
      </c>
      <c r="Q763" s="1" t="e">
        <v>#N/A</v>
      </c>
      <c r="R763" s="1" t="e">
        <v>#N/A</v>
      </c>
      <c r="S763" s="1" t="e">
        <v>#N/A</v>
      </c>
      <c r="T763" s="1" t="e">
        <v>#N/A</v>
      </c>
    </row>
    <row r="764" spans="1:20" ht="15.75" customHeight="1" x14ac:dyDescent="0.2">
      <c r="A764" s="1" t="s">
        <v>3543</v>
      </c>
      <c r="B764" s="1" t="s">
        <v>4883</v>
      </c>
      <c r="C764" s="1" t="s">
        <v>343</v>
      </c>
      <c r="D764" s="1" t="s">
        <v>3543</v>
      </c>
      <c r="E764" s="1">
        <v>763</v>
      </c>
      <c r="F764" s="5" t="s">
        <v>2521</v>
      </c>
      <c r="G764" s="5" t="s">
        <v>3543</v>
      </c>
      <c r="H764" s="1">
        <v>3</v>
      </c>
      <c r="I764" s="1" t="s">
        <v>4886</v>
      </c>
      <c r="J764" s="1" t="s">
        <v>761</v>
      </c>
      <c r="K764" s="1" t="s">
        <v>296</v>
      </c>
      <c r="L764" s="1" t="str">
        <f>VLOOKUP(K764,countries!A:B,2,FALSE)</f>
        <v>SA_SE</v>
      </c>
      <c r="M764" s="1" t="s">
        <v>773</v>
      </c>
      <c r="N764" s="1">
        <v>0</v>
      </c>
      <c r="O764" s="1" t="s">
        <v>47</v>
      </c>
      <c r="P764" s="1" t="s">
        <v>296</v>
      </c>
      <c r="Q764" s="1" t="e">
        <v>#N/A</v>
      </c>
      <c r="R764" s="1" t="e">
        <v>#N/A</v>
      </c>
      <c r="S764" s="1" t="e">
        <v>#N/A</v>
      </c>
      <c r="T764" s="1" t="e">
        <v>#N/A</v>
      </c>
    </row>
    <row r="765" spans="1:20" ht="15.75" customHeight="1" x14ac:dyDescent="0.2">
      <c r="A765" s="1" t="s">
        <v>4892</v>
      </c>
      <c r="B765" s="1" t="s">
        <v>1256</v>
      </c>
      <c r="C765" s="1" t="s">
        <v>1256</v>
      </c>
      <c r="D765" s="1" t="s">
        <v>4892</v>
      </c>
      <c r="E765" s="1">
        <v>764</v>
      </c>
      <c r="F765" s="5" t="s">
        <v>4001</v>
      </c>
      <c r="G765" s="5" t="s">
        <v>4892</v>
      </c>
      <c r="H765" s="1">
        <v>3</v>
      </c>
      <c r="I765" s="1" t="s">
        <v>4894</v>
      </c>
      <c r="J765" s="1" t="s">
        <v>481</v>
      </c>
      <c r="K765" s="1" t="s">
        <v>877</v>
      </c>
      <c r="L765" s="1" t="str">
        <f>VLOOKUP(K765,countries!A:B,2,FALSE)</f>
        <v>SA_SE</v>
      </c>
      <c r="M765" s="1" t="s">
        <v>74</v>
      </c>
      <c r="N765" s="1" t="s">
        <v>1643</v>
      </c>
      <c r="O765" s="1" t="s">
        <v>356</v>
      </c>
      <c r="P765" s="1" t="s">
        <v>877</v>
      </c>
      <c r="Q765" s="1" t="e">
        <v>#N/A</v>
      </c>
      <c r="R765" s="1" t="e">
        <v>#N/A</v>
      </c>
      <c r="S765" s="1" t="e">
        <v>#N/A</v>
      </c>
      <c r="T765" s="1" t="e">
        <v>#N/A</v>
      </c>
    </row>
    <row r="766" spans="1:20" ht="15.75" customHeight="1" x14ac:dyDescent="0.2">
      <c r="A766" s="1" t="s">
        <v>4635</v>
      </c>
      <c r="B766" s="1" t="s">
        <v>4900</v>
      </c>
      <c r="C766" s="1" t="s">
        <v>1025</v>
      </c>
      <c r="D766" s="1" t="s">
        <v>4635</v>
      </c>
      <c r="E766" s="1">
        <v>765</v>
      </c>
      <c r="F766" s="5" t="s">
        <v>2424</v>
      </c>
      <c r="G766" s="5" t="s">
        <v>4635</v>
      </c>
      <c r="H766" s="1">
        <v>3</v>
      </c>
      <c r="I766" s="1" t="s">
        <v>4902</v>
      </c>
      <c r="J766" s="1" t="s">
        <v>235</v>
      </c>
      <c r="K766" s="1" t="s">
        <v>877</v>
      </c>
      <c r="L766" s="1" t="str">
        <f>VLOOKUP(K766,countries!A:B,2,FALSE)</f>
        <v>SA_SE</v>
      </c>
      <c r="M766" s="1" t="s">
        <v>46</v>
      </c>
      <c r="N766" s="1" t="s">
        <v>1642</v>
      </c>
      <c r="O766" s="1" t="s">
        <v>47</v>
      </c>
      <c r="P766" s="1" t="s">
        <v>877</v>
      </c>
      <c r="Q766" s="1" t="e">
        <v>#N/A</v>
      </c>
      <c r="R766" s="1" t="e">
        <v>#N/A</v>
      </c>
      <c r="S766" s="1" t="e">
        <v>#N/A</v>
      </c>
      <c r="T766" s="1" t="e">
        <v>#N/A</v>
      </c>
    </row>
    <row r="767" spans="1:20" ht="15.75" customHeight="1" x14ac:dyDescent="0.2">
      <c r="A767" s="1" t="s">
        <v>4637</v>
      </c>
      <c r="B767" s="1" t="s">
        <v>4906</v>
      </c>
      <c r="C767" s="1" t="s">
        <v>1025</v>
      </c>
      <c r="D767" s="1" t="s">
        <v>4637</v>
      </c>
      <c r="E767" s="1">
        <v>766</v>
      </c>
      <c r="F767" s="5" t="s">
        <v>2424</v>
      </c>
      <c r="G767" s="5"/>
      <c r="H767" s="1">
        <v>3</v>
      </c>
      <c r="I767" s="1" t="s">
        <v>4909</v>
      </c>
      <c r="J767" s="1" t="s">
        <v>385</v>
      </c>
      <c r="K767" s="1" t="s">
        <v>877</v>
      </c>
      <c r="L767" s="1" t="str">
        <f>VLOOKUP(K767,countries!A:B,2,FALSE)</f>
        <v>SA_SE</v>
      </c>
      <c r="M767" s="1" t="s">
        <v>46</v>
      </c>
      <c r="N767" s="1" t="s">
        <v>1642</v>
      </c>
      <c r="O767" s="1" t="s">
        <v>47</v>
      </c>
      <c r="P767" s="1" t="s">
        <v>877</v>
      </c>
      <c r="Q767" s="1" t="e">
        <v>#N/A</v>
      </c>
      <c r="R767" s="1" t="e">
        <v>#N/A</v>
      </c>
      <c r="S767" s="1" t="e">
        <v>#N/A</v>
      </c>
      <c r="T767" s="1" t="e">
        <v>#N/A</v>
      </c>
    </row>
    <row r="768" spans="1:20" ht="15.75" customHeight="1" x14ac:dyDescent="0.2">
      <c r="A768" s="1" t="s">
        <v>4913</v>
      </c>
      <c r="B768" s="1" t="s">
        <v>1253</v>
      </c>
      <c r="C768" s="1" t="s">
        <v>1253</v>
      </c>
      <c r="D768" s="1" t="s">
        <v>4913</v>
      </c>
      <c r="E768" s="1">
        <v>767</v>
      </c>
      <c r="F768" s="5" t="s">
        <v>3990</v>
      </c>
      <c r="G768" s="5" t="s">
        <v>4913</v>
      </c>
      <c r="H768" s="1">
        <v>3</v>
      </c>
      <c r="I768" s="1" t="s">
        <v>4917</v>
      </c>
      <c r="J768" s="1" t="s">
        <v>284</v>
      </c>
      <c r="K768" s="1" t="s">
        <v>877</v>
      </c>
      <c r="L768" s="1" t="str">
        <f>VLOOKUP(K768,countries!A:B,2,FALSE)</f>
        <v>SA_SE</v>
      </c>
      <c r="M768" s="1" t="s">
        <v>74</v>
      </c>
      <c r="N768" s="1" t="s">
        <v>1643</v>
      </c>
      <c r="O768" s="1" t="s">
        <v>356</v>
      </c>
      <c r="P768" s="1" t="s">
        <v>877</v>
      </c>
      <c r="Q768" s="1" t="e">
        <v>#N/A</v>
      </c>
      <c r="R768" s="1" t="e">
        <v>#N/A</v>
      </c>
      <c r="S768" s="1" t="e">
        <v>#N/A</v>
      </c>
      <c r="T768" s="1" t="e">
        <v>#N/A</v>
      </c>
    </row>
    <row r="769" spans="1:20" ht="15.75" customHeight="1" x14ac:dyDescent="0.2">
      <c r="A769" s="1" t="s">
        <v>4921</v>
      </c>
      <c r="B769" s="1" t="s">
        <v>1255</v>
      </c>
      <c r="C769" s="1" t="s">
        <v>1255</v>
      </c>
      <c r="D769" s="1" t="s">
        <v>4921</v>
      </c>
      <c r="E769" s="1">
        <v>768</v>
      </c>
      <c r="F769" s="5" t="s">
        <v>3996</v>
      </c>
      <c r="G769" s="5" t="s">
        <v>4921</v>
      </c>
      <c r="H769" s="1">
        <v>3</v>
      </c>
      <c r="I769" s="1" t="s">
        <v>4924</v>
      </c>
      <c r="J769" s="1" t="s">
        <v>2050</v>
      </c>
      <c r="K769" s="1" t="s">
        <v>877</v>
      </c>
      <c r="L769" s="1" t="str">
        <f>VLOOKUP(K769,countries!A:B,2,FALSE)</f>
        <v>SA_SE</v>
      </c>
      <c r="M769" s="1" t="s">
        <v>74</v>
      </c>
      <c r="N769" s="1" t="s">
        <v>1643</v>
      </c>
      <c r="O769" s="1" t="s">
        <v>356</v>
      </c>
      <c r="P769" s="1" t="s">
        <v>877</v>
      </c>
      <c r="Q769" s="1" t="e">
        <v>#N/A</v>
      </c>
      <c r="R769" s="1" t="e">
        <v>#N/A</v>
      </c>
      <c r="S769" s="1" t="e">
        <v>#N/A</v>
      </c>
      <c r="T769" s="1" t="e">
        <v>#N/A</v>
      </c>
    </row>
    <row r="770" spans="1:20" ht="15.75" customHeight="1" x14ac:dyDescent="0.2">
      <c r="A770" s="1" t="s">
        <v>2690</v>
      </c>
      <c r="B770" s="1" t="s">
        <v>120</v>
      </c>
      <c r="C770" s="1" t="s">
        <v>120</v>
      </c>
      <c r="D770" s="1" t="s">
        <v>2690</v>
      </c>
      <c r="E770" s="1">
        <v>769</v>
      </c>
      <c r="F770" s="5" t="s">
        <v>2691</v>
      </c>
      <c r="G770" s="5" t="s">
        <v>2690</v>
      </c>
      <c r="H770" s="1">
        <v>3</v>
      </c>
      <c r="I770" s="1" t="s">
        <v>4932</v>
      </c>
      <c r="J770" s="1" t="s">
        <v>510</v>
      </c>
      <c r="K770" s="1" t="s">
        <v>877</v>
      </c>
      <c r="L770" s="1" t="str">
        <f>VLOOKUP(K770,countries!A:B,2,FALSE)</f>
        <v>SA_SE</v>
      </c>
      <c r="M770" s="1" t="s">
        <v>2006</v>
      </c>
      <c r="N770" s="1">
        <v>0</v>
      </c>
      <c r="O770" s="1" t="s">
        <v>47</v>
      </c>
      <c r="P770" s="1" t="s">
        <v>877</v>
      </c>
      <c r="Q770" s="1" t="e">
        <v>#N/A</v>
      </c>
      <c r="R770" s="1" t="e">
        <v>#N/A</v>
      </c>
      <c r="S770" s="1" t="e">
        <v>#N/A</v>
      </c>
      <c r="T770" s="1" t="e">
        <v>#N/A</v>
      </c>
    </row>
    <row r="771" spans="1:20" ht="15.75" customHeight="1" x14ac:dyDescent="0.2">
      <c r="A771" s="1" t="s">
        <v>4629</v>
      </c>
      <c r="B771" s="1" t="s">
        <v>4938</v>
      </c>
      <c r="C771" s="1" t="s">
        <v>1024</v>
      </c>
      <c r="D771" s="1" t="s">
        <v>4629</v>
      </c>
      <c r="E771" s="1">
        <v>770</v>
      </c>
      <c r="F771" s="5" t="s">
        <v>2421</v>
      </c>
      <c r="G771" s="5" t="s">
        <v>4629</v>
      </c>
      <c r="H771" s="1">
        <v>3</v>
      </c>
      <c r="I771" s="1" t="s">
        <v>4941</v>
      </c>
      <c r="J771" s="1" t="s">
        <v>1341</v>
      </c>
      <c r="K771" s="1" t="s">
        <v>877</v>
      </c>
      <c r="L771" s="1" t="str">
        <f>VLOOKUP(K771,countries!A:B,2,FALSE)</f>
        <v>SA_SE</v>
      </c>
      <c r="M771" s="1" t="s">
        <v>46</v>
      </c>
      <c r="N771" s="1" t="s">
        <v>1643</v>
      </c>
      <c r="O771" s="1" t="s">
        <v>47</v>
      </c>
      <c r="P771" s="1" t="s">
        <v>877</v>
      </c>
      <c r="Q771" s="1" t="e">
        <v>#N/A</v>
      </c>
      <c r="R771" s="1" t="e">
        <v>#N/A</v>
      </c>
      <c r="S771" s="1" t="e">
        <v>#N/A</v>
      </c>
      <c r="T771" s="1" t="e">
        <v>#N/A</v>
      </c>
    </row>
    <row r="772" spans="1:20" ht="15.75" customHeight="1" x14ac:dyDescent="0.2">
      <c r="A772" s="1" t="s">
        <v>4631</v>
      </c>
      <c r="B772" s="1" t="s">
        <v>4947</v>
      </c>
      <c r="C772" s="1" t="s">
        <v>1024</v>
      </c>
      <c r="D772" s="1" t="s">
        <v>4631</v>
      </c>
      <c r="E772" s="1">
        <v>771</v>
      </c>
      <c r="F772" s="5" t="s">
        <v>2421</v>
      </c>
      <c r="G772" s="5"/>
      <c r="H772" s="1">
        <v>3</v>
      </c>
      <c r="I772" s="1" t="s">
        <v>4949</v>
      </c>
      <c r="J772" s="1" t="s">
        <v>1313</v>
      </c>
      <c r="K772" s="1" t="s">
        <v>877</v>
      </c>
      <c r="L772" s="1" t="str">
        <f>VLOOKUP(K772,countries!A:B,2,FALSE)</f>
        <v>SA_SE</v>
      </c>
      <c r="M772" s="1" t="s">
        <v>46</v>
      </c>
      <c r="N772" s="1" t="s">
        <v>1643</v>
      </c>
      <c r="O772" s="1" t="s">
        <v>47</v>
      </c>
      <c r="P772" s="1" t="s">
        <v>877</v>
      </c>
      <c r="Q772" s="1" t="e">
        <v>#N/A</v>
      </c>
      <c r="R772" s="1" t="e">
        <v>#N/A</v>
      </c>
      <c r="S772" s="1" t="e">
        <v>#N/A</v>
      </c>
      <c r="T772" s="1" t="e">
        <v>#N/A</v>
      </c>
    </row>
    <row r="773" spans="1:20" ht="15.75" customHeight="1" x14ac:dyDescent="0.2">
      <c r="A773" s="1" t="s">
        <v>4955</v>
      </c>
      <c r="B773" s="1" t="s">
        <v>1254</v>
      </c>
      <c r="C773" s="1" t="s">
        <v>1254</v>
      </c>
      <c r="D773" s="1" t="s">
        <v>4955</v>
      </c>
      <c r="E773" s="1">
        <v>772</v>
      </c>
      <c r="F773" s="5" t="s">
        <v>3994</v>
      </c>
      <c r="G773" s="5" t="s">
        <v>4955</v>
      </c>
      <c r="H773" s="1">
        <v>3</v>
      </c>
      <c r="I773" s="1" t="s">
        <v>4957</v>
      </c>
      <c r="J773" s="1" t="s">
        <v>1479</v>
      </c>
      <c r="K773" s="1" t="s">
        <v>877</v>
      </c>
      <c r="L773" s="1" t="str">
        <f>VLOOKUP(K773,countries!A:B,2,FALSE)</f>
        <v>SA_SE</v>
      </c>
      <c r="M773" s="1" t="s">
        <v>74</v>
      </c>
      <c r="N773" s="1" t="s">
        <v>1643</v>
      </c>
      <c r="O773" s="1" t="s">
        <v>356</v>
      </c>
      <c r="P773" s="1" t="s">
        <v>877</v>
      </c>
      <c r="Q773" s="1" t="s">
        <v>535</v>
      </c>
      <c r="R773" s="1" t="s">
        <v>49</v>
      </c>
      <c r="S773" s="1">
        <v>39.9</v>
      </c>
      <c r="T773" s="1">
        <v>3214</v>
      </c>
    </row>
    <row r="774" spans="1:20" ht="15.75" customHeight="1" x14ac:dyDescent="0.2">
      <c r="A774" s="1" t="s">
        <v>2683</v>
      </c>
      <c r="B774" s="1" t="s">
        <v>117</v>
      </c>
      <c r="C774" s="1" t="s">
        <v>117</v>
      </c>
      <c r="D774" s="1" t="s">
        <v>2683</v>
      </c>
      <c r="E774" s="1">
        <v>773</v>
      </c>
      <c r="F774" s="5" t="s">
        <v>2684</v>
      </c>
      <c r="G774" s="5" t="s">
        <v>2683</v>
      </c>
      <c r="H774" s="1">
        <v>3</v>
      </c>
      <c r="I774" s="1" t="s">
        <v>4963</v>
      </c>
      <c r="J774" s="1" t="s">
        <v>489</v>
      </c>
      <c r="K774" s="1" t="s">
        <v>877</v>
      </c>
      <c r="L774" s="1" t="str">
        <f>VLOOKUP(K774,countries!A:B,2,FALSE)</f>
        <v>SA_SE</v>
      </c>
      <c r="M774" s="1" t="s">
        <v>46</v>
      </c>
      <c r="N774" s="1">
        <v>0</v>
      </c>
      <c r="O774" s="1" t="s">
        <v>47</v>
      </c>
      <c r="P774" s="1" t="s">
        <v>877</v>
      </c>
      <c r="Q774" s="1" t="e">
        <v>#N/A</v>
      </c>
      <c r="R774" s="1" t="e">
        <v>#N/A</v>
      </c>
      <c r="S774" s="1" t="e">
        <v>#N/A</v>
      </c>
      <c r="T774" s="1" t="e">
        <v>#N/A</v>
      </c>
    </row>
    <row r="775" spans="1:20" ht="15.75" customHeight="1" x14ac:dyDescent="0.2">
      <c r="A775" s="1" t="s">
        <v>4267</v>
      </c>
      <c r="B775" s="1" t="s">
        <v>762</v>
      </c>
      <c r="C775" s="1" t="s">
        <v>762</v>
      </c>
      <c r="D775" s="1" t="s">
        <v>4267</v>
      </c>
      <c r="E775" s="1">
        <v>774</v>
      </c>
      <c r="F775" s="5" t="s">
        <v>3104</v>
      </c>
      <c r="G775" s="5" t="s">
        <v>4267</v>
      </c>
      <c r="H775" s="1">
        <v>3</v>
      </c>
      <c r="I775" s="1" t="s">
        <v>4969</v>
      </c>
      <c r="J775" s="1" t="s">
        <v>1069</v>
      </c>
      <c r="K775" s="1" t="s">
        <v>877</v>
      </c>
      <c r="L775" s="1" t="str">
        <f>VLOOKUP(K775,countries!A:B,2,FALSE)</f>
        <v>SA_SE</v>
      </c>
      <c r="M775" s="1" t="s">
        <v>2006</v>
      </c>
      <c r="N775" s="1">
        <v>0</v>
      </c>
      <c r="O775" s="1" t="s">
        <v>47</v>
      </c>
      <c r="P775" s="1" t="s">
        <v>877</v>
      </c>
      <c r="Q775" s="1" t="e">
        <v>#N/A</v>
      </c>
      <c r="R775" s="1" t="e">
        <v>#N/A</v>
      </c>
      <c r="S775" s="1" t="e">
        <v>#N/A</v>
      </c>
      <c r="T775" s="1" t="e">
        <v>#N/A</v>
      </c>
    </row>
    <row r="776" spans="1:20" ht="15.75" customHeight="1" x14ac:dyDescent="0.2">
      <c r="A776" s="1" t="s">
        <v>3501</v>
      </c>
      <c r="B776" s="1" t="s">
        <v>4976</v>
      </c>
      <c r="C776" s="1" t="s">
        <v>326</v>
      </c>
      <c r="D776" s="1" t="s">
        <v>3501</v>
      </c>
      <c r="E776" s="1">
        <v>775</v>
      </c>
      <c r="F776" s="5" t="s">
        <v>2497</v>
      </c>
      <c r="G776" s="5" t="s">
        <v>3501</v>
      </c>
      <c r="H776" s="1">
        <v>3</v>
      </c>
      <c r="I776" s="1" t="s">
        <v>4979</v>
      </c>
      <c r="J776" s="1" t="s">
        <v>1301</v>
      </c>
      <c r="K776" s="1" t="s">
        <v>296</v>
      </c>
      <c r="L776" s="1" t="str">
        <f>VLOOKUP(K776,countries!A:B,2,FALSE)</f>
        <v>SA_SE</v>
      </c>
      <c r="M776" s="1" t="s">
        <v>275</v>
      </c>
      <c r="N776" s="1">
        <v>0</v>
      </c>
      <c r="O776" s="1" t="s">
        <v>47</v>
      </c>
      <c r="P776" s="1" t="s">
        <v>296</v>
      </c>
      <c r="Q776" s="1" t="e">
        <v>#N/A</v>
      </c>
      <c r="R776" s="1" t="e">
        <v>#N/A</v>
      </c>
      <c r="S776" s="1" t="e">
        <v>#N/A</v>
      </c>
      <c r="T776" s="1" t="e">
        <v>#N/A</v>
      </c>
    </row>
    <row r="777" spans="1:20" ht="15.75" customHeight="1" x14ac:dyDescent="0.2">
      <c r="A777" s="1" t="s">
        <v>3527</v>
      </c>
      <c r="B777" s="1" t="s">
        <v>4985</v>
      </c>
      <c r="C777" s="1" t="s">
        <v>342</v>
      </c>
      <c r="D777" s="1" t="s">
        <v>3527</v>
      </c>
      <c r="E777" s="1">
        <v>776</v>
      </c>
      <c r="F777" s="5" t="s">
        <v>2515</v>
      </c>
      <c r="G777" s="5" t="s">
        <v>3527</v>
      </c>
      <c r="H777" s="1">
        <v>3</v>
      </c>
      <c r="I777" s="1" t="s">
        <v>4988</v>
      </c>
      <c r="J777" s="1" t="s">
        <v>743</v>
      </c>
      <c r="K777" s="1" t="s">
        <v>296</v>
      </c>
      <c r="L777" s="1" t="str">
        <f>VLOOKUP(K777,countries!A:B,2,FALSE)</f>
        <v>SA_SE</v>
      </c>
      <c r="M777" s="1" t="s">
        <v>275</v>
      </c>
      <c r="N777" s="1">
        <v>0</v>
      </c>
      <c r="O777" s="1" t="s">
        <v>47</v>
      </c>
      <c r="P777" s="1" t="s">
        <v>296</v>
      </c>
      <c r="Q777" s="1" t="e">
        <v>#N/A</v>
      </c>
      <c r="R777" s="1" t="e">
        <v>#N/A</v>
      </c>
      <c r="S777" s="1" t="e">
        <v>#N/A</v>
      </c>
      <c r="T777" s="1" t="e">
        <v>#N/A</v>
      </c>
    </row>
    <row r="778" spans="1:20" ht="15.75" customHeight="1" x14ac:dyDescent="0.2">
      <c r="A778" s="1" t="s">
        <v>4606</v>
      </c>
      <c r="B778" s="1" t="s">
        <v>1012</v>
      </c>
      <c r="C778" s="1" t="s">
        <v>1012</v>
      </c>
      <c r="D778" s="1" t="s">
        <v>4606</v>
      </c>
      <c r="E778" s="1">
        <v>777</v>
      </c>
      <c r="F778" s="5" t="s">
        <v>3601</v>
      </c>
      <c r="G778" s="5" t="s">
        <v>4606</v>
      </c>
      <c r="H778" s="1">
        <v>3</v>
      </c>
      <c r="I778" s="1" t="s">
        <v>4997</v>
      </c>
      <c r="J778" s="1" t="s">
        <v>154</v>
      </c>
      <c r="K778" s="1" t="s">
        <v>1480</v>
      </c>
      <c r="L778" s="1" t="str">
        <f>VLOOKUP(K778,countries!A:B,2,FALSE)</f>
        <v>SA_NW</v>
      </c>
      <c r="M778" s="1" t="s">
        <v>275</v>
      </c>
      <c r="N778" s="1" t="s">
        <v>1643</v>
      </c>
      <c r="O778" s="1" t="s">
        <v>47</v>
      </c>
      <c r="P778" s="1" t="s">
        <v>1480</v>
      </c>
      <c r="Q778" s="1" t="e">
        <v>#N/A</v>
      </c>
      <c r="R778" s="1" t="e">
        <v>#N/A</v>
      </c>
      <c r="S778" s="1" t="e">
        <v>#N/A</v>
      </c>
      <c r="T778" s="1" t="e">
        <v>#N/A</v>
      </c>
    </row>
    <row r="779" spans="1:20" ht="15.75" customHeight="1" x14ac:dyDescent="0.2">
      <c r="A779" s="1" t="s">
        <v>3524</v>
      </c>
      <c r="B779" s="1" t="s">
        <v>342</v>
      </c>
      <c r="C779" s="1" t="s">
        <v>342</v>
      </c>
      <c r="D779" s="1" t="s">
        <v>3524</v>
      </c>
      <c r="E779" s="1">
        <v>778</v>
      </c>
      <c r="F779" s="5" t="s">
        <v>2513</v>
      </c>
      <c r="G779" s="5" t="s">
        <v>3524</v>
      </c>
      <c r="H779" s="1">
        <v>3</v>
      </c>
      <c r="I779" s="1" t="s">
        <v>5005</v>
      </c>
      <c r="J779" s="1" t="s">
        <v>352</v>
      </c>
      <c r="K779" s="1" t="s">
        <v>296</v>
      </c>
      <c r="L779" s="1" t="str">
        <f>VLOOKUP(K779,countries!A:B,2,FALSE)</f>
        <v>SA_SE</v>
      </c>
      <c r="M779" s="1" t="s">
        <v>275</v>
      </c>
      <c r="N779" s="1">
        <v>0</v>
      </c>
      <c r="O779" s="1" t="s">
        <v>47</v>
      </c>
      <c r="P779" s="1" t="s">
        <v>296</v>
      </c>
      <c r="Q779" s="1" t="e">
        <v>#N/A</v>
      </c>
      <c r="R779" s="1" t="e">
        <v>#N/A</v>
      </c>
      <c r="S779" s="1" t="e">
        <v>#N/A</v>
      </c>
      <c r="T779" s="1" t="e">
        <v>#N/A</v>
      </c>
    </row>
    <row r="780" spans="1:20" ht="15.75" customHeight="1" x14ac:dyDescent="0.2">
      <c r="A780" s="1" t="s">
        <v>2147</v>
      </c>
      <c r="B780" s="1" t="s">
        <v>95</v>
      </c>
      <c r="C780" s="1" t="s">
        <v>95</v>
      </c>
      <c r="D780" s="1" t="s">
        <v>2147</v>
      </c>
      <c r="E780" s="1">
        <v>779</v>
      </c>
      <c r="F780" s="5" t="s">
        <v>2148</v>
      </c>
      <c r="G780" s="5" t="s">
        <v>2147</v>
      </c>
      <c r="H780" s="1">
        <v>3</v>
      </c>
      <c r="I780" s="1" t="s">
        <v>5012</v>
      </c>
      <c r="J780" s="1" t="s">
        <v>1675</v>
      </c>
      <c r="K780" s="1" t="s">
        <v>1660</v>
      </c>
      <c r="L780" s="1" t="str">
        <f>VLOOKUP(K780,countries!A:B,2,FALSE)</f>
        <v>NA</v>
      </c>
      <c r="M780" s="1" t="s">
        <v>374</v>
      </c>
      <c r="N780" s="1">
        <v>0</v>
      </c>
      <c r="O780" s="1" t="s">
        <v>47</v>
      </c>
      <c r="P780" s="1" t="e">
        <v>#N/A</v>
      </c>
      <c r="Q780" s="1" t="e">
        <v>#N/A</v>
      </c>
      <c r="R780" s="1" t="e">
        <v>#N/A</v>
      </c>
      <c r="S780" s="1" t="e">
        <v>#N/A</v>
      </c>
      <c r="T780" s="1" t="e">
        <v>#N/A</v>
      </c>
    </row>
    <row r="781" spans="1:20" ht="15.75" customHeight="1" x14ac:dyDescent="0.2">
      <c r="A781" s="1" t="s">
        <v>3512</v>
      </c>
      <c r="B781" s="1" t="s">
        <v>332</v>
      </c>
      <c r="C781" s="1" t="s">
        <v>332</v>
      </c>
      <c r="D781" s="1" t="s">
        <v>3512</v>
      </c>
      <c r="E781" s="1">
        <v>780</v>
      </c>
      <c r="F781" s="5" t="s">
        <v>2508</v>
      </c>
      <c r="G781" s="5" t="s">
        <v>3512</v>
      </c>
      <c r="H781" s="1">
        <v>3</v>
      </c>
      <c r="I781" s="1" t="s">
        <v>5017</v>
      </c>
      <c r="J781" s="1" t="s">
        <v>1022</v>
      </c>
      <c r="K781" s="1" t="s">
        <v>296</v>
      </c>
      <c r="L781" s="1" t="str">
        <f>VLOOKUP(K781,countries!A:B,2,FALSE)</f>
        <v>SA_SE</v>
      </c>
      <c r="M781" s="1" t="s">
        <v>258</v>
      </c>
      <c r="N781" s="1">
        <v>0</v>
      </c>
      <c r="O781" s="1" t="s">
        <v>47</v>
      </c>
      <c r="P781" s="1" t="s">
        <v>296</v>
      </c>
      <c r="Q781" s="1" t="e">
        <v>#N/A</v>
      </c>
      <c r="R781" s="1" t="e">
        <v>#N/A</v>
      </c>
      <c r="S781" s="1" t="e">
        <v>#N/A</v>
      </c>
      <c r="T781" s="1" t="e">
        <v>#N/A</v>
      </c>
    </row>
    <row r="782" spans="1:20" ht="15.75" customHeight="1" x14ac:dyDescent="0.2">
      <c r="A782" s="1" t="s">
        <v>2792</v>
      </c>
      <c r="B782" s="1" t="s">
        <v>796</v>
      </c>
      <c r="C782" s="1" t="s">
        <v>796</v>
      </c>
      <c r="D782" s="1" t="s">
        <v>2792</v>
      </c>
      <c r="E782" s="1">
        <v>781</v>
      </c>
      <c r="F782" s="5" t="s">
        <v>2120</v>
      </c>
      <c r="G782" s="5" t="s">
        <v>2792</v>
      </c>
      <c r="H782" s="1">
        <v>3</v>
      </c>
      <c r="I782" s="1" t="s">
        <v>5020</v>
      </c>
      <c r="J782" s="1" t="s">
        <v>1729</v>
      </c>
      <c r="K782" s="1" t="s">
        <v>73</v>
      </c>
      <c r="L782" s="1" t="str">
        <f>VLOOKUP(K782,countries!A:B,2,FALSE)</f>
        <v>SA_SE</v>
      </c>
      <c r="M782" s="1" t="s">
        <v>275</v>
      </c>
      <c r="N782" s="1">
        <v>0</v>
      </c>
      <c r="O782" s="1" t="s">
        <v>47</v>
      </c>
      <c r="P782" s="1" t="s">
        <v>73</v>
      </c>
      <c r="Q782" s="1" t="e">
        <v>#N/A</v>
      </c>
      <c r="R782" s="1" t="e">
        <v>#N/A</v>
      </c>
      <c r="S782" s="1" t="e">
        <v>#N/A</v>
      </c>
      <c r="T782" s="1" t="e">
        <v>#N/A</v>
      </c>
    </row>
    <row r="783" spans="1:20" ht="15.75" customHeight="1" x14ac:dyDescent="0.2">
      <c r="A783" s="1" t="s">
        <v>2823</v>
      </c>
      <c r="B783" s="1" t="s">
        <v>797</v>
      </c>
      <c r="C783" s="1" t="s">
        <v>797</v>
      </c>
      <c r="D783" s="1" t="s">
        <v>2823</v>
      </c>
      <c r="E783" s="1">
        <v>782</v>
      </c>
      <c r="F783" s="5" t="s">
        <v>2120</v>
      </c>
      <c r="G783" s="5" t="s">
        <v>2823</v>
      </c>
      <c r="H783" s="1">
        <v>3</v>
      </c>
      <c r="I783" s="1" t="s">
        <v>5025</v>
      </c>
      <c r="J783" s="1" t="s">
        <v>1675</v>
      </c>
      <c r="K783" s="1" t="s">
        <v>73</v>
      </c>
      <c r="L783" s="1" t="str">
        <f>VLOOKUP(K783,countries!A:B,2,FALSE)</f>
        <v>SA_SE</v>
      </c>
      <c r="M783" s="1" t="s">
        <v>74</v>
      </c>
      <c r="N783" s="1">
        <v>0</v>
      </c>
      <c r="O783" s="1" t="s">
        <v>47</v>
      </c>
      <c r="P783" s="1" t="s">
        <v>73</v>
      </c>
      <c r="Q783" s="1" t="s">
        <v>535</v>
      </c>
      <c r="R783" s="1" t="s">
        <v>75</v>
      </c>
      <c r="S783" s="1">
        <v>43.7</v>
      </c>
      <c r="T783" s="1">
        <v>3241</v>
      </c>
    </row>
    <row r="784" spans="1:20" ht="15.75" customHeight="1" x14ac:dyDescent="0.2">
      <c r="A784" s="1" t="s">
        <v>2749</v>
      </c>
      <c r="B784" s="1" t="s">
        <v>1117</v>
      </c>
      <c r="C784" s="1" t="s">
        <v>1117</v>
      </c>
      <c r="D784" s="1" t="s">
        <v>2749</v>
      </c>
      <c r="E784" s="1">
        <v>783</v>
      </c>
      <c r="F784" s="5" t="s">
        <v>2120</v>
      </c>
      <c r="G784" s="5" t="s">
        <v>2749</v>
      </c>
      <c r="H784" s="1">
        <v>3</v>
      </c>
      <c r="I784" s="1" t="s">
        <v>5029</v>
      </c>
      <c r="J784" s="1" t="s">
        <v>1498</v>
      </c>
      <c r="K784" s="1" t="s">
        <v>73</v>
      </c>
      <c r="L784" s="1" t="str">
        <f>VLOOKUP(K784,countries!A:B,2,FALSE)</f>
        <v>SA_SE</v>
      </c>
      <c r="M784" s="1" t="s">
        <v>74</v>
      </c>
      <c r="N784" s="1" t="s">
        <v>1643</v>
      </c>
      <c r="O784" s="1" t="s">
        <v>47</v>
      </c>
      <c r="P784" s="1" t="s">
        <v>73</v>
      </c>
      <c r="Q784" s="1" t="e">
        <v>#N/A</v>
      </c>
      <c r="R784" s="1" t="e">
        <v>#N/A</v>
      </c>
      <c r="S784" s="1" t="e">
        <v>#N/A</v>
      </c>
      <c r="T784" s="1" t="e">
        <v>#N/A</v>
      </c>
    </row>
    <row r="785" spans="1:20" ht="15.75" customHeight="1" x14ac:dyDescent="0.2">
      <c r="A785" s="1" t="s">
        <v>2763</v>
      </c>
      <c r="B785" s="1" t="s">
        <v>286</v>
      </c>
      <c r="C785" s="1" t="s">
        <v>286</v>
      </c>
      <c r="D785" s="1" t="s">
        <v>2763</v>
      </c>
      <c r="E785" s="1">
        <v>784</v>
      </c>
      <c r="F785" s="5" t="s">
        <v>2120</v>
      </c>
      <c r="G785" s="5" t="s">
        <v>2763</v>
      </c>
      <c r="H785" s="1">
        <v>3</v>
      </c>
      <c r="I785" s="1" t="s">
        <v>5032</v>
      </c>
      <c r="J785" s="1" t="s">
        <v>339</v>
      </c>
      <c r="K785" s="1" t="s">
        <v>73</v>
      </c>
      <c r="L785" s="1" t="str">
        <f>VLOOKUP(K785,countries!A:B,2,FALSE)</f>
        <v>SA_SE</v>
      </c>
      <c r="M785" s="1" t="s">
        <v>74</v>
      </c>
      <c r="N785" s="1">
        <v>0</v>
      </c>
      <c r="O785" s="1" t="s">
        <v>47</v>
      </c>
      <c r="P785" s="1" t="s">
        <v>73</v>
      </c>
      <c r="Q785" s="1" t="e">
        <v>#N/A</v>
      </c>
      <c r="R785" s="1" t="e">
        <v>#N/A</v>
      </c>
      <c r="S785" s="1" t="e">
        <v>#N/A</v>
      </c>
      <c r="T785" s="1" t="e">
        <v>#N/A</v>
      </c>
    </row>
    <row r="786" spans="1:20" ht="15.75" customHeight="1" x14ac:dyDescent="0.2">
      <c r="A786" s="1" t="s">
        <v>4425</v>
      </c>
      <c r="B786" s="1" t="s">
        <v>5035</v>
      </c>
      <c r="C786" s="1" t="s">
        <v>869</v>
      </c>
      <c r="D786" s="1" t="s">
        <v>4425</v>
      </c>
      <c r="E786" s="1">
        <v>785</v>
      </c>
      <c r="F786" s="5" t="s">
        <v>3295</v>
      </c>
      <c r="G786" s="5" t="s">
        <v>4425</v>
      </c>
      <c r="H786" s="1">
        <v>3</v>
      </c>
      <c r="I786" s="1" t="s">
        <v>5037</v>
      </c>
      <c r="J786" s="1" t="s">
        <v>687</v>
      </c>
      <c r="K786" s="1" t="s">
        <v>73</v>
      </c>
      <c r="L786" s="1" t="str">
        <f>VLOOKUP(K786,countries!A:B,2,FALSE)</f>
        <v>SA_SE</v>
      </c>
      <c r="M786" s="1" t="s">
        <v>46</v>
      </c>
      <c r="N786" s="1">
        <v>0</v>
      </c>
      <c r="O786" s="1" t="s">
        <v>434</v>
      </c>
      <c r="P786" s="1" t="s">
        <v>73</v>
      </c>
      <c r="Q786" s="1" t="s">
        <v>535</v>
      </c>
      <c r="R786" s="1" t="s">
        <v>49</v>
      </c>
      <c r="S786" s="1">
        <v>31.3</v>
      </c>
      <c r="T786" s="1">
        <v>3241</v>
      </c>
    </row>
    <row r="787" spans="1:20" ht="15.75" customHeight="1" x14ac:dyDescent="0.2">
      <c r="A787" s="1" t="s">
        <v>4427</v>
      </c>
      <c r="B787" s="1" t="s">
        <v>5039</v>
      </c>
      <c r="C787" s="1" t="s">
        <v>869</v>
      </c>
      <c r="D787" s="1" t="s">
        <v>4427</v>
      </c>
      <c r="E787" s="1">
        <v>786</v>
      </c>
      <c r="F787" s="5" t="s">
        <v>3301</v>
      </c>
      <c r="G787" s="5" t="s">
        <v>4427</v>
      </c>
      <c r="H787" s="1">
        <v>3</v>
      </c>
      <c r="I787" s="1" t="s">
        <v>5040</v>
      </c>
      <c r="J787" s="1" t="s">
        <v>687</v>
      </c>
      <c r="K787" s="1" t="s">
        <v>73</v>
      </c>
      <c r="L787" s="1" t="str">
        <f>VLOOKUP(K787,countries!A:B,2,FALSE)</f>
        <v>SA_SE</v>
      </c>
      <c r="M787" s="1" t="s">
        <v>46</v>
      </c>
      <c r="N787" s="1">
        <v>0</v>
      </c>
      <c r="O787" s="1" t="s">
        <v>434</v>
      </c>
      <c r="P787" s="1" t="s">
        <v>73</v>
      </c>
      <c r="Q787" s="1" t="s">
        <v>535</v>
      </c>
      <c r="R787" s="1" t="s">
        <v>49</v>
      </c>
      <c r="S787" s="1">
        <v>31.3</v>
      </c>
      <c r="T787" s="1">
        <v>3241</v>
      </c>
    </row>
    <row r="788" spans="1:20" ht="15.75" customHeight="1" x14ac:dyDescent="0.2">
      <c r="A788" s="1" t="s">
        <v>4213</v>
      </c>
      <c r="B788" s="1" t="s">
        <v>734</v>
      </c>
      <c r="C788" s="1" t="s">
        <v>734</v>
      </c>
      <c r="D788" s="1" t="s">
        <v>4213</v>
      </c>
      <c r="E788" s="1">
        <v>787</v>
      </c>
      <c r="F788" s="5" t="s">
        <v>2377</v>
      </c>
      <c r="G788" s="5" t="s">
        <v>4213</v>
      </c>
      <c r="H788" s="1">
        <v>3</v>
      </c>
      <c r="I788" s="1" t="s">
        <v>5041</v>
      </c>
      <c r="J788" s="1" t="s">
        <v>595</v>
      </c>
      <c r="K788" s="1" t="s">
        <v>73</v>
      </c>
      <c r="L788" s="1" t="str">
        <f>VLOOKUP(K788,countries!A:B,2,FALSE)</f>
        <v>SA_SE</v>
      </c>
      <c r="M788" s="1" t="s">
        <v>275</v>
      </c>
      <c r="N788" s="1">
        <v>0</v>
      </c>
      <c r="O788" s="1" t="s">
        <v>47</v>
      </c>
      <c r="P788" s="1" t="s">
        <v>73</v>
      </c>
      <c r="Q788" s="1" t="e">
        <v>#N/A</v>
      </c>
      <c r="R788" s="1" t="e">
        <v>#N/A</v>
      </c>
      <c r="S788" s="1" t="e">
        <v>#N/A</v>
      </c>
      <c r="T788" s="1" t="e">
        <v>#N/A</v>
      </c>
    </row>
    <row r="789" spans="1:20" ht="15.75" customHeight="1" x14ac:dyDescent="0.2">
      <c r="A789" s="1" t="s">
        <v>4215</v>
      </c>
      <c r="B789" s="1" t="s">
        <v>5042</v>
      </c>
      <c r="C789" s="1" t="s">
        <v>734</v>
      </c>
      <c r="D789" s="1" t="s">
        <v>53</v>
      </c>
      <c r="E789" s="1">
        <v>788</v>
      </c>
      <c r="F789" s="5" t="s">
        <v>2377</v>
      </c>
      <c r="G789" s="5"/>
      <c r="H789" s="1">
        <v>3</v>
      </c>
      <c r="I789" s="1" t="s">
        <v>5043</v>
      </c>
      <c r="J789" s="1" t="s">
        <v>2050</v>
      </c>
      <c r="K789" s="1" t="s">
        <v>73</v>
      </c>
      <c r="L789" s="1" t="str">
        <f>VLOOKUP(K789,countries!A:B,2,FALSE)</f>
        <v>SA_SE</v>
      </c>
      <c r="M789" s="1" t="s">
        <v>275</v>
      </c>
      <c r="N789" s="1">
        <v>0</v>
      </c>
      <c r="O789" s="1" t="s">
        <v>47</v>
      </c>
      <c r="P789" s="1" t="s">
        <v>73</v>
      </c>
      <c r="Q789" s="1" t="e">
        <v>#N/A</v>
      </c>
      <c r="R789" s="1" t="e">
        <v>#N/A</v>
      </c>
      <c r="S789" s="1" t="e">
        <v>#N/A</v>
      </c>
      <c r="T789" s="1" t="e">
        <v>#N/A</v>
      </c>
    </row>
    <row r="790" spans="1:20" ht="15.75" customHeight="1" x14ac:dyDescent="0.2">
      <c r="A790" s="1" t="s">
        <v>4841</v>
      </c>
      <c r="B790" s="1" t="s">
        <v>1174</v>
      </c>
      <c r="C790" s="1" t="s">
        <v>1174</v>
      </c>
      <c r="D790" s="1" t="s">
        <v>4841</v>
      </c>
      <c r="E790" s="1">
        <v>789</v>
      </c>
      <c r="F790" s="5" t="s">
        <v>2452</v>
      </c>
      <c r="G790" s="5" t="s">
        <v>4841</v>
      </c>
      <c r="H790" s="1">
        <v>3</v>
      </c>
      <c r="I790" s="1" t="s">
        <v>5044</v>
      </c>
      <c r="J790" s="1" t="s">
        <v>140</v>
      </c>
      <c r="K790" s="1" t="s">
        <v>73</v>
      </c>
      <c r="L790" s="1" t="str">
        <f>VLOOKUP(K790,countries!A:B,2,FALSE)</f>
        <v>SA_SE</v>
      </c>
      <c r="M790" s="1" t="s">
        <v>74</v>
      </c>
      <c r="N790" s="1" t="s">
        <v>1643</v>
      </c>
      <c r="O790" s="1" t="s">
        <v>356</v>
      </c>
      <c r="P790" s="1" t="s">
        <v>73</v>
      </c>
      <c r="Q790" s="1" t="e">
        <v>#N/A</v>
      </c>
      <c r="R790" s="1" t="e">
        <v>#N/A</v>
      </c>
      <c r="S790" s="1" t="e">
        <v>#N/A</v>
      </c>
      <c r="T790" s="1" t="e">
        <v>#N/A</v>
      </c>
    </row>
    <row r="791" spans="1:20" ht="15.75" customHeight="1" x14ac:dyDescent="0.2">
      <c r="A791" s="1" t="s">
        <v>4843</v>
      </c>
      <c r="B791" s="1" t="s">
        <v>5058</v>
      </c>
      <c r="C791" s="1" t="s">
        <v>1174</v>
      </c>
      <c r="D791" s="1" t="s">
        <v>53</v>
      </c>
      <c r="E791" s="1">
        <v>790</v>
      </c>
      <c r="F791" s="5" t="s">
        <v>2452</v>
      </c>
      <c r="G791" s="5"/>
      <c r="H791" s="1">
        <v>3</v>
      </c>
      <c r="I791" s="1" t="s">
        <v>5060</v>
      </c>
      <c r="J791" s="1" t="s">
        <v>1341</v>
      </c>
      <c r="K791" s="1" t="s">
        <v>73</v>
      </c>
      <c r="L791" s="1" t="str">
        <f>VLOOKUP(K791,countries!A:B,2,FALSE)</f>
        <v>SA_SE</v>
      </c>
      <c r="M791" s="1" t="s">
        <v>74</v>
      </c>
      <c r="N791" s="1" t="s">
        <v>1643</v>
      </c>
      <c r="O791" s="1" t="s">
        <v>356</v>
      </c>
      <c r="P791" s="1" t="s">
        <v>73</v>
      </c>
      <c r="Q791" s="1" t="e">
        <v>#N/A</v>
      </c>
      <c r="R791" s="1" t="e">
        <v>#N/A</v>
      </c>
      <c r="S791" s="1" t="e">
        <v>#N/A</v>
      </c>
      <c r="T791" s="1" t="e">
        <v>#N/A</v>
      </c>
    </row>
    <row r="792" spans="1:20" ht="15.75" customHeight="1" x14ac:dyDescent="0.2">
      <c r="A792" s="1" t="s">
        <v>4691</v>
      </c>
      <c r="B792" s="1" t="s">
        <v>5064</v>
      </c>
      <c r="C792" s="1" t="s">
        <v>1054</v>
      </c>
      <c r="D792" s="1" t="s">
        <v>4691</v>
      </c>
      <c r="E792" s="1">
        <v>791</v>
      </c>
      <c r="F792" s="5" t="s">
        <v>3693</v>
      </c>
      <c r="G792" s="5" t="s">
        <v>4691</v>
      </c>
      <c r="H792" s="1">
        <v>3</v>
      </c>
      <c r="I792" s="1" t="s">
        <v>5065</v>
      </c>
      <c r="J792" s="1" t="s">
        <v>1438</v>
      </c>
      <c r="K792" s="1" t="s">
        <v>236</v>
      </c>
      <c r="L792" s="1" t="str">
        <f>VLOOKUP(K792,countries!A:B,2,FALSE)</f>
        <v>CN</v>
      </c>
      <c r="M792" s="1" t="s">
        <v>74</v>
      </c>
      <c r="N792" s="1">
        <v>0</v>
      </c>
      <c r="O792" s="1" t="s">
        <v>62</v>
      </c>
      <c r="P792" s="1" t="s">
        <v>236</v>
      </c>
      <c r="Q792" s="1" t="e">
        <v>#N/A</v>
      </c>
      <c r="R792" s="1" t="e">
        <v>#N/A</v>
      </c>
      <c r="S792" s="1" t="e">
        <v>#N/A</v>
      </c>
      <c r="T792" s="1" t="e">
        <v>#N/A</v>
      </c>
    </row>
    <row r="793" spans="1:20" ht="15.75" customHeight="1" x14ac:dyDescent="0.2">
      <c r="A793" s="1" t="s">
        <v>4811</v>
      </c>
      <c r="B793" s="1" t="s">
        <v>1162</v>
      </c>
      <c r="C793" s="1" t="s">
        <v>1162</v>
      </c>
      <c r="D793" s="1" t="s">
        <v>4811</v>
      </c>
      <c r="E793" s="1">
        <v>792</v>
      </c>
      <c r="F793" s="5" t="s">
        <v>3820</v>
      </c>
      <c r="G793" s="5" t="s">
        <v>4811</v>
      </c>
      <c r="H793" s="1">
        <v>3</v>
      </c>
      <c r="I793" s="1" t="s">
        <v>5066</v>
      </c>
      <c r="J793" s="1" t="s">
        <v>1321</v>
      </c>
      <c r="K793" s="1" t="s">
        <v>73</v>
      </c>
      <c r="L793" s="1" t="str">
        <f>VLOOKUP(K793,countries!A:B,2,FALSE)</f>
        <v>SA_SE</v>
      </c>
      <c r="M793" s="1" t="s">
        <v>74</v>
      </c>
      <c r="N793" s="1" t="s">
        <v>1643</v>
      </c>
      <c r="O793" s="1" t="s">
        <v>356</v>
      </c>
      <c r="P793" s="1" t="s">
        <v>73</v>
      </c>
      <c r="Q793" s="1" t="e">
        <v>#N/A</v>
      </c>
      <c r="R793" s="1" t="e">
        <v>#N/A</v>
      </c>
      <c r="S793" s="1" t="e">
        <v>#N/A</v>
      </c>
      <c r="T793" s="1" t="e">
        <v>#N/A</v>
      </c>
    </row>
    <row r="794" spans="1:20" ht="15.75" customHeight="1" x14ac:dyDescent="0.2">
      <c r="A794" s="1" t="s">
        <v>3494</v>
      </c>
      <c r="B794" s="1" t="s">
        <v>322</v>
      </c>
      <c r="C794" s="1" t="s">
        <v>322</v>
      </c>
      <c r="D794" s="1" t="s">
        <v>3494</v>
      </c>
      <c r="E794" s="1">
        <v>793</v>
      </c>
      <c r="F794" s="5" t="s">
        <v>2279</v>
      </c>
      <c r="G794" s="5" t="s">
        <v>3494</v>
      </c>
      <c r="H794" s="1">
        <v>3</v>
      </c>
      <c r="I794" s="1" t="s">
        <v>5068</v>
      </c>
      <c r="J794" s="1" t="s">
        <v>235</v>
      </c>
      <c r="K794" s="1" t="s">
        <v>296</v>
      </c>
      <c r="L794" s="1" t="str">
        <f>VLOOKUP(K794,countries!A:B,2,FALSE)</f>
        <v>SA_SE</v>
      </c>
      <c r="M794" s="1" t="s">
        <v>46</v>
      </c>
      <c r="N794" s="1">
        <v>0</v>
      </c>
      <c r="O794" s="1" t="s">
        <v>434</v>
      </c>
      <c r="P794" s="1" t="s">
        <v>296</v>
      </c>
      <c r="Q794" s="1" t="e">
        <v>#N/A</v>
      </c>
      <c r="R794" s="1" t="e">
        <v>#N/A</v>
      </c>
      <c r="S794" s="1" t="e">
        <v>#N/A</v>
      </c>
      <c r="T794" s="1" t="e">
        <v>#N/A</v>
      </c>
    </row>
    <row r="795" spans="1:20" ht="15.75" customHeight="1" x14ac:dyDescent="0.2">
      <c r="A795" s="1" t="s">
        <v>3498</v>
      </c>
      <c r="B795" s="1" t="s">
        <v>871</v>
      </c>
      <c r="C795" s="1" t="s">
        <v>871</v>
      </c>
      <c r="D795" s="1" t="s">
        <v>3498</v>
      </c>
      <c r="E795" s="1">
        <v>794</v>
      </c>
      <c r="F795" s="5" t="s">
        <v>2279</v>
      </c>
      <c r="G795" s="5" t="s">
        <v>3498</v>
      </c>
      <c r="H795" s="1">
        <v>3</v>
      </c>
      <c r="I795" s="1" t="s">
        <v>5069</v>
      </c>
      <c r="J795" s="1" t="s">
        <v>1094</v>
      </c>
      <c r="K795" s="1" t="s">
        <v>296</v>
      </c>
      <c r="L795" s="1" t="str">
        <f>VLOOKUP(K795,countries!A:B,2,FALSE)</f>
        <v>SA_SE</v>
      </c>
      <c r="M795" s="1" t="s">
        <v>275</v>
      </c>
      <c r="N795" s="1">
        <v>0</v>
      </c>
      <c r="O795" s="1" t="s">
        <v>47</v>
      </c>
      <c r="P795" s="1" t="s">
        <v>296</v>
      </c>
      <c r="Q795" s="1" t="e">
        <v>#N/A</v>
      </c>
      <c r="R795" s="1" t="e">
        <v>#N/A</v>
      </c>
      <c r="S795" s="1" t="e">
        <v>#N/A</v>
      </c>
      <c r="T795" s="1" t="e">
        <v>#N/A</v>
      </c>
    </row>
    <row r="796" spans="1:20" ht="15.75" customHeight="1" x14ac:dyDescent="0.2">
      <c r="A796" s="1" t="s">
        <v>4297</v>
      </c>
      <c r="B796" s="1" t="s">
        <v>5070</v>
      </c>
      <c r="C796" s="1" t="s">
        <v>771</v>
      </c>
      <c r="D796" s="1" t="s">
        <v>4297</v>
      </c>
      <c r="E796" s="1">
        <v>795</v>
      </c>
      <c r="F796" s="5" t="s">
        <v>2389</v>
      </c>
      <c r="G796" s="5" t="s">
        <v>4297</v>
      </c>
      <c r="H796" s="1">
        <v>3</v>
      </c>
      <c r="I796" s="1" t="s">
        <v>5071</v>
      </c>
      <c r="J796" s="1" t="s">
        <v>915</v>
      </c>
      <c r="K796" s="1" t="s">
        <v>296</v>
      </c>
      <c r="L796" s="1" t="str">
        <f>VLOOKUP(K796,countries!A:B,2,FALSE)</f>
        <v>SA_SE</v>
      </c>
      <c r="M796" s="1" t="s">
        <v>74</v>
      </c>
      <c r="N796" s="1">
        <v>0</v>
      </c>
      <c r="O796" s="1" t="s">
        <v>75</v>
      </c>
      <c r="P796" s="1" t="s">
        <v>296</v>
      </c>
      <c r="Q796" s="1" t="e">
        <v>#N/A</v>
      </c>
      <c r="R796" s="1" t="e">
        <v>#N/A</v>
      </c>
      <c r="S796" s="1" t="e">
        <v>#N/A</v>
      </c>
      <c r="T796" s="1" t="e">
        <v>#N/A</v>
      </c>
    </row>
    <row r="797" spans="1:20" ht="15.75" customHeight="1" x14ac:dyDescent="0.2">
      <c r="A797" s="1" t="s">
        <v>4299</v>
      </c>
      <c r="B797" s="1" t="s">
        <v>5073</v>
      </c>
      <c r="C797" s="1" t="s">
        <v>771</v>
      </c>
      <c r="D797" s="1" t="s">
        <v>4299</v>
      </c>
      <c r="E797" s="1">
        <v>796</v>
      </c>
      <c r="F797" s="5" t="s">
        <v>2389</v>
      </c>
      <c r="G797" s="5"/>
      <c r="H797" s="1">
        <v>3</v>
      </c>
      <c r="I797" s="1" t="s">
        <v>5074</v>
      </c>
      <c r="J797" s="1" t="s">
        <v>957</v>
      </c>
      <c r="K797" s="1" t="s">
        <v>296</v>
      </c>
      <c r="L797" s="1" t="str">
        <f>VLOOKUP(K797,countries!A:B,2,FALSE)</f>
        <v>SA_SE</v>
      </c>
      <c r="M797" s="1" t="s">
        <v>74</v>
      </c>
      <c r="N797" s="1">
        <v>0</v>
      </c>
      <c r="O797" s="1" t="s">
        <v>75</v>
      </c>
      <c r="P797" s="1" t="s">
        <v>296</v>
      </c>
      <c r="Q797" s="1" t="e">
        <v>#N/A</v>
      </c>
      <c r="R797" s="1" t="e">
        <v>#N/A</v>
      </c>
      <c r="S797" s="1" t="e">
        <v>#N/A</v>
      </c>
      <c r="T797" s="1" t="e">
        <v>#N/A</v>
      </c>
    </row>
    <row r="798" spans="1:20" ht="15.75" customHeight="1" x14ac:dyDescent="0.2">
      <c r="A798" s="1" t="s">
        <v>4449</v>
      </c>
      <c r="B798" s="1" t="s">
        <v>888</v>
      </c>
      <c r="C798" s="1" t="s">
        <v>888</v>
      </c>
      <c r="D798" s="1" t="s">
        <v>4449</v>
      </c>
      <c r="E798" s="1">
        <v>797</v>
      </c>
      <c r="F798" s="5" t="s">
        <v>3349</v>
      </c>
      <c r="G798" s="5" t="s">
        <v>4449</v>
      </c>
      <c r="H798" s="1">
        <v>3</v>
      </c>
      <c r="I798" s="1" t="s">
        <v>5076</v>
      </c>
      <c r="J798" s="1" t="s">
        <v>761</v>
      </c>
      <c r="K798" s="1" t="s">
        <v>213</v>
      </c>
      <c r="L798" s="1" t="str">
        <f>VLOOKUP(K798,countries!A:B,2,FALSE)</f>
        <v>A_S</v>
      </c>
      <c r="M798" s="1" t="s">
        <v>258</v>
      </c>
      <c r="N798" s="1">
        <v>0</v>
      </c>
      <c r="O798" s="1" t="s">
        <v>434</v>
      </c>
      <c r="P798" s="1" t="s">
        <v>213</v>
      </c>
      <c r="Q798" s="1" t="e">
        <v>#N/A</v>
      </c>
      <c r="R798" s="1" t="e">
        <v>#N/A</v>
      </c>
      <c r="S798" s="1" t="e">
        <v>#N/A</v>
      </c>
      <c r="T798" s="1" t="e">
        <v>#N/A</v>
      </c>
    </row>
    <row r="799" spans="1:20" ht="15.75" customHeight="1" x14ac:dyDescent="0.2">
      <c r="A799" s="1" t="s">
        <v>3068</v>
      </c>
      <c r="B799" s="1" t="s">
        <v>155</v>
      </c>
      <c r="C799" s="1" t="s">
        <v>155</v>
      </c>
      <c r="D799" s="1" t="s">
        <v>3068</v>
      </c>
      <c r="E799" s="1">
        <v>798</v>
      </c>
      <c r="F799" s="5" t="s">
        <v>3069</v>
      </c>
      <c r="G799" s="5" t="s">
        <v>3068</v>
      </c>
      <c r="H799" s="1">
        <v>3</v>
      </c>
      <c r="I799" s="1" t="s">
        <v>5077</v>
      </c>
      <c r="J799" s="1" t="s">
        <v>306</v>
      </c>
      <c r="K799" s="1" t="s">
        <v>1572</v>
      </c>
      <c r="L799" s="1" t="str">
        <f>VLOOKUP(K799,countries!A:B,2,FALSE)</f>
        <v>SEA</v>
      </c>
      <c r="M799" s="1" t="s">
        <v>1495</v>
      </c>
      <c r="N799" s="1">
        <v>0</v>
      </c>
      <c r="O799" s="1" t="s">
        <v>47</v>
      </c>
      <c r="P799" s="1" t="s">
        <v>1572</v>
      </c>
      <c r="Q799" s="1" t="e">
        <v>#N/A</v>
      </c>
      <c r="R799" s="1" t="e">
        <v>#N/A</v>
      </c>
      <c r="S799" s="1" t="e">
        <v>#N/A</v>
      </c>
      <c r="T799" s="1" t="e">
        <v>#N/A</v>
      </c>
    </row>
    <row r="800" spans="1:20" ht="15.75" customHeight="1" x14ac:dyDescent="0.2">
      <c r="A800" s="1" t="s">
        <v>4871</v>
      </c>
      <c r="B800" s="1" t="s">
        <v>1188</v>
      </c>
      <c r="C800" s="1" t="s">
        <v>1188</v>
      </c>
      <c r="D800" s="1" t="s">
        <v>4871</v>
      </c>
      <c r="E800" s="1">
        <v>799</v>
      </c>
      <c r="F800" s="5" t="s">
        <v>3869</v>
      </c>
      <c r="G800" s="5" t="s">
        <v>4871</v>
      </c>
      <c r="H800" s="1">
        <v>3</v>
      </c>
      <c r="I800" s="1" t="s">
        <v>5079</v>
      </c>
      <c r="J800" s="1" t="s">
        <v>264</v>
      </c>
      <c r="K800" s="1" t="s">
        <v>73</v>
      </c>
      <c r="L800" s="1" t="str">
        <f>VLOOKUP(K800,countries!A:B,2,FALSE)</f>
        <v>SA_SE</v>
      </c>
      <c r="M800" s="1" t="s">
        <v>74</v>
      </c>
      <c r="N800" s="1" t="s">
        <v>1643</v>
      </c>
      <c r="O800" s="1" t="s">
        <v>356</v>
      </c>
      <c r="P800" s="1" t="s">
        <v>73</v>
      </c>
      <c r="Q800" s="1" t="s">
        <v>535</v>
      </c>
      <c r="R800" s="1" t="s">
        <v>49</v>
      </c>
      <c r="S800" s="1">
        <v>44.8</v>
      </c>
      <c r="T800" s="1">
        <v>4320</v>
      </c>
    </row>
    <row r="801" spans="1:20" ht="15.75" customHeight="1" x14ac:dyDescent="0.2">
      <c r="A801" s="1" t="s">
        <v>3552</v>
      </c>
      <c r="B801" s="1" t="s">
        <v>355</v>
      </c>
      <c r="C801" s="1" t="s">
        <v>355</v>
      </c>
      <c r="D801" s="1" t="s">
        <v>3552</v>
      </c>
      <c r="E801" s="1">
        <v>800</v>
      </c>
      <c r="F801" s="5" t="s">
        <v>2526</v>
      </c>
      <c r="G801" s="5" t="s">
        <v>3552</v>
      </c>
      <c r="H801" s="1">
        <v>3</v>
      </c>
      <c r="I801" s="1" t="s">
        <v>5080</v>
      </c>
      <c r="J801" s="1" t="s">
        <v>449</v>
      </c>
      <c r="K801" s="1" t="s">
        <v>877</v>
      </c>
      <c r="L801" s="1" t="str">
        <f>VLOOKUP(K801,countries!A:B,2,FALSE)</f>
        <v>SA_SE</v>
      </c>
      <c r="M801" s="1" t="s">
        <v>344</v>
      </c>
      <c r="N801" s="1">
        <v>0</v>
      </c>
      <c r="O801" s="1" t="s">
        <v>434</v>
      </c>
      <c r="P801" s="1" t="s">
        <v>877</v>
      </c>
      <c r="Q801" s="1" t="e">
        <v>#N/A</v>
      </c>
      <c r="R801" s="1" t="e">
        <v>#N/A</v>
      </c>
      <c r="S801" s="1" t="e">
        <v>#N/A</v>
      </c>
      <c r="T801" s="1" t="e">
        <v>#N/A</v>
      </c>
    </row>
    <row r="802" spans="1:20" ht="15.75" customHeight="1" x14ac:dyDescent="0.2">
      <c r="A802" s="1" t="s">
        <v>4849</v>
      </c>
      <c r="B802" s="1" t="s">
        <v>1177</v>
      </c>
      <c r="C802" s="1" t="s">
        <v>1177</v>
      </c>
      <c r="D802" s="1" t="s">
        <v>4849</v>
      </c>
      <c r="E802" s="1">
        <v>801</v>
      </c>
      <c r="F802" s="5" t="s">
        <v>3852</v>
      </c>
      <c r="G802" s="5" t="s">
        <v>4849</v>
      </c>
      <c r="H802" s="1">
        <v>3</v>
      </c>
      <c r="I802" s="1" t="s">
        <v>5081</v>
      </c>
      <c r="J802" s="1" t="s">
        <v>462</v>
      </c>
      <c r="K802" s="1" t="s">
        <v>73</v>
      </c>
      <c r="L802" s="1" t="str">
        <f>VLOOKUP(K802,countries!A:B,2,FALSE)</f>
        <v>SA_SE</v>
      </c>
      <c r="M802" s="1" t="s">
        <v>74</v>
      </c>
      <c r="N802" s="1" t="s">
        <v>1643</v>
      </c>
      <c r="O802" s="1" t="s">
        <v>356</v>
      </c>
      <c r="P802" s="1" t="s">
        <v>73</v>
      </c>
      <c r="Q802" s="1" t="e">
        <v>#N/A</v>
      </c>
      <c r="R802" s="1" t="e">
        <v>#N/A</v>
      </c>
      <c r="S802" s="1" t="e">
        <v>#N/A</v>
      </c>
      <c r="T802" s="1" t="e">
        <v>#N/A</v>
      </c>
    </row>
    <row r="803" spans="1:20" ht="15.75" customHeight="1" x14ac:dyDescent="0.2">
      <c r="A803" s="1" t="s">
        <v>4777</v>
      </c>
      <c r="B803" s="1" t="s">
        <v>1131</v>
      </c>
      <c r="C803" s="1" t="s">
        <v>1131</v>
      </c>
      <c r="D803" s="1" t="s">
        <v>4777</v>
      </c>
      <c r="E803" s="1">
        <v>802</v>
      </c>
      <c r="F803" s="5" t="s">
        <v>3791</v>
      </c>
      <c r="G803" s="5" t="s">
        <v>4777</v>
      </c>
      <c r="H803" s="1">
        <v>3</v>
      </c>
      <c r="I803" s="1" t="s">
        <v>5082</v>
      </c>
      <c r="J803" s="1" t="s">
        <v>328</v>
      </c>
      <c r="K803" s="1" t="s">
        <v>73</v>
      </c>
      <c r="L803" s="1" t="str">
        <f>VLOOKUP(K803,countries!A:B,2,FALSE)</f>
        <v>SA_SE</v>
      </c>
      <c r="M803" s="1" t="s">
        <v>74</v>
      </c>
      <c r="N803" s="1" t="s">
        <v>1643</v>
      </c>
      <c r="O803" s="1" t="s">
        <v>356</v>
      </c>
      <c r="P803" s="1" t="s">
        <v>73</v>
      </c>
      <c r="Q803" s="1" t="e">
        <v>#N/A</v>
      </c>
      <c r="R803" s="1" t="e">
        <v>#N/A</v>
      </c>
      <c r="S803" s="1" t="e">
        <v>#N/A</v>
      </c>
      <c r="T803" s="1" t="e">
        <v>#N/A</v>
      </c>
    </row>
    <row r="804" spans="1:20" ht="15.75" customHeight="1" x14ac:dyDescent="0.2">
      <c r="A804" s="1" t="s">
        <v>4086</v>
      </c>
      <c r="B804" s="1" t="s">
        <v>643</v>
      </c>
      <c r="C804" s="1" t="s">
        <v>643</v>
      </c>
      <c r="D804" s="1" t="s">
        <v>4086</v>
      </c>
      <c r="E804" s="1">
        <v>803</v>
      </c>
      <c r="F804" s="5" t="s">
        <v>2898</v>
      </c>
      <c r="G804" s="5" t="s">
        <v>4086</v>
      </c>
      <c r="H804" s="1">
        <v>3</v>
      </c>
      <c r="I804" s="1" t="s">
        <v>5083</v>
      </c>
      <c r="J804" s="1" t="s">
        <v>1438</v>
      </c>
      <c r="K804" s="1" t="s">
        <v>73</v>
      </c>
      <c r="L804" s="1" t="str">
        <f>VLOOKUP(K804,countries!A:B,2,FALSE)</f>
        <v>SA_SE</v>
      </c>
      <c r="M804" s="1" t="s">
        <v>61</v>
      </c>
      <c r="N804" s="1">
        <v>0</v>
      </c>
      <c r="O804" s="1" t="s">
        <v>47</v>
      </c>
      <c r="P804" s="1" t="s">
        <v>73</v>
      </c>
      <c r="Q804" s="1" t="e">
        <v>#N/A</v>
      </c>
      <c r="R804" s="1" t="e">
        <v>#N/A</v>
      </c>
      <c r="S804" s="1" t="e">
        <v>#N/A</v>
      </c>
      <c r="T804" s="1" t="e">
        <v>#N/A</v>
      </c>
    </row>
    <row r="805" spans="1:20" ht="15.75" customHeight="1" x14ac:dyDescent="0.2">
      <c r="A805" s="1" t="s">
        <v>4765</v>
      </c>
      <c r="B805" s="1" t="s">
        <v>1120</v>
      </c>
      <c r="C805" s="1" t="s">
        <v>1120</v>
      </c>
      <c r="D805" s="1" t="s">
        <v>4765</v>
      </c>
      <c r="E805" s="1">
        <v>804</v>
      </c>
      <c r="F805" s="5" t="s">
        <v>3772</v>
      </c>
      <c r="G805" s="5" t="s">
        <v>4765</v>
      </c>
      <c r="H805" s="1">
        <v>3</v>
      </c>
      <c r="I805" s="1" t="s">
        <v>5084</v>
      </c>
      <c r="J805" s="1" t="s">
        <v>489</v>
      </c>
      <c r="K805" s="1" t="s">
        <v>73</v>
      </c>
      <c r="L805" s="1" t="str">
        <f>VLOOKUP(K805,countries!A:B,2,FALSE)</f>
        <v>SA_SE</v>
      </c>
      <c r="M805" s="1" t="s">
        <v>74</v>
      </c>
      <c r="N805" s="1" t="s">
        <v>1643</v>
      </c>
      <c r="O805" s="1" t="s">
        <v>356</v>
      </c>
      <c r="P805" s="1" t="s">
        <v>73</v>
      </c>
      <c r="Q805" s="1" t="e">
        <v>#N/A</v>
      </c>
      <c r="R805" s="1" t="e">
        <v>#N/A</v>
      </c>
      <c r="S805" s="1" t="e">
        <v>#N/A</v>
      </c>
      <c r="T805" s="1" t="e">
        <v>#N/A</v>
      </c>
    </row>
    <row r="806" spans="1:20" ht="15.75" customHeight="1" x14ac:dyDescent="0.2">
      <c r="A806" s="1" t="s">
        <v>4865</v>
      </c>
      <c r="B806" s="1" t="s">
        <v>1185</v>
      </c>
      <c r="C806" s="1" t="s">
        <v>1185</v>
      </c>
      <c r="D806" s="1" t="s">
        <v>4865</v>
      </c>
      <c r="E806" s="1">
        <v>805</v>
      </c>
      <c r="F806" s="5" t="s">
        <v>3862</v>
      </c>
      <c r="G806" s="5" t="s">
        <v>4865</v>
      </c>
      <c r="H806" s="1">
        <v>3</v>
      </c>
      <c r="I806" s="1" t="s">
        <v>5085</v>
      </c>
      <c r="J806" s="1" t="s">
        <v>352</v>
      </c>
      <c r="K806" s="1" t="s">
        <v>73</v>
      </c>
      <c r="L806" s="1" t="str">
        <f>VLOOKUP(K806,countries!A:B,2,FALSE)</f>
        <v>SA_SE</v>
      </c>
      <c r="M806" s="1" t="s">
        <v>74</v>
      </c>
      <c r="N806" s="1" t="s">
        <v>1643</v>
      </c>
      <c r="O806" s="1" t="s">
        <v>356</v>
      </c>
      <c r="P806" s="1" t="s">
        <v>73</v>
      </c>
      <c r="Q806" s="1" t="e">
        <v>#N/A</v>
      </c>
      <c r="R806" s="1" t="e">
        <v>#N/A</v>
      </c>
      <c r="S806" s="1" t="e">
        <v>#N/A</v>
      </c>
      <c r="T806" s="1" t="e">
        <v>#N/A</v>
      </c>
    </row>
    <row r="807" spans="1:20" ht="15.75" customHeight="1" x14ac:dyDescent="0.2">
      <c r="A807" s="1" t="s">
        <v>4682</v>
      </c>
      <c r="B807" s="1" t="s">
        <v>5086</v>
      </c>
      <c r="C807" s="1" t="s">
        <v>1052</v>
      </c>
      <c r="D807" s="1" t="s">
        <v>4682</v>
      </c>
      <c r="E807" s="1">
        <v>806</v>
      </c>
      <c r="F807" s="5" t="s">
        <v>3683</v>
      </c>
      <c r="G807" s="5" t="s">
        <v>4682</v>
      </c>
      <c r="H807" s="1">
        <v>3</v>
      </c>
      <c r="I807" s="1" t="s">
        <v>5087</v>
      </c>
      <c r="J807" s="1" t="s">
        <v>957</v>
      </c>
      <c r="K807" s="1" t="s">
        <v>236</v>
      </c>
      <c r="L807" s="1" t="str">
        <f>VLOOKUP(K807,countries!A:B,2,FALSE)</f>
        <v>CN</v>
      </c>
      <c r="M807" s="1" t="s">
        <v>61</v>
      </c>
      <c r="N807" s="1">
        <v>0</v>
      </c>
      <c r="O807" s="1" t="s">
        <v>434</v>
      </c>
      <c r="P807" s="1" t="s">
        <v>236</v>
      </c>
      <c r="Q807" s="1" t="e">
        <v>#N/A</v>
      </c>
      <c r="R807" s="1" t="e">
        <v>#N/A</v>
      </c>
      <c r="S807" s="1" t="e">
        <v>#N/A</v>
      </c>
      <c r="T807" s="1" t="e">
        <v>#N/A</v>
      </c>
    </row>
    <row r="808" spans="1:20" ht="15.75" customHeight="1" x14ac:dyDescent="0.2">
      <c r="A808" s="1" t="s">
        <v>4169</v>
      </c>
      <c r="B808" s="1" t="s">
        <v>701</v>
      </c>
      <c r="C808" s="1" t="s">
        <v>701</v>
      </c>
      <c r="D808" s="1" t="s">
        <v>4169</v>
      </c>
      <c r="E808" s="1">
        <v>807</v>
      </c>
      <c r="F808" s="5" t="s">
        <v>3012</v>
      </c>
      <c r="G808" s="5" t="s">
        <v>4169</v>
      </c>
      <c r="H808" s="1">
        <v>3</v>
      </c>
      <c r="I808" s="1" t="s">
        <v>5088</v>
      </c>
      <c r="J808" s="1" t="s">
        <v>363</v>
      </c>
      <c r="K808" s="1" t="s">
        <v>73</v>
      </c>
      <c r="L808" s="1" t="str">
        <f>VLOOKUP(K808,countries!A:B,2,FALSE)</f>
        <v>SA_SE</v>
      </c>
      <c r="M808" s="1" t="s">
        <v>275</v>
      </c>
      <c r="N808" s="1">
        <v>0</v>
      </c>
      <c r="O808" s="1" t="s">
        <v>62</v>
      </c>
      <c r="P808" s="1" t="s">
        <v>73</v>
      </c>
      <c r="Q808" s="1" t="e">
        <v>#N/A</v>
      </c>
      <c r="R808" s="1" t="e">
        <v>#N/A</v>
      </c>
      <c r="S808" s="1" t="e">
        <v>#N/A</v>
      </c>
      <c r="T808" s="1" t="e">
        <v>#N/A</v>
      </c>
    </row>
    <row r="809" spans="1:20" ht="15.75" customHeight="1" x14ac:dyDescent="0.2">
      <c r="A809" s="1" t="s">
        <v>4838</v>
      </c>
      <c r="B809" s="1" t="s">
        <v>1173</v>
      </c>
      <c r="C809" s="1" t="s">
        <v>1173</v>
      </c>
      <c r="D809" s="1" t="s">
        <v>4838</v>
      </c>
      <c r="E809" s="1">
        <v>808</v>
      </c>
      <c r="F809" s="5" t="s">
        <v>3839</v>
      </c>
      <c r="G809" s="5" t="s">
        <v>4838</v>
      </c>
      <c r="H809" s="1">
        <v>3</v>
      </c>
      <c r="I809" s="1" t="s">
        <v>5089</v>
      </c>
      <c r="J809" s="1" t="s">
        <v>595</v>
      </c>
      <c r="K809" s="1" t="s">
        <v>73</v>
      </c>
      <c r="L809" s="1" t="str">
        <f>VLOOKUP(K809,countries!A:B,2,FALSE)</f>
        <v>SA_SE</v>
      </c>
      <c r="M809" s="1" t="s">
        <v>74</v>
      </c>
      <c r="N809" s="1" t="s">
        <v>1643</v>
      </c>
      <c r="O809" s="1" t="s">
        <v>356</v>
      </c>
      <c r="P809" s="1" t="s">
        <v>73</v>
      </c>
      <c r="Q809" s="1" t="e">
        <v>#N/A</v>
      </c>
      <c r="R809" s="1" t="e">
        <v>#N/A</v>
      </c>
      <c r="S809" s="1" t="e">
        <v>#N/A</v>
      </c>
      <c r="T809" s="1" t="e">
        <v>#N/A</v>
      </c>
    </row>
    <row r="810" spans="1:20" ht="15.75" customHeight="1" x14ac:dyDescent="0.2">
      <c r="A810" s="1" t="s">
        <v>4211</v>
      </c>
      <c r="B810" s="1" t="s">
        <v>731</v>
      </c>
      <c r="C810" s="1" t="s">
        <v>731</v>
      </c>
      <c r="D810" s="1" t="s">
        <v>4211</v>
      </c>
      <c r="E810" s="1">
        <v>809</v>
      </c>
      <c r="F810" s="5" t="s">
        <v>3067</v>
      </c>
      <c r="G810" s="5" t="s">
        <v>4211</v>
      </c>
      <c r="H810" s="1">
        <v>3</v>
      </c>
      <c r="I810" s="1" t="s">
        <v>5090</v>
      </c>
      <c r="J810" s="1" t="s">
        <v>2884</v>
      </c>
      <c r="K810" s="1" t="s">
        <v>73</v>
      </c>
      <c r="L810" s="1" t="str">
        <f>VLOOKUP(K810,countries!A:B,2,FALSE)</f>
        <v>SA_SE</v>
      </c>
      <c r="M810" s="1" t="s">
        <v>275</v>
      </c>
      <c r="N810" s="1">
        <v>0</v>
      </c>
      <c r="O810" s="1" t="s">
        <v>47</v>
      </c>
      <c r="P810" s="1" t="s">
        <v>73</v>
      </c>
      <c r="Q810" s="1" t="e">
        <v>#N/A</v>
      </c>
      <c r="R810" s="1" t="e">
        <v>#N/A</v>
      </c>
      <c r="S810" s="1" t="e">
        <v>#N/A</v>
      </c>
      <c r="T810" s="1" t="e">
        <v>#N/A</v>
      </c>
    </row>
    <row r="811" spans="1:20" ht="15.75" customHeight="1" x14ac:dyDescent="0.2">
      <c r="A811" s="1" t="s">
        <v>3829</v>
      </c>
      <c r="B811" s="1" t="s">
        <v>5091</v>
      </c>
      <c r="C811" s="1" t="s">
        <v>513</v>
      </c>
      <c r="D811" s="1" t="s">
        <v>3829</v>
      </c>
      <c r="E811" s="1">
        <v>810</v>
      </c>
      <c r="F811" s="5" t="s">
        <v>2332</v>
      </c>
      <c r="G811" s="5" t="s">
        <v>3829</v>
      </c>
      <c r="H811" s="1">
        <v>3</v>
      </c>
      <c r="I811" s="1" t="s">
        <v>5092</v>
      </c>
      <c r="J811" s="1" t="s">
        <v>190</v>
      </c>
      <c r="K811" s="1" t="s">
        <v>341</v>
      </c>
      <c r="L811" s="1" t="str">
        <f>VLOOKUP(K811,countries!A:B,2,FALSE)</f>
        <v>A_S</v>
      </c>
      <c r="M811" s="1" t="s">
        <v>258</v>
      </c>
      <c r="N811" s="1">
        <v>0</v>
      </c>
      <c r="O811" s="1" t="s">
        <v>47</v>
      </c>
      <c r="P811" s="1" t="s">
        <v>341</v>
      </c>
      <c r="Q811" s="1" t="e">
        <v>#N/A</v>
      </c>
      <c r="R811" s="1" t="e">
        <v>#N/A</v>
      </c>
      <c r="S811" s="1" t="e">
        <v>#N/A</v>
      </c>
      <c r="T811" s="1" t="e">
        <v>#N/A</v>
      </c>
    </row>
    <row r="812" spans="1:20" ht="15.75" customHeight="1" x14ac:dyDescent="0.2">
      <c r="A812" s="1" t="s">
        <v>3832</v>
      </c>
      <c r="B812" s="1" t="s">
        <v>1065</v>
      </c>
      <c r="C812" s="1" t="s">
        <v>1065</v>
      </c>
      <c r="D812" s="1" t="s">
        <v>3832</v>
      </c>
      <c r="E812" s="1">
        <v>811</v>
      </c>
      <c r="F812" s="5" t="s">
        <v>2332</v>
      </c>
      <c r="G812" s="5" t="s">
        <v>3832</v>
      </c>
      <c r="H812" s="1">
        <v>3</v>
      </c>
      <c r="I812" s="1" t="s">
        <v>5093</v>
      </c>
      <c r="J812" s="1" t="s">
        <v>2050</v>
      </c>
      <c r="K812" s="1" t="s">
        <v>917</v>
      </c>
      <c r="L812" s="1" t="str">
        <f>VLOOKUP(K812,countries!A:B,2,FALSE)</f>
        <v>A_S</v>
      </c>
      <c r="M812" s="1" t="s">
        <v>275</v>
      </c>
      <c r="N812" s="1">
        <v>0</v>
      </c>
      <c r="O812" s="1" t="s">
        <v>62</v>
      </c>
      <c r="P812" s="1" t="s">
        <v>917</v>
      </c>
      <c r="Q812" s="1" t="e">
        <v>#N/A</v>
      </c>
      <c r="R812" s="1" t="e">
        <v>#N/A</v>
      </c>
      <c r="S812" s="1" t="e">
        <v>#N/A</v>
      </c>
      <c r="T812" s="1" t="e">
        <v>#N/A</v>
      </c>
    </row>
    <row r="813" spans="1:20" ht="15.75" customHeight="1" x14ac:dyDescent="0.2">
      <c r="A813" s="1" t="s">
        <v>3165</v>
      </c>
      <c r="B813" s="1" t="s">
        <v>220</v>
      </c>
      <c r="C813" s="1" t="s">
        <v>220</v>
      </c>
      <c r="D813" s="1" t="s">
        <v>3165</v>
      </c>
      <c r="E813" s="1">
        <v>812</v>
      </c>
      <c r="F813" s="5" t="s">
        <v>3166</v>
      </c>
      <c r="G813" s="5" t="s">
        <v>3165</v>
      </c>
      <c r="H813" s="1">
        <v>3</v>
      </c>
      <c r="I813" s="1" t="s">
        <v>5094</v>
      </c>
      <c r="J813" s="1" t="s">
        <v>462</v>
      </c>
      <c r="K813" s="1" t="s">
        <v>877</v>
      </c>
      <c r="L813" s="1" t="str">
        <f>VLOOKUP(K813,countries!A:B,2,FALSE)</f>
        <v>SA_SE</v>
      </c>
      <c r="M813" s="1" t="s">
        <v>46</v>
      </c>
      <c r="N813" s="1">
        <v>0</v>
      </c>
      <c r="O813" s="1" t="s">
        <v>47</v>
      </c>
      <c r="P813" s="1" t="s">
        <v>877</v>
      </c>
      <c r="Q813" s="1" t="e">
        <v>#N/A</v>
      </c>
      <c r="R813" s="1" t="e">
        <v>#N/A</v>
      </c>
      <c r="S813" s="1" t="e">
        <v>#N/A</v>
      </c>
      <c r="T813" s="1" t="e">
        <v>#N/A</v>
      </c>
    </row>
    <row r="814" spans="1:20" ht="15.75" customHeight="1" x14ac:dyDescent="0.2">
      <c r="A814" s="1" t="s">
        <v>4412</v>
      </c>
      <c r="B814" s="1" t="s">
        <v>5095</v>
      </c>
      <c r="C814" s="1" t="s">
        <v>861</v>
      </c>
      <c r="D814" s="1" t="s">
        <v>4412</v>
      </c>
      <c r="E814" s="1">
        <v>813</v>
      </c>
      <c r="F814" s="5" t="s">
        <v>3274</v>
      </c>
      <c r="G814" s="5" t="s">
        <v>4412</v>
      </c>
      <c r="H814" s="1">
        <v>3</v>
      </c>
      <c r="I814" s="1" t="s">
        <v>5096</v>
      </c>
      <c r="J814" s="1" t="s">
        <v>1438</v>
      </c>
      <c r="K814" s="1" t="s">
        <v>73</v>
      </c>
      <c r="L814" s="1" t="str">
        <f>VLOOKUP(K814,countries!A:B,2,FALSE)</f>
        <v>SA_SE</v>
      </c>
      <c r="M814" s="1" t="s">
        <v>46</v>
      </c>
      <c r="N814" s="1">
        <v>0</v>
      </c>
      <c r="O814" s="1" t="s">
        <v>47</v>
      </c>
      <c r="P814" s="1" t="s">
        <v>73</v>
      </c>
      <c r="Q814" s="1" t="e">
        <v>#N/A</v>
      </c>
      <c r="R814" s="1" t="e">
        <v>#N/A</v>
      </c>
      <c r="S814" s="1" t="e">
        <v>#N/A</v>
      </c>
      <c r="T814" s="1" t="e">
        <v>#N/A</v>
      </c>
    </row>
    <row r="815" spans="1:20" ht="15.75" customHeight="1" x14ac:dyDescent="0.2">
      <c r="A815" s="1" t="s">
        <v>4415</v>
      </c>
      <c r="B815" s="1" t="s">
        <v>5097</v>
      </c>
      <c r="C815" s="1" t="s">
        <v>861</v>
      </c>
      <c r="D815" s="1" t="s">
        <v>4415</v>
      </c>
      <c r="E815" s="1">
        <v>814</v>
      </c>
      <c r="F815" s="5" t="s">
        <v>3282</v>
      </c>
      <c r="G815" s="5" t="s">
        <v>4415</v>
      </c>
      <c r="H815" s="1">
        <v>3</v>
      </c>
      <c r="I815" s="1" t="s">
        <v>5098</v>
      </c>
      <c r="J815" s="1" t="s">
        <v>1438</v>
      </c>
      <c r="K815" s="1" t="s">
        <v>73</v>
      </c>
      <c r="L815" s="1" t="str">
        <f>VLOOKUP(K815,countries!A:B,2,FALSE)</f>
        <v>SA_SE</v>
      </c>
      <c r="M815" s="1" t="s">
        <v>46</v>
      </c>
      <c r="N815" s="1">
        <v>0</v>
      </c>
      <c r="O815" s="1" t="s">
        <v>47</v>
      </c>
      <c r="P815" s="1" t="s">
        <v>73</v>
      </c>
      <c r="Q815" s="1" t="e">
        <v>#N/A</v>
      </c>
      <c r="R815" s="1" t="e">
        <v>#N/A</v>
      </c>
      <c r="S815" s="1" t="e">
        <v>#N/A</v>
      </c>
      <c r="T815" s="1" t="e">
        <v>#N/A</v>
      </c>
    </row>
    <row r="816" spans="1:20" ht="15.75" customHeight="1" x14ac:dyDescent="0.2">
      <c r="A816" s="1" t="s">
        <v>3489</v>
      </c>
      <c r="B816" s="1" t="s">
        <v>321</v>
      </c>
      <c r="C816" s="1" t="s">
        <v>321</v>
      </c>
      <c r="D816" s="1" t="s">
        <v>3489</v>
      </c>
      <c r="E816" s="1">
        <v>815</v>
      </c>
      <c r="F816" s="5" t="s">
        <v>2494</v>
      </c>
      <c r="G816" s="5" t="s">
        <v>3489</v>
      </c>
      <c r="H816" s="1">
        <v>3</v>
      </c>
      <c r="I816" s="1" t="s">
        <v>5099</v>
      </c>
      <c r="J816" s="1" t="s">
        <v>1341</v>
      </c>
      <c r="K816" s="1" t="s">
        <v>296</v>
      </c>
      <c r="L816" s="1" t="str">
        <f>VLOOKUP(K816,countries!A:B,2,FALSE)</f>
        <v>SA_SE</v>
      </c>
      <c r="M816" s="1" t="s">
        <v>773</v>
      </c>
      <c r="N816" s="1">
        <v>0</v>
      </c>
      <c r="O816" s="1" t="s">
        <v>47</v>
      </c>
      <c r="P816" s="1" t="s">
        <v>296</v>
      </c>
      <c r="Q816" s="1" t="e">
        <v>#N/A</v>
      </c>
      <c r="R816" s="1" t="e">
        <v>#N/A</v>
      </c>
      <c r="S816" s="1" t="e">
        <v>#N/A</v>
      </c>
      <c r="T816" s="1" t="e">
        <v>#N/A</v>
      </c>
    </row>
    <row r="817" spans="1:20" ht="15.75" customHeight="1" x14ac:dyDescent="0.2">
      <c r="A817" s="1" t="s">
        <v>4431</v>
      </c>
      <c r="B817" s="1" t="s">
        <v>872</v>
      </c>
      <c r="C817" s="1" t="s">
        <v>872</v>
      </c>
      <c r="D817" s="1" t="s">
        <v>4431</v>
      </c>
      <c r="E817" s="1">
        <v>816</v>
      </c>
      <c r="F817" s="5" t="s">
        <v>3308</v>
      </c>
      <c r="G817" s="5" t="s">
        <v>4431</v>
      </c>
      <c r="H817" s="1">
        <v>3</v>
      </c>
      <c r="I817" s="1" t="s">
        <v>5100</v>
      </c>
      <c r="J817" s="1" t="s">
        <v>306</v>
      </c>
      <c r="K817" s="1" t="s">
        <v>296</v>
      </c>
      <c r="L817" s="1" t="str">
        <f>VLOOKUP(K817,countries!A:B,2,FALSE)</f>
        <v>SA_SE</v>
      </c>
      <c r="M817" s="1" t="s">
        <v>46</v>
      </c>
      <c r="N817" s="1">
        <v>0</v>
      </c>
      <c r="O817" s="1" t="s">
        <v>47</v>
      </c>
      <c r="P817" s="1" t="s">
        <v>296</v>
      </c>
      <c r="Q817" s="1" t="e">
        <v>#N/A</v>
      </c>
      <c r="R817" s="1" t="e">
        <v>#N/A</v>
      </c>
      <c r="S817" s="1" t="e">
        <v>#N/A</v>
      </c>
      <c r="T817" s="1" t="e">
        <v>#N/A</v>
      </c>
    </row>
    <row r="818" spans="1:20" ht="15.75" customHeight="1" x14ac:dyDescent="0.2">
      <c r="A818" s="1" t="s">
        <v>4770</v>
      </c>
      <c r="B818" s="1" t="s">
        <v>1122</v>
      </c>
      <c r="C818" s="1" t="s">
        <v>1122</v>
      </c>
      <c r="D818" s="1" t="s">
        <v>4770</v>
      </c>
      <c r="E818" s="1">
        <v>817</v>
      </c>
      <c r="F818" s="5" t="s">
        <v>3777</v>
      </c>
      <c r="G818" s="5" t="s">
        <v>4770</v>
      </c>
      <c r="H818" s="1">
        <v>3</v>
      </c>
      <c r="I818" s="1" t="s">
        <v>5101</v>
      </c>
      <c r="J818" s="1" t="s">
        <v>1370</v>
      </c>
      <c r="K818" s="1" t="s">
        <v>73</v>
      </c>
      <c r="L818" s="1" t="str">
        <f>VLOOKUP(K818,countries!A:B,2,FALSE)</f>
        <v>SA_SE</v>
      </c>
      <c r="M818" s="1" t="s">
        <v>74</v>
      </c>
      <c r="N818" s="1" t="s">
        <v>1643</v>
      </c>
      <c r="O818" s="1" t="s">
        <v>356</v>
      </c>
      <c r="P818" s="1" t="s">
        <v>73</v>
      </c>
      <c r="Q818" s="1" t="e">
        <v>#N/A</v>
      </c>
      <c r="R818" s="1" t="e">
        <v>#N/A</v>
      </c>
      <c r="S818" s="1" t="e">
        <v>#N/A</v>
      </c>
      <c r="T818" s="1" t="e">
        <v>#N/A</v>
      </c>
    </row>
    <row r="819" spans="1:20" ht="15.75" customHeight="1" x14ac:dyDescent="0.2">
      <c r="A819" s="1" t="s">
        <v>4826</v>
      </c>
      <c r="B819" s="1" t="s">
        <v>1168</v>
      </c>
      <c r="C819" s="1" t="s">
        <v>1168</v>
      </c>
      <c r="D819" s="1" t="s">
        <v>4826</v>
      </c>
      <c r="E819" s="1">
        <v>818</v>
      </c>
      <c r="F819" s="5" t="s">
        <v>2449</v>
      </c>
      <c r="G819" s="5" t="s">
        <v>4826</v>
      </c>
      <c r="H819" s="1">
        <v>3</v>
      </c>
      <c r="I819" s="1" t="s">
        <v>5102</v>
      </c>
      <c r="J819" s="1" t="s">
        <v>761</v>
      </c>
      <c r="K819" s="1" t="s">
        <v>73</v>
      </c>
      <c r="L819" s="1" t="str">
        <f>VLOOKUP(K819,countries!A:B,2,FALSE)</f>
        <v>SA_SE</v>
      </c>
      <c r="M819" s="1" t="s">
        <v>74</v>
      </c>
      <c r="N819" s="1" t="s">
        <v>1643</v>
      </c>
      <c r="O819" s="1" t="s">
        <v>356</v>
      </c>
      <c r="P819" s="1" t="s">
        <v>73</v>
      </c>
      <c r="Q819" s="1" t="e">
        <v>#N/A</v>
      </c>
      <c r="R819" s="1" t="e">
        <v>#N/A</v>
      </c>
      <c r="S819" s="1" t="e">
        <v>#N/A</v>
      </c>
      <c r="T819" s="1" t="e">
        <v>#N/A</v>
      </c>
    </row>
    <row r="820" spans="1:20" ht="15.75" customHeight="1" x14ac:dyDescent="0.2">
      <c r="A820" s="1" t="s">
        <v>4828</v>
      </c>
      <c r="B820" s="1" t="s">
        <v>5103</v>
      </c>
      <c r="C820" s="1" t="s">
        <v>1168</v>
      </c>
      <c r="D820" s="1" t="s">
        <v>53</v>
      </c>
      <c r="E820" s="1">
        <v>819</v>
      </c>
      <c r="F820" s="5" t="s">
        <v>2449</v>
      </c>
      <c r="G820" s="5"/>
      <c r="H820" s="1">
        <v>3</v>
      </c>
      <c r="I820" s="1" t="s">
        <v>5104</v>
      </c>
      <c r="J820" s="1" t="s">
        <v>198</v>
      </c>
      <c r="K820" s="1" t="s">
        <v>73</v>
      </c>
      <c r="L820" s="1" t="str">
        <f>VLOOKUP(K820,countries!A:B,2,FALSE)</f>
        <v>SA_SE</v>
      </c>
      <c r="M820" s="1" t="s">
        <v>74</v>
      </c>
      <c r="N820" s="1" t="s">
        <v>1643</v>
      </c>
      <c r="O820" s="1" t="s">
        <v>356</v>
      </c>
      <c r="P820" s="1" t="s">
        <v>73</v>
      </c>
      <c r="Q820" s="1" t="e">
        <v>#N/A</v>
      </c>
      <c r="R820" s="1" t="e">
        <v>#N/A</v>
      </c>
      <c r="S820" s="1" t="e">
        <v>#N/A</v>
      </c>
      <c r="T820" s="1" t="e">
        <v>#N/A</v>
      </c>
    </row>
    <row r="821" spans="1:20" ht="15.75" customHeight="1" x14ac:dyDescent="0.2">
      <c r="A821" s="1" t="s">
        <v>4759</v>
      </c>
      <c r="B821" s="1" t="s">
        <v>1113</v>
      </c>
      <c r="C821" s="1" t="s">
        <v>1113</v>
      </c>
      <c r="D821" s="1" t="s">
        <v>4759</v>
      </c>
      <c r="E821" s="1">
        <v>820</v>
      </c>
      <c r="F821" s="5" t="s">
        <v>3765</v>
      </c>
      <c r="G821" s="5" t="s">
        <v>4759</v>
      </c>
      <c r="H821" s="1">
        <v>3</v>
      </c>
      <c r="I821" s="1" t="s">
        <v>5105</v>
      </c>
      <c r="J821" s="1" t="s">
        <v>109</v>
      </c>
      <c r="K821" s="1" t="s">
        <v>73</v>
      </c>
      <c r="L821" s="1" t="str">
        <f>VLOOKUP(K821,countries!A:B,2,FALSE)</f>
        <v>SA_SE</v>
      </c>
      <c r="M821" s="1" t="s">
        <v>74</v>
      </c>
      <c r="N821" s="1" t="s">
        <v>1643</v>
      </c>
      <c r="O821" s="1" t="s">
        <v>47</v>
      </c>
      <c r="P821" s="1" t="s">
        <v>73</v>
      </c>
      <c r="Q821" s="1" t="e">
        <v>#N/A</v>
      </c>
      <c r="R821" s="1" t="e">
        <v>#N/A</v>
      </c>
      <c r="S821" s="1" t="e">
        <v>#N/A</v>
      </c>
      <c r="T821" s="1" t="e">
        <v>#N/A</v>
      </c>
    </row>
    <row r="822" spans="1:20" ht="15.75" customHeight="1" x14ac:dyDescent="0.2">
      <c r="A822" s="1" t="s">
        <v>4762</v>
      </c>
      <c r="B822" s="1" t="s">
        <v>5106</v>
      </c>
      <c r="C822" s="1" t="s">
        <v>1113</v>
      </c>
      <c r="D822" s="1" t="s">
        <v>4762</v>
      </c>
      <c r="E822" s="1">
        <v>821</v>
      </c>
      <c r="F822" s="5" t="s">
        <v>3768</v>
      </c>
      <c r="G822" s="5" t="s">
        <v>4762</v>
      </c>
      <c r="H822" s="1">
        <v>3</v>
      </c>
      <c r="I822" s="1" t="s">
        <v>5107</v>
      </c>
      <c r="J822" s="1" t="s">
        <v>716</v>
      </c>
      <c r="K822" s="1" t="s">
        <v>73</v>
      </c>
      <c r="L822" s="1" t="str">
        <f>VLOOKUP(K822,countries!A:B,2,FALSE)</f>
        <v>SA_SE</v>
      </c>
      <c r="M822" s="1" t="s">
        <v>74</v>
      </c>
      <c r="N822" s="1" t="s">
        <v>1643</v>
      </c>
      <c r="O822" s="1" t="s">
        <v>47</v>
      </c>
      <c r="P822" s="1" t="s">
        <v>73</v>
      </c>
      <c r="Q822" s="1" t="e">
        <v>#N/A</v>
      </c>
      <c r="R822" s="1" t="e">
        <v>#N/A</v>
      </c>
      <c r="S822" s="1" t="e">
        <v>#N/A</v>
      </c>
      <c r="T822" s="1" t="e">
        <v>#N/A</v>
      </c>
    </row>
    <row r="823" spans="1:20" ht="15.75" customHeight="1" x14ac:dyDescent="0.2">
      <c r="A823" s="1" t="s">
        <v>4757</v>
      </c>
      <c r="B823" s="1" t="s">
        <v>1112</v>
      </c>
      <c r="C823" s="1" t="s">
        <v>1112</v>
      </c>
      <c r="D823" s="1" t="s">
        <v>4757</v>
      </c>
      <c r="E823" s="1">
        <v>822</v>
      </c>
      <c r="F823" s="5" t="s">
        <v>3763</v>
      </c>
      <c r="G823" s="5" t="s">
        <v>4757</v>
      </c>
      <c r="H823" s="1">
        <v>3</v>
      </c>
      <c r="I823" s="1" t="s">
        <v>5108</v>
      </c>
      <c r="J823" s="1" t="s">
        <v>1538</v>
      </c>
      <c r="K823" s="1" t="s">
        <v>73</v>
      </c>
      <c r="L823" s="1" t="str">
        <f>VLOOKUP(K823,countries!A:B,2,FALSE)</f>
        <v>SA_SE</v>
      </c>
      <c r="M823" s="1" t="s">
        <v>74</v>
      </c>
      <c r="N823" s="1" t="s">
        <v>1643</v>
      </c>
      <c r="O823" s="1" t="s">
        <v>356</v>
      </c>
      <c r="P823" s="1" t="s">
        <v>73</v>
      </c>
      <c r="Q823" s="1" t="s">
        <v>535</v>
      </c>
      <c r="R823" s="1" t="s">
        <v>49</v>
      </c>
      <c r="S823" s="1">
        <v>33.200000000000003</v>
      </c>
      <c r="T823" s="1">
        <v>3241</v>
      </c>
    </row>
    <row r="824" spans="1:20" ht="15.75" customHeight="1" x14ac:dyDescent="0.2">
      <c r="A824" s="1" t="s">
        <v>4685</v>
      </c>
      <c r="B824" s="1" t="s">
        <v>5109</v>
      </c>
      <c r="C824" s="1" t="s">
        <v>1053</v>
      </c>
      <c r="D824" s="1" t="s">
        <v>4685</v>
      </c>
      <c r="E824" s="1">
        <v>823</v>
      </c>
      <c r="F824" s="5" t="s">
        <v>3687</v>
      </c>
      <c r="G824" s="5" t="s">
        <v>4685</v>
      </c>
      <c r="H824" s="1">
        <v>3</v>
      </c>
      <c r="I824" s="1" t="s">
        <v>5110</v>
      </c>
      <c r="J824" s="1" t="s">
        <v>1551</v>
      </c>
      <c r="K824" s="1" t="s">
        <v>236</v>
      </c>
      <c r="L824" s="1" t="str">
        <f>VLOOKUP(K824,countries!A:B,2,FALSE)</f>
        <v>CN</v>
      </c>
      <c r="M824" s="1" t="s">
        <v>74</v>
      </c>
      <c r="N824" s="1">
        <v>0</v>
      </c>
      <c r="O824" s="1" t="s">
        <v>62</v>
      </c>
      <c r="P824" s="1" t="s">
        <v>236</v>
      </c>
      <c r="Q824" s="1" t="e">
        <v>#N/A</v>
      </c>
      <c r="R824" s="1" t="e">
        <v>#N/A</v>
      </c>
      <c r="S824" s="1" t="e">
        <v>#N/A</v>
      </c>
      <c r="T824" s="1" t="e">
        <v>#N/A</v>
      </c>
    </row>
    <row r="825" spans="1:20" ht="15.75" customHeight="1" x14ac:dyDescent="0.2">
      <c r="A825" s="1" t="s">
        <v>3514</v>
      </c>
      <c r="B825" s="1" t="s">
        <v>337</v>
      </c>
      <c r="C825" s="1" t="s">
        <v>337</v>
      </c>
      <c r="D825" s="1" t="s">
        <v>3514</v>
      </c>
      <c r="E825" s="1">
        <v>824</v>
      </c>
      <c r="F825" s="5" t="s">
        <v>2283</v>
      </c>
      <c r="G825" s="5" t="s">
        <v>3514</v>
      </c>
      <c r="H825" s="1">
        <v>3</v>
      </c>
      <c r="I825" s="1" t="s">
        <v>5111</v>
      </c>
      <c r="J825" s="1" t="s">
        <v>209</v>
      </c>
      <c r="K825" s="1" t="s">
        <v>296</v>
      </c>
      <c r="L825" s="1" t="str">
        <f>VLOOKUP(K825,countries!A:B,2,FALSE)</f>
        <v>SA_SE</v>
      </c>
      <c r="M825" s="1" t="s">
        <v>74</v>
      </c>
      <c r="N825" s="1">
        <v>0</v>
      </c>
      <c r="O825" s="1" t="s">
        <v>47</v>
      </c>
      <c r="P825" s="1" t="s">
        <v>296</v>
      </c>
      <c r="Q825" s="1" t="e">
        <v>#N/A</v>
      </c>
      <c r="R825" s="1" t="e">
        <v>#N/A</v>
      </c>
      <c r="S825" s="1" t="e">
        <v>#N/A</v>
      </c>
      <c r="T825" s="1" t="e">
        <v>#N/A</v>
      </c>
    </row>
    <row r="826" spans="1:20" ht="15.75" customHeight="1" x14ac:dyDescent="0.2">
      <c r="A826" s="1" t="s">
        <v>3517</v>
      </c>
      <c r="B826" s="1" t="s">
        <v>5112</v>
      </c>
      <c r="C826" s="1" t="s">
        <v>337</v>
      </c>
      <c r="D826" s="1" t="s">
        <v>53</v>
      </c>
      <c r="E826" s="1">
        <v>825</v>
      </c>
      <c r="F826" s="5" t="s">
        <v>2283</v>
      </c>
      <c r="G826" s="5"/>
      <c r="H826" s="1">
        <v>3</v>
      </c>
      <c r="I826" s="1" t="s">
        <v>5113</v>
      </c>
      <c r="J826" s="1" t="s">
        <v>122</v>
      </c>
      <c r="K826" s="1" t="s">
        <v>296</v>
      </c>
      <c r="L826" s="1" t="str">
        <f>VLOOKUP(K826,countries!A:B,2,FALSE)</f>
        <v>SA_SE</v>
      </c>
      <c r="M826" s="1" t="s">
        <v>74</v>
      </c>
      <c r="N826" s="1">
        <v>0</v>
      </c>
      <c r="O826" s="1" t="s">
        <v>47</v>
      </c>
      <c r="P826" s="1" t="s">
        <v>296</v>
      </c>
      <c r="Q826" s="1" t="e">
        <v>#N/A</v>
      </c>
      <c r="R826" s="1" t="e">
        <v>#N/A</v>
      </c>
      <c r="S826" s="1" t="e">
        <v>#N/A</v>
      </c>
      <c r="T826" s="1" t="e">
        <v>#N/A</v>
      </c>
    </row>
    <row r="827" spans="1:20" ht="15.75" customHeight="1" x14ac:dyDescent="0.2">
      <c r="A827" s="1" t="s">
        <v>4756</v>
      </c>
      <c r="B827" s="1" t="s">
        <v>5114</v>
      </c>
      <c r="C827" s="1" t="s">
        <v>1111</v>
      </c>
      <c r="D827" s="1" t="s">
        <v>4756</v>
      </c>
      <c r="E827" s="1">
        <v>826</v>
      </c>
      <c r="F827" s="5" t="s">
        <v>3761</v>
      </c>
      <c r="G827" s="5" t="s">
        <v>4756</v>
      </c>
      <c r="H827" s="1">
        <v>3</v>
      </c>
      <c r="I827" s="1" t="s">
        <v>5115</v>
      </c>
      <c r="J827" s="1" t="s">
        <v>462</v>
      </c>
      <c r="K827" s="1" t="s">
        <v>374</v>
      </c>
      <c r="L827" s="1" t="str">
        <f>VLOOKUP(K827,countries!A:B,2,FALSE)</f>
        <v>na</v>
      </c>
      <c r="M827" s="1" t="s">
        <v>374</v>
      </c>
      <c r="N827" s="1" t="s">
        <v>1643</v>
      </c>
      <c r="O827" s="1" t="s">
        <v>47</v>
      </c>
      <c r="P827" s="1" t="s">
        <v>374</v>
      </c>
      <c r="Q827" s="1" t="e">
        <v>#N/A</v>
      </c>
      <c r="R827" s="1" t="e">
        <v>#N/A</v>
      </c>
      <c r="S827" s="1" t="e">
        <v>#N/A</v>
      </c>
      <c r="T827" s="1" t="e">
        <v>#N/A</v>
      </c>
    </row>
    <row r="828" spans="1:20" ht="15.75" customHeight="1" x14ac:dyDescent="0.2">
      <c r="A828" s="1" t="s">
        <v>4294</v>
      </c>
      <c r="B828" s="1" t="s">
        <v>771</v>
      </c>
      <c r="C828" s="1" t="s">
        <v>771</v>
      </c>
      <c r="D828" s="1" t="s">
        <v>4294</v>
      </c>
      <c r="E828" s="1">
        <v>827</v>
      </c>
      <c r="F828" s="5" t="s">
        <v>3109</v>
      </c>
      <c r="G828" s="5" t="s">
        <v>4294</v>
      </c>
      <c r="H828" s="1">
        <v>3</v>
      </c>
      <c r="I828" s="1" t="s">
        <v>5116</v>
      </c>
      <c r="J828" s="1" t="s">
        <v>1373</v>
      </c>
      <c r="K828" s="1" t="s">
        <v>296</v>
      </c>
      <c r="L828" s="1" t="str">
        <f>VLOOKUP(K828,countries!A:B,2,FALSE)</f>
        <v>SA_SE</v>
      </c>
      <c r="M828" s="1" t="s">
        <v>74</v>
      </c>
      <c r="N828" s="1">
        <v>0</v>
      </c>
      <c r="O828" s="1" t="s">
        <v>75</v>
      </c>
      <c r="P828" s="1" t="s">
        <v>296</v>
      </c>
      <c r="Q828" s="1" t="e">
        <v>#N/A</v>
      </c>
      <c r="R828" s="1" t="e">
        <v>#N/A</v>
      </c>
      <c r="S828" s="1" t="e">
        <v>#N/A</v>
      </c>
      <c r="T828" s="1" t="e">
        <v>#N/A</v>
      </c>
    </row>
    <row r="829" spans="1:20" ht="15.75" customHeight="1" x14ac:dyDescent="0.2">
      <c r="A829" s="1" t="s">
        <v>4301</v>
      </c>
      <c r="B829" s="1" t="s">
        <v>5117</v>
      </c>
      <c r="C829" s="1" t="s">
        <v>771</v>
      </c>
      <c r="D829" s="1" t="s">
        <v>53</v>
      </c>
      <c r="E829" s="1">
        <v>828</v>
      </c>
      <c r="F829" s="5" t="s">
        <v>3114</v>
      </c>
      <c r="G829" s="5" t="s">
        <v>4301</v>
      </c>
      <c r="H829" s="1">
        <v>3</v>
      </c>
      <c r="I829" s="1" t="s">
        <v>5118</v>
      </c>
      <c r="J829" s="1" t="s">
        <v>915</v>
      </c>
      <c r="K829" s="1" t="s">
        <v>296</v>
      </c>
      <c r="L829" s="1" t="str">
        <f>VLOOKUP(K829,countries!A:B,2,FALSE)</f>
        <v>SA_SE</v>
      </c>
      <c r="M829" s="1" t="s">
        <v>74</v>
      </c>
      <c r="N829" s="1">
        <v>0</v>
      </c>
      <c r="O829" s="1" t="s">
        <v>75</v>
      </c>
      <c r="P829" s="1" t="s">
        <v>296</v>
      </c>
      <c r="Q829" s="1" t="e">
        <v>#N/A</v>
      </c>
      <c r="R829" s="1" t="e">
        <v>#N/A</v>
      </c>
      <c r="S829" s="1" t="e">
        <v>#N/A</v>
      </c>
      <c r="T829" s="1" t="e">
        <v>#N/A</v>
      </c>
    </row>
    <row r="830" spans="1:20" ht="15.75" customHeight="1" x14ac:dyDescent="0.2">
      <c r="A830" s="1" t="s">
        <v>4652</v>
      </c>
      <c r="B830" s="1" t="s">
        <v>5119</v>
      </c>
      <c r="C830" s="1" t="s">
        <v>1030</v>
      </c>
      <c r="D830" s="1" t="s">
        <v>4652</v>
      </c>
      <c r="E830" s="1">
        <v>829</v>
      </c>
      <c r="F830" s="5" t="s">
        <v>3648</v>
      </c>
      <c r="G830" s="5" t="s">
        <v>4652</v>
      </c>
      <c r="H830" s="1">
        <v>3</v>
      </c>
      <c r="I830" s="1" t="s">
        <v>5120</v>
      </c>
      <c r="J830" s="1" t="s">
        <v>915</v>
      </c>
      <c r="K830" s="1" t="s">
        <v>1577</v>
      </c>
      <c r="L830" s="1" t="str">
        <f>VLOOKUP(K830,countries!A:B,2,FALSE)</f>
        <v>SU</v>
      </c>
      <c r="M830" s="1" t="s">
        <v>74</v>
      </c>
      <c r="N830" s="1">
        <v>0</v>
      </c>
      <c r="O830" s="1" t="s">
        <v>47</v>
      </c>
      <c r="P830" s="1" t="s">
        <v>1577</v>
      </c>
      <c r="Q830" s="1" t="e">
        <v>#N/A</v>
      </c>
      <c r="R830" s="1" t="e">
        <v>#N/A</v>
      </c>
      <c r="S830" s="1" t="e">
        <v>#N/A</v>
      </c>
      <c r="T830" s="1" t="e">
        <v>#N/A</v>
      </c>
    </row>
    <row r="831" spans="1:20" ht="15.75" customHeight="1" x14ac:dyDescent="0.2">
      <c r="A831" s="1" t="s">
        <v>4858</v>
      </c>
      <c r="B831" s="1" t="s">
        <v>5121</v>
      </c>
      <c r="C831" s="1" t="s">
        <v>1182</v>
      </c>
      <c r="D831" s="1" t="s">
        <v>4858</v>
      </c>
      <c r="E831" s="1">
        <v>830</v>
      </c>
      <c r="F831" s="5" t="s">
        <v>2460</v>
      </c>
      <c r="G831" s="5" t="s">
        <v>4858</v>
      </c>
      <c r="H831" s="1">
        <v>3</v>
      </c>
      <c r="I831" s="1" t="s">
        <v>5122</v>
      </c>
      <c r="J831" s="1" t="s">
        <v>481</v>
      </c>
      <c r="K831" s="1" t="s">
        <v>73</v>
      </c>
      <c r="L831" s="1" t="str">
        <f>VLOOKUP(K831,countries!A:B,2,FALSE)</f>
        <v>SA_SE</v>
      </c>
      <c r="M831" s="1" t="s">
        <v>74</v>
      </c>
      <c r="N831" s="1" t="s">
        <v>1643</v>
      </c>
      <c r="O831" s="1" t="s">
        <v>356</v>
      </c>
      <c r="P831" s="1" t="s">
        <v>73</v>
      </c>
      <c r="Q831" s="1" t="e">
        <v>#N/A</v>
      </c>
      <c r="R831" s="1" t="e">
        <v>#N/A</v>
      </c>
      <c r="S831" s="1" t="e">
        <v>#N/A</v>
      </c>
      <c r="T831" s="1" t="e">
        <v>#N/A</v>
      </c>
    </row>
    <row r="832" spans="1:20" ht="15.75" customHeight="1" x14ac:dyDescent="0.2">
      <c r="A832" s="1" t="s">
        <v>4860</v>
      </c>
      <c r="B832" s="1" t="s">
        <v>5123</v>
      </c>
      <c r="C832" s="1" t="s">
        <v>1182</v>
      </c>
      <c r="D832" s="1" t="s">
        <v>53</v>
      </c>
      <c r="E832" s="1">
        <v>831</v>
      </c>
      <c r="F832" s="5" t="s">
        <v>2460</v>
      </c>
      <c r="G832" s="5"/>
      <c r="H832" s="1">
        <v>3</v>
      </c>
      <c r="I832" s="1" t="s">
        <v>5124</v>
      </c>
      <c r="J832" s="1" t="s">
        <v>481</v>
      </c>
      <c r="K832" s="1" t="s">
        <v>73</v>
      </c>
      <c r="L832" s="1" t="str">
        <f>VLOOKUP(K832,countries!A:B,2,FALSE)</f>
        <v>SA_SE</v>
      </c>
      <c r="M832" s="1" t="s">
        <v>74</v>
      </c>
      <c r="N832" s="1" t="s">
        <v>1643</v>
      </c>
      <c r="O832" s="1" t="s">
        <v>356</v>
      </c>
      <c r="P832" s="1" t="s">
        <v>73</v>
      </c>
      <c r="Q832" s="1" t="e">
        <v>#N/A</v>
      </c>
      <c r="R832" s="1" t="e">
        <v>#N/A</v>
      </c>
      <c r="S832" s="1" t="e">
        <v>#N/A</v>
      </c>
      <c r="T832" s="1" t="e">
        <v>#N/A</v>
      </c>
    </row>
    <row r="833" spans="1:20" ht="15.75" customHeight="1" x14ac:dyDescent="0.2">
      <c r="A833" s="1" t="s">
        <v>4835</v>
      </c>
      <c r="B833" s="1" t="s">
        <v>1172</v>
      </c>
      <c r="C833" s="1" t="s">
        <v>1172</v>
      </c>
      <c r="D833" s="1" t="s">
        <v>4835</v>
      </c>
      <c r="E833" s="1">
        <v>832</v>
      </c>
      <c r="F833" s="5" t="s">
        <v>3834</v>
      </c>
      <c r="G833" s="5" t="s">
        <v>4835</v>
      </c>
      <c r="H833" s="1">
        <v>3</v>
      </c>
      <c r="I833" s="1" t="s">
        <v>5125</v>
      </c>
      <c r="J833" s="1" t="s">
        <v>2884</v>
      </c>
      <c r="K833" s="1" t="s">
        <v>73</v>
      </c>
      <c r="L833" s="1" t="str">
        <f>VLOOKUP(K833,countries!A:B,2,FALSE)</f>
        <v>SA_SE</v>
      </c>
      <c r="M833" s="1" t="s">
        <v>74</v>
      </c>
      <c r="N833" s="1" t="s">
        <v>1643</v>
      </c>
      <c r="O833" s="1" t="s">
        <v>356</v>
      </c>
      <c r="P833" s="1" t="s">
        <v>73</v>
      </c>
      <c r="Q833" s="1" t="e">
        <v>#N/A</v>
      </c>
      <c r="R833" s="1" t="e">
        <v>#N/A</v>
      </c>
      <c r="S833" s="1" t="e">
        <v>#N/A</v>
      </c>
      <c r="T833" s="1" t="e">
        <v>#N/A</v>
      </c>
    </row>
    <row r="834" spans="1:20" ht="15.75" customHeight="1" x14ac:dyDescent="0.2">
      <c r="A834" s="1" t="s">
        <v>4773</v>
      </c>
      <c r="B834" s="1" t="s">
        <v>5126</v>
      </c>
      <c r="C834" s="1" t="s">
        <v>1123</v>
      </c>
      <c r="D834" s="1" t="s">
        <v>4773</v>
      </c>
      <c r="E834" s="1">
        <v>833</v>
      </c>
      <c r="F834" s="5" t="s">
        <v>3782</v>
      </c>
      <c r="G834" s="5" t="s">
        <v>4773</v>
      </c>
      <c r="H834" s="1">
        <v>3</v>
      </c>
      <c r="I834" s="1" t="s">
        <v>5127</v>
      </c>
      <c r="J834" s="1" t="s">
        <v>339</v>
      </c>
      <c r="K834" s="1" t="s">
        <v>374</v>
      </c>
      <c r="L834" s="1" t="str">
        <f>VLOOKUP(K834,countries!A:B,2,FALSE)</f>
        <v>na</v>
      </c>
      <c r="M834" s="1" t="s">
        <v>374</v>
      </c>
      <c r="N834" s="1" t="s">
        <v>1643</v>
      </c>
      <c r="O834" s="1" t="s">
        <v>47</v>
      </c>
      <c r="P834" s="1" t="s">
        <v>374</v>
      </c>
      <c r="Q834" s="1" t="e">
        <v>#N/A</v>
      </c>
      <c r="R834" s="1" t="e">
        <v>#N/A</v>
      </c>
      <c r="S834" s="1" t="e">
        <v>#N/A</v>
      </c>
      <c r="T834" s="1" t="e">
        <v>#N/A</v>
      </c>
    </row>
    <row r="835" spans="1:20" ht="15.75" customHeight="1" x14ac:dyDescent="0.2">
      <c r="A835" s="1" t="s">
        <v>3531</v>
      </c>
      <c r="B835" s="1" t="s">
        <v>343</v>
      </c>
      <c r="C835" s="1" t="s">
        <v>343</v>
      </c>
      <c r="D835" s="1" t="s">
        <v>3531</v>
      </c>
      <c r="E835" s="1">
        <v>834</v>
      </c>
      <c r="F835" s="5" t="s">
        <v>2211</v>
      </c>
      <c r="G835" s="5" t="s">
        <v>3531</v>
      </c>
      <c r="H835" s="1">
        <v>3</v>
      </c>
      <c r="I835" s="1" t="s">
        <v>5128</v>
      </c>
      <c r="J835" s="1" t="s">
        <v>876</v>
      </c>
      <c r="K835" s="1" t="s">
        <v>296</v>
      </c>
      <c r="L835" s="1" t="str">
        <f>VLOOKUP(K835,countries!A:B,2,FALSE)</f>
        <v>SA_SE</v>
      </c>
      <c r="M835" s="1" t="s">
        <v>773</v>
      </c>
      <c r="N835" s="1">
        <v>0</v>
      </c>
      <c r="O835" s="1" t="s">
        <v>47</v>
      </c>
      <c r="P835" s="1" t="s">
        <v>296</v>
      </c>
      <c r="Q835" s="1" t="e">
        <v>#N/A</v>
      </c>
      <c r="R835" s="1" t="e">
        <v>#N/A</v>
      </c>
      <c r="S835" s="1" t="e">
        <v>#N/A</v>
      </c>
      <c r="T835" s="1" t="e">
        <v>#N/A</v>
      </c>
    </row>
    <row r="836" spans="1:20" ht="15.75" customHeight="1" x14ac:dyDescent="0.2">
      <c r="A836" s="1" t="s">
        <v>3535</v>
      </c>
      <c r="B836" s="1" t="s">
        <v>1114</v>
      </c>
      <c r="C836" s="1" t="s">
        <v>1114</v>
      </c>
      <c r="D836" s="1" t="s">
        <v>3535</v>
      </c>
      <c r="E836" s="1">
        <v>835</v>
      </c>
      <c r="F836" s="5" t="s">
        <v>2211</v>
      </c>
      <c r="G836" s="5" t="s">
        <v>3535</v>
      </c>
      <c r="H836" s="1">
        <v>3</v>
      </c>
      <c r="I836" s="1" t="s">
        <v>5129</v>
      </c>
      <c r="J836" s="1" t="s">
        <v>1729</v>
      </c>
      <c r="K836" s="1" t="s">
        <v>73</v>
      </c>
      <c r="L836" s="1" t="str">
        <f>VLOOKUP(K836,countries!A:B,2,FALSE)</f>
        <v>SA_SE</v>
      </c>
      <c r="M836" s="1" t="s">
        <v>74</v>
      </c>
      <c r="N836" s="1" t="s">
        <v>1643</v>
      </c>
      <c r="O836" s="1" t="s">
        <v>356</v>
      </c>
      <c r="P836" s="1" t="s">
        <v>73</v>
      </c>
      <c r="Q836" s="1" t="e">
        <v>#N/A</v>
      </c>
      <c r="R836" s="1" t="e">
        <v>#N/A</v>
      </c>
      <c r="S836" s="1" t="e">
        <v>#N/A</v>
      </c>
      <c r="T836" s="1" t="e">
        <v>#N/A</v>
      </c>
    </row>
    <row r="837" spans="1:20" ht="15.75" customHeight="1" x14ac:dyDescent="0.2">
      <c r="A837" s="1" t="s">
        <v>3540</v>
      </c>
      <c r="B837" s="1" t="s">
        <v>1115</v>
      </c>
      <c r="C837" s="1" t="s">
        <v>1115</v>
      </c>
      <c r="D837" s="1" t="s">
        <v>3540</v>
      </c>
      <c r="E837" s="1">
        <v>836</v>
      </c>
      <c r="F837" s="5" t="s">
        <v>2211</v>
      </c>
      <c r="G837" s="5" t="s">
        <v>3540</v>
      </c>
      <c r="H837" s="1">
        <v>3</v>
      </c>
      <c r="I837" s="1" t="s">
        <v>5130</v>
      </c>
      <c r="J837" s="1" t="s">
        <v>1675</v>
      </c>
      <c r="K837" s="1" t="s">
        <v>73</v>
      </c>
      <c r="L837" s="1" t="str">
        <f>VLOOKUP(K837,countries!A:B,2,FALSE)</f>
        <v>SA_SE</v>
      </c>
      <c r="M837" s="1" t="s">
        <v>74</v>
      </c>
      <c r="N837" s="1" t="s">
        <v>1643</v>
      </c>
      <c r="O837" s="1" t="s">
        <v>356</v>
      </c>
      <c r="P837" s="1" t="s">
        <v>73</v>
      </c>
      <c r="Q837" s="1" t="e">
        <v>#N/A</v>
      </c>
      <c r="R837" s="1" t="e">
        <v>#N/A</v>
      </c>
      <c r="S837" s="1" t="e">
        <v>#N/A</v>
      </c>
      <c r="T837" s="1" t="e">
        <v>#N/A</v>
      </c>
    </row>
    <row r="838" spans="1:20" ht="15.75" customHeight="1" x14ac:dyDescent="0.2">
      <c r="A838" s="1" t="s">
        <v>4879</v>
      </c>
      <c r="B838" s="1" t="s">
        <v>1194</v>
      </c>
      <c r="C838" s="1" t="s">
        <v>1194</v>
      </c>
      <c r="D838" s="1" t="s">
        <v>4879</v>
      </c>
      <c r="E838" s="1">
        <v>837</v>
      </c>
      <c r="F838" s="5" t="s">
        <v>3880</v>
      </c>
      <c r="G838" s="5" t="s">
        <v>4879</v>
      </c>
      <c r="H838" s="1">
        <v>3</v>
      </c>
      <c r="I838" s="1" t="s">
        <v>5131</v>
      </c>
      <c r="J838" s="1" t="s">
        <v>1301</v>
      </c>
      <c r="K838" s="1" t="s">
        <v>73</v>
      </c>
      <c r="L838" s="1" t="str">
        <f>VLOOKUP(K838,countries!A:B,2,FALSE)</f>
        <v>SA_SE</v>
      </c>
      <c r="M838" s="1" t="s">
        <v>74</v>
      </c>
      <c r="N838" s="1" t="s">
        <v>1643</v>
      </c>
      <c r="O838" s="1" t="s">
        <v>356</v>
      </c>
      <c r="P838" s="1" t="s">
        <v>73</v>
      </c>
      <c r="Q838" s="1" t="e">
        <v>#N/A</v>
      </c>
      <c r="R838" s="1" t="e">
        <v>#N/A</v>
      </c>
      <c r="S838" s="1" t="e">
        <v>#N/A</v>
      </c>
      <c r="T838" s="1" t="e">
        <v>#N/A</v>
      </c>
    </row>
    <row r="839" spans="1:20" ht="15.75" customHeight="1" x14ac:dyDescent="0.2">
      <c r="A839" s="1" t="s">
        <v>4398</v>
      </c>
      <c r="B839" s="1" t="s">
        <v>859</v>
      </c>
      <c r="C839" s="1" t="s">
        <v>859</v>
      </c>
      <c r="D839" s="1" t="s">
        <v>4398</v>
      </c>
      <c r="E839" s="1">
        <v>838</v>
      </c>
      <c r="F839" s="5" t="s">
        <v>2397</v>
      </c>
      <c r="G839" s="5" t="s">
        <v>4398</v>
      </c>
      <c r="H839" s="1">
        <v>3</v>
      </c>
      <c r="I839" s="1" t="s">
        <v>5132</v>
      </c>
      <c r="J839" s="1" t="s">
        <v>226</v>
      </c>
      <c r="K839" s="1" t="s">
        <v>73</v>
      </c>
      <c r="L839" s="1" t="str">
        <f>VLOOKUP(K839,countries!A:B,2,FALSE)</f>
        <v>SA_SE</v>
      </c>
      <c r="M839" s="1" t="s">
        <v>61</v>
      </c>
      <c r="N839" s="1">
        <v>0</v>
      </c>
      <c r="O839" s="1" t="s">
        <v>47</v>
      </c>
      <c r="P839" s="1" t="s">
        <v>73</v>
      </c>
      <c r="Q839" s="1" t="e">
        <v>#N/A</v>
      </c>
      <c r="R839" s="1" t="e">
        <v>#N/A</v>
      </c>
      <c r="S839" s="1" t="e">
        <v>#N/A</v>
      </c>
      <c r="T839" s="1" t="e">
        <v>#N/A</v>
      </c>
    </row>
    <row r="840" spans="1:20" ht="15.75" customHeight="1" x14ac:dyDescent="0.2">
      <c r="A840" s="1" t="s">
        <v>4400</v>
      </c>
      <c r="B840" s="1" t="s">
        <v>5133</v>
      </c>
      <c r="C840" s="1" t="s">
        <v>859</v>
      </c>
      <c r="D840" s="1" t="s">
        <v>53</v>
      </c>
      <c r="E840" s="1">
        <v>839</v>
      </c>
      <c r="F840" s="5" t="s">
        <v>2397</v>
      </c>
      <c r="G840" s="5"/>
      <c r="H840" s="1">
        <v>3</v>
      </c>
      <c r="I840" s="1" t="s">
        <v>5134</v>
      </c>
      <c r="J840" s="1" t="s">
        <v>1373</v>
      </c>
      <c r="K840" s="1" t="s">
        <v>73</v>
      </c>
      <c r="L840" s="1" t="str">
        <f>VLOOKUP(K840,countries!A:B,2,FALSE)</f>
        <v>SA_SE</v>
      </c>
      <c r="M840" s="1" t="s">
        <v>61</v>
      </c>
      <c r="N840" s="1">
        <v>0</v>
      </c>
      <c r="O840" s="1" t="s">
        <v>47</v>
      </c>
      <c r="P840" s="1" t="s">
        <v>73</v>
      </c>
      <c r="Q840" s="1" t="e">
        <v>#N/A</v>
      </c>
      <c r="R840" s="1" t="e">
        <v>#N/A</v>
      </c>
      <c r="S840" s="1" t="e">
        <v>#N/A</v>
      </c>
      <c r="T840" s="1" t="e">
        <v>#N/A</v>
      </c>
    </row>
    <row r="841" spans="1:20" ht="15.75" customHeight="1" x14ac:dyDescent="0.2">
      <c r="A841" s="1" t="s">
        <v>4245</v>
      </c>
      <c r="B841" s="1" t="s">
        <v>746</v>
      </c>
      <c r="C841" s="1" t="s">
        <v>746</v>
      </c>
      <c r="D841" s="1" t="s">
        <v>4245</v>
      </c>
      <c r="E841" s="1">
        <v>840</v>
      </c>
      <c r="F841" s="5" t="s">
        <v>2379</v>
      </c>
      <c r="G841" s="5" t="s">
        <v>4245</v>
      </c>
      <c r="H841" s="1">
        <v>3</v>
      </c>
      <c r="I841" s="1" t="s">
        <v>5135</v>
      </c>
      <c r="J841" s="1" t="s">
        <v>588</v>
      </c>
      <c r="K841" s="1" t="s">
        <v>73</v>
      </c>
      <c r="L841" s="1" t="str">
        <f>VLOOKUP(K841,countries!A:B,2,FALSE)</f>
        <v>SA_SE</v>
      </c>
      <c r="M841" s="1" t="s">
        <v>275</v>
      </c>
      <c r="N841" s="1">
        <v>0</v>
      </c>
      <c r="O841" s="1" t="s">
        <v>47</v>
      </c>
      <c r="P841" s="1" t="s">
        <v>73</v>
      </c>
      <c r="Q841" s="1" t="e">
        <v>#N/A</v>
      </c>
      <c r="R841" s="1" t="e">
        <v>#N/A</v>
      </c>
      <c r="S841" s="1" t="e">
        <v>#N/A</v>
      </c>
      <c r="T841" s="1" t="e">
        <v>#N/A</v>
      </c>
    </row>
    <row r="842" spans="1:20" ht="15.75" customHeight="1" x14ac:dyDescent="0.2">
      <c r="A842" s="1" t="s">
        <v>4247</v>
      </c>
      <c r="B842" s="1" t="s">
        <v>5136</v>
      </c>
      <c r="C842" s="1" t="s">
        <v>746</v>
      </c>
      <c r="D842" s="1" t="s">
        <v>53</v>
      </c>
      <c r="E842" s="1">
        <v>841</v>
      </c>
      <c r="F842" s="5" t="s">
        <v>2379</v>
      </c>
      <c r="G842" s="5"/>
      <c r="H842" s="1">
        <v>3</v>
      </c>
      <c r="I842" s="1" t="s">
        <v>5137</v>
      </c>
      <c r="J842" s="1" t="s">
        <v>915</v>
      </c>
      <c r="K842" s="1" t="s">
        <v>73</v>
      </c>
      <c r="L842" s="1" t="str">
        <f>VLOOKUP(K842,countries!A:B,2,FALSE)</f>
        <v>SA_SE</v>
      </c>
      <c r="M842" s="1" t="s">
        <v>275</v>
      </c>
      <c r="N842" s="1">
        <v>0</v>
      </c>
      <c r="O842" s="1" t="s">
        <v>47</v>
      </c>
      <c r="P842" s="1" t="s">
        <v>73</v>
      </c>
      <c r="Q842" s="1" t="e">
        <v>#N/A</v>
      </c>
      <c r="R842" s="1" t="e">
        <v>#N/A</v>
      </c>
      <c r="S842" s="1" t="e">
        <v>#N/A</v>
      </c>
      <c r="T842" s="1" t="e">
        <v>#N/A</v>
      </c>
    </row>
    <row r="843" spans="1:20" ht="15.75" customHeight="1" x14ac:dyDescent="0.2">
      <c r="A843" s="1" t="s">
        <v>4820</v>
      </c>
      <c r="B843" s="1" t="s">
        <v>1165</v>
      </c>
      <c r="C843" s="1" t="s">
        <v>1165</v>
      </c>
      <c r="D843" s="1" t="s">
        <v>4820</v>
      </c>
      <c r="E843" s="1">
        <v>842</v>
      </c>
      <c r="F843" s="5" t="s">
        <v>2447</v>
      </c>
      <c r="G843" s="5" t="s">
        <v>4820</v>
      </c>
      <c r="H843" s="1">
        <v>3</v>
      </c>
      <c r="I843" s="1" t="s">
        <v>5138</v>
      </c>
      <c r="J843" s="1" t="s">
        <v>1318</v>
      </c>
      <c r="K843" s="1" t="s">
        <v>73</v>
      </c>
      <c r="L843" s="1" t="str">
        <f>VLOOKUP(K843,countries!A:B,2,FALSE)</f>
        <v>SA_SE</v>
      </c>
      <c r="M843" s="1" t="s">
        <v>74</v>
      </c>
      <c r="N843" s="1" t="s">
        <v>1643</v>
      </c>
      <c r="O843" s="1" t="s">
        <v>356</v>
      </c>
      <c r="P843" s="1" t="s">
        <v>73</v>
      </c>
      <c r="Q843" s="1" t="e">
        <v>#N/A</v>
      </c>
      <c r="R843" s="1" t="e">
        <v>#N/A</v>
      </c>
      <c r="S843" s="1" t="e">
        <v>#N/A</v>
      </c>
      <c r="T843" s="1" t="e">
        <v>#N/A</v>
      </c>
    </row>
    <row r="844" spans="1:20" ht="15.75" customHeight="1" x14ac:dyDescent="0.2">
      <c r="A844" s="1" t="s">
        <v>4823</v>
      </c>
      <c r="B844" s="1" t="s">
        <v>5139</v>
      </c>
      <c r="C844" s="1" t="s">
        <v>1165</v>
      </c>
      <c r="D844" s="1" t="s">
        <v>53</v>
      </c>
      <c r="E844" s="1">
        <v>843</v>
      </c>
      <c r="F844" s="5" t="s">
        <v>2447</v>
      </c>
      <c r="G844" s="5"/>
      <c r="H844" s="1">
        <v>3</v>
      </c>
      <c r="I844" s="1" t="s">
        <v>5140</v>
      </c>
      <c r="J844" s="1" t="s">
        <v>1069</v>
      </c>
      <c r="K844" s="1" t="s">
        <v>73</v>
      </c>
      <c r="L844" s="1" t="str">
        <f>VLOOKUP(K844,countries!A:B,2,FALSE)</f>
        <v>SA_SE</v>
      </c>
      <c r="M844" s="1" t="s">
        <v>74</v>
      </c>
      <c r="N844" s="1" t="s">
        <v>1643</v>
      </c>
      <c r="O844" s="1" t="s">
        <v>356</v>
      </c>
      <c r="P844" s="1" t="s">
        <v>73</v>
      </c>
      <c r="Q844" s="1" t="e">
        <v>#N/A</v>
      </c>
      <c r="R844" s="1" t="e">
        <v>#N/A</v>
      </c>
      <c r="S844" s="1" t="e">
        <v>#N/A</v>
      </c>
      <c r="T844" s="1" t="e">
        <v>#N/A</v>
      </c>
    </row>
    <row r="845" spans="1:20" ht="15.75" customHeight="1" x14ac:dyDescent="0.2">
      <c r="A845" s="1" t="s">
        <v>4206</v>
      </c>
      <c r="B845" s="1" t="s">
        <v>727</v>
      </c>
      <c r="C845" s="1" t="s">
        <v>727</v>
      </c>
      <c r="D845" s="1" t="s">
        <v>4206</v>
      </c>
      <c r="E845" s="1">
        <v>844</v>
      </c>
      <c r="F845" s="5" t="s">
        <v>3060</v>
      </c>
      <c r="G845" s="5" t="s">
        <v>4206</v>
      </c>
      <c r="H845" s="1">
        <v>3</v>
      </c>
      <c r="I845" s="1" t="s">
        <v>5141</v>
      </c>
      <c r="J845" s="1" t="s">
        <v>1318</v>
      </c>
      <c r="K845" s="1" t="s">
        <v>877</v>
      </c>
      <c r="L845" s="1" t="str">
        <f>VLOOKUP(K845,countries!A:B,2,FALSE)</f>
        <v>SA_SE</v>
      </c>
      <c r="M845" s="1" t="s">
        <v>400</v>
      </c>
      <c r="N845" s="1">
        <v>0</v>
      </c>
      <c r="O845" s="1" t="s">
        <v>47</v>
      </c>
      <c r="P845" s="1" t="s">
        <v>877</v>
      </c>
      <c r="Q845" s="1" t="e">
        <v>#N/A</v>
      </c>
      <c r="R845" s="1" t="e">
        <v>#N/A</v>
      </c>
      <c r="S845" s="1" t="e">
        <v>#N/A</v>
      </c>
      <c r="T845" s="1" t="e">
        <v>#N/A</v>
      </c>
    </row>
    <row r="846" spans="1:20" ht="15.75" customHeight="1" x14ac:dyDescent="0.2">
      <c r="A846" s="1" t="s">
        <v>4881</v>
      </c>
      <c r="B846" s="1" t="s">
        <v>1195</v>
      </c>
      <c r="C846" s="1" t="s">
        <v>1195</v>
      </c>
      <c r="D846" s="1" t="s">
        <v>4881</v>
      </c>
      <c r="E846" s="1">
        <v>845</v>
      </c>
      <c r="F846" s="5" t="s">
        <v>3884</v>
      </c>
      <c r="G846" s="5" t="s">
        <v>4881</v>
      </c>
      <c r="H846" s="1">
        <v>3</v>
      </c>
      <c r="I846" s="1" t="s">
        <v>5142</v>
      </c>
      <c r="J846" s="1" t="s">
        <v>986</v>
      </c>
      <c r="K846" s="1" t="s">
        <v>73</v>
      </c>
      <c r="L846" s="1" t="str">
        <f>VLOOKUP(K846,countries!A:B,2,FALSE)</f>
        <v>SA_SE</v>
      </c>
      <c r="M846" s="1" t="s">
        <v>74</v>
      </c>
      <c r="N846" s="1" t="s">
        <v>1643</v>
      </c>
      <c r="O846" s="1" t="s">
        <v>356</v>
      </c>
      <c r="P846" s="1" t="s">
        <v>73</v>
      </c>
      <c r="Q846" s="1" t="e">
        <v>#N/A</v>
      </c>
      <c r="R846" s="1" t="e">
        <v>#N/A</v>
      </c>
      <c r="S846" s="1" t="e">
        <v>#N/A</v>
      </c>
      <c r="T846" s="1" t="e">
        <v>#N/A</v>
      </c>
    </row>
    <row r="847" spans="1:20" ht="15.75" customHeight="1" x14ac:dyDescent="0.2">
      <c r="A847" s="1" t="s">
        <v>4888</v>
      </c>
      <c r="B847" s="1" t="s">
        <v>1198</v>
      </c>
      <c r="C847" s="1" t="s">
        <v>1198</v>
      </c>
      <c r="D847" s="1" t="s">
        <v>4888</v>
      </c>
      <c r="E847" s="1">
        <v>846</v>
      </c>
      <c r="F847" s="5" t="s">
        <v>3892</v>
      </c>
      <c r="G847" s="5" t="s">
        <v>4888</v>
      </c>
      <c r="H847" s="1">
        <v>3</v>
      </c>
      <c r="I847" s="1" t="s">
        <v>5143</v>
      </c>
      <c r="J847" s="1" t="s">
        <v>1103</v>
      </c>
      <c r="K847" s="1" t="s">
        <v>73</v>
      </c>
      <c r="L847" s="1" t="str">
        <f>VLOOKUP(K847,countries!A:B,2,FALSE)</f>
        <v>SA_SE</v>
      </c>
      <c r="M847" s="1" t="s">
        <v>74</v>
      </c>
      <c r="N847" s="1" t="s">
        <v>1645</v>
      </c>
      <c r="O847" s="1" t="s">
        <v>356</v>
      </c>
      <c r="P847" s="1" t="s">
        <v>73</v>
      </c>
      <c r="Q847" s="1" t="e">
        <v>#N/A</v>
      </c>
      <c r="R847" s="1" t="e">
        <v>#N/A</v>
      </c>
      <c r="S847" s="1" t="e">
        <v>#N/A</v>
      </c>
      <c r="T847" s="1" t="e">
        <v>#N/A</v>
      </c>
    </row>
    <row r="848" spans="1:20" ht="15.75" customHeight="1" x14ac:dyDescent="0.2">
      <c r="A848" s="1" t="s">
        <v>3887</v>
      </c>
      <c r="B848" s="1" t="s">
        <v>5144</v>
      </c>
      <c r="C848" s="1" t="s">
        <v>529</v>
      </c>
      <c r="D848" s="1" t="s">
        <v>3887</v>
      </c>
      <c r="E848" s="1">
        <v>847</v>
      </c>
      <c r="F848" s="5" t="s">
        <v>2672</v>
      </c>
      <c r="G848" s="5" t="s">
        <v>3887</v>
      </c>
      <c r="H848" s="1">
        <v>3</v>
      </c>
      <c r="I848" s="1" t="s">
        <v>5145</v>
      </c>
      <c r="J848" s="1" t="s">
        <v>339</v>
      </c>
      <c r="K848" s="1" t="s">
        <v>341</v>
      </c>
      <c r="L848" s="1" t="str">
        <f>VLOOKUP(K848,countries!A:B,2,FALSE)</f>
        <v>A_S</v>
      </c>
      <c r="M848" s="1" t="s">
        <v>74</v>
      </c>
      <c r="N848" s="1">
        <v>0</v>
      </c>
      <c r="O848" s="1" t="s">
        <v>75</v>
      </c>
      <c r="P848" s="1" t="s">
        <v>341</v>
      </c>
      <c r="Q848" s="1" t="e">
        <v>#N/A</v>
      </c>
      <c r="R848" s="1" t="e">
        <v>#N/A</v>
      </c>
      <c r="S848" s="1" t="e">
        <v>#N/A</v>
      </c>
      <c r="T848" s="1" t="e">
        <v>#N/A</v>
      </c>
    </row>
    <row r="849" spans="1:20" ht="15.75" customHeight="1" x14ac:dyDescent="0.2">
      <c r="A849" s="1" t="s">
        <v>4904</v>
      </c>
      <c r="B849" s="1" t="s">
        <v>1209</v>
      </c>
      <c r="C849" s="1" t="s">
        <v>1209</v>
      </c>
      <c r="D849" s="1" t="s">
        <v>4904</v>
      </c>
      <c r="E849" s="1">
        <v>848</v>
      </c>
      <c r="F849" s="5" t="s">
        <v>3917</v>
      </c>
      <c r="G849" s="5" t="s">
        <v>4904</v>
      </c>
      <c r="H849" s="1">
        <v>3</v>
      </c>
      <c r="I849" s="1" t="s">
        <v>5146</v>
      </c>
      <c r="J849" s="1" t="s">
        <v>72</v>
      </c>
      <c r="K849" s="1" t="s">
        <v>73</v>
      </c>
      <c r="L849" s="1" t="str">
        <f>VLOOKUP(K849,countries!A:B,2,FALSE)</f>
        <v>SA_SE</v>
      </c>
      <c r="M849" s="1" t="s">
        <v>74</v>
      </c>
      <c r="N849" s="1" t="s">
        <v>1645</v>
      </c>
      <c r="O849" s="1" t="s">
        <v>356</v>
      </c>
      <c r="P849" s="1" t="s">
        <v>73</v>
      </c>
      <c r="Q849" s="1" t="e">
        <v>#N/A</v>
      </c>
      <c r="R849" s="1" t="e">
        <v>#N/A</v>
      </c>
      <c r="S849" s="1" t="e">
        <v>#N/A</v>
      </c>
      <c r="T849" s="1" t="e">
        <v>#N/A</v>
      </c>
    </row>
    <row r="850" spans="1:20" ht="15.75" customHeight="1" x14ac:dyDescent="0.2">
      <c r="A850" s="1" t="s">
        <v>4252</v>
      </c>
      <c r="B850" s="1" t="s">
        <v>5147</v>
      </c>
      <c r="C850" s="1" t="s">
        <v>749</v>
      </c>
      <c r="D850" s="1" t="s">
        <v>4252</v>
      </c>
      <c r="E850" s="1">
        <v>849</v>
      </c>
      <c r="F850" s="5" t="s">
        <v>2242</v>
      </c>
      <c r="G850" s="5" t="s">
        <v>4252</v>
      </c>
      <c r="H850" s="1">
        <v>3</v>
      </c>
      <c r="I850" s="1" t="s">
        <v>5148</v>
      </c>
      <c r="J850" s="1" t="s">
        <v>957</v>
      </c>
      <c r="K850" s="1" t="s">
        <v>296</v>
      </c>
      <c r="L850" s="1" t="str">
        <f>VLOOKUP(K850,countries!A:B,2,FALSE)</f>
        <v>SA_SE</v>
      </c>
      <c r="M850" s="1" t="s">
        <v>61</v>
      </c>
      <c r="N850" s="1">
        <v>0</v>
      </c>
      <c r="O850" s="1" t="s">
        <v>47</v>
      </c>
      <c r="P850" s="1" t="s">
        <v>296</v>
      </c>
      <c r="Q850" s="1" t="s">
        <v>535</v>
      </c>
      <c r="R850" s="1" t="s">
        <v>49</v>
      </c>
      <c r="S850" s="1">
        <v>38.4</v>
      </c>
      <c r="T850" s="1">
        <v>3210</v>
      </c>
    </row>
    <row r="851" spans="1:20" ht="15.75" customHeight="1" x14ac:dyDescent="0.2">
      <c r="A851" s="1" t="s">
        <v>4255</v>
      </c>
      <c r="B851" s="1" t="s">
        <v>5149</v>
      </c>
      <c r="C851" s="1" t="s">
        <v>749</v>
      </c>
      <c r="D851" s="1" t="s">
        <v>53</v>
      </c>
      <c r="E851" s="1">
        <v>850</v>
      </c>
      <c r="F851" s="5" t="s">
        <v>2242</v>
      </c>
      <c r="G851" s="5"/>
      <c r="H851" s="1">
        <v>3</v>
      </c>
      <c r="I851" s="1" t="s">
        <v>5150</v>
      </c>
      <c r="J851" s="1" t="s">
        <v>1433</v>
      </c>
      <c r="K851" s="1" t="s">
        <v>296</v>
      </c>
      <c r="L851" s="1" t="str">
        <f>VLOOKUP(K851,countries!A:B,2,FALSE)</f>
        <v>SA_SE</v>
      </c>
      <c r="M851" s="1" t="s">
        <v>61</v>
      </c>
      <c r="N851" s="1">
        <v>0</v>
      </c>
      <c r="O851" s="1" t="s">
        <v>47</v>
      </c>
      <c r="P851" s="1" t="s">
        <v>296</v>
      </c>
      <c r="Q851" s="1" t="s">
        <v>535</v>
      </c>
      <c r="R851" s="1" t="s">
        <v>49</v>
      </c>
      <c r="S851" s="1">
        <v>38.4</v>
      </c>
      <c r="T851" s="1">
        <v>3210</v>
      </c>
    </row>
    <row r="852" spans="1:20" ht="15.75" customHeight="1" x14ac:dyDescent="0.2">
      <c r="A852" s="1" t="s">
        <v>4250</v>
      </c>
      <c r="B852" s="1" t="s">
        <v>749</v>
      </c>
      <c r="C852" s="1" t="s">
        <v>749</v>
      </c>
      <c r="D852" s="1" t="s">
        <v>53</v>
      </c>
      <c r="E852" s="1">
        <v>851</v>
      </c>
      <c r="F852" s="5" t="s">
        <v>2242</v>
      </c>
      <c r="G852" s="5"/>
      <c r="H852" s="1">
        <v>3</v>
      </c>
      <c r="I852" s="1" t="s">
        <v>5151</v>
      </c>
      <c r="J852" s="1" t="s">
        <v>94</v>
      </c>
      <c r="K852" s="1" t="s">
        <v>296</v>
      </c>
      <c r="L852" s="1" t="str">
        <f>VLOOKUP(K852,countries!A:B,2,FALSE)</f>
        <v>SA_SE</v>
      </c>
      <c r="M852" s="1" t="s">
        <v>61</v>
      </c>
      <c r="N852" s="1">
        <v>0</v>
      </c>
      <c r="O852" s="1" t="s">
        <v>47</v>
      </c>
      <c r="P852" s="1" t="s">
        <v>296</v>
      </c>
      <c r="Q852" s="1" t="s">
        <v>535</v>
      </c>
      <c r="R852" s="1" t="s">
        <v>49</v>
      </c>
      <c r="S852" s="1">
        <v>38.4</v>
      </c>
      <c r="T852" s="1">
        <v>3210</v>
      </c>
    </row>
    <row r="853" spans="1:20" ht="15.75" customHeight="1" x14ac:dyDescent="0.2">
      <c r="A853" s="1" t="s">
        <v>4873</v>
      </c>
      <c r="B853" s="1" t="s">
        <v>1189</v>
      </c>
      <c r="C853" s="1" t="s">
        <v>1189</v>
      </c>
      <c r="D853" s="1" t="s">
        <v>4873</v>
      </c>
      <c r="E853" s="1">
        <v>852</v>
      </c>
      <c r="F853" s="5" t="s">
        <v>3872</v>
      </c>
      <c r="G853" s="5" t="s">
        <v>4873</v>
      </c>
      <c r="H853" s="1">
        <v>3</v>
      </c>
      <c r="I853" s="1" t="s">
        <v>5152</v>
      </c>
      <c r="J853" s="1" t="s">
        <v>743</v>
      </c>
      <c r="K853" s="1" t="s">
        <v>73</v>
      </c>
      <c r="L853" s="1" t="str">
        <f>VLOOKUP(K853,countries!A:B,2,FALSE)</f>
        <v>SA_SE</v>
      </c>
      <c r="M853" s="1" t="s">
        <v>74</v>
      </c>
      <c r="N853" s="1" t="s">
        <v>1643</v>
      </c>
      <c r="O853" s="1" t="s">
        <v>47</v>
      </c>
      <c r="P853" s="1" t="s">
        <v>73</v>
      </c>
      <c r="Q853" s="1" t="e">
        <v>#N/A</v>
      </c>
      <c r="R853" s="1" t="e">
        <v>#N/A</v>
      </c>
      <c r="S853" s="1" t="e">
        <v>#N/A</v>
      </c>
      <c r="T853" s="1" t="e">
        <v>#N/A</v>
      </c>
    </row>
    <row r="854" spans="1:20" ht="15.75" customHeight="1" x14ac:dyDescent="0.2">
      <c r="A854" s="1" t="s">
        <v>4875</v>
      </c>
      <c r="B854" s="1" t="s">
        <v>1190</v>
      </c>
      <c r="C854" s="1" t="s">
        <v>1190</v>
      </c>
      <c r="D854" s="1" t="s">
        <v>4875</v>
      </c>
      <c r="E854" s="1">
        <v>853</v>
      </c>
      <c r="F854" s="5" t="s">
        <v>3874</v>
      </c>
      <c r="G854" s="5" t="s">
        <v>4875</v>
      </c>
      <c r="H854" s="1">
        <v>3</v>
      </c>
      <c r="I854" s="1" t="s">
        <v>5153</v>
      </c>
      <c r="J854" s="1" t="s">
        <v>122</v>
      </c>
      <c r="K854" s="1" t="s">
        <v>73</v>
      </c>
      <c r="L854" s="1" t="str">
        <f>VLOOKUP(K854,countries!A:B,2,FALSE)</f>
        <v>SA_SE</v>
      </c>
      <c r="M854" s="1" t="s">
        <v>74</v>
      </c>
      <c r="N854" s="1" t="s">
        <v>1643</v>
      </c>
      <c r="O854" s="1" t="s">
        <v>47</v>
      </c>
      <c r="P854" s="1" t="s">
        <v>73</v>
      </c>
      <c r="Q854" s="1" t="e">
        <v>#N/A</v>
      </c>
      <c r="R854" s="1" t="e">
        <v>#N/A</v>
      </c>
      <c r="S854" s="1" t="e">
        <v>#N/A</v>
      </c>
      <c r="T854" s="1" t="e">
        <v>#N/A</v>
      </c>
    </row>
    <row r="855" spans="1:20" ht="15.75" customHeight="1" x14ac:dyDescent="0.2">
      <c r="A855" s="1" t="s">
        <v>4767</v>
      </c>
      <c r="B855" s="1" t="s">
        <v>1121</v>
      </c>
      <c r="C855" s="1" t="s">
        <v>1121</v>
      </c>
      <c r="D855" s="1" t="s">
        <v>4767</v>
      </c>
      <c r="E855" s="1">
        <v>854</v>
      </c>
      <c r="F855" s="5" t="s">
        <v>3775</v>
      </c>
      <c r="G855" s="5" t="s">
        <v>4767</v>
      </c>
      <c r="H855" s="1">
        <v>3</v>
      </c>
      <c r="I855" s="1" t="s">
        <v>5154</v>
      </c>
      <c r="J855" s="1" t="s">
        <v>510</v>
      </c>
      <c r="K855" s="1" t="s">
        <v>73</v>
      </c>
      <c r="L855" s="1" t="str">
        <f>VLOOKUP(K855,countries!A:B,2,FALSE)</f>
        <v>SA_SE</v>
      </c>
      <c r="M855" s="1" t="s">
        <v>74</v>
      </c>
      <c r="N855" s="1" t="s">
        <v>1643</v>
      </c>
      <c r="O855" s="1" t="s">
        <v>356</v>
      </c>
      <c r="P855" s="1" t="s">
        <v>73</v>
      </c>
      <c r="Q855" s="1" t="e">
        <v>#N/A</v>
      </c>
      <c r="R855" s="1" t="e">
        <v>#N/A</v>
      </c>
      <c r="S855" s="1" t="e">
        <v>#N/A</v>
      </c>
      <c r="T855" s="1" t="e">
        <v>#N/A</v>
      </c>
    </row>
    <row r="856" spans="1:20" ht="15.75" customHeight="1" x14ac:dyDescent="0.2">
      <c r="A856" s="1" t="s">
        <v>4172</v>
      </c>
      <c r="B856" s="1" t="s">
        <v>702</v>
      </c>
      <c r="C856" s="1" t="s">
        <v>702</v>
      </c>
      <c r="D856" s="1" t="s">
        <v>4172</v>
      </c>
      <c r="E856" s="1">
        <v>855</v>
      </c>
      <c r="F856" s="5" t="s">
        <v>3014</v>
      </c>
      <c r="G856" s="5" t="s">
        <v>4172</v>
      </c>
      <c r="H856" s="1">
        <v>3</v>
      </c>
      <c r="I856" s="1" t="s">
        <v>5155</v>
      </c>
      <c r="J856" s="1" t="s">
        <v>407</v>
      </c>
      <c r="K856" s="1" t="s">
        <v>73</v>
      </c>
      <c r="L856" s="1" t="str">
        <f>VLOOKUP(K856,countries!A:B,2,FALSE)</f>
        <v>SA_SE</v>
      </c>
      <c r="M856" s="1" t="s">
        <v>74</v>
      </c>
      <c r="N856" s="1">
        <v>0</v>
      </c>
      <c r="O856" s="1" t="s">
        <v>454</v>
      </c>
      <c r="P856" s="1" t="s">
        <v>73</v>
      </c>
      <c r="Q856" s="1" t="e">
        <v>#N/A</v>
      </c>
      <c r="R856" s="1" t="e">
        <v>#N/A</v>
      </c>
      <c r="S856" s="1" t="e">
        <v>#N/A</v>
      </c>
      <c r="T856" s="1" t="e">
        <v>#N/A</v>
      </c>
    </row>
    <row r="857" spans="1:20" ht="15.75" customHeight="1" x14ac:dyDescent="0.2">
      <c r="A857" s="1" t="s">
        <v>4174</v>
      </c>
      <c r="B857" s="1" t="s">
        <v>5156</v>
      </c>
      <c r="C857" s="1" t="s">
        <v>702</v>
      </c>
      <c r="D857" s="1" t="s">
        <v>4174</v>
      </c>
      <c r="E857" s="1">
        <v>856</v>
      </c>
      <c r="F857" s="5" t="s">
        <v>3018</v>
      </c>
      <c r="G857" s="5" t="s">
        <v>4174</v>
      </c>
      <c r="H857" s="1">
        <v>3</v>
      </c>
      <c r="I857" s="1" t="s">
        <v>5157</v>
      </c>
      <c r="J857" s="1" t="s">
        <v>1226</v>
      </c>
      <c r="K857" s="1" t="s">
        <v>73</v>
      </c>
      <c r="L857" s="1" t="str">
        <f>VLOOKUP(K857,countries!A:B,2,FALSE)</f>
        <v>SA_SE</v>
      </c>
      <c r="M857" s="1" t="s">
        <v>74</v>
      </c>
      <c r="N857" s="1">
        <v>0</v>
      </c>
      <c r="O857" s="1" t="s">
        <v>454</v>
      </c>
      <c r="P857" s="1" t="s">
        <v>73</v>
      </c>
      <c r="Q857" s="1" t="e">
        <v>#N/A</v>
      </c>
      <c r="R857" s="1" t="e">
        <v>#N/A</v>
      </c>
      <c r="S857" s="1" t="e">
        <v>#N/A</v>
      </c>
      <c r="T857" s="1" t="e">
        <v>#N/A</v>
      </c>
    </row>
    <row r="858" spans="1:20" ht="15.75" customHeight="1" x14ac:dyDescent="0.2">
      <c r="A858" s="1" t="s">
        <v>4339</v>
      </c>
      <c r="B858" s="1" t="s">
        <v>806</v>
      </c>
      <c r="C858" s="1" t="s">
        <v>806</v>
      </c>
      <c r="D858" s="1" t="s">
        <v>4339</v>
      </c>
      <c r="E858" s="1">
        <v>857</v>
      </c>
      <c r="F858" s="5" t="s">
        <v>3174</v>
      </c>
      <c r="G858" s="5" t="s">
        <v>4339</v>
      </c>
      <c r="H858" s="1">
        <v>3</v>
      </c>
      <c r="I858" s="1" t="s">
        <v>5158</v>
      </c>
      <c r="J858" s="1" t="s">
        <v>339</v>
      </c>
      <c r="K858" s="1" t="s">
        <v>1881</v>
      </c>
      <c r="L858" s="1" t="str">
        <f>VLOOKUP(K858,countries!A:B,2,FALSE)</f>
        <v>SEA</v>
      </c>
      <c r="M858" s="1" t="s">
        <v>74</v>
      </c>
      <c r="N858" s="1">
        <v>0</v>
      </c>
      <c r="O858" s="1" t="s">
        <v>434</v>
      </c>
      <c r="P858" s="1" t="s">
        <v>1881</v>
      </c>
      <c r="Q858" s="1" t="e">
        <v>#N/A</v>
      </c>
      <c r="R858" s="1" t="e">
        <v>#N/A</v>
      </c>
      <c r="S858" s="1" t="e">
        <v>#N/A</v>
      </c>
      <c r="T858" s="1" t="e">
        <v>#N/A</v>
      </c>
    </row>
    <row r="859" spans="1:20" ht="15.75" customHeight="1" x14ac:dyDescent="0.2">
      <c r="A859" s="1" t="s">
        <v>4183</v>
      </c>
      <c r="B859" s="1" t="s">
        <v>708</v>
      </c>
      <c r="C859" s="1" t="s">
        <v>708</v>
      </c>
      <c r="D859" s="1" t="s">
        <v>4183</v>
      </c>
      <c r="E859" s="1">
        <v>858</v>
      </c>
      <c r="F859" s="5" t="s">
        <v>3038</v>
      </c>
      <c r="G859" s="5" t="s">
        <v>4183</v>
      </c>
      <c r="H859" s="1">
        <v>3</v>
      </c>
      <c r="I859" s="1" t="s">
        <v>5159</v>
      </c>
      <c r="J859" s="1" t="s">
        <v>667</v>
      </c>
      <c r="K859" s="1" t="s">
        <v>73</v>
      </c>
      <c r="L859" s="1" t="str">
        <f>VLOOKUP(K859,countries!A:B,2,FALSE)</f>
        <v>SA_SE</v>
      </c>
      <c r="M859" s="1" t="s">
        <v>74</v>
      </c>
      <c r="N859" s="1">
        <v>0</v>
      </c>
      <c r="O859" s="1" t="s">
        <v>47</v>
      </c>
      <c r="P859" s="1" t="s">
        <v>73</v>
      </c>
      <c r="Q859" s="1" t="e">
        <v>#N/A</v>
      </c>
      <c r="R859" s="1" t="e">
        <v>#N/A</v>
      </c>
      <c r="S859" s="1" t="e">
        <v>#N/A</v>
      </c>
      <c r="T859" s="1" t="e">
        <v>#N/A</v>
      </c>
    </row>
    <row r="860" spans="1:20" ht="15.75" customHeight="1" x14ac:dyDescent="0.2">
      <c r="A860" s="1" t="s">
        <v>3634</v>
      </c>
      <c r="B860" s="1" t="s">
        <v>5160</v>
      </c>
      <c r="C860" s="1" t="s">
        <v>396</v>
      </c>
      <c r="D860" s="1" t="s">
        <v>53</v>
      </c>
      <c r="E860" s="1">
        <v>859</v>
      </c>
      <c r="F860" s="5" t="s">
        <v>2572</v>
      </c>
      <c r="G860" s="5" t="s">
        <v>3634</v>
      </c>
      <c r="H860" s="1">
        <v>3</v>
      </c>
      <c r="I860" s="1" t="s">
        <v>5161</v>
      </c>
      <c r="J860" s="1" t="s">
        <v>568</v>
      </c>
      <c r="K860" s="1" t="s">
        <v>341</v>
      </c>
      <c r="L860" s="1" t="str">
        <f>VLOOKUP(K860,countries!A:B,2,FALSE)</f>
        <v>A_S</v>
      </c>
      <c r="M860" s="1" t="s">
        <v>74</v>
      </c>
      <c r="N860" s="1">
        <v>0</v>
      </c>
      <c r="O860" s="1" t="s">
        <v>47</v>
      </c>
      <c r="P860" s="1" t="s">
        <v>341</v>
      </c>
      <c r="Q860" s="1" t="e">
        <v>#N/A</v>
      </c>
      <c r="R860" s="1" t="e">
        <v>#N/A</v>
      </c>
      <c r="S860" s="1" t="e">
        <v>#N/A</v>
      </c>
      <c r="T860" s="1" t="e">
        <v>#N/A</v>
      </c>
    </row>
    <row r="861" spans="1:20" ht="15.75" customHeight="1" x14ac:dyDescent="0.2">
      <c r="A861" s="1" t="s">
        <v>4571</v>
      </c>
      <c r="B861" s="1" t="s">
        <v>989</v>
      </c>
      <c r="C861" s="1" t="s">
        <v>989</v>
      </c>
      <c r="D861" s="1" t="s">
        <v>4571</v>
      </c>
      <c r="E861" s="1">
        <v>860</v>
      </c>
      <c r="F861" s="5" t="s">
        <v>3542</v>
      </c>
      <c r="G861" s="5" t="s">
        <v>4571</v>
      </c>
      <c r="H861" s="1">
        <v>3</v>
      </c>
      <c r="I861" s="1" t="s">
        <v>5162</v>
      </c>
      <c r="J861" s="1" t="s">
        <v>894</v>
      </c>
      <c r="K861" s="1" t="s">
        <v>174</v>
      </c>
      <c r="L861" s="1" t="str">
        <f>VLOOKUP(K861,countries!A:B,2,FALSE)</f>
        <v>A_S</v>
      </c>
      <c r="M861" s="1" t="s">
        <v>275</v>
      </c>
      <c r="N861" s="1">
        <v>0</v>
      </c>
      <c r="O861" s="1" t="s">
        <v>62</v>
      </c>
      <c r="P861" s="1" t="s">
        <v>174</v>
      </c>
      <c r="Q861" s="1" t="s">
        <v>535</v>
      </c>
      <c r="R861" s="1" t="s">
        <v>75</v>
      </c>
      <c r="S861" s="1">
        <v>60.9</v>
      </c>
      <c r="T861" s="1">
        <v>2130</v>
      </c>
    </row>
    <row r="862" spans="1:20" ht="15.75" customHeight="1" x14ac:dyDescent="0.2">
      <c r="A862" s="1" t="s">
        <v>4738</v>
      </c>
      <c r="B862" s="1" t="s">
        <v>1097</v>
      </c>
      <c r="C862" s="1" t="s">
        <v>1097</v>
      </c>
      <c r="D862" s="1" t="s">
        <v>4738</v>
      </c>
      <c r="E862" s="1">
        <v>861</v>
      </c>
      <c r="F862" s="5" t="s">
        <v>3741</v>
      </c>
      <c r="G862" s="5" t="s">
        <v>4738</v>
      </c>
      <c r="H862" s="1">
        <v>3</v>
      </c>
      <c r="I862" s="1" t="s">
        <v>5163</v>
      </c>
      <c r="J862" s="1" t="s">
        <v>190</v>
      </c>
      <c r="K862" s="1" t="s">
        <v>174</v>
      </c>
      <c r="L862" s="1" t="str">
        <f>VLOOKUP(K862,countries!A:B,2,FALSE)</f>
        <v>A_S</v>
      </c>
      <c r="M862" s="1" t="s">
        <v>74</v>
      </c>
      <c r="N862" s="1">
        <v>0</v>
      </c>
      <c r="O862" s="1" t="s">
        <v>62</v>
      </c>
      <c r="P862" s="1" t="s">
        <v>174</v>
      </c>
      <c r="Q862" s="1" t="s">
        <v>535</v>
      </c>
      <c r="R862" s="1" t="s">
        <v>75</v>
      </c>
      <c r="S862" s="1">
        <v>40.9</v>
      </c>
      <c r="T862" s="1">
        <v>2314</v>
      </c>
    </row>
    <row r="863" spans="1:20" ht="15.75" customHeight="1" x14ac:dyDescent="0.2">
      <c r="A863" s="1" t="s">
        <v>4700</v>
      </c>
      <c r="B863" s="1" t="s">
        <v>1068</v>
      </c>
      <c r="C863" s="1" t="s">
        <v>1068</v>
      </c>
      <c r="D863" s="1" t="s">
        <v>4700</v>
      </c>
      <c r="E863" s="1">
        <v>862</v>
      </c>
      <c r="F863" s="5" t="s">
        <v>3708</v>
      </c>
      <c r="G863" s="5" t="s">
        <v>4700</v>
      </c>
      <c r="H863" s="1">
        <v>3</v>
      </c>
      <c r="I863" s="1" t="s">
        <v>5164</v>
      </c>
      <c r="J863" s="1" t="s">
        <v>1479</v>
      </c>
      <c r="K863" s="1" t="s">
        <v>917</v>
      </c>
      <c r="L863" s="1" t="str">
        <f>VLOOKUP(K863,countries!A:B,2,FALSE)</f>
        <v>A_S</v>
      </c>
      <c r="M863" s="1" t="s">
        <v>344</v>
      </c>
      <c r="N863" s="1">
        <v>0</v>
      </c>
      <c r="O863" s="1" t="s">
        <v>75</v>
      </c>
      <c r="P863" s="1" t="s">
        <v>917</v>
      </c>
      <c r="Q863" s="1" t="e">
        <v>#N/A</v>
      </c>
      <c r="R863" s="1" t="e">
        <v>#N/A</v>
      </c>
      <c r="S863" s="1" t="e">
        <v>#N/A</v>
      </c>
      <c r="T863" s="1" t="e">
        <v>#N/A</v>
      </c>
    </row>
    <row r="864" spans="1:20" ht="15.75" customHeight="1" x14ac:dyDescent="0.2">
      <c r="A864" s="1" t="s">
        <v>4833</v>
      </c>
      <c r="B864" s="1" t="s">
        <v>5165</v>
      </c>
      <c r="C864" s="1" t="s">
        <v>1170</v>
      </c>
      <c r="D864" s="1" t="s">
        <v>4833</v>
      </c>
      <c r="E864" s="1">
        <v>863</v>
      </c>
      <c r="F864" s="5" t="s">
        <v>3831</v>
      </c>
      <c r="G864" s="5" t="s">
        <v>4833</v>
      </c>
      <c r="H864" s="1">
        <v>3</v>
      </c>
      <c r="I864" s="1" t="s">
        <v>5166</v>
      </c>
      <c r="J864" s="1" t="s">
        <v>1226</v>
      </c>
      <c r="K864" s="1" t="s">
        <v>73</v>
      </c>
      <c r="L864" s="1" t="str">
        <f>VLOOKUP(K864,countries!A:B,2,FALSE)</f>
        <v>SA_SE</v>
      </c>
      <c r="M864" s="1" t="s">
        <v>74</v>
      </c>
      <c r="N864" s="1" t="s">
        <v>1643</v>
      </c>
      <c r="O864" s="1" t="s">
        <v>356</v>
      </c>
      <c r="P864" s="1" t="s">
        <v>73</v>
      </c>
      <c r="Q864" s="1" t="s">
        <v>535</v>
      </c>
      <c r="R864" s="1" t="s">
        <v>49</v>
      </c>
      <c r="S864" s="1">
        <v>37.4</v>
      </c>
      <c r="T864" s="1">
        <v>3240</v>
      </c>
    </row>
    <row r="865" spans="1:20" ht="15.75" customHeight="1" x14ac:dyDescent="0.2">
      <c r="A865" s="1" t="s">
        <v>3802</v>
      </c>
      <c r="B865" s="1" t="s">
        <v>5167</v>
      </c>
      <c r="C865" s="1" t="s">
        <v>500</v>
      </c>
      <c r="D865" s="1" t="s">
        <v>3802</v>
      </c>
      <c r="E865" s="1">
        <v>864</v>
      </c>
      <c r="F865" s="5" t="s">
        <v>2627</v>
      </c>
      <c r="G865" s="5" t="s">
        <v>3802</v>
      </c>
      <c r="H865" s="1">
        <v>3</v>
      </c>
      <c r="I865" s="1" t="s">
        <v>5168</v>
      </c>
      <c r="J865" s="1" t="s">
        <v>2884</v>
      </c>
      <c r="K865" s="1" t="s">
        <v>1580</v>
      </c>
      <c r="L865" s="1" t="str">
        <f>VLOOKUP(K865,countries!A:B,2,FALSE)</f>
        <v>NEA</v>
      </c>
      <c r="M865" s="1" t="s">
        <v>46</v>
      </c>
      <c r="N865" s="1">
        <v>0</v>
      </c>
      <c r="O865" s="1" t="s">
        <v>434</v>
      </c>
      <c r="P865" s="1" t="s">
        <v>1580</v>
      </c>
      <c r="Q865" s="1" t="e">
        <v>#N/A</v>
      </c>
      <c r="R865" s="1" t="e">
        <v>#N/A</v>
      </c>
      <c r="S865" s="1" t="e">
        <v>#N/A</v>
      </c>
      <c r="T865" s="1" t="e">
        <v>#N/A</v>
      </c>
    </row>
    <row r="866" spans="1:20" ht="15.75" customHeight="1" x14ac:dyDescent="0.2">
      <c r="A866" s="1" t="s">
        <v>4328</v>
      </c>
      <c r="B866" s="1" t="s">
        <v>794</v>
      </c>
      <c r="C866" s="1" t="s">
        <v>794</v>
      </c>
      <c r="D866" s="1" t="s">
        <v>4328</v>
      </c>
      <c r="E866" s="1">
        <v>865</v>
      </c>
      <c r="F866" s="5" t="s">
        <v>3151</v>
      </c>
      <c r="G866" s="5" t="s">
        <v>4328</v>
      </c>
      <c r="H866" s="1">
        <v>3</v>
      </c>
      <c r="I866" s="1" t="s">
        <v>5169</v>
      </c>
      <c r="J866" s="1" t="s">
        <v>743</v>
      </c>
      <c r="K866" s="1" t="s">
        <v>73</v>
      </c>
      <c r="L866" s="1" t="str">
        <f>VLOOKUP(K866,countries!A:B,2,FALSE)</f>
        <v>SA_SE</v>
      </c>
      <c r="M866" s="1" t="s">
        <v>275</v>
      </c>
      <c r="N866" s="1">
        <v>0</v>
      </c>
      <c r="O866" s="1" t="s">
        <v>47</v>
      </c>
      <c r="P866" s="1" t="s">
        <v>73</v>
      </c>
      <c r="Q866" s="1" t="e">
        <v>#N/A</v>
      </c>
      <c r="R866" s="1" t="e">
        <v>#N/A</v>
      </c>
      <c r="S866" s="1" t="e">
        <v>#N/A</v>
      </c>
      <c r="T866" s="1" t="e">
        <v>#N/A</v>
      </c>
    </row>
    <row r="867" spans="1:20" ht="15.75" customHeight="1" x14ac:dyDescent="0.2">
      <c r="A867" s="1" t="s">
        <v>2182</v>
      </c>
      <c r="B867" s="1" t="s">
        <v>104</v>
      </c>
      <c r="C867" s="1" t="s">
        <v>104</v>
      </c>
      <c r="D867" s="1" t="s">
        <v>2182</v>
      </c>
      <c r="E867" s="1">
        <v>866</v>
      </c>
      <c r="F867" s="5" t="s">
        <v>2184</v>
      </c>
      <c r="G867" s="5" t="s">
        <v>2182</v>
      </c>
      <c r="H867" s="1">
        <v>3</v>
      </c>
      <c r="I867" s="1" t="s">
        <v>5170</v>
      </c>
      <c r="J867" s="1" t="s">
        <v>328</v>
      </c>
      <c r="K867" s="1" t="s">
        <v>1975</v>
      </c>
      <c r="L867" s="1" t="str">
        <f>VLOOKUP(K867,countries!A:B,2,FALSE)</f>
        <v>A_C</v>
      </c>
      <c r="M867" s="1" t="s">
        <v>275</v>
      </c>
      <c r="N867" s="1">
        <v>0</v>
      </c>
      <c r="O867" s="1" t="s">
        <v>434</v>
      </c>
      <c r="P867" s="1" t="s">
        <v>1975</v>
      </c>
      <c r="Q867" s="1" t="e">
        <v>#N/A</v>
      </c>
      <c r="R867" s="1" t="e">
        <v>#N/A</v>
      </c>
      <c r="S867" s="1" t="e">
        <v>#N/A</v>
      </c>
      <c r="T867" s="1" t="e">
        <v>#N/A</v>
      </c>
    </row>
    <row r="868" spans="1:20" ht="15.75" customHeight="1" x14ac:dyDescent="0.2">
      <c r="A868" s="1" t="s">
        <v>4140</v>
      </c>
      <c r="B868" s="1" t="s">
        <v>5171</v>
      </c>
      <c r="C868" s="1" t="s">
        <v>675</v>
      </c>
      <c r="D868" s="1" t="s">
        <v>4140</v>
      </c>
      <c r="E868" s="1">
        <v>867</v>
      </c>
      <c r="F868" s="5" t="s">
        <v>2971</v>
      </c>
      <c r="G868" s="5" t="s">
        <v>4140</v>
      </c>
      <c r="H868" s="1">
        <v>3</v>
      </c>
      <c r="I868" s="1" t="s">
        <v>5172</v>
      </c>
      <c r="J868" s="1" t="s">
        <v>489</v>
      </c>
      <c r="K868" s="1" t="s">
        <v>906</v>
      </c>
      <c r="L868" s="1" t="str">
        <f>VLOOKUP(K868,countries!A:B,2,FALSE)</f>
        <v>ME</v>
      </c>
      <c r="M868" s="1" t="s">
        <v>74</v>
      </c>
      <c r="N868" s="1">
        <v>0</v>
      </c>
      <c r="O868" s="1" t="s">
        <v>75</v>
      </c>
      <c r="P868" s="1" t="s">
        <v>906</v>
      </c>
      <c r="Q868" s="1" t="s">
        <v>535</v>
      </c>
      <c r="R868" s="1" t="s">
        <v>755</v>
      </c>
      <c r="S868" s="1">
        <v>47.5</v>
      </c>
      <c r="T868" s="1">
        <v>2100</v>
      </c>
    </row>
    <row r="869" spans="1:20" ht="15.75" customHeight="1" x14ac:dyDescent="0.2">
      <c r="A869" s="1" t="s">
        <v>4695</v>
      </c>
      <c r="B869" s="1" t="s">
        <v>1059</v>
      </c>
      <c r="C869" s="1" t="s">
        <v>1059</v>
      </c>
      <c r="D869" s="1" t="s">
        <v>4695</v>
      </c>
      <c r="E869" s="1">
        <v>868</v>
      </c>
      <c r="F869" s="5" t="s">
        <v>3702</v>
      </c>
      <c r="G869" s="5" t="s">
        <v>4695</v>
      </c>
      <c r="H869" s="1">
        <v>3</v>
      </c>
      <c r="I869" s="1" t="s">
        <v>5173</v>
      </c>
      <c r="J869" s="1" t="s">
        <v>550</v>
      </c>
      <c r="K869" s="1" t="s">
        <v>1918</v>
      </c>
      <c r="L869" s="1" t="str">
        <f>VLOOKUP(K869,countries!A:B,2,FALSE)</f>
        <v>A_C</v>
      </c>
      <c r="M869" s="1" t="s">
        <v>275</v>
      </c>
      <c r="N869" s="1">
        <v>0</v>
      </c>
      <c r="O869" s="1" t="s">
        <v>47</v>
      </c>
      <c r="P869" s="1" t="s">
        <v>1918</v>
      </c>
      <c r="Q869" s="1" t="s">
        <v>535</v>
      </c>
      <c r="R869" s="1" t="s">
        <v>49</v>
      </c>
      <c r="S869" s="1">
        <v>37.799999999999997</v>
      </c>
      <c r="T869" s="1">
        <v>3214</v>
      </c>
    </row>
    <row r="870" spans="1:20" ht="15.75" customHeight="1" x14ac:dyDescent="0.2">
      <c r="A870" s="1" t="s">
        <v>3520</v>
      </c>
      <c r="B870" s="1" t="s">
        <v>340</v>
      </c>
      <c r="C870" s="1" t="s">
        <v>340</v>
      </c>
      <c r="D870" s="1" t="s">
        <v>3520</v>
      </c>
      <c r="E870" s="1">
        <v>869</v>
      </c>
      <c r="F870" s="5" t="s">
        <v>2510</v>
      </c>
      <c r="G870" s="5" t="s">
        <v>3520</v>
      </c>
      <c r="H870" s="1">
        <v>3</v>
      </c>
      <c r="I870" s="1" t="s">
        <v>5174</v>
      </c>
      <c r="J870" s="1" t="s">
        <v>595</v>
      </c>
      <c r="K870" s="1" t="s">
        <v>296</v>
      </c>
      <c r="L870" s="1" t="str">
        <f>VLOOKUP(K870,countries!A:B,2,FALSE)</f>
        <v>SA_SE</v>
      </c>
      <c r="M870" s="1" t="s">
        <v>61</v>
      </c>
      <c r="N870" s="1">
        <v>0</v>
      </c>
      <c r="O870" s="1" t="s">
        <v>434</v>
      </c>
      <c r="P870" s="1" t="s">
        <v>296</v>
      </c>
      <c r="Q870" s="1" t="e">
        <v>#N/A</v>
      </c>
      <c r="R870" s="1" t="e">
        <v>#N/A</v>
      </c>
      <c r="S870" s="1" t="e">
        <v>#N/A</v>
      </c>
      <c r="T870" s="1" t="e">
        <v>#N/A</v>
      </c>
    </row>
    <row r="871" spans="1:20" ht="15.75" customHeight="1" x14ac:dyDescent="0.2">
      <c r="A871" s="1" t="s">
        <v>4144</v>
      </c>
      <c r="B871" s="1" t="s">
        <v>5175</v>
      </c>
      <c r="C871" s="1" t="s">
        <v>675</v>
      </c>
      <c r="D871" s="1" t="s">
        <v>4144</v>
      </c>
      <c r="E871" s="1">
        <v>870</v>
      </c>
      <c r="F871" s="5" t="s">
        <v>2974</v>
      </c>
      <c r="G871" s="5" t="s">
        <v>4144</v>
      </c>
      <c r="H871" s="1">
        <v>3</v>
      </c>
      <c r="I871" s="1" t="s">
        <v>5176</v>
      </c>
      <c r="J871" s="1" t="s">
        <v>1498</v>
      </c>
      <c r="K871" s="1" t="s">
        <v>906</v>
      </c>
      <c r="L871" s="1" t="str">
        <f>VLOOKUP(K871,countries!A:B,2,FALSE)</f>
        <v>ME</v>
      </c>
      <c r="M871" s="1" t="s">
        <v>74</v>
      </c>
      <c r="N871" s="1">
        <v>0</v>
      </c>
      <c r="O871" s="1" t="s">
        <v>75</v>
      </c>
      <c r="P871" s="1" t="s">
        <v>906</v>
      </c>
      <c r="Q871" s="1" t="s">
        <v>535</v>
      </c>
      <c r="R871" s="1" t="s">
        <v>755</v>
      </c>
      <c r="S871" s="1">
        <v>47.5</v>
      </c>
      <c r="T871" s="1">
        <v>2100</v>
      </c>
    </row>
    <row r="872" spans="1:20" ht="15.75" customHeight="1" x14ac:dyDescent="0.2">
      <c r="A872" s="1" t="s">
        <v>4815</v>
      </c>
      <c r="B872" s="1" t="s">
        <v>1164</v>
      </c>
      <c r="C872" s="1" t="s">
        <v>1164</v>
      </c>
      <c r="D872" s="1" t="s">
        <v>4815</v>
      </c>
      <c r="E872" s="1">
        <v>871</v>
      </c>
      <c r="F872" s="5" t="s">
        <v>2444</v>
      </c>
      <c r="G872" s="5" t="s">
        <v>4815</v>
      </c>
      <c r="H872" s="1">
        <v>3</v>
      </c>
      <c r="I872" s="1" t="s">
        <v>5177</v>
      </c>
      <c r="J872" s="1" t="s">
        <v>58</v>
      </c>
      <c r="K872" s="1" t="s">
        <v>73</v>
      </c>
      <c r="L872" s="1" t="str">
        <f>VLOOKUP(K872,countries!A:B,2,FALSE)</f>
        <v>SA_SE</v>
      </c>
      <c r="M872" s="1" t="s">
        <v>74</v>
      </c>
      <c r="N872" s="1" t="s">
        <v>1643</v>
      </c>
      <c r="O872" s="1" t="s">
        <v>356</v>
      </c>
      <c r="P872" s="1" t="s">
        <v>73</v>
      </c>
      <c r="Q872" s="1" t="s">
        <v>535</v>
      </c>
      <c r="R872" s="1" t="s">
        <v>49</v>
      </c>
      <c r="S872" s="1">
        <v>35.1</v>
      </c>
      <c r="T872" s="1">
        <v>3241</v>
      </c>
    </row>
    <row r="873" spans="1:20" ht="15.75" customHeight="1" x14ac:dyDescent="0.2">
      <c r="A873" s="1" t="s">
        <v>4818</v>
      </c>
      <c r="B873" s="1" t="s">
        <v>5178</v>
      </c>
      <c r="C873" s="1" t="s">
        <v>1164</v>
      </c>
      <c r="D873" s="1" t="s">
        <v>53</v>
      </c>
      <c r="E873" s="1">
        <v>872</v>
      </c>
      <c r="F873" s="5" t="s">
        <v>2444</v>
      </c>
      <c r="G873" s="5"/>
      <c r="H873" s="1">
        <v>3</v>
      </c>
      <c r="I873" s="1" t="s">
        <v>5179</v>
      </c>
      <c r="J873" s="1" t="s">
        <v>751</v>
      </c>
      <c r="K873" s="1" t="s">
        <v>73</v>
      </c>
      <c r="L873" s="1" t="str">
        <f>VLOOKUP(K873,countries!A:B,2,FALSE)</f>
        <v>SA_SE</v>
      </c>
      <c r="M873" s="1" t="s">
        <v>74</v>
      </c>
      <c r="N873" s="1" t="s">
        <v>1643</v>
      </c>
      <c r="O873" s="1" t="s">
        <v>356</v>
      </c>
      <c r="P873" s="1" t="s">
        <v>73</v>
      </c>
      <c r="Q873" s="1" t="s">
        <v>535</v>
      </c>
      <c r="R873" s="1" t="s">
        <v>49</v>
      </c>
      <c r="S873" s="1">
        <v>35.1</v>
      </c>
      <c r="T873" s="1">
        <v>3241</v>
      </c>
    </row>
    <row r="874" spans="1:20" ht="15.75" customHeight="1" x14ac:dyDescent="0.2">
      <c r="A874" s="1" t="s">
        <v>3504</v>
      </c>
      <c r="B874" s="1" t="s">
        <v>329</v>
      </c>
      <c r="C874" s="1" t="s">
        <v>329</v>
      </c>
      <c r="D874" s="1" t="s">
        <v>3504</v>
      </c>
      <c r="E874" s="1">
        <v>873</v>
      </c>
      <c r="F874" s="5" t="s">
        <v>2501</v>
      </c>
      <c r="G874" s="5" t="s">
        <v>3504</v>
      </c>
      <c r="H874" s="1">
        <v>3</v>
      </c>
      <c r="I874" s="1" t="s">
        <v>5180</v>
      </c>
      <c r="J874" s="1" t="s">
        <v>915</v>
      </c>
      <c r="K874" s="1" t="s">
        <v>296</v>
      </c>
      <c r="L874" s="1" t="str">
        <f>VLOOKUP(K874,countries!A:B,2,FALSE)</f>
        <v>SA_SE</v>
      </c>
      <c r="M874" s="1" t="s">
        <v>46</v>
      </c>
      <c r="N874" s="1">
        <v>0</v>
      </c>
      <c r="O874" s="1" t="s">
        <v>434</v>
      </c>
      <c r="P874" s="1" t="s">
        <v>296</v>
      </c>
      <c r="Q874" s="1" t="e">
        <v>#N/A</v>
      </c>
      <c r="R874" s="1" t="e">
        <v>#N/A</v>
      </c>
      <c r="S874" s="1" t="e">
        <v>#N/A</v>
      </c>
      <c r="T874" s="1" t="e">
        <v>#N/A</v>
      </c>
    </row>
    <row r="875" spans="1:20" ht="15.75" customHeight="1" x14ac:dyDescent="0.2">
      <c r="A875" s="1" t="s">
        <v>4891</v>
      </c>
      <c r="B875" s="1" t="s">
        <v>1203</v>
      </c>
      <c r="C875" s="1" t="s">
        <v>1203</v>
      </c>
      <c r="D875" s="1" t="s">
        <v>4891</v>
      </c>
      <c r="E875" s="1">
        <v>874</v>
      </c>
      <c r="F875" s="5" t="s">
        <v>3904</v>
      </c>
      <c r="G875" s="5" t="s">
        <v>4891</v>
      </c>
      <c r="H875" s="1">
        <v>3</v>
      </c>
      <c r="I875" s="1" t="s">
        <v>5181</v>
      </c>
      <c r="J875" s="1" t="s">
        <v>1119</v>
      </c>
      <c r="K875" s="1" t="s">
        <v>73</v>
      </c>
      <c r="L875" s="1" t="str">
        <f>VLOOKUP(K875,countries!A:B,2,FALSE)</f>
        <v>SA_SE</v>
      </c>
      <c r="M875" s="1" t="s">
        <v>74</v>
      </c>
      <c r="N875" s="1" t="s">
        <v>1645</v>
      </c>
      <c r="O875" s="1" t="s">
        <v>434</v>
      </c>
      <c r="P875" s="1" t="s">
        <v>73</v>
      </c>
      <c r="Q875" s="1" t="e">
        <v>#N/A</v>
      </c>
      <c r="R875" s="1" t="e">
        <v>#N/A</v>
      </c>
      <c r="S875" s="1" t="e">
        <v>#N/A</v>
      </c>
      <c r="T875" s="1" t="e">
        <v>#N/A</v>
      </c>
    </row>
    <row r="876" spans="1:20" ht="15.75" customHeight="1" x14ac:dyDescent="0.2">
      <c r="A876" s="1" t="s">
        <v>4901</v>
      </c>
      <c r="B876" s="1" t="s">
        <v>1208</v>
      </c>
      <c r="C876" s="1" t="s">
        <v>1208</v>
      </c>
      <c r="D876" s="1" t="s">
        <v>4901</v>
      </c>
      <c r="E876" s="1">
        <v>875</v>
      </c>
      <c r="F876" s="5" t="s">
        <v>3914</v>
      </c>
      <c r="G876" s="5" t="s">
        <v>4901</v>
      </c>
      <c r="H876" s="1">
        <v>3</v>
      </c>
      <c r="I876" s="1" t="s">
        <v>5182</v>
      </c>
      <c r="J876" s="1" t="s">
        <v>81</v>
      </c>
      <c r="K876" s="1" t="s">
        <v>73</v>
      </c>
      <c r="L876" s="1" t="str">
        <f>VLOOKUP(K876,countries!A:B,2,FALSE)</f>
        <v>SA_SE</v>
      </c>
      <c r="M876" s="1" t="s">
        <v>74</v>
      </c>
      <c r="N876" s="1" t="s">
        <v>1645</v>
      </c>
      <c r="O876" s="1" t="s">
        <v>356</v>
      </c>
      <c r="P876" s="1" t="s">
        <v>73</v>
      </c>
      <c r="Q876" s="1" t="e">
        <v>#N/A</v>
      </c>
      <c r="R876" s="1" t="e">
        <v>#N/A</v>
      </c>
      <c r="S876" s="1" t="e">
        <v>#N/A</v>
      </c>
      <c r="T876" s="1" t="e">
        <v>#N/A</v>
      </c>
    </row>
    <row r="877" spans="1:20" ht="15.75" customHeight="1" x14ac:dyDescent="0.2">
      <c r="A877" s="1" t="s">
        <v>3338</v>
      </c>
      <c r="B877" s="1" t="s">
        <v>249</v>
      </c>
      <c r="C877" s="1" t="s">
        <v>249</v>
      </c>
      <c r="D877" s="1" t="s">
        <v>3338</v>
      </c>
      <c r="E877" s="1">
        <v>876</v>
      </c>
      <c r="F877" s="5" t="s">
        <v>3339</v>
      </c>
      <c r="G877" s="5" t="s">
        <v>3338</v>
      </c>
      <c r="H877" s="1">
        <v>3</v>
      </c>
      <c r="I877" s="1" t="s">
        <v>5183</v>
      </c>
      <c r="J877" s="1" t="s">
        <v>1128</v>
      </c>
      <c r="K877" s="1" t="s">
        <v>296</v>
      </c>
      <c r="L877" s="1" t="str">
        <f>VLOOKUP(K877,countries!A:B,2,FALSE)</f>
        <v>SA_SE</v>
      </c>
      <c r="M877" s="1" t="s">
        <v>258</v>
      </c>
      <c r="N877" s="1">
        <v>0</v>
      </c>
      <c r="O877" s="1" t="s">
        <v>62</v>
      </c>
      <c r="P877" s="1" t="s">
        <v>296</v>
      </c>
      <c r="Q877" s="1" t="e">
        <v>#N/A</v>
      </c>
      <c r="R877" s="1" t="e">
        <v>#N/A</v>
      </c>
      <c r="S877" s="1" t="e">
        <v>#N/A</v>
      </c>
      <c r="T877" s="1" t="e">
        <v>#N/A</v>
      </c>
    </row>
    <row r="878" spans="1:20" ht="15.75" customHeight="1" x14ac:dyDescent="0.2">
      <c r="A878" s="1" t="s">
        <v>4898</v>
      </c>
      <c r="B878" s="1" t="s">
        <v>1206</v>
      </c>
      <c r="C878" s="1" t="s">
        <v>1206</v>
      </c>
      <c r="D878" s="1" t="s">
        <v>4898</v>
      </c>
      <c r="E878" s="1">
        <v>877</v>
      </c>
      <c r="F878" s="5" t="s">
        <v>3910</v>
      </c>
      <c r="G878" s="5" t="s">
        <v>4898</v>
      </c>
      <c r="H878" s="1">
        <v>3</v>
      </c>
      <c r="I878" s="1" t="s">
        <v>5184</v>
      </c>
      <c r="J878" s="1" t="s">
        <v>190</v>
      </c>
      <c r="K878" s="1" t="s">
        <v>73</v>
      </c>
      <c r="L878" s="1" t="str">
        <f>VLOOKUP(K878,countries!A:B,2,FALSE)</f>
        <v>SA_SE</v>
      </c>
      <c r="M878" s="1" t="s">
        <v>74</v>
      </c>
      <c r="N878" s="1" t="s">
        <v>1645</v>
      </c>
      <c r="O878" s="1" t="s">
        <v>356</v>
      </c>
      <c r="P878" s="1" t="s">
        <v>73</v>
      </c>
      <c r="Q878" s="1" t="s">
        <v>535</v>
      </c>
      <c r="R878" s="1" t="s">
        <v>201</v>
      </c>
      <c r="S878" s="1">
        <v>30.9</v>
      </c>
      <c r="T878" s="1">
        <v>2100</v>
      </c>
    </row>
    <row r="879" spans="1:20" ht="15.75" customHeight="1" x14ac:dyDescent="0.2">
      <c r="A879" s="1" t="s">
        <v>4896</v>
      </c>
      <c r="B879" s="1" t="s">
        <v>1205</v>
      </c>
      <c r="C879" s="1" t="s">
        <v>1205</v>
      </c>
      <c r="D879" s="1" t="s">
        <v>4896</v>
      </c>
      <c r="E879" s="1">
        <v>878</v>
      </c>
      <c r="F879" s="5" t="s">
        <v>3907</v>
      </c>
      <c r="G879" s="5" t="s">
        <v>4896</v>
      </c>
      <c r="H879" s="1">
        <v>3</v>
      </c>
      <c r="I879" s="1" t="s">
        <v>5185</v>
      </c>
      <c r="J879" s="1" t="s">
        <v>577</v>
      </c>
      <c r="K879" s="1" t="s">
        <v>73</v>
      </c>
      <c r="L879" s="1" t="str">
        <f>VLOOKUP(K879,countries!A:B,2,FALSE)</f>
        <v>SA_SE</v>
      </c>
      <c r="M879" s="1" t="s">
        <v>74</v>
      </c>
      <c r="N879" s="1" t="s">
        <v>1645</v>
      </c>
      <c r="O879" s="1" t="s">
        <v>356</v>
      </c>
      <c r="P879" s="1" t="s">
        <v>73</v>
      </c>
      <c r="Q879" s="1" t="e">
        <v>#N/A</v>
      </c>
      <c r="R879" s="1" t="e">
        <v>#N/A</v>
      </c>
      <c r="S879" s="1" t="e">
        <v>#N/A</v>
      </c>
      <c r="T879" s="1" t="e">
        <v>#N/A</v>
      </c>
    </row>
    <row r="880" spans="1:20" ht="15.75" customHeight="1" x14ac:dyDescent="0.2">
      <c r="A880" s="1" t="s">
        <v>3806</v>
      </c>
      <c r="B880" s="1" t="s">
        <v>501</v>
      </c>
      <c r="C880" s="1" t="s">
        <v>501</v>
      </c>
      <c r="D880" s="1" t="s">
        <v>3806</v>
      </c>
      <c r="E880" s="1">
        <v>879</v>
      </c>
      <c r="F880" s="5" t="s">
        <v>2629</v>
      </c>
      <c r="G880" s="5" t="s">
        <v>3806</v>
      </c>
      <c r="H880" s="1">
        <v>3</v>
      </c>
      <c r="I880" s="1" t="s">
        <v>5186</v>
      </c>
      <c r="J880" s="1" t="s">
        <v>140</v>
      </c>
      <c r="K880" s="1" t="s">
        <v>341</v>
      </c>
      <c r="L880" s="1" t="str">
        <f>VLOOKUP(K880,countries!A:B,2,FALSE)</f>
        <v>A_S</v>
      </c>
      <c r="M880" s="1" t="s">
        <v>5187</v>
      </c>
      <c r="N880" s="1">
        <v>0</v>
      </c>
      <c r="O880" s="1" t="s">
        <v>62</v>
      </c>
      <c r="P880" s="1" t="s">
        <v>341</v>
      </c>
      <c r="Q880" s="1" t="e">
        <v>#N/A</v>
      </c>
      <c r="R880" s="1" t="e">
        <v>#N/A</v>
      </c>
      <c r="S880" s="1" t="e">
        <v>#N/A</v>
      </c>
      <c r="T880" s="1" t="e">
        <v>#N/A</v>
      </c>
    </row>
    <row r="881" spans="1:20" ht="15.75" customHeight="1" x14ac:dyDescent="0.2">
      <c r="A881" s="1" t="s">
        <v>4745</v>
      </c>
      <c r="B881" s="1" t="s">
        <v>1102</v>
      </c>
      <c r="C881" s="1" t="s">
        <v>1102</v>
      </c>
      <c r="D881" s="1" t="s">
        <v>4745</v>
      </c>
      <c r="E881" s="1">
        <v>880</v>
      </c>
      <c r="F881" s="5" t="s">
        <v>3750</v>
      </c>
      <c r="G881" s="5" t="s">
        <v>4745</v>
      </c>
      <c r="H881" s="1">
        <v>3</v>
      </c>
      <c r="I881" s="1" t="s">
        <v>5188</v>
      </c>
      <c r="J881" s="1" t="s">
        <v>1414</v>
      </c>
      <c r="K881" s="1" t="s">
        <v>174</v>
      </c>
      <c r="L881" s="1" t="str">
        <f>VLOOKUP(K881,countries!A:B,2,FALSE)</f>
        <v>A_S</v>
      </c>
      <c r="M881" s="1" t="s">
        <v>74</v>
      </c>
      <c r="N881" s="1">
        <v>0</v>
      </c>
      <c r="O881" s="1" t="s">
        <v>62</v>
      </c>
      <c r="P881" s="1" t="s">
        <v>174</v>
      </c>
      <c r="Q881" s="1" t="e">
        <v>#N/A</v>
      </c>
      <c r="R881" s="1" t="e">
        <v>#N/A</v>
      </c>
      <c r="S881" s="1" t="e">
        <v>#N/A</v>
      </c>
      <c r="T881" s="1" t="e">
        <v>#N/A</v>
      </c>
    </row>
    <row r="882" spans="1:20" ht="15.75" customHeight="1" x14ac:dyDescent="0.2">
      <c r="A882" s="1" t="s">
        <v>3925</v>
      </c>
      <c r="B882" s="1" t="s">
        <v>5189</v>
      </c>
      <c r="C882" s="1" t="s">
        <v>540</v>
      </c>
      <c r="D882" s="1" t="s">
        <v>3925</v>
      </c>
      <c r="E882" s="1">
        <v>881</v>
      </c>
      <c r="F882" s="5" t="s">
        <v>2345</v>
      </c>
      <c r="G882" s="5" t="s">
        <v>3925</v>
      </c>
      <c r="H882" s="1">
        <v>3</v>
      </c>
      <c r="I882" s="1" t="s">
        <v>5190</v>
      </c>
      <c r="J882" s="1" t="s">
        <v>1367</v>
      </c>
      <c r="K882" s="1" t="s">
        <v>341</v>
      </c>
      <c r="L882" s="1" t="str">
        <f>VLOOKUP(K882,countries!A:B,2,FALSE)</f>
        <v>A_S</v>
      </c>
      <c r="M882" s="1" t="s">
        <v>275</v>
      </c>
      <c r="N882" s="1">
        <v>0</v>
      </c>
      <c r="O882" s="1" t="s">
        <v>47</v>
      </c>
      <c r="P882" s="1" t="s">
        <v>341</v>
      </c>
      <c r="Q882" s="1" t="e">
        <v>#N/A</v>
      </c>
      <c r="R882" s="1" t="e">
        <v>#N/A</v>
      </c>
      <c r="S882" s="1" t="e">
        <v>#N/A</v>
      </c>
      <c r="T882" s="1" t="e">
        <v>#N/A</v>
      </c>
    </row>
    <row r="883" spans="1:20" ht="15.75" customHeight="1" x14ac:dyDescent="0.2">
      <c r="A883" s="1" t="s">
        <v>3928</v>
      </c>
      <c r="B883" s="1" t="s">
        <v>999</v>
      </c>
      <c r="C883" s="1" t="s">
        <v>999</v>
      </c>
      <c r="D883" s="1" t="s">
        <v>3928</v>
      </c>
      <c r="E883" s="1">
        <v>882</v>
      </c>
      <c r="F883" s="5" t="s">
        <v>2345</v>
      </c>
      <c r="G883" s="5" t="s">
        <v>3928</v>
      </c>
      <c r="H883" s="1">
        <v>3</v>
      </c>
      <c r="I883" s="1" t="s">
        <v>5191</v>
      </c>
      <c r="J883" s="1" t="s">
        <v>1429</v>
      </c>
      <c r="K883" s="1" t="s">
        <v>174</v>
      </c>
      <c r="L883" s="1" t="str">
        <f>VLOOKUP(K883,countries!A:B,2,FALSE)</f>
        <v>A_S</v>
      </c>
      <c r="M883" s="1" t="s">
        <v>275</v>
      </c>
      <c r="N883" s="1">
        <v>0</v>
      </c>
      <c r="O883" s="1" t="s">
        <v>62</v>
      </c>
      <c r="P883" s="1" t="s">
        <v>174</v>
      </c>
      <c r="Q883" s="1" t="e">
        <v>#N/A</v>
      </c>
      <c r="R883" s="1" t="e">
        <v>#N/A</v>
      </c>
      <c r="S883" s="1" t="e">
        <v>#N/A</v>
      </c>
      <c r="T883" s="1" t="e">
        <v>#N/A</v>
      </c>
    </row>
    <row r="884" spans="1:20" ht="15.75" customHeight="1" x14ac:dyDescent="0.2">
      <c r="A884" s="1" t="s">
        <v>3605</v>
      </c>
      <c r="B884" s="1" t="s">
        <v>5192</v>
      </c>
      <c r="C884" s="1" t="s">
        <v>375</v>
      </c>
      <c r="D884" s="1" t="s">
        <v>3605</v>
      </c>
      <c r="E884" s="1">
        <v>883</v>
      </c>
      <c r="F884" s="5" t="s">
        <v>2553</v>
      </c>
      <c r="G884" s="5" t="s">
        <v>3605</v>
      </c>
      <c r="H884" s="1">
        <v>3</v>
      </c>
      <c r="I884" s="1" t="s">
        <v>5193</v>
      </c>
      <c r="J884" s="1" t="s">
        <v>733</v>
      </c>
      <c r="K884" s="1" t="s">
        <v>858</v>
      </c>
      <c r="L884" s="1" t="str">
        <f>VLOOKUP(K884,countries!A:B,2,FALSE)</f>
        <v>SA_NW</v>
      </c>
      <c r="M884" s="1" t="s">
        <v>46</v>
      </c>
      <c r="N884" s="1">
        <v>0</v>
      </c>
      <c r="O884" s="1" t="s">
        <v>47</v>
      </c>
      <c r="P884" s="1" t="s">
        <v>858</v>
      </c>
      <c r="Q884" s="1" t="e">
        <v>#N/A</v>
      </c>
      <c r="R884" s="1" t="e">
        <v>#N/A</v>
      </c>
      <c r="S884" s="1" t="e">
        <v>#N/A</v>
      </c>
      <c r="T884" s="1" t="e">
        <v>#N/A</v>
      </c>
    </row>
    <row r="885" spans="1:20" ht="15.75" customHeight="1" x14ac:dyDescent="0.2">
      <c r="A885" s="1" t="s">
        <v>4806</v>
      </c>
      <c r="B885" s="1" t="s">
        <v>1160</v>
      </c>
      <c r="C885" s="1" t="s">
        <v>1160</v>
      </c>
      <c r="D885" s="1" t="s">
        <v>4806</v>
      </c>
      <c r="E885" s="1">
        <v>884</v>
      </c>
      <c r="F885" s="5" t="s">
        <v>3815</v>
      </c>
      <c r="G885" s="5" t="s">
        <v>4806</v>
      </c>
      <c r="H885" s="1">
        <v>3</v>
      </c>
      <c r="I885" s="1" t="s">
        <v>5194</v>
      </c>
      <c r="J885" s="1" t="s">
        <v>209</v>
      </c>
      <c r="K885" s="1" t="s">
        <v>73</v>
      </c>
      <c r="L885" s="1" t="str">
        <f>VLOOKUP(K885,countries!A:B,2,FALSE)</f>
        <v>SA_SE</v>
      </c>
      <c r="M885" s="1" t="s">
        <v>74</v>
      </c>
      <c r="N885" s="1" t="s">
        <v>1643</v>
      </c>
      <c r="O885" s="1" t="s">
        <v>356</v>
      </c>
      <c r="P885" s="1" t="s">
        <v>73</v>
      </c>
      <c r="Q885" s="1" t="e">
        <v>#N/A</v>
      </c>
      <c r="R885" s="1" t="e">
        <v>#N/A</v>
      </c>
      <c r="S885" s="1" t="e">
        <v>#N/A</v>
      </c>
      <c r="T885" s="1" t="e">
        <v>#N/A</v>
      </c>
    </row>
    <row r="886" spans="1:20" ht="15.75" customHeight="1" x14ac:dyDescent="0.2">
      <c r="A886" s="1" t="s">
        <v>4803</v>
      </c>
      <c r="B886" s="1" t="s">
        <v>1159</v>
      </c>
      <c r="C886" s="1" t="s">
        <v>1159</v>
      </c>
      <c r="D886" s="1" t="s">
        <v>4803</v>
      </c>
      <c r="E886" s="1">
        <v>885</v>
      </c>
      <c r="F886" s="5" t="s">
        <v>3811</v>
      </c>
      <c r="G886" s="5" t="s">
        <v>4803</v>
      </c>
      <c r="H886" s="1">
        <v>3</v>
      </c>
      <c r="I886" s="1" t="s">
        <v>5195</v>
      </c>
      <c r="J886" s="1" t="s">
        <v>601</v>
      </c>
      <c r="K886" s="1" t="s">
        <v>73</v>
      </c>
      <c r="L886" s="1" t="str">
        <f>VLOOKUP(K886,countries!A:B,2,FALSE)</f>
        <v>SA_SE</v>
      </c>
      <c r="M886" s="1" t="s">
        <v>74</v>
      </c>
      <c r="N886" s="1" t="s">
        <v>1643</v>
      </c>
      <c r="O886" s="1" t="s">
        <v>356</v>
      </c>
      <c r="P886" s="1" t="s">
        <v>73</v>
      </c>
      <c r="Q886" s="1" t="e">
        <v>#N/A</v>
      </c>
      <c r="R886" s="1" t="e">
        <v>#N/A</v>
      </c>
      <c r="S886" s="1" t="e">
        <v>#N/A</v>
      </c>
      <c r="T886" s="1" t="e">
        <v>#N/A</v>
      </c>
    </row>
    <row r="887" spans="1:20" ht="15.75" customHeight="1" x14ac:dyDescent="0.2">
      <c r="A887" s="1" t="s">
        <v>4885</v>
      </c>
      <c r="B887" s="1" t="s">
        <v>1197</v>
      </c>
      <c r="C887" s="1" t="s">
        <v>1197</v>
      </c>
      <c r="D887" s="1" t="s">
        <v>4885</v>
      </c>
      <c r="E887" s="1">
        <v>886</v>
      </c>
      <c r="F887" s="5" t="s">
        <v>3890</v>
      </c>
      <c r="G887" s="5" t="s">
        <v>4885</v>
      </c>
      <c r="H887" s="1">
        <v>3</v>
      </c>
      <c r="I887" s="1" t="s">
        <v>5196</v>
      </c>
      <c r="J887" s="1" t="s">
        <v>876</v>
      </c>
      <c r="K887" s="1" t="s">
        <v>73</v>
      </c>
      <c r="L887" s="1" t="str">
        <f>VLOOKUP(K887,countries!A:B,2,FALSE)</f>
        <v>SA_SE</v>
      </c>
      <c r="M887" s="1" t="s">
        <v>74</v>
      </c>
      <c r="N887" s="1" t="s">
        <v>1643</v>
      </c>
      <c r="O887" s="1" t="s">
        <v>356</v>
      </c>
      <c r="P887" s="1" t="s">
        <v>73</v>
      </c>
      <c r="Q887" s="1" t="s">
        <v>535</v>
      </c>
      <c r="R887" s="1" t="s">
        <v>49</v>
      </c>
      <c r="S887" s="1">
        <v>30.1</v>
      </c>
      <c r="T887" s="1">
        <v>3214</v>
      </c>
    </row>
    <row r="888" spans="1:20" ht="15.75" customHeight="1" x14ac:dyDescent="0.2">
      <c r="A888" s="1" t="s">
        <v>3644</v>
      </c>
      <c r="B888" s="1" t="s">
        <v>398</v>
      </c>
      <c r="C888" s="1" t="s">
        <v>398</v>
      </c>
      <c r="D888" s="1" t="s">
        <v>3644</v>
      </c>
      <c r="E888" s="1">
        <v>887</v>
      </c>
      <c r="F888" s="5" t="s">
        <v>2574</v>
      </c>
      <c r="G888" s="5" t="s">
        <v>3644</v>
      </c>
      <c r="H888" s="1">
        <v>3</v>
      </c>
      <c r="I888" s="1" t="s">
        <v>5197</v>
      </c>
      <c r="J888" s="1" t="s">
        <v>284</v>
      </c>
      <c r="K888" s="1" t="s">
        <v>374</v>
      </c>
      <c r="L888" s="1" t="str">
        <f>VLOOKUP(K888,countries!A:B,2,FALSE)</f>
        <v>na</v>
      </c>
      <c r="M888" s="1" t="s">
        <v>374</v>
      </c>
      <c r="N888" s="1">
        <v>0</v>
      </c>
      <c r="O888" s="1" t="s">
        <v>47</v>
      </c>
      <c r="P888" s="1" t="s">
        <v>374</v>
      </c>
      <c r="Q888" s="1" t="e">
        <v>#N/A</v>
      </c>
      <c r="R888" s="1" t="e">
        <v>#N/A</v>
      </c>
      <c r="S888" s="1" t="e">
        <v>#N/A</v>
      </c>
      <c r="T888" s="1" t="e">
        <v>#N/A</v>
      </c>
    </row>
    <row r="889" spans="1:20" ht="15.75" customHeight="1" x14ac:dyDescent="0.2">
      <c r="A889" s="1" t="s">
        <v>4467</v>
      </c>
      <c r="B889" s="1" t="s">
        <v>909</v>
      </c>
      <c r="C889" s="1" t="s">
        <v>909</v>
      </c>
      <c r="D889" s="1" t="s">
        <v>4467</v>
      </c>
      <c r="E889" s="1">
        <v>888</v>
      </c>
      <c r="F889" s="5" t="s">
        <v>3399</v>
      </c>
      <c r="G889" s="5" t="s">
        <v>4467</v>
      </c>
      <c r="H889" s="1">
        <v>3</v>
      </c>
      <c r="I889" s="1" t="s">
        <v>5198</v>
      </c>
      <c r="J889" s="1" t="s">
        <v>1321</v>
      </c>
      <c r="K889" s="1" t="s">
        <v>174</v>
      </c>
      <c r="L889" s="1" t="str">
        <f>VLOOKUP(K889,countries!A:B,2,FALSE)</f>
        <v>A_S</v>
      </c>
      <c r="M889" s="1" t="s">
        <v>773</v>
      </c>
      <c r="N889" s="1">
        <v>0</v>
      </c>
      <c r="O889" s="1" t="s">
        <v>47</v>
      </c>
      <c r="P889" s="1" t="s">
        <v>174</v>
      </c>
      <c r="Q889" s="1" t="e">
        <v>#N/A</v>
      </c>
      <c r="R889" s="1" t="e">
        <v>#N/A</v>
      </c>
      <c r="S889" s="1" t="e">
        <v>#N/A</v>
      </c>
      <c r="T889" s="1" t="e">
        <v>#N/A</v>
      </c>
    </row>
    <row r="890" spans="1:20" ht="15.75" customHeight="1" x14ac:dyDescent="0.2">
      <c r="A890" s="1" t="s">
        <v>3620</v>
      </c>
      <c r="B890" s="1" t="s">
        <v>5199</v>
      </c>
      <c r="C890" s="1" t="s">
        <v>379</v>
      </c>
      <c r="D890" s="1" t="s">
        <v>3620</v>
      </c>
      <c r="E890" s="1">
        <v>889</v>
      </c>
      <c r="F890" s="5" t="s">
        <v>2558</v>
      </c>
      <c r="G890" s="5" t="s">
        <v>3620</v>
      </c>
      <c r="H890" s="1">
        <v>3</v>
      </c>
      <c r="I890" s="1" t="s">
        <v>5200</v>
      </c>
      <c r="J890" s="1" t="s">
        <v>328</v>
      </c>
      <c r="K890" s="1" t="s">
        <v>947</v>
      </c>
      <c r="L890" s="1" t="str">
        <f>VLOOKUP(K890,countries!A:B,2,FALSE)</f>
        <v>AU</v>
      </c>
      <c r="M890" s="1" t="s">
        <v>258</v>
      </c>
      <c r="N890" s="1">
        <v>0</v>
      </c>
      <c r="O890" s="1" t="s">
        <v>434</v>
      </c>
      <c r="P890" s="1" t="s">
        <v>947</v>
      </c>
      <c r="Q890" s="1" t="e">
        <v>#N/A</v>
      </c>
      <c r="R890" s="1" t="e">
        <v>#N/A</v>
      </c>
      <c r="S890" s="1" t="e">
        <v>#N/A</v>
      </c>
      <c r="T890" s="1" t="e">
        <v>#N/A</v>
      </c>
    </row>
    <row r="891" spans="1:20" ht="15.75" customHeight="1" x14ac:dyDescent="0.2">
      <c r="A891" s="1" t="s">
        <v>4740</v>
      </c>
      <c r="B891" s="1" t="s">
        <v>1098</v>
      </c>
      <c r="C891" s="1" t="s">
        <v>1098</v>
      </c>
      <c r="D891" s="1" t="s">
        <v>4740</v>
      </c>
      <c r="E891" s="1">
        <v>890</v>
      </c>
      <c r="F891" s="5" t="s">
        <v>3743</v>
      </c>
      <c r="G891" s="5" t="s">
        <v>4740</v>
      </c>
      <c r="H891" s="1">
        <v>3</v>
      </c>
      <c r="I891" s="1" t="s">
        <v>5201</v>
      </c>
      <c r="J891" s="1" t="s">
        <v>81</v>
      </c>
      <c r="K891" s="1" t="s">
        <v>174</v>
      </c>
      <c r="L891" s="1" t="str">
        <f>VLOOKUP(K891,countries!A:B,2,FALSE)</f>
        <v>A_S</v>
      </c>
      <c r="M891" s="1" t="s">
        <v>74</v>
      </c>
      <c r="N891" s="1">
        <v>0</v>
      </c>
      <c r="O891" s="1" t="s">
        <v>62</v>
      </c>
      <c r="P891" s="1" t="s">
        <v>174</v>
      </c>
      <c r="Q891" s="1" t="e">
        <v>#N/A</v>
      </c>
      <c r="R891" s="1" t="e">
        <v>#N/A</v>
      </c>
      <c r="S891" s="1" t="e">
        <v>#N/A</v>
      </c>
      <c r="T891" s="1" t="e">
        <v>#N/A</v>
      </c>
    </row>
    <row r="892" spans="1:20" ht="15.75" customHeight="1" x14ac:dyDescent="0.2">
      <c r="A892" s="1" t="s">
        <v>4742</v>
      </c>
      <c r="B892" s="1" t="s">
        <v>5202</v>
      </c>
      <c r="C892" s="1" t="s">
        <v>1098</v>
      </c>
      <c r="D892" s="1" t="s">
        <v>4742</v>
      </c>
      <c r="E892" s="1">
        <v>891</v>
      </c>
      <c r="F892" s="5" t="s">
        <v>3748</v>
      </c>
      <c r="G892" s="5" t="s">
        <v>4742</v>
      </c>
      <c r="H892" s="1">
        <v>3</v>
      </c>
      <c r="I892" s="1" t="s">
        <v>5203</v>
      </c>
      <c r="J892" s="1" t="s">
        <v>595</v>
      </c>
      <c r="K892" s="1" t="s">
        <v>174</v>
      </c>
      <c r="L892" s="1" t="str">
        <f>VLOOKUP(K892,countries!A:B,2,FALSE)</f>
        <v>A_S</v>
      </c>
      <c r="M892" s="1" t="s">
        <v>74</v>
      </c>
      <c r="N892" s="1">
        <v>0</v>
      </c>
      <c r="O892" s="1" t="s">
        <v>62</v>
      </c>
      <c r="P892" s="1" t="s">
        <v>174</v>
      </c>
      <c r="Q892" s="1" t="e">
        <v>#N/A</v>
      </c>
      <c r="R892" s="1" t="e">
        <v>#N/A</v>
      </c>
      <c r="S892" s="1" t="e">
        <v>#N/A</v>
      </c>
      <c r="T892" s="1" t="e">
        <v>#N/A</v>
      </c>
    </row>
    <row r="893" spans="1:20" ht="15.75" customHeight="1" x14ac:dyDescent="0.2">
      <c r="A893" s="1" t="s">
        <v>4732</v>
      </c>
      <c r="B893" s="1" t="s">
        <v>5204</v>
      </c>
      <c r="C893" s="1" t="s">
        <v>1095</v>
      </c>
      <c r="D893" s="1" t="s">
        <v>4732</v>
      </c>
      <c r="E893" s="1">
        <v>892</v>
      </c>
      <c r="F893" s="5" t="s">
        <v>3732</v>
      </c>
      <c r="G893" s="5" t="s">
        <v>4732</v>
      </c>
      <c r="H893" s="1">
        <v>3</v>
      </c>
      <c r="I893" s="1" t="s">
        <v>5205</v>
      </c>
      <c r="J893" s="1" t="s">
        <v>190</v>
      </c>
      <c r="K893" s="1" t="s">
        <v>174</v>
      </c>
      <c r="L893" s="1" t="str">
        <f>VLOOKUP(K893,countries!A:B,2,FALSE)</f>
        <v>A_S</v>
      </c>
      <c r="M893" s="1" t="s">
        <v>74</v>
      </c>
      <c r="N893" s="1">
        <v>0</v>
      </c>
      <c r="O893" s="1" t="s">
        <v>75</v>
      </c>
      <c r="P893" s="1" t="s">
        <v>174</v>
      </c>
      <c r="Q893" s="1" t="e">
        <v>#N/A</v>
      </c>
      <c r="R893" s="1" t="e">
        <v>#N/A</v>
      </c>
      <c r="S893" s="1" t="e">
        <v>#N/A</v>
      </c>
      <c r="T893" s="1" t="e">
        <v>#N/A</v>
      </c>
    </row>
    <row r="894" spans="1:20" ht="15.75" customHeight="1" x14ac:dyDescent="0.2">
      <c r="A894" s="1" t="s">
        <v>4734</v>
      </c>
      <c r="B894" s="1" t="s">
        <v>5206</v>
      </c>
      <c r="C894" s="1" t="s">
        <v>1095</v>
      </c>
      <c r="D894" s="1" t="s">
        <v>4734</v>
      </c>
      <c r="E894" s="1">
        <v>893</v>
      </c>
      <c r="F894" s="5" t="s">
        <v>3736</v>
      </c>
      <c r="G894" s="5" t="s">
        <v>4734</v>
      </c>
      <c r="H894" s="1">
        <v>3</v>
      </c>
      <c r="I894" s="1" t="s">
        <v>5207</v>
      </c>
      <c r="J894" s="1" t="s">
        <v>2884</v>
      </c>
      <c r="K894" s="1" t="s">
        <v>174</v>
      </c>
      <c r="L894" s="1" t="str">
        <f>VLOOKUP(K894,countries!A:B,2,FALSE)</f>
        <v>A_S</v>
      </c>
      <c r="M894" s="1" t="s">
        <v>74</v>
      </c>
      <c r="N894" s="1">
        <v>0</v>
      </c>
      <c r="O894" s="1" t="s">
        <v>75</v>
      </c>
      <c r="P894" s="1" t="s">
        <v>174</v>
      </c>
      <c r="Q894" s="1" t="e">
        <v>#N/A</v>
      </c>
      <c r="R894" s="1" t="e">
        <v>#N/A</v>
      </c>
      <c r="S894" s="1" t="e">
        <v>#N/A</v>
      </c>
      <c r="T894" s="1" t="e">
        <v>#N/A</v>
      </c>
    </row>
    <row r="895" spans="1:20" ht="15.75" customHeight="1" x14ac:dyDescent="0.2">
      <c r="A895" s="1" t="s">
        <v>4747</v>
      </c>
      <c r="B895" s="1" t="s">
        <v>5208</v>
      </c>
      <c r="C895" s="1" t="s">
        <v>1102</v>
      </c>
      <c r="D895" s="1" t="s">
        <v>4747</v>
      </c>
      <c r="E895" s="1">
        <v>894</v>
      </c>
      <c r="F895" s="5" t="s">
        <v>3753</v>
      </c>
      <c r="G895" s="5" t="s">
        <v>4747</v>
      </c>
      <c r="H895" s="1">
        <v>3</v>
      </c>
      <c r="I895" s="1" t="s">
        <v>5209</v>
      </c>
      <c r="J895" s="1" t="s">
        <v>140</v>
      </c>
      <c r="K895" s="1" t="s">
        <v>174</v>
      </c>
      <c r="L895" s="1" t="str">
        <f>VLOOKUP(K895,countries!A:B,2,FALSE)</f>
        <v>A_S</v>
      </c>
      <c r="M895" s="1" t="s">
        <v>74</v>
      </c>
      <c r="N895" s="1">
        <v>0</v>
      </c>
      <c r="O895" s="1" t="s">
        <v>62</v>
      </c>
      <c r="P895" s="1" t="s">
        <v>174</v>
      </c>
      <c r="Q895" s="1" t="e">
        <v>#N/A</v>
      </c>
      <c r="R895" s="1" t="e">
        <v>#N/A</v>
      </c>
      <c r="S895" s="1" t="e">
        <v>#N/A</v>
      </c>
      <c r="T895" s="1" t="e">
        <v>#N/A</v>
      </c>
    </row>
    <row r="896" spans="1:20" ht="15.75" customHeight="1" x14ac:dyDescent="0.2">
      <c r="A896" s="1" t="s">
        <v>3463</v>
      </c>
      <c r="B896" s="1" t="s">
        <v>316</v>
      </c>
      <c r="C896" s="1" t="s">
        <v>316</v>
      </c>
      <c r="D896" s="1" t="s">
        <v>3463</v>
      </c>
      <c r="E896" s="1">
        <v>895</v>
      </c>
      <c r="F896" s="5" t="s">
        <v>2483</v>
      </c>
      <c r="G896" s="5" t="s">
        <v>3463</v>
      </c>
      <c r="H896" s="1">
        <v>3</v>
      </c>
      <c r="I896" s="1" t="s">
        <v>5210</v>
      </c>
      <c r="J896" s="1" t="s">
        <v>1507</v>
      </c>
      <c r="K896" s="1" t="s">
        <v>987</v>
      </c>
      <c r="L896" s="1" t="str">
        <f>VLOOKUP(K896,countries!A:B,2,FALSE)</f>
        <v>A_NW</v>
      </c>
      <c r="M896" s="1" t="s">
        <v>61</v>
      </c>
      <c r="N896" s="1">
        <v>0</v>
      </c>
      <c r="O896" s="1" t="s">
        <v>434</v>
      </c>
      <c r="P896" s="1" t="s">
        <v>987</v>
      </c>
      <c r="Q896" s="1" t="e">
        <v>#N/A</v>
      </c>
      <c r="R896" s="1" t="e">
        <v>#N/A</v>
      </c>
      <c r="S896" s="1" t="e">
        <v>#N/A</v>
      </c>
      <c r="T896" s="1" t="e">
        <v>#N/A</v>
      </c>
    </row>
    <row r="897" spans="1:20" ht="15.75" customHeight="1" x14ac:dyDescent="0.2">
      <c r="A897" s="1" t="s">
        <v>5211</v>
      </c>
      <c r="B897" s="1" t="s">
        <v>2143</v>
      </c>
      <c r="C897" s="1" t="s">
        <v>2143</v>
      </c>
      <c r="D897" s="1" t="s">
        <v>5211</v>
      </c>
      <c r="E897" s="1">
        <v>896</v>
      </c>
      <c r="F897" s="5" t="s">
        <v>2145</v>
      </c>
      <c r="G897" s="5" t="s">
        <v>5211</v>
      </c>
      <c r="H897" s="1">
        <v>3</v>
      </c>
      <c r="I897" s="1" t="s">
        <v>5212</v>
      </c>
      <c r="J897" s="1" t="s">
        <v>1158</v>
      </c>
      <c r="K897" s="1" t="s">
        <v>1660</v>
      </c>
      <c r="L897" s="1" t="str">
        <f>VLOOKUP(K897,countries!A:B,2,FALSE)</f>
        <v>NA</v>
      </c>
      <c r="M897" s="1" t="s">
        <v>374</v>
      </c>
      <c r="N897" s="1">
        <v>0</v>
      </c>
      <c r="O897" s="1" t="e">
        <v>#N/A</v>
      </c>
      <c r="P897" s="1" t="s">
        <v>1660</v>
      </c>
      <c r="Q897" s="1" t="e">
        <v>#N/A</v>
      </c>
      <c r="R897" s="1" t="e">
        <v>#N/A</v>
      </c>
      <c r="S897" s="1" t="e">
        <v>#N/A</v>
      </c>
      <c r="T897" s="1" t="e">
        <v>#N/A</v>
      </c>
    </row>
    <row r="898" spans="1:20" ht="15.75" customHeight="1" x14ac:dyDescent="0.2">
      <c r="A898" s="1" t="s">
        <v>2153</v>
      </c>
      <c r="B898" s="1" t="s">
        <v>2152</v>
      </c>
      <c r="C898" s="1" t="s">
        <v>2152</v>
      </c>
      <c r="D898" s="1" t="s">
        <v>2153</v>
      </c>
      <c r="E898" s="1">
        <v>897</v>
      </c>
      <c r="F898" s="5" t="s">
        <v>2155</v>
      </c>
      <c r="G898" s="5" t="s">
        <v>2153</v>
      </c>
      <c r="H898" s="1">
        <v>3</v>
      </c>
      <c r="I898" s="1" t="s">
        <v>5213</v>
      </c>
      <c r="J898" s="1" t="s">
        <v>109</v>
      </c>
      <c r="K898" s="1" t="s">
        <v>1660</v>
      </c>
      <c r="L898" s="1" t="str">
        <f>VLOOKUP(K898,countries!A:B,2,FALSE)</f>
        <v>NA</v>
      </c>
      <c r="M898" s="1" t="s">
        <v>374</v>
      </c>
      <c r="N898" s="1">
        <v>0</v>
      </c>
      <c r="O898" s="1" t="e">
        <v>#N/A</v>
      </c>
      <c r="P898" s="1" t="s">
        <v>1660</v>
      </c>
      <c r="Q898" s="1" t="e">
        <v>#N/A</v>
      </c>
      <c r="R898" s="1" t="e">
        <v>#N/A</v>
      </c>
      <c r="S898" s="1" t="e">
        <v>#N/A</v>
      </c>
      <c r="T898" s="1" t="e">
        <v>#N/A</v>
      </c>
    </row>
    <row r="899" spans="1:20" ht="15.75" customHeight="1" x14ac:dyDescent="0.2">
      <c r="A899" s="1" t="s">
        <v>2159</v>
      </c>
      <c r="B899" s="1" t="s">
        <v>2158</v>
      </c>
      <c r="C899" s="1" t="s">
        <v>2158</v>
      </c>
      <c r="D899" s="1" t="s">
        <v>2159</v>
      </c>
      <c r="E899" s="1">
        <v>898</v>
      </c>
      <c r="F899" s="5" t="s">
        <v>2160</v>
      </c>
      <c r="G899" s="5" t="s">
        <v>2159</v>
      </c>
      <c r="H899" s="1">
        <v>3</v>
      </c>
      <c r="I899" s="1" t="s">
        <v>5214</v>
      </c>
      <c r="J899" s="1" t="s">
        <v>489</v>
      </c>
      <c r="K899" s="1" t="s">
        <v>1660</v>
      </c>
      <c r="L899" s="1" t="str">
        <f>VLOOKUP(K899,countries!A:B,2,FALSE)</f>
        <v>NA</v>
      </c>
      <c r="M899" s="1" t="s">
        <v>374</v>
      </c>
      <c r="N899" s="1">
        <v>0</v>
      </c>
      <c r="O899" s="1" t="s">
        <v>434</v>
      </c>
      <c r="P899" s="1" t="s">
        <v>1660</v>
      </c>
      <c r="Q899" s="1" t="e">
        <v>#N/A</v>
      </c>
      <c r="R899" s="1" t="e">
        <v>#N/A</v>
      </c>
      <c r="S899" s="1" t="e">
        <v>#N/A</v>
      </c>
      <c r="T899" s="1" t="e">
        <v>#N/A</v>
      </c>
    </row>
    <row r="900" spans="1:20" ht="15.75" customHeight="1" x14ac:dyDescent="0.2">
      <c r="A900" s="1" t="s">
        <v>3429</v>
      </c>
      <c r="B900" s="1" t="s">
        <v>299</v>
      </c>
      <c r="C900" s="1" t="s">
        <v>299</v>
      </c>
      <c r="D900" s="1" t="s">
        <v>3429</v>
      </c>
      <c r="E900" s="1">
        <v>899</v>
      </c>
      <c r="F900" s="5" t="s">
        <v>3431</v>
      </c>
      <c r="G900" s="5" t="s">
        <v>3429</v>
      </c>
      <c r="H900" s="1">
        <v>3</v>
      </c>
      <c r="I900" s="1" t="s">
        <v>5215</v>
      </c>
      <c r="J900" s="1" t="s">
        <v>122</v>
      </c>
      <c r="K900" s="1" t="s">
        <v>987</v>
      </c>
      <c r="L900" s="1" t="str">
        <f>VLOOKUP(K900,countries!A:B,2,FALSE)</f>
        <v>A_NW</v>
      </c>
      <c r="M900" s="1" t="s">
        <v>61</v>
      </c>
      <c r="N900" s="1">
        <v>0</v>
      </c>
      <c r="O900" s="1" t="s">
        <v>434</v>
      </c>
      <c r="P900" s="1" t="s">
        <v>987</v>
      </c>
      <c r="Q900" s="1" t="e">
        <v>#N/A</v>
      </c>
      <c r="R900" s="1" t="e">
        <v>#N/A</v>
      </c>
      <c r="S900" s="1" t="e">
        <v>#N/A</v>
      </c>
      <c r="T900" s="1" t="e">
        <v>#N/A</v>
      </c>
    </row>
    <row r="901" spans="1:20" ht="15.75" customHeight="1" x14ac:dyDescent="0.2">
      <c r="A901" s="1" t="s">
        <v>3737</v>
      </c>
      <c r="B901" s="1" t="s">
        <v>483</v>
      </c>
      <c r="C901" s="1" t="s">
        <v>483</v>
      </c>
      <c r="D901" s="1" t="s">
        <v>3737</v>
      </c>
      <c r="E901" s="1">
        <v>900</v>
      </c>
      <c r="F901" s="5" t="s">
        <v>2611</v>
      </c>
      <c r="G901" s="5" t="s">
        <v>3737</v>
      </c>
      <c r="H901" s="1">
        <v>3</v>
      </c>
      <c r="I901" s="1" t="s">
        <v>5216</v>
      </c>
      <c r="J901" s="1" t="s">
        <v>1587</v>
      </c>
      <c r="K901" s="1" t="s">
        <v>341</v>
      </c>
      <c r="L901" s="1" t="str">
        <f>VLOOKUP(K901,countries!A:B,2,FALSE)</f>
        <v>A_S</v>
      </c>
      <c r="M901" s="1" t="s">
        <v>400</v>
      </c>
      <c r="N901" s="1">
        <v>0</v>
      </c>
      <c r="O901" s="1" t="s">
        <v>62</v>
      </c>
      <c r="P901" s="1" t="s">
        <v>341</v>
      </c>
      <c r="Q901" s="1" t="s">
        <v>582</v>
      </c>
      <c r="R901" s="1" t="s">
        <v>755</v>
      </c>
      <c r="S901" s="1">
        <v>40</v>
      </c>
      <c r="T901" s="1">
        <v>2100</v>
      </c>
    </row>
    <row r="902" spans="1:20" ht="15.75" customHeight="1" x14ac:dyDescent="0.2">
      <c r="A902" s="1" t="s">
        <v>3809</v>
      </c>
      <c r="B902" s="1" t="s">
        <v>5217</v>
      </c>
      <c r="C902" s="1" t="s">
        <v>502</v>
      </c>
      <c r="D902" s="1" t="s">
        <v>3809</v>
      </c>
      <c r="E902" s="1">
        <v>901</v>
      </c>
      <c r="F902" s="5" t="s">
        <v>2325</v>
      </c>
      <c r="G902" s="5" t="s">
        <v>3809</v>
      </c>
      <c r="H902" s="1">
        <v>3</v>
      </c>
      <c r="I902" s="1" t="s">
        <v>5218</v>
      </c>
      <c r="J902" s="1" t="s">
        <v>1119</v>
      </c>
      <c r="K902" s="1" t="s">
        <v>341</v>
      </c>
      <c r="L902" s="1" t="str">
        <f>VLOOKUP(K902,countries!A:B,2,FALSE)</f>
        <v>A_S</v>
      </c>
      <c r="M902" s="1" t="s">
        <v>543</v>
      </c>
      <c r="N902" s="1">
        <v>0</v>
      </c>
      <c r="O902" s="1" t="s">
        <v>434</v>
      </c>
      <c r="P902" s="1" t="s">
        <v>341</v>
      </c>
      <c r="Q902" s="1" t="e">
        <v>#N/A</v>
      </c>
      <c r="R902" s="1" t="e">
        <v>#N/A</v>
      </c>
      <c r="S902" s="1" t="e">
        <v>#N/A</v>
      </c>
      <c r="T902" s="1" t="e">
        <v>#N/A</v>
      </c>
    </row>
    <row r="903" spans="1:20" ht="15.75" customHeight="1" x14ac:dyDescent="0.2">
      <c r="A903" s="1" t="s">
        <v>3813</v>
      </c>
      <c r="B903" s="1" t="s">
        <v>1076</v>
      </c>
      <c r="C903" s="1" t="s">
        <v>1076</v>
      </c>
      <c r="D903" s="1" t="s">
        <v>3813</v>
      </c>
      <c r="E903" s="1">
        <v>902</v>
      </c>
      <c r="F903" s="5" t="s">
        <v>2325</v>
      </c>
      <c r="G903" s="5" t="s">
        <v>3813</v>
      </c>
      <c r="H903" s="1">
        <v>3</v>
      </c>
      <c r="I903" s="1" t="s">
        <v>5219</v>
      </c>
      <c r="J903" s="1" t="s">
        <v>1551</v>
      </c>
      <c r="K903" s="1" t="s">
        <v>917</v>
      </c>
      <c r="L903" s="1" t="str">
        <f>VLOOKUP(K903,countries!A:B,2,FALSE)</f>
        <v>A_S</v>
      </c>
      <c r="M903" s="1" t="s">
        <v>74</v>
      </c>
      <c r="N903" s="1">
        <v>0</v>
      </c>
      <c r="O903" s="1" t="s">
        <v>62</v>
      </c>
      <c r="P903" s="1" t="s">
        <v>917</v>
      </c>
      <c r="Q903" s="1" t="e">
        <v>#N/A</v>
      </c>
      <c r="R903" s="1" t="e">
        <v>#N/A</v>
      </c>
      <c r="S903" s="1" t="e">
        <v>#N/A</v>
      </c>
      <c r="T903" s="1" t="e">
        <v>#N/A</v>
      </c>
    </row>
    <row r="904" spans="1:20" ht="15.75" customHeight="1" x14ac:dyDescent="0.2">
      <c r="A904" s="1" t="s">
        <v>4672</v>
      </c>
      <c r="B904" s="1" t="s">
        <v>1047</v>
      </c>
      <c r="C904" s="1" t="s">
        <v>1047</v>
      </c>
      <c r="D904" s="1" t="s">
        <v>4672</v>
      </c>
      <c r="E904" s="1">
        <v>903</v>
      </c>
      <c r="F904" s="5" t="s">
        <v>3680</v>
      </c>
      <c r="G904" s="5" t="s">
        <v>4672</v>
      </c>
      <c r="H904" s="1">
        <v>3</v>
      </c>
      <c r="I904" s="1" t="s">
        <v>5220</v>
      </c>
      <c r="J904" s="1" t="s">
        <v>472</v>
      </c>
      <c r="K904" s="1" t="s">
        <v>353</v>
      </c>
      <c r="L904" s="1" t="str">
        <f>VLOOKUP(K904,countries!A:B,2,FALSE)</f>
        <v>A_NW</v>
      </c>
      <c r="M904" s="1" t="s">
        <v>258</v>
      </c>
      <c r="N904" s="1">
        <v>0</v>
      </c>
      <c r="O904" s="1" t="s">
        <v>434</v>
      </c>
      <c r="P904" s="1" t="s">
        <v>353</v>
      </c>
      <c r="Q904" s="1" t="e">
        <v>#N/A</v>
      </c>
      <c r="R904" s="1" t="e">
        <v>#N/A</v>
      </c>
      <c r="S904" s="1" t="e">
        <v>#N/A</v>
      </c>
      <c r="T904" s="1" t="e">
        <v>#N/A</v>
      </c>
    </row>
    <row r="905" spans="1:20" ht="15.75" customHeight="1" x14ac:dyDescent="0.2">
      <c r="A905" s="1" t="s">
        <v>4707</v>
      </c>
      <c r="B905" s="1" t="s">
        <v>1071</v>
      </c>
      <c r="C905" s="1" t="s">
        <v>1071</v>
      </c>
      <c r="D905" s="1" t="s">
        <v>4707</v>
      </c>
      <c r="E905" s="1">
        <v>904</v>
      </c>
      <c r="F905" s="5" t="s">
        <v>2272</v>
      </c>
      <c r="G905" s="5" t="s">
        <v>4707</v>
      </c>
      <c r="H905" s="1">
        <v>3</v>
      </c>
      <c r="I905" s="1" t="s">
        <v>5221</v>
      </c>
      <c r="J905" s="1" t="s">
        <v>1433</v>
      </c>
      <c r="K905" s="1" t="s">
        <v>917</v>
      </c>
      <c r="L905" s="1" t="str">
        <f>VLOOKUP(K905,countries!A:B,2,FALSE)</f>
        <v>A_S</v>
      </c>
      <c r="M905" s="1" t="s">
        <v>74</v>
      </c>
      <c r="N905" s="1">
        <v>0</v>
      </c>
      <c r="O905" s="1" t="s">
        <v>47</v>
      </c>
      <c r="P905" s="1" t="s">
        <v>917</v>
      </c>
      <c r="Q905" s="1" t="e">
        <v>#N/A</v>
      </c>
      <c r="R905" s="1" t="e">
        <v>#N/A</v>
      </c>
      <c r="S905" s="1" t="e">
        <v>#N/A</v>
      </c>
      <c r="T905" s="1" t="e">
        <v>#N/A</v>
      </c>
    </row>
    <row r="906" spans="1:20" ht="15.75" customHeight="1" x14ac:dyDescent="0.2">
      <c r="A906" s="1" t="s">
        <v>4710</v>
      </c>
      <c r="B906" s="1" t="s">
        <v>1072</v>
      </c>
      <c r="C906" s="1" t="s">
        <v>1072</v>
      </c>
      <c r="D906" s="1" t="s">
        <v>4710</v>
      </c>
      <c r="E906" s="1">
        <v>905</v>
      </c>
      <c r="F906" s="5" t="s">
        <v>2272</v>
      </c>
      <c r="G906" s="5" t="s">
        <v>4710</v>
      </c>
      <c r="H906" s="1">
        <v>3</v>
      </c>
      <c r="I906" s="1" t="s">
        <v>5222</v>
      </c>
      <c r="J906" s="1" t="s">
        <v>687</v>
      </c>
      <c r="K906" s="1" t="s">
        <v>917</v>
      </c>
      <c r="L906" s="1" t="str">
        <f>VLOOKUP(K906,countries!A:B,2,FALSE)</f>
        <v>A_S</v>
      </c>
      <c r="M906" s="1" t="s">
        <v>74</v>
      </c>
      <c r="N906" s="1">
        <v>0</v>
      </c>
      <c r="O906" s="1" t="s">
        <v>75</v>
      </c>
      <c r="P906" s="1" t="s">
        <v>917</v>
      </c>
      <c r="Q906" s="1" t="e">
        <v>#N/A</v>
      </c>
      <c r="R906" s="1" t="e">
        <v>#N/A</v>
      </c>
      <c r="S906" s="1" t="e">
        <v>#N/A</v>
      </c>
      <c r="T906" s="1" t="e">
        <v>#N/A</v>
      </c>
    </row>
    <row r="907" spans="1:20" ht="15.75" customHeight="1" x14ac:dyDescent="0.2">
      <c r="A907" s="1" t="s">
        <v>4704</v>
      </c>
      <c r="B907" s="1" t="s">
        <v>1070</v>
      </c>
      <c r="C907" s="1" t="s">
        <v>1070</v>
      </c>
      <c r="D907" s="1" t="s">
        <v>4704</v>
      </c>
      <c r="E907" s="1">
        <v>906</v>
      </c>
      <c r="F907" s="5" t="s">
        <v>2272</v>
      </c>
      <c r="G907" s="5" t="s">
        <v>4704</v>
      </c>
      <c r="H907" s="1">
        <v>3</v>
      </c>
      <c r="I907" s="1" t="s">
        <v>5223</v>
      </c>
      <c r="J907" s="1" t="s">
        <v>284</v>
      </c>
      <c r="K907" s="1" t="s">
        <v>917</v>
      </c>
      <c r="L907" s="1" t="str">
        <f>VLOOKUP(K907,countries!A:B,2,FALSE)</f>
        <v>A_S</v>
      </c>
      <c r="M907" s="1" t="s">
        <v>773</v>
      </c>
      <c r="N907" s="1">
        <v>0</v>
      </c>
      <c r="O907" s="1" t="s">
        <v>62</v>
      </c>
      <c r="P907" s="1" t="s">
        <v>917</v>
      </c>
      <c r="Q907" s="1" t="e">
        <v>#N/A</v>
      </c>
      <c r="R907" s="1" t="e">
        <v>#N/A</v>
      </c>
      <c r="S907" s="1" t="e">
        <v>#N/A</v>
      </c>
      <c r="T907" s="1" t="e">
        <v>#N/A</v>
      </c>
    </row>
    <row r="908" spans="1:20" ht="15.75" customHeight="1" x14ac:dyDescent="0.2">
      <c r="A908" s="1" t="s">
        <v>3821</v>
      </c>
      <c r="B908" s="1" t="s">
        <v>5224</v>
      </c>
      <c r="C908" s="1" t="s">
        <v>504</v>
      </c>
      <c r="D908" s="1" t="s">
        <v>3821</v>
      </c>
      <c r="E908" s="1">
        <v>907</v>
      </c>
      <c r="F908" s="5" t="s">
        <v>2633</v>
      </c>
      <c r="G908" s="5" t="s">
        <v>3821</v>
      </c>
      <c r="H908" s="1">
        <v>3</v>
      </c>
      <c r="I908" s="1" t="s">
        <v>5225</v>
      </c>
      <c r="J908" s="1" t="s">
        <v>1507</v>
      </c>
      <c r="K908" s="1" t="s">
        <v>341</v>
      </c>
      <c r="L908" s="1" t="str">
        <f>VLOOKUP(K908,countries!A:B,2,FALSE)</f>
        <v>A_S</v>
      </c>
      <c r="M908" s="1" t="s">
        <v>74</v>
      </c>
      <c r="N908" s="1">
        <v>0</v>
      </c>
      <c r="O908" s="1" t="s">
        <v>75</v>
      </c>
      <c r="P908" s="1" t="s">
        <v>341</v>
      </c>
      <c r="Q908" s="1" t="e">
        <v>#N/A</v>
      </c>
      <c r="R908" s="1" t="e">
        <v>#N/A</v>
      </c>
      <c r="S908" s="1" t="e">
        <v>#N/A</v>
      </c>
      <c r="T908" s="1" t="e">
        <v>#N/A</v>
      </c>
    </row>
    <row r="909" spans="1:20" ht="15.75" customHeight="1" x14ac:dyDescent="0.2">
      <c r="A909" s="1" t="s">
        <v>4714</v>
      </c>
      <c r="B909" s="1" t="s">
        <v>1074</v>
      </c>
      <c r="C909" s="1" t="s">
        <v>1074</v>
      </c>
      <c r="D909" s="1" t="s">
        <v>4714</v>
      </c>
      <c r="E909" s="1">
        <v>908</v>
      </c>
      <c r="F909" s="5" t="s">
        <v>3716</v>
      </c>
      <c r="G909" s="5" t="s">
        <v>4714</v>
      </c>
      <c r="H909" s="1">
        <v>3.2</v>
      </c>
      <c r="I909" s="1" t="s">
        <v>5226</v>
      </c>
      <c r="J909" s="1" t="s">
        <v>1438</v>
      </c>
      <c r="K909" s="1" t="s">
        <v>917</v>
      </c>
      <c r="L909" s="1" t="str">
        <f>VLOOKUP(K909,countries!A:B,2,FALSE)</f>
        <v>A_S</v>
      </c>
      <c r="M909" s="1" t="s">
        <v>74</v>
      </c>
      <c r="N909" s="1">
        <v>0</v>
      </c>
      <c r="O909" s="1" t="s">
        <v>75</v>
      </c>
      <c r="P909" s="1" t="s">
        <v>917</v>
      </c>
      <c r="Q909" s="1" t="e">
        <v>#N/A</v>
      </c>
      <c r="R909" s="1" t="e">
        <v>#N/A</v>
      </c>
      <c r="S909" s="1" t="e">
        <v>#N/A</v>
      </c>
      <c r="T909" s="1" t="e">
        <v>#N/A</v>
      </c>
    </row>
    <row r="910" spans="1:20" ht="15.75" customHeight="1" x14ac:dyDescent="0.2">
      <c r="A910" s="1" t="s">
        <v>3843</v>
      </c>
      <c r="B910" s="1" t="s">
        <v>5227</v>
      </c>
      <c r="C910" s="1" t="s">
        <v>517</v>
      </c>
      <c r="D910" s="1" t="s">
        <v>3843</v>
      </c>
      <c r="E910" s="1">
        <v>909</v>
      </c>
      <c r="F910" s="5" t="s">
        <v>2648</v>
      </c>
      <c r="G910" s="5" t="s">
        <v>3843</v>
      </c>
      <c r="H910" s="1">
        <v>3.2</v>
      </c>
      <c r="I910" s="1" t="s">
        <v>5228</v>
      </c>
      <c r="J910" s="1" t="s">
        <v>761</v>
      </c>
      <c r="K910" s="1" t="s">
        <v>341</v>
      </c>
      <c r="L910" s="1" t="str">
        <f>VLOOKUP(K910,countries!A:B,2,FALSE)</f>
        <v>A_S</v>
      </c>
      <c r="M910" s="1" t="s">
        <v>543</v>
      </c>
      <c r="N910" s="1">
        <v>0</v>
      </c>
      <c r="O910" s="1" t="s">
        <v>434</v>
      </c>
      <c r="P910" s="1" t="s">
        <v>341</v>
      </c>
      <c r="Q910" s="1" t="e">
        <v>#N/A</v>
      </c>
      <c r="R910" s="1" t="e">
        <v>#N/A</v>
      </c>
      <c r="S910" s="1" t="e">
        <v>#N/A</v>
      </c>
      <c r="T910" s="1" t="e">
        <v>#N/A</v>
      </c>
    </row>
    <row r="911" spans="1:20" ht="15.75" customHeight="1" x14ac:dyDescent="0.2">
      <c r="A911" s="1" t="s">
        <v>3825</v>
      </c>
      <c r="B911" s="1" t="s">
        <v>5229</v>
      </c>
      <c r="C911" s="1" t="s">
        <v>504</v>
      </c>
      <c r="D911" s="1" t="s">
        <v>3825</v>
      </c>
      <c r="E911" s="1">
        <v>910</v>
      </c>
      <c r="F911" s="5" t="s">
        <v>2638</v>
      </c>
      <c r="G911" s="5" t="s">
        <v>3825</v>
      </c>
      <c r="H911" s="1">
        <v>3.2</v>
      </c>
      <c r="I911" s="1" t="s">
        <v>5230</v>
      </c>
      <c r="J911" s="1" t="s">
        <v>577</v>
      </c>
      <c r="K911" s="1" t="s">
        <v>341</v>
      </c>
      <c r="L911" s="1" t="str">
        <f>VLOOKUP(K911,countries!A:B,2,FALSE)</f>
        <v>A_S</v>
      </c>
      <c r="M911" s="1" t="s">
        <v>74</v>
      </c>
      <c r="N911" s="1">
        <v>0</v>
      </c>
      <c r="O911" s="1" t="s">
        <v>75</v>
      </c>
      <c r="P911" s="1" t="s">
        <v>341</v>
      </c>
      <c r="Q911" s="1" t="e">
        <v>#N/A</v>
      </c>
      <c r="R911" s="1" t="e">
        <v>#N/A</v>
      </c>
      <c r="S911" s="1" t="e">
        <v>#N/A</v>
      </c>
      <c r="T911" s="1" t="e">
        <v>#N/A</v>
      </c>
    </row>
    <row r="912" spans="1:20" ht="15.75" customHeight="1" x14ac:dyDescent="0.2">
      <c r="A912" s="1" t="s">
        <v>3657</v>
      </c>
      <c r="B912" s="1" t="s">
        <v>408</v>
      </c>
      <c r="C912" s="1" t="s">
        <v>408</v>
      </c>
      <c r="D912" s="1" t="s">
        <v>3657</v>
      </c>
      <c r="E912" s="1">
        <v>911</v>
      </c>
      <c r="F912" s="5" t="s">
        <v>2296</v>
      </c>
      <c r="G912" s="5" t="s">
        <v>3657</v>
      </c>
      <c r="H912" s="1">
        <v>3.2</v>
      </c>
      <c r="I912" s="1" t="s">
        <v>5231</v>
      </c>
      <c r="J912" s="1" t="s">
        <v>198</v>
      </c>
      <c r="K912" s="1" t="s">
        <v>578</v>
      </c>
      <c r="L912" s="1" t="str">
        <f>VLOOKUP(K912,countries!A:B,2,FALSE)</f>
        <v>A_NE</v>
      </c>
      <c r="M912" s="1" t="s">
        <v>2006</v>
      </c>
      <c r="N912" s="1">
        <v>0</v>
      </c>
      <c r="O912" s="1" t="s">
        <v>434</v>
      </c>
      <c r="P912" s="1" t="s">
        <v>578</v>
      </c>
      <c r="Q912" s="1" t="e">
        <v>#N/A</v>
      </c>
      <c r="R912" s="1" t="e">
        <v>#N/A</v>
      </c>
      <c r="S912" s="1" t="e">
        <v>#N/A</v>
      </c>
      <c r="T912" s="1" t="e">
        <v>#N/A</v>
      </c>
    </row>
    <row r="913" spans="1:20" ht="15.75" customHeight="1" x14ac:dyDescent="0.2">
      <c r="A913" s="1" t="s">
        <v>3660</v>
      </c>
      <c r="B913" s="1" t="s">
        <v>413</v>
      </c>
      <c r="C913" s="1" t="s">
        <v>413</v>
      </c>
      <c r="D913" s="1" t="s">
        <v>3660</v>
      </c>
      <c r="E913" s="1">
        <v>912</v>
      </c>
      <c r="F913" s="5" t="s">
        <v>2296</v>
      </c>
      <c r="G913" s="5" t="s">
        <v>3660</v>
      </c>
      <c r="H913" s="1">
        <v>3.2</v>
      </c>
      <c r="I913" s="1" t="s">
        <v>5232</v>
      </c>
      <c r="J913" s="1" t="s">
        <v>924</v>
      </c>
      <c r="K913" s="1" t="s">
        <v>341</v>
      </c>
      <c r="L913" s="1" t="str">
        <f>VLOOKUP(K913,countries!A:B,2,FALSE)</f>
        <v>A_S</v>
      </c>
      <c r="M913" s="1" t="s">
        <v>543</v>
      </c>
      <c r="N913" s="1">
        <v>0</v>
      </c>
      <c r="O913" s="1" t="s">
        <v>434</v>
      </c>
      <c r="P913" s="1" t="s">
        <v>341</v>
      </c>
      <c r="Q913" s="1" t="e">
        <v>#N/A</v>
      </c>
      <c r="R913" s="1" t="e">
        <v>#N/A</v>
      </c>
      <c r="S913" s="1" t="e">
        <v>#N/A</v>
      </c>
      <c r="T913" s="1" t="e">
        <v>#N/A</v>
      </c>
    </row>
    <row r="914" spans="1:20" ht="15.75" customHeight="1" x14ac:dyDescent="0.2">
      <c r="A914" s="1" t="s">
        <v>3434</v>
      </c>
      <c r="B914" s="1" t="s">
        <v>310</v>
      </c>
      <c r="C914" s="1" t="s">
        <v>310</v>
      </c>
      <c r="D914" s="1" t="s">
        <v>3434</v>
      </c>
      <c r="E914" s="1">
        <v>913</v>
      </c>
      <c r="F914" s="5" t="s">
        <v>2171</v>
      </c>
      <c r="G914" s="5" t="s">
        <v>3434</v>
      </c>
      <c r="H914" s="1">
        <v>3.2</v>
      </c>
      <c r="I914" s="1" t="s">
        <v>5233</v>
      </c>
      <c r="J914" s="1" t="s">
        <v>804</v>
      </c>
      <c r="K914" s="1" t="s">
        <v>987</v>
      </c>
      <c r="L914" s="1" t="str">
        <f>VLOOKUP(K914,countries!A:B,2,FALSE)</f>
        <v>A_NW</v>
      </c>
      <c r="M914" s="1" t="s">
        <v>46</v>
      </c>
      <c r="N914" s="1">
        <v>0</v>
      </c>
      <c r="O914" s="1" t="s">
        <v>47</v>
      </c>
      <c r="P914" s="1" t="s">
        <v>987</v>
      </c>
      <c r="Q914" s="1" t="s">
        <v>535</v>
      </c>
      <c r="R914" s="1" t="s">
        <v>201</v>
      </c>
      <c r="S914" s="1">
        <v>32.799999999999997</v>
      </c>
      <c r="T914" s="1">
        <v>2100</v>
      </c>
    </row>
    <row r="915" spans="1:20" ht="15.75" customHeight="1" x14ac:dyDescent="0.2">
      <c r="A915" s="1" t="s">
        <v>3440</v>
      </c>
      <c r="B915" s="1" t="s">
        <v>590</v>
      </c>
      <c r="C915" s="1" t="s">
        <v>590</v>
      </c>
      <c r="D915" s="1" t="s">
        <v>3440</v>
      </c>
      <c r="E915" s="1">
        <v>914</v>
      </c>
      <c r="F915" s="5" t="s">
        <v>2171</v>
      </c>
      <c r="G915" s="5" t="s">
        <v>3440</v>
      </c>
      <c r="H915" s="1">
        <v>3.2</v>
      </c>
      <c r="I915" s="1" t="s">
        <v>5234</v>
      </c>
      <c r="J915" s="1" t="s">
        <v>743</v>
      </c>
      <c r="K915" s="1" t="s">
        <v>44</v>
      </c>
      <c r="L915" s="1" t="str">
        <f>VLOOKUP(K915,countries!A:B,2,FALSE)</f>
        <v>IN</v>
      </c>
      <c r="M915" s="1" t="s">
        <v>46</v>
      </c>
      <c r="N915" s="1">
        <v>0</v>
      </c>
      <c r="O915" s="1" t="s">
        <v>434</v>
      </c>
      <c r="P915" s="1" t="s">
        <v>44</v>
      </c>
      <c r="Q915" s="1" t="e">
        <v>#N/A</v>
      </c>
      <c r="R915" s="1" t="e">
        <v>#N/A</v>
      </c>
      <c r="S915" s="1" t="e">
        <v>#N/A</v>
      </c>
      <c r="T915" s="1" t="e">
        <v>#N/A</v>
      </c>
    </row>
    <row r="916" spans="1:20" ht="15.75" customHeight="1" x14ac:dyDescent="0.2">
      <c r="A916" s="1" t="s">
        <v>3442</v>
      </c>
      <c r="B916" s="1" t="s">
        <v>416</v>
      </c>
      <c r="C916" s="1" t="s">
        <v>416</v>
      </c>
      <c r="D916" s="1" t="s">
        <v>3442</v>
      </c>
      <c r="E916" s="1">
        <v>915</v>
      </c>
      <c r="F916" s="5" t="s">
        <v>2171</v>
      </c>
      <c r="G916" s="5" t="s">
        <v>3442</v>
      </c>
      <c r="H916" s="1">
        <v>3.2</v>
      </c>
      <c r="I916" s="1" t="s">
        <v>5235</v>
      </c>
      <c r="J916" s="1" t="s">
        <v>1438</v>
      </c>
      <c r="K916" s="1" t="s">
        <v>578</v>
      </c>
      <c r="L916" s="1" t="str">
        <f>VLOOKUP(K916,countries!A:B,2,FALSE)</f>
        <v>A_NE</v>
      </c>
      <c r="M916" s="1" t="s">
        <v>344</v>
      </c>
      <c r="N916" s="1">
        <v>0</v>
      </c>
      <c r="O916" s="1" t="s">
        <v>434</v>
      </c>
      <c r="P916" s="1" t="s">
        <v>578</v>
      </c>
      <c r="Q916" s="1" t="e">
        <v>#N/A</v>
      </c>
      <c r="R916" s="1" t="e">
        <v>#N/A</v>
      </c>
      <c r="S916" s="1" t="e">
        <v>#N/A</v>
      </c>
      <c r="T916" s="1" t="e">
        <v>#N/A</v>
      </c>
    </row>
    <row r="917" spans="1:20" ht="15.75" customHeight="1" x14ac:dyDescent="0.2">
      <c r="A917" s="1" t="s">
        <v>3437</v>
      </c>
      <c r="B917" s="1" t="s">
        <v>5236</v>
      </c>
      <c r="C917" s="1" t="s">
        <v>416</v>
      </c>
      <c r="D917" s="1" t="s">
        <v>53</v>
      </c>
      <c r="E917" s="1">
        <v>916</v>
      </c>
      <c r="F917" s="5" t="s">
        <v>2171</v>
      </c>
      <c r="G917" s="5"/>
      <c r="H917" s="1">
        <v>3.2</v>
      </c>
      <c r="I917" s="1" t="s">
        <v>5237</v>
      </c>
      <c r="J917" s="1" t="s">
        <v>306</v>
      </c>
      <c r="K917" s="1" t="s">
        <v>578</v>
      </c>
      <c r="L917" s="1" t="str">
        <f>VLOOKUP(K917,countries!A:B,2,FALSE)</f>
        <v>A_NE</v>
      </c>
      <c r="M917" s="1" t="s">
        <v>344</v>
      </c>
      <c r="N917" s="1">
        <v>0</v>
      </c>
      <c r="O917" s="1" t="s">
        <v>434</v>
      </c>
      <c r="P917" s="1" t="s">
        <v>578</v>
      </c>
      <c r="Q917" s="1" t="e">
        <v>#N/A</v>
      </c>
      <c r="R917" s="1" t="e">
        <v>#N/A</v>
      </c>
      <c r="S917" s="1" t="e">
        <v>#N/A</v>
      </c>
      <c r="T917" s="1" t="e">
        <v>#N/A</v>
      </c>
    </row>
    <row r="918" spans="1:20" ht="15.75" customHeight="1" x14ac:dyDescent="0.2">
      <c r="A918" s="1" t="s">
        <v>4366</v>
      </c>
      <c r="B918" s="1" t="s">
        <v>833</v>
      </c>
      <c r="C918" s="1" t="s">
        <v>833</v>
      </c>
      <c r="D918" s="1" t="s">
        <v>4366</v>
      </c>
      <c r="E918" s="1">
        <v>917</v>
      </c>
      <c r="F918" s="5" t="s">
        <v>3207</v>
      </c>
      <c r="G918" s="5" t="s">
        <v>4366</v>
      </c>
      <c r="H918" s="1">
        <v>3.2</v>
      </c>
      <c r="I918" s="1" t="s">
        <v>5238</v>
      </c>
      <c r="J918" s="1" t="s">
        <v>1313</v>
      </c>
      <c r="K918" s="1" t="s">
        <v>386</v>
      </c>
      <c r="L918" s="1" t="str">
        <f>VLOOKUP(K918,countries!A:B,2,FALSE)</f>
        <v>A_NW</v>
      </c>
      <c r="M918" s="1" t="s">
        <v>74</v>
      </c>
      <c r="N918" s="1">
        <v>0</v>
      </c>
      <c r="O918" s="1" t="s">
        <v>434</v>
      </c>
      <c r="P918" s="1" t="s">
        <v>386</v>
      </c>
      <c r="Q918" s="1" t="e">
        <v>#N/A</v>
      </c>
      <c r="R918" s="1" t="e">
        <v>#N/A</v>
      </c>
      <c r="S918" s="1" t="e">
        <v>#N/A</v>
      </c>
      <c r="T918" s="1" t="e">
        <v>#N/A</v>
      </c>
    </row>
    <row r="919" spans="1:20" ht="15.75" customHeight="1" x14ac:dyDescent="0.2">
      <c r="A919" s="1" t="s">
        <v>3681</v>
      </c>
      <c r="B919" s="1" t="s">
        <v>417</v>
      </c>
      <c r="C919" s="1" t="s">
        <v>417</v>
      </c>
      <c r="D919" s="1" t="s">
        <v>3681</v>
      </c>
      <c r="E919" s="1">
        <v>918</v>
      </c>
      <c r="F919" s="5" t="s">
        <v>2590</v>
      </c>
      <c r="G919" s="5" t="s">
        <v>3681</v>
      </c>
      <c r="H919" s="1">
        <v>3.2</v>
      </c>
      <c r="I919" s="1" t="s">
        <v>5239</v>
      </c>
      <c r="J919" s="1" t="s">
        <v>687</v>
      </c>
      <c r="K919" s="1" t="s">
        <v>341</v>
      </c>
      <c r="L919" s="1" t="str">
        <f>VLOOKUP(K919,countries!A:B,2,FALSE)</f>
        <v>A_S</v>
      </c>
      <c r="M919" s="1" t="s">
        <v>543</v>
      </c>
      <c r="N919" s="1">
        <v>0</v>
      </c>
      <c r="O919" s="1" t="s">
        <v>434</v>
      </c>
      <c r="P919" s="1" t="s">
        <v>341</v>
      </c>
      <c r="Q919" s="1" t="e">
        <v>#N/A</v>
      </c>
      <c r="R919" s="1" t="e">
        <v>#N/A</v>
      </c>
      <c r="S919" s="1" t="e">
        <v>#N/A</v>
      </c>
      <c r="T919" s="1" t="e">
        <v>#N/A</v>
      </c>
    </row>
    <row r="920" spans="1:20" ht="15.75" customHeight="1" x14ac:dyDescent="0.2">
      <c r="A920" s="1" t="s">
        <v>4417</v>
      </c>
      <c r="B920" s="1" t="s">
        <v>864</v>
      </c>
      <c r="C920" s="1" t="s">
        <v>864</v>
      </c>
      <c r="D920" s="1" t="s">
        <v>4417</v>
      </c>
      <c r="E920" s="1">
        <v>919</v>
      </c>
      <c r="F920" s="5" t="s">
        <v>3285</v>
      </c>
      <c r="G920" s="5" t="s">
        <v>4417</v>
      </c>
      <c r="H920" s="1">
        <v>3.2</v>
      </c>
      <c r="I920" s="1" t="s">
        <v>5240</v>
      </c>
      <c r="J920" s="1" t="s">
        <v>642</v>
      </c>
      <c r="K920" s="1" t="s">
        <v>877</v>
      </c>
      <c r="L920" s="1" t="str">
        <f>VLOOKUP(K920,countries!A:B,2,FALSE)</f>
        <v>SA_SE</v>
      </c>
      <c r="M920" s="1" t="s">
        <v>344</v>
      </c>
      <c r="N920" s="1">
        <v>0</v>
      </c>
      <c r="O920" s="1" t="s">
        <v>47</v>
      </c>
      <c r="P920" s="1" t="s">
        <v>877</v>
      </c>
      <c r="Q920" s="1" t="e">
        <v>#N/A</v>
      </c>
      <c r="R920" s="1" t="e">
        <v>#N/A</v>
      </c>
      <c r="S920" s="1" t="e">
        <v>#N/A</v>
      </c>
      <c r="T920" s="1" t="e">
        <v>#N/A</v>
      </c>
    </row>
    <row r="921" spans="1:20" ht="15.75" customHeight="1" x14ac:dyDescent="0.2">
      <c r="A921" s="1" t="s">
        <v>4868</v>
      </c>
      <c r="B921" s="1" t="s">
        <v>1187</v>
      </c>
      <c r="C921" s="1" t="s">
        <v>1187</v>
      </c>
      <c r="D921" s="1" t="s">
        <v>4868</v>
      </c>
      <c r="E921" s="1">
        <v>920</v>
      </c>
      <c r="F921" s="5" t="s">
        <v>3867</v>
      </c>
      <c r="G921" s="5" t="s">
        <v>4868</v>
      </c>
      <c r="H921" s="1">
        <v>3.2</v>
      </c>
      <c r="I921" s="1" t="s">
        <v>5241</v>
      </c>
      <c r="J921" s="1" t="s">
        <v>1587</v>
      </c>
      <c r="K921" s="1" t="s">
        <v>73</v>
      </c>
      <c r="L921" s="1" t="str">
        <f>VLOOKUP(K921,countries!A:B,2,FALSE)</f>
        <v>SA_SE</v>
      </c>
      <c r="M921" s="1" t="s">
        <v>74</v>
      </c>
      <c r="N921" s="1" t="s">
        <v>1643</v>
      </c>
      <c r="O921" s="1" t="s">
        <v>356</v>
      </c>
      <c r="P921" s="1" t="s">
        <v>73</v>
      </c>
      <c r="Q921" s="1" t="e">
        <v>#N/A</v>
      </c>
      <c r="R921" s="1" t="e">
        <v>#N/A</v>
      </c>
      <c r="S921" s="1" t="e">
        <v>#N/A</v>
      </c>
      <c r="T921" s="1" t="e">
        <v>#N/A</v>
      </c>
    </row>
    <row r="922" spans="1:20" ht="15.75" customHeight="1" x14ac:dyDescent="0.2">
      <c r="A922" s="1" t="s">
        <v>4853</v>
      </c>
      <c r="B922" s="1" t="s">
        <v>1179</v>
      </c>
      <c r="C922" s="1" t="s">
        <v>1179</v>
      </c>
      <c r="D922" s="1" t="s">
        <v>4853</v>
      </c>
      <c r="E922" s="1">
        <v>921</v>
      </c>
      <c r="F922" s="5" t="s">
        <v>2457</v>
      </c>
      <c r="G922" s="5" t="s">
        <v>4853</v>
      </c>
      <c r="H922" s="1">
        <v>3.2</v>
      </c>
      <c r="I922" s="1" t="s">
        <v>5242</v>
      </c>
      <c r="J922" s="1" t="s">
        <v>1576</v>
      </c>
      <c r="K922" s="1" t="s">
        <v>73</v>
      </c>
      <c r="L922" s="1" t="str">
        <f>VLOOKUP(K922,countries!A:B,2,FALSE)</f>
        <v>SA_SE</v>
      </c>
      <c r="M922" s="1" t="s">
        <v>74</v>
      </c>
      <c r="N922" s="1" t="s">
        <v>1643</v>
      </c>
      <c r="O922" s="1" t="s">
        <v>356</v>
      </c>
      <c r="P922" s="1" t="s">
        <v>73</v>
      </c>
      <c r="Q922" s="1" t="e">
        <v>#N/A</v>
      </c>
      <c r="R922" s="1" t="e">
        <v>#N/A</v>
      </c>
      <c r="S922" s="1" t="e">
        <v>#N/A</v>
      </c>
      <c r="T922" s="1" t="e">
        <v>#N/A</v>
      </c>
    </row>
    <row r="923" spans="1:20" ht="15.75" customHeight="1" x14ac:dyDescent="0.2">
      <c r="A923" s="1" t="s">
        <v>4855</v>
      </c>
      <c r="B923" s="1" t="s">
        <v>1181</v>
      </c>
      <c r="C923" s="1" t="s">
        <v>1181</v>
      </c>
      <c r="D923" s="1" t="s">
        <v>4855</v>
      </c>
      <c r="E923" s="1">
        <v>922</v>
      </c>
      <c r="F923" s="5" t="s">
        <v>2457</v>
      </c>
      <c r="G923" s="5" t="s">
        <v>4855</v>
      </c>
      <c r="H923" s="1">
        <v>3.2</v>
      </c>
      <c r="I923" s="1" t="s">
        <v>5243</v>
      </c>
      <c r="J923" s="1" t="s">
        <v>588</v>
      </c>
      <c r="K923" s="1" t="s">
        <v>73</v>
      </c>
      <c r="L923" s="1" t="str">
        <f>VLOOKUP(K923,countries!A:B,2,FALSE)</f>
        <v>SA_SE</v>
      </c>
      <c r="M923" s="1" t="s">
        <v>74</v>
      </c>
      <c r="N923" s="1" t="s">
        <v>1643</v>
      </c>
      <c r="O923" s="1" t="s">
        <v>356</v>
      </c>
      <c r="P923" s="1" t="s">
        <v>73</v>
      </c>
      <c r="Q923" s="1" t="e">
        <v>#N/A</v>
      </c>
      <c r="R923" s="1" t="e">
        <v>#N/A</v>
      </c>
      <c r="S923" s="1" t="e">
        <v>#N/A</v>
      </c>
      <c r="T923" s="1" t="e">
        <v>#N/A</v>
      </c>
    </row>
    <row r="924" spans="1:20" ht="15.75" customHeight="1" x14ac:dyDescent="0.2">
      <c r="A924" s="1" t="s">
        <v>4204</v>
      </c>
      <c r="B924" s="1" t="s">
        <v>722</v>
      </c>
      <c r="C924" s="1" t="s">
        <v>722</v>
      </c>
      <c r="D924" s="1" t="s">
        <v>4204</v>
      </c>
      <c r="E924" s="1">
        <v>923</v>
      </c>
      <c r="F924" s="5" t="s">
        <v>3058</v>
      </c>
      <c r="G924" s="5" t="s">
        <v>4204</v>
      </c>
      <c r="H924" s="1">
        <v>3.2</v>
      </c>
      <c r="I924" s="1" t="s">
        <v>5244</v>
      </c>
      <c r="J924" s="1" t="s">
        <v>733</v>
      </c>
      <c r="K924" s="1" t="s">
        <v>1483</v>
      </c>
      <c r="L924" s="1" t="str">
        <f>VLOOKUP(K924,countries!A:B,2,FALSE)</f>
        <v>EU_S</v>
      </c>
      <c r="M924" s="1" t="s">
        <v>74</v>
      </c>
      <c r="N924" s="1">
        <v>0</v>
      </c>
      <c r="O924" s="1" t="s">
        <v>62</v>
      </c>
      <c r="P924" s="1" t="s">
        <v>1483</v>
      </c>
      <c r="Q924" s="1" t="e">
        <v>#N/A</v>
      </c>
      <c r="R924" s="1" t="e">
        <v>#N/A</v>
      </c>
      <c r="S924" s="1" t="e">
        <v>#N/A</v>
      </c>
      <c r="T924" s="1" t="e">
        <v>#N/A</v>
      </c>
    </row>
    <row r="925" spans="1:20" ht="15.75" customHeight="1" x14ac:dyDescent="0.2">
      <c r="A925" s="1" t="s">
        <v>3943</v>
      </c>
      <c r="B925" s="1" t="s">
        <v>547</v>
      </c>
      <c r="C925" s="1" t="s">
        <v>547</v>
      </c>
      <c r="D925" s="1" t="s">
        <v>3943</v>
      </c>
      <c r="E925" s="1">
        <v>924</v>
      </c>
      <c r="F925" s="5" t="s">
        <v>2733</v>
      </c>
      <c r="G925" s="5" t="s">
        <v>3943</v>
      </c>
      <c r="H925" s="1">
        <v>3.2</v>
      </c>
      <c r="I925" s="1" t="s">
        <v>5245</v>
      </c>
      <c r="J925" s="1" t="s">
        <v>1370</v>
      </c>
      <c r="K925" s="1" t="s">
        <v>877</v>
      </c>
      <c r="L925" s="1" t="str">
        <f>VLOOKUP(K925,countries!A:B,2,FALSE)</f>
        <v>SA_SE</v>
      </c>
      <c r="M925" s="1" t="s">
        <v>400</v>
      </c>
      <c r="N925" s="1">
        <v>0</v>
      </c>
      <c r="O925" s="1" t="s">
        <v>47</v>
      </c>
      <c r="P925" s="1" t="s">
        <v>877</v>
      </c>
      <c r="Q925" s="1" t="e">
        <v>#N/A</v>
      </c>
      <c r="R925" s="1" t="e">
        <v>#N/A</v>
      </c>
      <c r="S925" s="1" t="e">
        <v>#N/A</v>
      </c>
      <c r="T925" s="1" t="e">
        <v>#N/A</v>
      </c>
    </row>
    <row r="926" spans="1:20" ht="15.75" customHeight="1" x14ac:dyDescent="0.2">
      <c r="A926" s="1" t="s">
        <v>4419</v>
      </c>
      <c r="B926" s="1" t="s">
        <v>867</v>
      </c>
      <c r="C926" s="1" t="s">
        <v>867</v>
      </c>
      <c r="D926" s="1" t="s">
        <v>4419</v>
      </c>
      <c r="E926" s="1">
        <v>925</v>
      </c>
      <c r="F926" s="5" t="s">
        <v>3290</v>
      </c>
      <c r="G926" s="5" t="s">
        <v>4419</v>
      </c>
      <c r="H926" s="1">
        <v>3.2</v>
      </c>
      <c r="I926" s="1" t="s">
        <v>5246</v>
      </c>
      <c r="J926" s="1" t="s">
        <v>190</v>
      </c>
      <c r="K926" s="1" t="s">
        <v>877</v>
      </c>
      <c r="L926" s="1" t="str">
        <f>VLOOKUP(K926,countries!A:B,2,FALSE)</f>
        <v>SA_SE</v>
      </c>
      <c r="M926" s="1" t="s">
        <v>46</v>
      </c>
      <c r="N926" s="1">
        <v>0</v>
      </c>
      <c r="O926" s="1" t="s">
        <v>47</v>
      </c>
      <c r="P926" s="1" t="s">
        <v>877</v>
      </c>
      <c r="Q926" s="1" t="e">
        <v>#N/A</v>
      </c>
      <c r="R926" s="1" t="e">
        <v>#N/A</v>
      </c>
      <c r="S926" s="1" t="e">
        <v>#N/A</v>
      </c>
      <c r="T926" s="1" t="e">
        <v>#N/A</v>
      </c>
    </row>
    <row r="927" spans="1:20" ht="15.75" customHeight="1" x14ac:dyDescent="0.2">
      <c r="A927" s="1" t="s">
        <v>3649</v>
      </c>
      <c r="B927" s="1" t="s">
        <v>5247</v>
      </c>
      <c r="C927" s="1" t="s">
        <v>401</v>
      </c>
      <c r="D927" s="1" t="s">
        <v>3649</v>
      </c>
      <c r="E927" s="1">
        <v>926</v>
      </c>
      <c r="F927" s="5" t="s">
        <v>2581</v>
      </c>
      <c r="G927" s="5" t="s">
        <v>3649</v>
      </c>
      <c r="H927" s="1">
        <v>3.2</v>
      </c>
      <c r="I927" s="1" t="s">
        <v>5248</v>
      </c>
      <c r="J927" s="1" t="s">
        <v>209</v>
      </c>
      <c r="K927" s="1" t="s">
        <v>341</v>
      </c>
      <c r="L927" s="1" t="str">
        <f>VLOOKUP(K927,countries!A:B,2,FALSE)</f>
        <v>A_S</v>
      </c>
      <c r="M927" s="1" t="s">
        <v>46</v>
      </c>
      <c r="N927" s="1">
        <v>0</v>
      </c>
      <c r="O927" s="1" t="s">
        <v>62</v>
      </c>
      <c r="P927" s="1" t="s">
        <v>341</v>
      </c>
      <c r="Q927" s="1" t="s">
        <v>535</v>
      </c>
      <c r="R927" s="1" t="s">
        <v>75</v>
      </c>
      <c r="S927" s="1">
        <v>41.6</v>
      </c>
      <c r="T927" s="1">
        <v>3214</v>
      </c>
    </row>
    <row r="928" spans="1:20" ht="15.75" customHeight="1" x14ac:dyDescent="0.2">
      <c r="A928" s="1" t="s">
        <v>4862</v>
      </c>
      <c r="B928" s="1" t="s">
        <v>1184</v>
      </c>
      <c r="C928" s="1" t="s">
        <v>1184</v>
      </c>
      <c r="D928" s="1" t="s">
        <v>4862</v>
      </c>
      <c r="E928" s="1">
        <v>927</v>
      </c>
      <c r="F928" s="5" t="s">
        <v>3860</v>
      </c>
      <c r="G928" s="5" t="s">
        <v>4862</v>
      </c>
      <c r="H928" s="1">
        <v>3.2</v>
      </c>
      <c r="I928" s="1" t="s">
        <v>5249</v>
      </c>
      <c r="J928" s="1" t="s">
        <v>94</v>
      </c>
      <c r="K928" s="1" t="s">
        <v>73</v>
      </c>
      <c r="L928" s="1" t="str">
        <f>VLOOKUP(K928,countries!A:B,2,FALSE)</f>
        <v>SA_SE</v>
      </c>
      <c r="M928" s="1" t="s">
        <v>74</v>
      </c>
      <c r="N928" s="1" t="s">
        <v>1643</v>
      </c>
      <c r="O928" s="1" t="s">
        <v>356</v>
      </c>
      <c r="P928" s="1" t="s">
        <v>73</v>
      </c>
      <c r="Q928" s="1" t="e">
        <v>#N/A</v>
      </c>
      <c r="R928" s="1" t="e">
        <v>#N/A</v>
      </c>
      <c r="S928" s="1" t="e">
        <v>#N/A</v>
      </c>
      <c r="T928" s="1" t="e">
        <v>#N/A</v>
      </c>
    </row>
    <row r="929" spans="1:20" ht="15.75" customHeight="1" x14ac:dyDescent="0.2">
      <c r="A929" s="1" t="s">
        <v>2657</v>
      </c>
      <c r="B929" s="1" t="s">
        <v>112</v>
      </c>
      <c r="C929" s="1" t="s">
        <v>112</v>
      </c>
      <c r="D929" s="1" t="s">
        <v>2657</v>
      </c>
      <c r="E929" s="1">
        <v>928</v>
      </c>
      <c r="F929" s="5" t="s">
        <v>2598</v>
      </c>
      <c r="G929" s="5" t="s">
        <v>2657</v>
      </c>
      <c r="H929" s="1">
        <v>3.2</v>
      </c>
      <c r="I929" s="1" t="s">
        <v>5250</v>
      </c>
      <c r="J929" s="1" t="s">
        <v>1729</v>
      </c>
      <c r="K929" s="1" t="s">
        <v>877</v>
      </c>
      <c r="L929" s="1" t="str">
        <f>VLOOKUP(K929,countries!A:B,2,FALSE)</f>
        <v>SA_SE</v>
      </c>
      <c r="M929" s="1" t="s">
        <v>1495</v>
      </c>
      <c r="N929" s="1">
        <v>0</v>
      </c>
      <c r="O929" s="1" t="s">
        <v>62</v>
      </c>
      <c r="P929" s="1" t="s">
        <v>877</v>
      </c>
      <c r="Q929" s="1" t="e">
        <v>#N/A</v>
      </c>
      <c r="R929" s="1" t="e">
        <v>#N/A</v>
      </c>
      <c r="S929" s="1" t="e">
        <v>#N/A</v>
      </c>
      <c r="T929" s="1" t="e">
        <v>#N/A</v>
      </c>
    </row>
    <row r="930" spans="1:20" ht="15.75" customHeight="1" x14ac:dyDescent="0.2">
      <c r="A930" s="1" t="s">
        <v>4062</v>
      </c>
      <c r="B930" s="1" t="s">
        <v>624</v>
      </c>
      <c r="C930" s="1" t="s">
        <v>624</v>
      </c>
      <c r="D930" s="1" t="s">
        <v>4062</v>
      </c>
      <c r="E930" s="1">
        <v>929</v>
      </c>
      <c r="F930" s="5" t="s">
        <v>2862</v>
      </c>
      <c r="G930" s="5" t="s">
        <v>4062</v>
      </c>
      <c r="H930" s="1">
        <v>3.2</v>
      </c>
      <c r="I930" s="1" t="s">
        <v>5251</v>
      </c>
      <c r="J930" s="1" t="s">
        <v>751</v>
      </c>
      <c r="K930" s="1" t="s">
        <v>906</v>
      </c>
      <c r="L930" s="1" t="str">
        <f>VLOOKUP(K930,countries!A:B,2,FALSE)</f>
        <v>ME</v>
      </c>
      <c r="M930" s="1" t="s">
        <v>275</v>
      </c>
      <c r="N930" s="1">
        <v>0</v>
      </c>
      <c r="O930" s="1" t="s">
        <v>62</v>
      </c>
      <c r="P930" s="1" t="s">
        <v>906</v>
      </c>
      <c r="Q930" s="1" t="e">
        <v>#N/A</v>
      </c>
      <c r="R930" s="1" t="e">
        <v>#N/A</v>
      </c>
      <c r="S930" s="1" t="e">
        <v>#N/A</v>
      </c>
      <c r="T930" s="1" t="e">
        <v>#N/A</v>
      </c>
    </row>
    <row r="931" spans="1:20" ht="15.75" customHeight="1" x14ac:dyDescent="0.2">
      <c r="A931" s="1" t="s">
        <v>4065</v>
      </c>
      <c r="B931" s="1" t="s">
        <v>628</v>
      </c>
      <c r="C931" s="1" t="s">
        <v>628</v>
      </c>
      <c r="D931" s="1" t="s">
        <v>4065</v>
      </c>
      <c r="E931" s="1">
        <v>930</v>
      </c>
      <c r="F931" s="5" t="s">
        <v>2868</v>
      </c>
      <c r="G931" s="5" t="s">
        <v>4065</v>
      </c>
      <c r="H931" s="1">
        <v>3.2</v>
      </c>
      <c r="I931" s="1" t="s">
        <v>5252</v>
      </c>
      <c r="J931" s="1" t="s">
        <v>1341</v>
      </c>
      <c r="K931" s="1" t="s">
        <v>2023</v>
      </c>
      <c r="L931" s="1" t="str">
        <f>VLOOKUP(K931,countries!A:B,2,FALSE)</f>
        <v>SEA</v>
      </c>
      <c r="M931" s="1" t="s">
        <v>74</v>
      </c>
      <c r="N931" s="1">
        <v>0</v>
      </c>
      <c r="O931" s="1" t="s">
        <v>47</v>
      </c>
      <c r="P931" s="1" t="s">
        <v>2023</v>
      </c>
      <c r="Q931" s="1" t="s">
        <v>333</v>
      </c>
      <c r="R931" s="1" t="s">
        <v>49</v>
      </c>
      <c r="S931" s="1">
        <v>44.3</v>
      </c>
      <c r="T931" s="1">
        <v>2310</v>
      </c>
    </row>
    <row r="932" spans="1:20" ht="15.75" customHeight="1" x14ac:dyDescent="0.2">
      <c r="A932" s="1" t="s">
        <v>2167</v>
      </c>
      <c r="B932" s="1" t="s">
        <v>102</v>
      </c>
      <c r="C932" s="1" t="s">
        <v>102</v>
      </c>
      <c r="D932" s="1" t="s">
        <v>2167</v>
      </c>
      <c r="E932" s="1">
        <v>931</v>
      </c>
      <c r="F932" s="5" t="s">
        <v>2168</v>
      </c>
      <c r="G932" s="5" t="s">
        <v>2167</v>
      </c>
      <c r="H932" s="1">
        <v>3.2</v>
      </c>
      <c r="I932" s="1" t="s">
        <v>5253</v>
      </c>
      <c r="J932" s="1" t="s">
        <v>109</v>
      </c>
      <c r="K932" s="1" t="s">
        <v>877</v>
      </c>
      <c r="L932" s="1" t="str">
        <f>VLOOKUP(K932,countries!A:B,2,FALSE)</f>
        <v>SA_SE</v>
      </c>
      <c r="M932" s="1" t="s">
        <v>344</v>
      </c>
      <c r="N932" s="1">
        <v>0</v>
      </c>
      <c r="O932" s="1" t="s">
        <v>434</v>
      </c>
      <c r="P932" s="1" t="s">
        <v>877</v>
      </c>
      <c r="Q932" s="1" t="e">
        <v>#N/A</v>
      </c>
      <c r="R932" s="1" t="e">
        <v>#N/A</v>
      </c>
      <c r="S932" s="1" t="e">
        <v>#N/A</v>
      </c>
      <c r="T932" s="1" t="e">
        <v>#N/A</v>
      </c>
    </row>
    <row r="933" spans="1:20" ht="15.75" customHeight="1" x14ac:dyDescent="0.2">
      <c r="A933" s="1" t="s">
        <v>4166</v>
      </c>
      <c r="B933" s="1" t="s">
        <v>5254</v>
      </c>
      <c r="C933" s="1" t="s">
        <v>700</v>
      </c>
      <c r="D933" s="1" t="s">
        <v>53</v>
      </c>
      <c r="E933" s="1">
        <v>932</v>
      </c>
      <c r="F933" s="5" t="s">
        <v>3008</v>
      </c>
      <c r="G933" s="5" t="s">
        <v>4166</v>
      </c>
      <c r="H933" s="1">
        <v>3.2</v>
      </c>
      <c r="I933" s="1" t="s">
        <v>5255</v>
      </c>
      <c r="J933" s="1" t="s">
        <v>561</v>
      </c>
      <c r="K933" s="1" t="s">
        <v>1706</v>
      </c>
      <c r="L933" s="1" t="str">
        <f>VLOOKUP(K933,countries!A:B,2,FALSE)</f>
        <v>SA_SE</v>
      </c>
      <c r="M933" s="1" t="s">
        <v>344</v>
      </c>
      <c r="N933" s="1">
        <v>0</v>
      </c>
      <c r="O933" s="1" t="s">
        <v>75</v>
      </c>
      <c r="P933" s="1" t="s">
        <v>1706</v>
      </c>
      <c r="Q933" s="1" t="e">
        <v>#N/A</v>
      </c>
      <c r="R933" s="1" t="e">
        <v>#N/A</v>
      </c>
      <c r="S933" s="1" t="e">
        <v>#N/A</v>
      </c>
      <c r="T933" s="1" t="e">
        <v>#N/A</v>
      </c>
    </row>
    <row r="934" spans="1:20" ht="15.75" customHeight="1" x14ac:dyDescent="0.2">
      <c r="A934" s="1" t="s">
        <v>3836</v>
      </c>
      <c r="B934" s="1" t="s">
        <v>515</v>
      </c>
      <c r="C934" s="1" t="s">
        <v>515</v>
      </c>
      <c r="D934" s="1" t="s">
        <v>3836</v>
      </c>
      <c r="E934" s="1">
        <v>933</v>
      </c>
      <c r="F934" s="5" t="s">
        <v>2642</v>
      </c>
      <c r="G934" s="5" t="s">
        <v>3836</v>
      </c>
      <c r="H934" s="1">
        <v>3.2</v>
      </c>
      <c r="I934" s="1" t="s">
        <v>5256</v>
      </c>
      <c r="J934" s="1" t="s">
        <v>568</v>
      </c>
      <c r="K934" s="1" t="s">
        <v>341</v>
      </c>
      <c r="L934" s="1" t="str">
        <f>VLOOKUP(K934,countries!A:B,2,FALSE)</f>
        <v>A_S</v>
      </c>
      <c r="M934" s="1" t="s">
        <v>1916</v>
      </c>
      <c r="N934" s="1">
        <v>0</v>
      </c>
      <c r="O934" s="1" t="s">
        <v>75</v>
      </c>
      <c r="P934" s="1" t="s">
        <v>341</v>
      </c>
      <c r="Q934" s="1" t="e">
        <v>#N/A</v>
      </c>
      <c r="R934" s="1" t="e">
        <v>#N/A</v>
      </c>
      <c r="S934" s="1" t="e">
        <v>#N/A</v>
      </c>
      <c r="T934" s="1" t="e">
        <v>#N/A</v>
      </c>
    </row>
    <row r="935" spans="1:20" ht="15.75" customHeight="1" x14ac:dyDescent="0.2">
      <c r="A935" s="1" t="s">
        <v>4698</v>
      </c>
      <c r="B935" s="1" t="s">
        <v>5257</v>
      </c>
      <c r="C935" s="1" t="s">
        <v>1061</v>
      </c>
      <c r="D935" s="1" t="s">
        <v>4698</v>
      </c>
      <c r="E935" s="1">
        <v>934</v>
      </c>
      <c r="F935" s="5" t="s">
        <v>3706</v>
      </c>
      <c r="G935" s="5" t="s">
        <v>4698</v>
      </c>
      <c r="H935" s="1">
        <v>3.2</v>
      </c>
      <c r="I935" s="1" t="s">
        <v>5258</v>
      </c>
      <c r="J935" s="1" t="s">
        <v>122</v>
      </c>
      <c r="K935" s="1" t="s">
        <v>106</v>
      </c>
      <c r="L935" s="1" t="str">
        <f>VLOOKUP(K935,countries!A:B,2,FALSE)</f>
        <v>A_NW</v>
      </c>
      <c r="M935" s="1" t="s">
        <v>74</v>
      </c>
      <c r="N935" s="1">
        <v>0</v>
      </c>
      <c r="O935" s="1" t="s">
        <v>434</v>
      </c>
      <c r="P935" s="1" t="s">
        <v>106</v>
      </c>
      <c r="Q935" s="1" t="e">
        <v>#N/A</v>
      </c>
      <c r="R935" s="1" t="e">
        <v>#N/A</v>
      </c>
      <c r="S935" s="1" t="e">
        <v>#N/A</v>
      </c>
      <c r="T935" s="1" t="e">
        <v>#N/A</v>
      </c>
    </row>
    <row r="936" spans="1:20" ht="15.75" customHeight="1" x14ac:dyDescent="0.2">
      <c r="A936" s="1" t="s">
        <v>2660</v>
      </c>
      <c r="B936" s="1" t="s">
        <v>113</v>
      </c>
      <c r="C936" s="1" t="s">
        <v>113</v>
      </c>
      <c r="D936" s="1" t="s">
        <v>2660</v>
      </c>
      <c r="E936" s="1">
        <v>935</v>
      </c>
      <c r="F936" s="5" t="s">
        <v>2322</v>
      </c>
      <c r="G936" s="5" t="s">
        <v>2660</v>
      </c>
      <c r="H936" s="1">
        <v>3.2</v>
      </c>
      <c r="I936" s="1" t="s">
        <v>5259</v>
      </c>
      <c r="J936" s="1" t="s">
        <v>1675</v>
      </c>
      <c r="K936" s="1" t="s">
        <v>877</v>
      </c>
      <c r="L936" s="1" t="str">
        <f>VLOOKUP(K936,countries!A:B,2,FALSE)</f>
        <v>SA_SE</v>
      </c>
      <c r="M936" s="1" t="s">
        <v>773</v>
      </c>
      <c r="N936" s="1">
        <v>0</v>
      </c>
      <c r="O936" s="1" t="s">
        <v>75</v>
      </c>
      <c r="P936" s="1" t="s">
        <v>877</v>
      </c>
      <c r="Q936" s="1" t="e">
        <v>#N/A</v>
      </c>
      <c r="R936" s="1" t="e">
        <v>#N/A</v>
      </c>
      <c r="S936" s="1" t="e">
        <v>#N/A</v>
      </c>
      <c r="T936" s="1" t="e">
        <v>#N/A</v>
      </c>
    </row>
    <row r="937" spans="1:20" ht="15.75" customHeight="1" x14ac:dyDescent="0.2">
      <c r="A937" s="1" t="s">
        <v>2663</v>
      </c>
      <c r="B937" s="1" t="s">
        <v>963</v>
      </c>
      <c r="C937" s="1" t="s">
        <v>963</v>
      </c>
      <c r="D937" s="1" t="s">
        <v>2663</v>
      </c>
      <c r="E937" s="1">
        <v>936</v>
      </c>
      <c r="F937" s="5" t="s">
        <v>2322</v>
      </c>
      <c r="G937" s="5" t="s">
        <v>2663</v>
      </c>
      <c r="H937" s="1">
        <v>3.2</v>
      </c>
      <c r="I937" s="1" t="s">
        <v>5260</v>
      </c>
      <c r="J937" s="1" t="s">
        <v>122</v>
      </c>
      <c r="K937" s="1" t="s">
        <v>44</v>
      </c>
      <c r="L937" s="1" t="str">
        <f>VLOOKUP(K937,countries!A:B,2,FALSE)</f>
        <v>IN</v>
      </c>
      <c r="M937" s="1" t="s">
        <v>61</v>
      </c>
      <c r="N937" s="1">
        <v>0</v>
      </c>
      <c r="O937" s="1" t="s">
        <v>75</v>
      </c>
      <c r="P937" s="1" t="s">
        <v>44</v>
      </c>
      <c r="Q937" s="1" t="e">
        <v>#N/A</v>
      </c>
      <c r="R937" s="1" t="e">
        <v>#N/A</v>
      </c>
      <c r="S937" s="1" t="e">
        <v>#N/A</v>
      </c>
      <c r="T937" s="1" t="e">
        <v>#N/A</v>
      </c>
    </row>
    <row r="938" spans="1:20" ht="15.75" customHeight="1" x14ac:dyDescent="0.2">
      <c r="A938" s="1" t="s">
        <v>2666</v>
      </c>
      <c r="B938" s="1" t="s">
        <v>5261</v>
      </c>
      <c r="C938" s="1" t="s">
        <v>113</v>
      </c>
      <c r="D938" s="1" t="s">
        <v>2666</v>
      </c>
      <c r="E938" s="1">
        <v>937</v>
      </c>
      <c r="F938" s="5" t="s">
        <v>2636</v>
      </c>
      <c r="G938" s="5" t="s">
        <v>2666</v>
      </c>
      <c r="H938" s="1">
        <v>3.2</v>
      </c>
      <c r="I938" s="1" t="s">
        <v>5262</v>
      </c>
      <c r="J938" s="1" t="s">
        <v>876</v>
      </c>
      <c r="K938" s="1" t="s">
        <v>877</v>
      </c>
      <c r="L938" s="1" t="str">
        <f>VLOOKUP(K938,countries!A:B,2,FALSE)</f>
        <v>SA_SE</v>
      </c>
      <c r="M938" s="1" t="s">
        <v>773</v>
      </c>
      <c r="N938" s="1">
        <v>0</v>
      </c>
      <c r="O938" s="1" t="s">
        <v>75</v>
      </c>
      <c r="P938" s="1" t="s">
        <v>877</v>
      </c>
      <c r="Q938" s="1" t="e">
        <v>#N/A</v>
      </c>
      <c r="R938" s="1" t="e">
        <v>#N/A</v>
      </c>
      <c r="S938" s="1" t="e">
        <v>#N/A</v>
      </c>
      <c r="T938" s="1" t="e">
        <v>#N/A</v>
      </c>
    </row>
    <row r="939" spans="1:20" ht="15.75" customHeight="1" x14ac:dyDescent="0.2">
      <c r="A939" s="1" t="s">
        <v>2673</v>
      </c>
      <c r="B939" s="1" t="s">
        <v>5263</v>
      </c>
      <c r="C939" s="1" t="s">
        <v>113</v>
      </c>
      <c r="D939" s="1" t="s">
        <v>2673</v>
      </c>
      <c r="E939" s="1">
        <v>938</v>
      </c>
      <c r="F939" s="5" t="s">
        <v>2675</v>
      </c>
      <c r="G939" s="5" t="s">
        <v>2673</v>
      </c>
      <c r="H939" s="1">
        <v>3.2</v>
      </c>
      <c r="I939" s="1" t="s">
        <v>5264</v>
      </c>
      <c r="J939" s="1" t="s">
        <v>198</v>
      </c>
      <c r="K939" s="1" t="s">
        <v>877</v>
      </c>
      <c r="L939" s="1" t="str">
        <f>VLOOKUP(K939,countries!A:B,2,FALSE)</f>
        <v>SA_SE</v>
      </c>
      <c r="M939" s="1" t="s">
        <v>773</v>
      </c>
      <c r="N939" s="1">
        <v>0</v>
      </c>
      <c r="O939" s="1" t="s">
        <v>75</v>
      </c>
      <c r="P939" s="1" t="s">
        <v>877</v>
      </c>
      <c r="Q939" s="1" t="e">
        <v>#N/A</v>
      </c>
      <c r="R939" s="1" t="e">
        <v>#N/A</v>
      </c>
      <c r="S939" s="1" t="e">
        <v>#N/A</v>
      </c>
      <c r="T939" s="1" t="e">
        <v>#N/A</v>
      </c>
    </row>
    <row r="940" spans="1:20" ht="15.75" customHeight="1" x14ac:dyDescent="0.2">
      <c r="A940" s="1" t="s">
        <v>4569</v>
      </c>
      <c r="B940" s="1" t="s">
        <v>988</v>
      </c>
      <c r="C940" s="1" t="s">
        <v>988</v>
      </c>
      <c r="D940" s="1" t="s">
        <v>4569</v>
      </c>
      <c r="E940" s="1">
        <v>939</v>
      </c>
      <c r="F940" s="5" t="s">
        <v>3538</v>
      </c>
      <c r="G940" s="5" t="s">
        <v>4569</v>
      </c>
      <c r="H940" s="1">
        <v>3.2</v>
      </c>
      <c r="I940" s="1" t="s">
        <v>5265</v>
      </c>
      <c r="J940" s="1" t="s">
        <v>577</v>
      </c>
      <c r="K940" s="1" t="s">
        <v>296</v>
      </c>
      <c r="L940" s="1" t="str">
        <f>VLOOKUP(K940,countries!A:B,2,FALSE)</f>
        <v>SA_SE</v>
      </c>
      <c r="M940" s="1" t="s">
        <v>74</v>
      </c>
      <c r="N940" s="1" t="s">
        <v>1643</v>
      </c>
      <c r="O940" s="1" t="s">
        <v>47</v>
      </c>
      <c r="P940" s="1" t="s">
        <v>296</v>
      </c>
      <c r="Q940" s="1" t="e">
        <v>#N/A</v>
      </c>
      <c r="R940" s="1" t="e">
        <v>#N/A</v>
      </c>
      <c r="S940" s="1" t="e">
        <v>#N/A</v>
      </c>
      <c r="T940" s="1" t="e">
        <v>#N/A</v>
      </c>
    </row>
    <row r="941" spans="1:20" ht="15.75" customHeight="1" x14ac:dyDescent="0.2">
      <c r="A941" s="1" t="s">
        <v>3471</v>
      </c>
      <c r="B941" s="1" t="s">
        <v>319</v>
      </c>
      <c r="C941" s="1" t="s">
        <v>319</v>
      </c>
      <c r="D941" s="1" t="s">
        <v>3471</v>
      </c>
      <c r="E941" s="1">
        <v>940</v>
      </c>
      <c r="F941" s="5" t="s">
        <v>2177</v>
      </c>
      <c r="G941" s="5" t="s">
        <v>3471</v>
      </c>
      <c r="H941" s="1">
        <v>3.2</v>
      </c>
      <c r="I941" s="1" t="s">
        <v>5266</v>
      </c>
      <c r="J941" s="1" t="s">
        <v>198</v>
      </c>
      <c r="K941" s="1" t="s">
        <v>73</v>
      </c>
      <c r="L941" s="1" t="str">
        <f>VLOOKUP(K941,countries!A:B,2,FALSE)</f>
        <v>SA_SE</v>
      </c>
      <c r="M941" s="1" t="s">
        <v>74</v>
      </c>
      <c r="N941" s="1">
        <v>0</v>
      </c>
      <c r="O941" s="1" t="s">
        <v>47</v>
      </c>
      <c r="P941" s="1" t="s">
        <v>73</v>
      </c>
      <c r="Q941" s="1" t="e">
        <v>#N/A</v>
      </c>
      <c r="R941" s="1" t="e">
        <v>#N/A</v>
      </c>
      <c r="S941" s="1" t="e">
        <v>#N/A</v>
      </c>
      <c r="T941" s="1" t="e">
        <v>#N/A</v>
      </c>
    </row>
    <row r="942" spans="1:20" ht="15.75" customHeight="1" x14ac:dyDescent="0.2">
      <c r="A942" s="1" t="s">
        <v>3479</v>
      </c>
      <c r="B942" s="1" t="s">
        <v>5267</v>
      </c>
      <c r="C942" s="1" t="s">
        <v>319</v>
      </c>
      <c r="D942" s="1" t="s">
        <v>53</v>
      </c>
      <c r="E942" s="1">
        <v>941</v>
      </c>
      <c r="F942" s="5" t="s">
        <v>2177</v>
      </c>
      <c r="G942" s="5"/>
      <c r="H942" s="1">
        <v>3.2</v>
      </c>
      <c r="I942" s="1" t="s">
        <v>5268</v>
      </c>
      <c r="J942" s="1" t="s">
        <v>254</v>
      </c>
      <c r="K942" s="1" t="s">
        <v>73</v>
      </c>
      <c r="L942" s="1" t="str">
        <f>VLOOKUP(K942,countries!A:B,2,FALSE)</f>
        <v>SA_SE</v>
      </c>
      <c r="M942" s="1" t="s">
        <v>74</v>
      </c>
      <c r="N942" s="1">
        <v>0</v>
      </c>
      <c r="O942" s="1" t="s">
        <v>47</v>
      </c>
      <c r="P942" s="1" t="s">
        <v>73</v>
      </c>
      <c r="Q942" s="1" t="e">
        <v>#N/A</v>
      </c>
      <c r="R942" s="1" t="e">
        <v>#N/A</v>
      </c>
      <c r="S942" s="1" t="e">
        <v>#N/A</v>
      </c>
      <c r="T942" s="1" t="e">
        <v>#N/A</v>
      </c>
    </row>
    <row r="943" spans="1:20" ht="15.75" customHeight="1" x14ac:dyDescent="0.2">
      <c r="A943" s="1" t="s">
        <v>3475</v>
      </c>
      <c r="B943" s="1" t="s">
        <v>5269</v>
      </c>
      <c r="C943" s="1" t="s">
        <v>319</v>
      </c>
      <c r="D943" s="1" t="s">
        <v>53</v>
      </c>
      <c r="E943" s="1">
        <v>942</v>
      </c>
      <c r="F943" s="5" t="s">
        <v>2177</v>
      </c>
      <c r="G943" s="5"/>
      <c r="H943" s="1">
        <v>3.2</v>
      </c>
      <c r="I943" s="1" t="s">
        <v>5270</v>
      </c>
      <c r="J943" s="1" t="s">
        <v>254</v>
      </c>
      <c r="K943" s="1" t="s">
        <v>73</v>
      </c>
      <c r="L943" s="1" t="str">
        <f>VLOOKUP(K943,countries!A:B,2,FALSE)</f>
        <v>SA_SE</v>
      </c>
      <c r="M943" s="1" t="s">
        <v>74</v>
      </c>
      <c r="N943" s="1">
        <v>0</v>
      </c>
      <c r="O943" s="1" t="s">
        <v>47</v>
      </c>
      <c r="P943" s="1" t="s">
        <v>73</v>
      </c>
      <c r="Q943" s="1" t="e">
        <v>#N/A</v>
      </c>
      <c r="R943" s="1" t="e">
        <v>#N/A</v>
      </c>
      <c r="S943" s="1" t="e">
        <v>#N/A</v>
      </c>
      <c r="T943" s="1" t="e">
        <v>#N/A</v>
      </c>
    </row>
    <row r="944" spans="1:20" ht="15.75" customHeight="1" x14ac:dyDescent="0.2">
      <c r="A944" s="1" t="s">
        <v>3482</v>
      </c>
      <c r="B944" s="1" t="s">
        <v>323</v>
      </c>
      <c r="C944" s="1" t="s">
        <v>323</v>
      </c>
      <c r="D944" s="1" t="s">
        <v>3482</v>
      </c>
      <c r="E944" s="1">
        <v>943</v>
      </c>
      <c r="F944" s="5" t="s">
        <v>2177</v>
      </c>
      <c r="G944" s="5" t="s">
        <v>3482</v>
      </c>
      <c r="H944" s="1">
        <v>3.2</v>
      </c>
      <c r="I944" s="1" t="s">
        <v>5271</v>
      </c>
      <c r="J944" s="1" t="s">
        <v>841</v>
      </c>
      <c r="K944" s="1" t="s">
        <v>296</v>
      </c>
      <c r="L944" s="1" t="str">
        <f>VLOOKUP(K944,countries!A:B,2,FALSE)</f>
        <v>SA_SE</v>
      </c>
      <c r="M944" s="1" t="s">
        <v>344</v>
      </c>
      <c r="N944" s="1">
        <v>0</v>
      </c>
      <c r="O944" s="1" t="s">
        <v>47</v>
      </c>
      <c r="P944" s="1" t="s">
        <v>296</v>
      </c>
      <c r="Q944" s="1" t="e">
        <v>#N/A</v>
      </c>
      <c r="R944" s="1" t="e">
        <v>#N/A</v>
      </c>
      <c r="S944" s="1" t="e">
        <v>#N/A</v>
      </c>
      <c r="T944" s="1" t="e">
        <v>#N/A</v>
      </c>
    </row>
    <row r="945" spans="1:20" ht="15.75" customHeight="1" x14ac:dyDescent="0.2">
      <c r="A945" s="1" t="s">
        <v>4018</v>
      </c>
      <c r="B945" s="1" t="s">
        <v>604</v>
      </c>
      <c r="C945" s="1" t="s">
        <v>604</v>
      </c>
      <c r="D945" s="1" t="s">
        <v>4018</v>
      </c>
      <c r="E945" s="1">
        <v>944</v>
      </c>
      <c r="F945" s="5" t="s">
        <v>2358</v>
      </c>
      <c r="G945" s="5" t="s">
        <v>4018</v>
      </c>
      <c r="H945" s="1">
        <v>3.2</v>
      </c>
      <c r="I945" s="1" t="s">
        <v>5272</v>
      </c>
      <c r="J945" s="1" t="s">
        <v>905</v>
      </c>
      <c r="K945" s="1" t="s">
        <v>44</v>
      </c>
      <c r="L945" s="1" t="str">
        <f>VLOOKUP(K945,countries!A:B,2,FALSE)</f>
        <v>IN</v>
      </c>
      <c r="M945" s="1" t="s">
        <v>74</v>
      </c>
      <c r="N945" s="1">
        <v>0</v>
      </c>
      <c r="O945" s="1" t="s">
        <v>62</v>
      </c>
      <c r="P945" s="1" t="s">
        <v>44</v>
      </c>
      <c r="Q945" s="1" t="e">
        <v>#N/A</v>
      </c>
      <c r="R945" s="1" t="e">
        <v>#N/A</v>
      </c>
      <c r="S945" s="1" t="e">
        <v>#N/A</v>
      </c>
      <c r="T945" s="1" t="e">
        <v>#N/A</v>
      </c>
    </row>
    <row r="946" spans="1:20" ht="15.75" customHeight="1" x14ac:dyDescent="0.2">
      <c r="A946" s="1" t="s">
        <v>4022</v>
      </c>
      <c r="B946" s="1" t="s">
        <v>5273</v>
      </c>
      <c r="C946" s="1" t="s">
        <v>604</v>
      </c>
      <c r="D946" s="1" t="s">
        <v>53</v>
      </c>
      <c r="E946" s="1">
        <v>945</v>
      </c>
      <c r="F946" s="5" t="s">
        <v>2358</v>
      </c>
      <c r="G946" s="5"/>
      <c r="H946" s="1">
        <v>3.2</v>
      </c>
      <c r="I946" s="1" t="s">
        <v>5274</v>
      </c>
      <c r="J946" s="1" t="s">
        <v>81</v>
      </c>
      <c r="K946" s="1" t="s">
        <v>44</v>
      </c>
      <c r="L946" s="1" t="str">
        <f>VLOOKUP(K946,countries!A:B,2,FALSE)</f>
        <v>IN</v>
      </c>
      <c r="M946" s="1" t="s">
        <v>74</v>
      </c>
      <c r="N946" s="1">
        <v>0</v>
      </c>
      <c r="O946" s="1" t="s">
        <v>62</v>
      </c>
      <c r="P946" s="1" t="s">
        <v>44</v>
      </c>
      <c r="Q946" s="1" t="e">
        <v>#N/A</v>
      </c>
      <c r="R946" s="1" t="e">
        <v>#N/A</v>
      </c>
      <c r="S946" s="1" t="e">
        <v>#N/A</v>
      </c>
      <c r="T946" s="1" t="e">
        <v>#N/A</v>
      </c>
    </row>
    <row r="947" spans="1:20" ht="15.75" customHeight="1" x14ac:dyDescent="0.2">
      <c r="A947" s="1" t="s">
        <v>4512</v>
      </c>
      <c r="B947" s="1" t="s">
        <v>950</v>
      </c>
      <c r="C947" s="1" t="s">
        <v>950</v>
      </c>
      <c r="D947" s="1" t="s">
        <v>4512</v>
      </c>
      <c r="E947" s="1">
        <v>946</v>
      </c>
      <c r="F947" s="5" t="s">
        <v>3462</v>
      </c>
      <c r="G947" s="5" t="s">
        <v>4512</v>
      </c>
      <c r="H947" s="1">
        <v>3.2</v>
      </c>
      <c r="I947" s="1" t="s">
        <v>5275</v>
      </c>
      <c r="J947" s="1" t="s">
        <v>264</v>
      </c>
      <c r="K947" s="1" t="s">
        <v>877</v>
      </c>
      <c r="L947" s="1" t="str">
        <f>VLOOKUP(K947,countries!A:B,2,FALSE)</f>
        <v>SA_SE</v>
      </c>
      <c r="M947" s="1" t="s">
        <v>74</v>
      </c>
      <c r="N947" s="1">
        <v>0</v>
      </c>
      <c r="O947" s="1" t="s">
        <v>62</v>
      </c>
      <c r="P947" s="1" t="s">
        <v>877</v>
      </c>
      <c r="Q947" s="1" t="e">
        <v>#N/A</v>
      </c>
      <c r="R947" s="1" t="e">
        <v>#N/A</v>
      </c>
      <c r="S947" s="1" t="e">
        <v>#N/A</v>
      </c>
      <c r="T947" s="1" t="e">
        <v>#N/A</v>
      </c>
    </row>
    <row r="948" spans="1:20" ht="15.75" customHeight="1" x14ac:dyDescent="0.2">
      <c r="A948" s="1" t="s">
        <v>4330</v>
      </c>
      <c r="B948" s="1" t="s">
        <v>798</v>
      </c>
      <c r="C948" s="1" t="s">
        <v>798</v>
      </c>
      <c r="D948" s="1" t="s">
        <v>4330</v>
      </c>
      <c r="E948" s="1">
        <v>947</v>
      </c>
      <c r="F948" s="5" t="s">
        <v>3155</v>
      </c>
      <c r="G948" s="5" t="s">
        <v>4330</v>
      </c>
      <c r="H948" s="1">
        <v>3.2</v>
      </c>
      <c r="I948" s="1" t="s">
        <v>5276</v>
      </c>
      <c r="J948" s="1" t="s">
        <v>1498</v>
      </c>
      <c r="K948" s="1" t="s">
        <v>73</v>
      </c>
      <c r="L948" s="1" t="str">
        <f>VLOOKUP(K948,countries!A:B,2,FALSE)</f>
        <v>SA_SE</v>
      </c>
      <c r="M948" s="1" t="s">
        <v>275</v>
      </c>
      <c r="N948" s="1">
        <v>0</v>
      </c>
      <c r="O948" s="1" t="s">
        <v>47</v>
      </c>
      <c r="P948" s="1" t="s">
        <v>73</v>
      </c>
      <c r="Q948" s="1" t="e">
        <v>#N/A</v>
      </c>
      <c r="R948" s="1" t="e">
        <v>#N/A</v>
      </c>
      <c r="S948" s="1" t="e">
        <v>#N/A</v>
      </c>
      <c r="T948" s="1" t="e">
        <v>#N/A</v>
      </c>
    </row>
    <row r="949" spans="1:20" ht="15.75" customHeight="1" x14ac:dyDescent="0.2">
      <c r="A949" s="1" t="s">
        <v>4369</v>
      </c>
      <c r="B949" s="1" t="s">
        <v>836</v>
      </c>
      <c r="C949" s="1" t="s">
        <v>836</v>
      </c>
      <c r="D949" s="1" t="s">
        <v>4369</v>
      </c>
      <c r="E949" s="1">
        <v>948</v>
      </c>
      <c r="F949" s="5" t="s">
        <v>3217</v>
      </c>
      <c r="G949" s="5" t="s">
        <v>4369</v>
      </c>
      <c r="H949" s="1">
        <v>3.2</v>
      </c>
      <c r="I949" s="1" t="s">
        <v>5277</v>
      </c>
      <c r="J949" s="1" t="s">
        <v>328</v>
      </c>
      <c r="K949" s="1" t="s">
        <v>73</v>
      </c>
      <c r="L949" s="1" t="str">
        <f>VLOOKUP(K949,countries!A:B,2,FALSE)</f>
        <v>SA_SE</v>
      </c>
      <c r="M949" s="1" t="s">
        <v>773</v>
      </c>
      <c r="N949" s="1">
        <v>0</v>
      </c>
      <c r="O949" s="1" t="s">
        <v>47</v>
      </c>
      <c r="P949" s="1" t="s">
        <v>73</v>
      </c>
      <c r="Q949" s="1" t="e">
        <v>#N/A</v>
      </c>
      <c r="R949" s="1" t="e">
        <v>#N/A</v>
      </c>
      <c r="S949" s="1" t="e">
        <v>#N/A</v>
      </c>
      <c r="T949" s="1" t="e">
        <v>#N/A</v>
      </c>
    </row>
    <row r="950" spans="1:20" ht="15.75" customHeight="1" x14ac:dyDescent="0.2">
      <c r="A950" s="1" t="s">
        <v>4402</v>
      </c>
      <c r="B950" s="1" t="s">
        <v>860</v>
      </c>
      <c r="C950" s="1" t="s">
        <v>860</v>
      </c>
      <c r="D950" s="1" t="s">
        <v>4402</v>
      </c>
      <c r="E950" s="1">
        <v>949</v>
      </c>
      <c r="F950" s="5" t="s">
        <v>2401</v>
      </c>
      <c r="G950" s="5" t="s">
        <v>4402</v>
      </c>
      <c r="H950" s="1">
        <v>3.2</v>
      </c>
      <c r="I950" s="1" t="s">
        <v>5278</v>
      </c>
      <c r="J950" s="1" t="s">
        <v>295</v>
      </c>
      <c r="K950" s="1" t="s">
        <v>73</v>
      </c>
      <c r="L950" s="1" t="str">
        <f>VLOOKUP(K950,countries!A:B,2,FALSE)</f>
        <v>SA_SE</v>
      </c>
      <c r="M950" s="1" t="s">
        <v>46</v>
      </c>
      <c r="N950" s="1">
        <v>0</v>
      </c>
      <c r="O950" s="1" t="s">
        <v>47</v>
      </c>
      <c r="P950" s="1" t="s">
        <v>73</v>
      </c>
      <c r="Q950" s="1" t="e">
        <v>#N/A</v>
      </c>
      <c r="R950" s="1" t="e">
        <v>#N/A</v>
      </c>
      <c r="S950" s="1" t="e">
        <v>#N/A</v>
      </c>
      <c r="T950" s="1" t="e">
        <v>#N/A</v>
      </c>
    </row>
    <row r="951" spans="1:20" ht="15.75" customHeight="1" x14ac:dyDescent="0.2">
      <c r="A951" s="1" t="s">
        <v>4405</v>
      </c>
      <c r="B951" s="1" t="s">
        <v>5279</v>
      </c>
      <c r="C951" s="1" t="s">
        <v>860</v>
      </c>
      <c r="D951" s="1" t="s">
        <v>53</v>
      </c>
      <c r="E951" s="1">
        <v>950</v>
      </c>
      <c r="F951" s="5" t="s">
        <v>2401</v>
      </c>
      <c r="G951" s="5"/>
      <c r="H951" s="1">
        <v>3.2</v>
      </c>
      <c r="I951" s="1" t="s">
        <v>5280</v>
      </c>
      <c r="J951" s="1" t="s">
        <v>295</v>
      </c>
      <c r="K951" s="1" t="s">
        <v>73</v>
      </c>
      <c r="L951" s="1" t="str">
        <f>VLOOKUP(K951,countries!A:B,2,FALSE)</f>
        <v>SA_SE</v>
      </c>
      <c r="M951" s="1" t="s">
        <v>46</v>
      </c>
      <c r="N951" s="1">
        <v>0</v>
      </c>
      <c r="O951" s="1" t="s">
        <v>47</v>
      </c>
      <c r="P951" s="1" t="s">
        <v>73</v>
      </c>
      <c r="Q951" s="1" t="e">
        <v>#N/A</v>
      </c>
      <c r="R951" s="1" t="e">
        <v>#N/A</v>
      </c>
      <c r="S951" s="1" t="e">
        <v>#N/A</v>
      </c>
      <c r="T951" s="1" t="e">
        <v>#N/A</v>
      </c>
    </row>
    <row r="952" spans="1:20" ht="15.75" customHeight="1" x14ac:dyDescent="0.2">
      <c r="A952" s="1" t="s">
        <v>4573</v>
      </c>
      <c r="B952" s="1" t="s">
        <v>990</v>
      </c>
      <c r="C952" s="1" t="s">
        <v>990</v>
      </c>
      <c r="D952" s="1" t="s">
        <v>4573</v>
      </c>
      <c r="E952" s="1">
        <v>951</v>
      </c>
      <c r="F952" s="5" t="s">
        <v>3547</v>
      </c>
      <c r="G952" s="5" t="s">
        <v>4573</v>
      </c>
      <c r="H952" s="1">
        <v>3.2</v>
      </c>
      <c r="I952" s="1" t="s">
        <v>5281</v>
      </c>
      <c r="J952" s="1" t="s">
        <v>315</v>
      </c>
      <c r="K952" s="1" t="s">
        <v>174</v>
      </c>
      <c r="L952" s="1" t="str">
        <f>VLOOKUP(K952,countries!A:B,2,FALSE)</f>
        <v>A_S</v>
      </c>
      <c r="M952" s="1" t="s">
        <v>773</v>
      </c>
      <c r="N952" s="1">
        <v>0</v>
      </c>
      <c r="O952" s="1" t="s">
        <v>47</v>
      </c>
      <c r="P952" s="1" t="s">
        <v>174</v>
      </c>
      <c r="Q952" s="1" t="s">
        <v>535</v>
      </c>
      <c r="R952" s="1" t="s">
        <v>49</v>
      </c>
      <c r="S952" s="1">
        <v>40.1</v>
      </c>
      <c r="T952" s="1">
        <v>3421</v>
      </c>
    </row>
    <row r="953" spans="1:20" ht="15.75" customHeight="1" x14ac:dyDescent="0.2">
      <c r="A953" s="1" t="s">
        <v>3362</v>
      </c>
      <c r="B953" s="1" t="s">
        <v>5282</v>
      </c>
      <c r="C953" s="1" t="s">
        <v>259</v>
      </c>
      <c r="D953" s="1" t="s">
        <v>3362</v>
      </c>
      <c r="E953" s="1">
        <v>952</v>
      </c>
      <c r="F953" s="5" t="s">
        <v>3363</v>
      </c>
      <c r="G953" s="5" t="s">
        <v>3362</v>
      </c>
      <c r="H953" s="1">
        <v>3.2</v>
      </c>
      <c r="I953" s="1" t="s">
        <v>5283</v>
      </c>
      <c r="J953" s="1" t="s">
        <v>1119</v>
      </c>
      <c r="K953" s="1" t="s">
        <v>169</v>
      </c>
      <c r="L953" s="1" t="str">
        <f>VLOOKUP(K953,countries!A:B,2,FALSE)</f>
        <v>SA_NW</v>
      </c>
      <c r="M953" s="1" t="s">
        <v>61</v>
      </c>
      <c r="N953" s="1">
        <v>0</v>
      </c>
      <c r="O953" s="1" t="s">
        <v>47</v>
      </c>
      <c r="P953" s="1" t="s">
        <v>169</v>
      </c>
      <c r="Q953" s="1" t="s">
        <v>333</v>
      </c>
      <c r="R953" s="1" t="s">
        <v>75</v>
      </c>
      <c r="S953" s="1">
        <v>55.5</v>
      </c>
      <c r="T953" s="1">
        <v>2310</v>
      </c>
    </row>
    <row r="954" spans="1:20" ht="15.75" customHeight="1" x14ac:dyDescent="0.2">
      <c r="A954" s="1" t="s">
        <v>3894</v>
      </c>
      <c r="B954" s="1" t="s">
        <v>5284</v>
      </c>
      <c r="C954" s="1" t="s">
        <v>359</v>
      </c>
      <c r="D954" s="1" t="s">
        <v>3894</v>
      </c>
      <c r="E954" s="1">
        <v>953</v>
      </c>
      <c r="F954" s="5" t="s">
        <v>2682</v>
      </c>
      <c r="G954" s="5" t="s">
        <v>3894</v>
      </c>
      <c r="H954" s="1">
        <v>3.2</v>
      </c>
      <c r="I954" s="1" t="s">
        <v>5285</v>
      </c>
      <c r="J954" s="1" t="s">
        <v>733</v>
      </c>
      <c r="K954" s="1" t="s">
        <v>341</v>
      </c>
      <c r="L954" s="1" t="str">
        <f>VLOOKUP(K954,countries!A:B,2,FALSE)</f>
        <v>A_S</v>
      </c>
      <c r="M954" s="1" t="s">
        <v>74</v>
      </c>
      <c r="N954" s="1">
        <v>0</v>
      </c>
      <c r="O954" s="1" t="s">
        <v>75</v>
      </c>
      <c r="P954" s="1" t="s">
        <v>341</v>
      </c>
      <c r="Q954" s="1" t="e">
        <v>#N/A</v>
      </c>
      <c r="R954" s="1" t="e">
        <v>#N/A</v>
      </c>
      <c r="S954" s="1" t="e">
        <v>#N/A</v>
      </c>
      <c r="T954" s="1" t="e">
        <v>#N/A</v>
      </c>
    </row>
    <row r="955" spans="1:20" ht="15.75" customHeight="1" x14ac:dyDescent="0.2">
      <c r="A955" s="1" t="s">
        <v>5024</v>
      </c>
      <c r="B955" s="1" t="s">
        <v>1295</v>
      </c>
      <c r="C955" s="1" t="s">
        <v>1295</v>
      </c>
      <c r="D955" s="1" t="s">
        <v>5024</v>
      </c>
      <c r="E955" s="1">
        <v>954</v>
      </c>
      <c r="F955" s="5" t="s">
        <v>4078</v>
      </c>
      <c r="G955" s="5" t="s">
        <v>5024</v>
      </c>
      <c r="H955" s="1">
        <v>3.2</v>
      </c>
      <c r="I955" s="1" t="s">
        <v>5286</v>
      </c>
      <c r="J955" s="1" t="s">
        <v>1373</v>
      </c>
      <c r="K955" s="1" t="s">
        <v>1660</v>
      </c>
      <c r="L955" s="1" t="str">
        <f>VLOOKUP(K955,countries!A:B,2,FALSE)</f>
        <v>NA</v>
      </c>
      <c r="M955" s="1" t="s">
        <v>74</v>
      </c>
      <c r="N955" s="1" t="s">
        <v>1643</v>
      </c>
      <c r="O955" s="1" t="s">
        <v>356</v>
      </c>
      <c r="P955" s="1" t="s">
        <v>1660</v>
      </c>
      <c r="Q955" s="1" t="e">
        <v>#N/A</v>
      </c>
      <c r="R955" s="1" t="e">
        <v>#N/A</v>
      </c>
      <c r="S955" s="1" t="e">
        <v>#N/A</v>
      </c>
      <c r="T955" s="1" t="e">
        <v>#N/A</v>
      </c>
    </row>
    <row r="956" spans="1:20" ht="15.75" customHeight="1" x14ac:dyDescent="0.2">
      <c r="A956" s="1" t="s">
        <v>3897</v>
      </c>
      <c r="B956" s="1" t="s">
        <v>5287</v>
      </c>
      <c r="C956" s="1" t="s">
        <v>359</v>
      </c>
      <c r="D956" s="1" t="s">
        <v>3897</v>
      </c>
      <c r="E956" s="1">
        <v>955</v>
      </c>
      <c r="F956" s="5" t="s">
        <v>2688</v>
      </c>
      <c r="G956" s="5" t="s">
        <v>3897</v>
      </c>
      <c r="H956" s="1">
        <v>3.2</v>
      </c>
      <c r="I956" s="1" t="s">
        <v>5288</v>
      </c>
      <c r="J956" s="1" t="s">
        <v>1321</v>
      </c>
      <c r="K956" s="1" t="s">
        <v>341</v>
      </c>
      <c r="L956" s="1" t="str">
        <f>VLOOKUP(K956,countries!A:B,2,FALSE)</f>
        <v>A_S</v>
      </c>
      <c r="M956" s="1" t="s">
        <v>74</v>
      </c>
      <c r="N956" s="1">
        <v>0</v>
      </c>
      <c r="O956" s="1" t="s">
        <v>75</v>
      </c>
      <c r="P956" s="1" t="s">
        <v>341</v>
      </c>
      <c r="Q956" s="1" t="e">
        <v>#N/A</v>
      </c>
      <c r="R956" s="1" t="e">
        <v>#N/A</v>
      </c>
      <c r="S956" s="1" t="e">
        <v>#N/A</v>
      </c>
      <c r="T956" s="1" t="e">
        <v>#N/A</v>
      </c>
    </row>
    <row r="957" spans="1:20" ht="15.75" customHeight="1" x14ac:dyDescent="0.2">
      <c r="A957" s="1" t="s">
        <v>4717</v>
      </c>
      <c r="B957" s="1" t="s">
        <v>1078</v>
      </c>
      <c r="C957" s="1" t="s">
        <v>1078</v>
      </c>
      <c r="D957" s="1" t="s">
        <v>4717</v>
      </c>
      <c r="E957" s="1">
        <v>956</v>
      </c>
      <c r="F957" s="5" t="s">
        <v>3718</v>
      </c>
      <c r="G957" s="5" t="s">
        <v>4717</v>
      </c>
      <c r="H957" s="1">
        <v>3.2</v>
      </c>
      <c r="I957" s="1" t="s">
        <v>5289</v>
      </c>
      <c r="J957" s="1" t="s">
        <v>957</v>
      </c>
      <c r="K957" s="1" t="s">
        <v>917</v>
      </c>
      <c r="L957" s="1" t="str">
        <f>VLOOKUP(K957,countries!A:B,2,FALSE)</f>
        <v>A_S</v>
      </c>
      <c r="M957" s="1" t="s">
        <v>258</v>
      </c>
      <c r="N957" s="1">
        <v>0</v>
      </c>
      <c r="O957" s="1" t="s">
        <v>434</v>
      </c>
      <c r="P957" s="1" t="s">
        <v>917</v>
      </c>
      <c r="Q957" s="1" t="e">
        <v>#N/A</v>
      </c>
      <c r="R957" s="1" t="e">
        <v>#N/A</v>
      </c>
      <c r="S957" s="1" t="e">
        <v>#N/A</v>
      </c>
      <c r="T957" s="1" t="e">
        <v>#N/A</v>
      </c>
    </row>
    <row r="958" spans="1:20" ht="15.75" customHeight="1" x14ac:dyDescent="0.2">
      <c r="A958" s="1" t="s">
        <v>4576</v>
      </c>
      <c r="B958" s="1" t="s">
        <v>991</v>
      </c>
      <c r="C958" s="1" t="s">
        <v>991</v>
      </c>
      <c r="D958" s="1" t="s">
        <v>4576</v>
      </c>
      <c r="E958" s="1">
        <v>957</v>
      </c>
      <c r="F958" s="5" t="s">
        <v>3551</v>
      </c>
      <c r="G958" s="5" t="s">
        <v>4576</v>
      </c>
      <c r="H958" s="1">
        <v>3.2</v>
      </c>
      <c r="I958" s="1" t="s">
        <v>5290</v>
      </c>
      <c r="J958" s="1" t="s">
        <v>328</v>
      </c>
      <c r="K958" s="1" t="s">
        <v>174</v>
      </c>
      <c r="L958" s="1" t="str">
        <f>VLOOKUP(K958,countries!A:B,2,FALSE)</f>
        <v>A_S</v>
      </c>
      <c r="M958" s="1" t="s">
        <v>773</v>
      </c>
      <c r="N958" s="1">
        <v>0</v>
      </c>
      <c r="O958" s="1" t="s">
        <v>47</v>
      </c>
      <c r="P958" s="1" t="s">
        <v>174</v>
      </c>
      <c r="Q958" s="1" t="e">
        <v>#N/A</v>
      </c>
      <c r="R958" s="1" t="e">
        <v>#N/A</v>
      </c>
      <c r="S958" s="1" t="e">
        <v>#N/A</v>
      </c>
      <c r="T958" s="1" t="e">
        <v>#N/A</v>
      </c>
    </row>
    <row r="959" spans="1:20" ht="15.75" customHeight="1" x14ac:dyDescent="0.2">
      <c r="A959" s="1" t="s">
        <v>4043</v>
      </c>
      <c r="B959" s="1" t="s">
        <v>5291</v>
      </c>
      <c r="C959" s="1" t="s">
        <v>614</v>
      </c>
      <c r="D959" s="1" t="s">
        <v>4043</v>
      </c>
      <c r="E959" s="1">
        <v>958</v>
      </c>
      <c r="F959" s="5" t="s">
        <v>2829</v>
      </c>
      <c r="G959" s="5" t="s">
        <v>4043</v>
      </c>
      <c r="H959" s="1">
        <v>3.2</v>
      </c>
      <c r="I959" s="1" t="s">
        <v>5292</v>
      </c>
      <c r="J959" s="1" t="s">
        <v>315</v>
      </c>
      <c r="K959" s="1" t="s">
        <v>73</v>
      </c>
      <c r="L959" s="1" t="str">
        <f>VLOOKUP(K959,countries!A:B,2,FALSE)</f>
        <v>SA_SE</v>
      </c>
      <c r="M959" s="1" t="s">
        <v>258</v>
      </c>
      <c r="N959" s="1">
        <v>0</v>
      </c>
      <c r="O959" s="1" t="s">
        <v>434</v>
      </c>
      <c r="P959" s="1" t="s">
        <v>73</v>
      </c>
      <c r="Q959" s="1" t="e">
        <v>#N/A</v>
      </c>
      <c r="R959" s="1" t="e">
        <v>#N/A</v>
      </c>
      <c r="S959" s="1" t="e">
        <v>#N/A</v>
      </c>
      <c r="T959" s="1" t="e">
        <v>#N/A</v>
      </c>
    </row>
    <row r="960" spans="1:20" ht="15.75" customHeight="1" x14ac:dyDescent="0.2">
      <c r="A960" s="1" t="s">
        <v>4235</v>
      </c>
      <c r="B960" s="1" t="s">
        <v>737</v>
      </c>
      <c r="C960" s="1" t="s">
        <v>737</v>
      </c>
      <c r="D960" s="1" t="s">
        <v>4235</v>
      </c>
      <c r="E960" s="1">
        <v>959</v>
      </c>
      <c r="F960" s="5" t="s">
        <v>3075</v>
      </c>
      <c r="G960" s="5" t="s">
        <v>4235</v>
      </c>
      <c r="H960" s="1">
        <v>3.2</v>
      </c>
      <c r="I960" s="1" t="s">
        <v>5293</v>
      </c>
      <c r="J960" s="1" t="s">
        <v>1387</v>
      </c>
      <c r="K960" s="1" t="s">
        <v>1480</v>
      </c>
      <c r="L960" s="1" t="str">
        <f>VLOOKUP(K960,countries!A:B,2,FALSE)</f>
        <v>SA_NW</v>
      </c>
      <c r="M960" s="1" t="s">
        <v>46</v>
      </c>
      <c r="N960" s="1">
        <v>0</v>
      </c>
      <c r="O960" s="1" t="s">
        <v>47</v>
      </c>
      <c r="P960" s="1" t="s">
        <v>1480</v>
      </c>
      <c r="Q960" s="1" t="e">
        <v>#N/A</v>
      </c>
      <c r="R960" s="1" t="e">
        <v>#N/A</v>
      </c>
      <c r="S960" s="1" t="e">
        <v>#N/A</v>
      </c>
      <c r="T960" s="1" t="e">
        <v>#N/A</v>
      </c>
    </row>
    <row r="961" spans="1:20" ht="15.75" customHeight="1" x14ac:dyDescent="0.2">
      <c r="A961" s="1" t="s">
        <v>4925</v>
      </c>
      <c r="B961" s="1" t="s">
        <v>1223</v>
      </c>
      <c r="C961" s="1" t="s">
        <v>1223</v>
      </c>
      <c r="D961" s="1" t="s">
        <v>4925</v>
      </c>
      <c r="E961" s="1">
        <v>960</v>
      </c>
      <c r="F961" s="5" t="s">
        <v>3934</v>
      </c>
      <c r="G961" s="5" t="s">
        <v>4925</v>
      </c>
      <c r="H961" s="1">
        <v>3.2</v>
      </c>
      <c r="I961" s="1" t="s">
        <v>5294</v>
      </c>
      <c r="J961" s="1" t="s">
        <v>726</v>
      </c>
      <c r="K961" s="1" t="s">
        <v>1480</v>
      </c>
      <c r="L961" s="1" t="str">
        <f>VLOOKUP(K961,countries!A:B,2,FALSE)</f>
        <v>SA_NW</v>
      </c>
      <c r="M961" s="1" t="s">
        <v>74</v>
      </c>
      <c r="N961" s="1" t="s">
        <v>1643</v>
      </c>
      <c r="O961" s="1" t="s">
        <v>356</v>
      </c>
      <c r="P961" s="1" t="s">
        <v>1480</v>
      </c>
      <c r="Q961" s="1" t="e">
        <v>#N/A</v>
      </c>
      <c r="R961" s="1" t="e">
        <v>#N/A</v>
      </c>
      <c r="S961" s="1" t="e">
        <v>#N/A</v>
      </c>
      <c r="T961" s="1" t="e">
        <v>#N/A</v>
      </c>
    </row>
    <row r="962" spans="1:20" ht="15.75" customHeight="1" x14ac:dyDescent="0.2">
      <c r="A962" s="1" t="s">
        <v>4600</v>
      </c>
      <c r="B962" s="1" t="s">
        <v>1009</v>
      </c>
      <c r="C962" s="1" t="s">
        <v>1009</v>
      </c>
      <c r="D962" s="1" t="s">
        <v>4600</v>
      </c>
      <c r="E962" s="1">
        <v>961</v>
      </c>
      <c r="F962" s="5" t="s">
        <v>3590</v>
      </c>
      <c r="G962" s="5" t="s">
        <v>4600</v>
      </c>
      <c r="H962" s="1">
        <v>3.2</v>
      </c>
      <c r="I962" s="1" t="s">
        <v>5295</v>
      </c>
      <c r="J962" s="1" t="s">
        <v>716</v>
      </c>
      <c r="K962" s="1" t="s">
        <v>1480</v>
      </c>
      <c r="L962" s="1" t="str">
        <f>VLOOKUP(K962,countries!A:B,2,FALSE)</f>
        <v>SA_NW</v>
      </c>
      <c r="M962" s="1" t="s">
        <v>275</v>
      </c>
      <c r="N962" s="1" t="s">
        <v>1643</v>
      </c>
      <c r="O962" s="1" t="s">
        <v>47</v>
      </c>
      <c r="P962" s="1" t="s">
        <v>1480</v>
      </c>
      <c r="Q962" s="1" t="e">
        <v>#N/A</v>
      </c>
      <c r="R962" s="1" t="e">
        <v>#N/A</v>
      </c>
      <c r="S962" s="1" t="e">
        <v>#N/A</v>
      </c>
      <c r="T962" s="1" t="e">
        <v>#N/A</v>
      </c>
    </row>
    <row r="963" spans="1:20" ht="15.75" customHeight="1" x14ac:dyDescent="0.2">
      <c r="A963" s="1" t="s">
        <v>4615</v>
      </c>
      <c r="B963" s="1" t="s">
        <v>5296</v>
      </c>
      <c r="C963" s="1" t="s">
        <v>1016</v>
      </c>
      <c r="D963" s="1" t="s">
        <v>4615</v>
      </c>
      <c r="E963" s="1">
        <v>962</v>
      </c>
      <c r="F963" s="5" t="s">
        <v>3612</v>
      </c>
      <c r="G963" s="5" t="s">
        <v>4615</v>
      </c>
      <c r="H963" s="1">
        <v>3.2</v>
      </c>
      <c r="I963" s="1" t="s">
        <v>5297</v>
      </c>
      <c r="J963" s="1" t="s">
        <v>751</v>
      </c>
      <c r="K963" s="1" t="s">
        <v>1480</v>
      </c>
      <c r="L963" s="1" t="str">
        <f>VLOOKUP(K963,countries!A:B,2,FALSE)</f>
        <v>SA_NW</v>
      </c>
      <c r="M963" s="1" t="s">
        <v>46</v>
      </c>
      <c r="N963" s="1" t="s">
        <v>1643</v>
      </c>
      <c r="O963" s="1" t="s">
        <v>47</v>
      </c>
      <c r="P963" s="1" t="s">
        <v>1480</v>
      </c>
      <c r="Q963" s="1" t="e">
        <v>#N/A</v>
      </c>
      <c r="R963" s="1" t="e">
        <v>#N/A</v>
      </c>
      <c r="S963" s="1" t="e">
        <v>#N/A</v>
      </c>
      <c r="T963" s="1" t="e">
        <v>#N/A</v>
      </c>
    </row>
    <row r="964" spans="1:20" ht="15.75" customHeight="1" x14ac:dyDescent="0.2">
      <c r="A964" s="1" t="s">
        <v>4993</v>
      </c>
      <c r="B964" s="1" t="s">
        <v>1271</v>
      </c>
      <c r="C964" s="1" t="s">
        <v>1271</v>
      </c>
      <c r="D964" s="1" t="s">
        <v>4993</v>
      </c>
      <c r="E964" s="1">
        <v>963</v>
      </c>
      <c r="F964" s="5" t="s">
        <v>4039</v>
      </c>
      <c r="G964" s="5" t="s">
        <v>4993</v>
      </c>
      <c r="H964" s="1">
        <v>3.2</v>
      </c>
      <c r="I964" s="1" t="s">
        <v>5298</v>
      </c>
      <c r="J964" s="1" t="s">
        <v>1729</v>
      </c>
      <c r="K964" s="1" t="s">
        <v>858</v>
      </c>
      <c r="L964" s="1" t="str">
        <f>VLOOKUP(K964,countries!A:B,2,FALSE)</f>
        <v>SA_NW</v>
      </c>
      <c r="M964" s="1" t="s">
        <v>74</v>
      </c>
      <c r="N964" s="1" t="s">
        <v>1643</v>
      </c>
      <c r="O964" s="1" t="s">
        <v>356</v>
      </c>
      <c r="P964" s="1" t="s">
        <v>858</v>
      </c>
      <c r="Q964" s="1" t="e">
        <v>#N/A</v>
      </c>
      <c r="R964" s="1" t="e">
        <v>#N/A</v>
      </c>
      <c r="S964" s="1" t="e">
        <v>#N/A</v>
      </c>
      <c r="T964" s="1" t="e">
        <v>#N/A</v>
      </c>
    </row>
    <row r="965" spans="1:20" ht="15.75" customHeight="1" x14ac:dyDescent="0.2">
      <c r="A965" s="1" t="s">
        <v>5015</v>
      </c>
      <c r="B965" s="1" t="s">
        <v>1285</v>
      </c>
      <c r="C965" s="1" t="s">
        <v>1285</v>
      </c>
      <c r="D965" s="1" t="s">
        <v>5015</v>
      </c>
      <c r="E965" s="1">
        <v>964</v>
      </c>
      <c r="F965" s="5" t="s">
        <v>4068</v>
      </c>
      <c r="G965" s="5" t="s">
        <v>5015</v>
      </c>
      <c r="H965" s="1">
        <v>3.2</v>
      </c>
      <c r="I965" s="1" t="s">
        <v>5299</v>
      </c>
      <c r="J965" s="1" t="s">
        <v>1022</v>
      </c>
      <c r="K965" s="1" t="s">
        <v>858</v>
      </c>
      <c r="L965" s="1" t="str">
        <f>VLOOKUP(K965,countries!A:B,2,FALSE)</f>
        <v>SA_NW</v>
      </c>
      <c r="M965" s="1" t="s">
        <v>74</v>
      </c>
      <c r="N965" s="1">
        <v>0</v>
      </c>
      <c r="O965" s="1" t="s">
        <v>356</v>
      </c>
      <c r="P965" s="1" t="s">
        <v>858</v>
      </c>
      <c r="Q965" s="1" t="e">
        <v>#N/A</v>
      </c>
      <c r="R965" s="1" t="e">
        <v>#N/A</v>
      </c>
      <c r="S965" s="1" t="e">
        <v>#N/A</v>
      </c>
      <c r="T965" s="1" t="e">
        <v>#N/A</v>
      </c>
    </row>
    <row r="966" spans="1:20" ht="15.75" customHeight="1" x14ac:dyDescent="0.2">
      <c r="A966" s="1" t="s">
        <v>4646</v>
      </c>
      <c r="B966" s="1" t="s">
        <v>5300</v>
      </c>
      <c r="C966" s="1" t="s">
        <v>1027</v>
      </c>
      <c r="D966" s="1" t="s">
        <v>4646</v>
      </c>
      <c r="E966" s="1">
        <v>965</v>
      </c>
      <c r="F966" s="5" t="s">
        <v>2199</v>
      </c>
      <c r="G966" s="5" t="s">
        <v>4646</v>
      </c>
      <c r="H966" s="1">
        <v>3.2</v>
      </c>
      <c r="I966" s="1" t="s">
        <v>5301</v>
      </c>
      <c r="J966" s="1" t="s">
        <v>1576</v>
      </c>
      <c r="K966" s="1" t="s">
        <v>858</v>
      </c>
      <c r="L966" s="1" t="str">
        <f>VLOOKUP(K966,countries!A:B,2,FALSE)</f>
        <v>SA_NW</v>
      </c>
      <c r="M966" s="1" t="s">
        <v>74</v>
      </c>
      <c r="N966" s="1" t="s">
        <v>1643</v>
      </c>
      <c r="O966" s="1" t="s">
        <v>47</v>
      </c>
      <c r="P966" s="1" t="s">
        <v>858</v>
      </c>
      <c r="Q966" s="1" t="e">
        <v>#N/A</v>
      </c>
      <c r="R966" s="1" t="e">
        <v>#N/A</v>
      </c>
      <c r="S966" s="1" t="e">
        <v>#N/A</v>
      </c>
      <c r="T966" s="1" t="e">
        <v>#N/A</v>
      </c>
    </row>
    <row r="967" spans="1:20" ht="15.75" customHeight="1" x14ac:dyDescent="0.2">
      <c r="A967" s="1" t="s">
        <v>4644</v>
      </c>
      <c r="B967" s="1" t="s">
        <v>1276</v>
      </c>
      <c r="C967" s="1" t="s">
        <v>1276</v>
      </c>
      <c r="D967" s="1" t="s">
        <v>4644</v>
      </c>
      <c r="E967" s="1">
        <v>966</v>
      </c>
      <c r="F967" s="5" t="s">
        <v>2199</v>
      </c>
      <c r="G967" s="5" t="s">
        <v>4644</v>
      </c>
      <c r="H967" s="1">
        <v>3.2</v>
      </c>
      <c r="I967" s="1" t="s">
        <v>5302</v>
      </c>
      <c r="J967" s="1" t="s">
        <v>1498</v>
      </c>
      <c r="K967" s="1" t="s">
        <v>858</v>
      </c>
      <c r="L967" s="1" t="str">
        <f>VLOOKUP(K967,countries!A:B,2,FALSE)</f>
        <v>SA_NW</v>
      </c>
      <c r="M967" s="1" t="s">
        <v>74</v>
      </c>
      <c r="N967" s="1">
        <v>0</v>
      </c>
      <c r="O967" s="1" t="s">
        <v>356</v>
      </c>
      <c r="P967" s="1" t="s">
        <v>858</v>
      </c>
      <c r="Q967" s="1" t="e">
        <v>#N/A</v>
      </c>
      <c r="R967" s="1" t="e">
        <v>#N/A</v>
      </c>
      <c r="S967" s="1" t="e">
        <v>#N/A</v>
      </c>
      <c r="T967" s="1" t="e">
        <v>#N/A</v>
      </c>
    </row>
    <row r="968" spans="1:20" ht="15.75" customHeight="1" x14ac:dyDescent="0.2">
      <c r="A968" s="1" t="s">
        <v>4641</v>
      </c>
      <c r="B968" s="1" t="s">
        <v>1027</v>
      </c>
      <c r="C968" s="1" t="s">
        <v>1027</v>
      </c>
      <c r="D968" s="1" t="s">
        <v>53</v>
      </c>
      <c r="E968" s="1">
        <v>967</v>
      </c>
      <c r="F968" s="5" t="s">
        <v>2199</v>
      </c>
      <c r="G968" s="5"/>
      <c r="H968" s="1">
        <v>3.2</v>
      </c>
      <c r="I968" s="1" t="s">
        <v>5303</v>
      </c>
      <c r="J968" s="1" t="s">
        <v>924</v>
      </c>
      <c r="K968" s="1" t="s">
        <v>858</v>
      </c>
      <c r="L968" s="1" t="str">
        <f>VLOOKUP(K968,countries!A:B,2,FALSE)</f>
        <v>SA_NW</v>
      </c>
      <c r="M968" s="1" t="s">
        <v>74</v>
      </c>
      <c r="N968" s="1" t="s">
        <v>1643</v>
      </c>
      <c r="O968" s="1" t="s">
        <v>47</v>
      </c>
      <c r="P968" s="1" t="s">
        <v>858</v>
      </c>
      <c r="Q968" s="1" t="e">
        <v>#N/A</v>
      </c>
      <c r="R968" s="1" t="e">
        <v>#N/A</v>
      </c>
      <c r="S968" s="1" t="e">
        <v>#N/A</v>
      </c>
      <c r="T968" s="1" t="e">
        <v>#N/A</v>
      </c>
    </row>
    <row r="969" spans="1:20" ht="15.75" customHeight="1" x14ac:dyDescent="0.2">
      <c r="A969" s="1" t="s">
        <v>4648</v>
      </c>
      <c r="B969" s="1" t="s">
        <v>1270</v>
      </c>
      <c r="C969" s="1" t="s">
        <v>1270</v>
      </c>
      <c r="D969" s="1" t="s">
        <v>4648</v>
      </c>
      <c r="E969" s="1">
        <v>968</v>
      </c>
      <c r="F969" s="5" t="s">
        <v>2199</v>
      </c>
      <c r="G969" s="5" t="s">
        <v>4648</v>
      </c>
      <c r="H969" s="1">
        <v>3.2</v>
      </c>
      <c r="I969" s="1" t="s">
        <v>5304</v>
      </c>
      <c r="J969" s="1" t="s">
        <v>109</v>
      </c>
      <c r="K969" s="1" t="s">
        <v>858</v>
      </c>
      <c r="L969" s="1" t="str">
        <f>VLOOKUP(K969,countries!A:B,2,FALSE)</f>
        <v>SA_NW</v>
      </c>
      <c r="M969" s="1" t="s">
        <v>74</v>
      </c>
      <c r="N969" s="1" t="s">
        <v>1643</v>
      </c>
      <c r="O969" s="1" t="s">
        <v>356</v>
      </c>
      <c r="P969" s="1" t="s">
        <v>858</v>
      </c>
      <c r="Q969" s="1" t="e">
        <v>#N/A</v>
      </c>
      <c r="R969" s="1" t="e">
        <v>#N/A</v>
      </c>
      <c r="S969" s="1" t="e">
        <v>#N/A</v>
      </c>
      <c r="T969" s="1" t="e">
        <v>#N/A</v>
      </c>
    </row>
    <row r="970" spans="1:20" ht="15.75" customHeight="1" x14ac:dyDescent="0.2">
      <c r="A970" s="1" t="s">
        <v>4224</v>
      </c>
      <c r="B970" s="1" t="s">
        <v>979</v>
      </c>
      <c r="C970" s="1" t="s">
        <v>979</v>
      </c>
      <c r="D970" s="1" t="s">
        <v>4224</v>
      </c>
      <c r="E970" s="1">
        <v>969</v>
      </c>
      <c r="F970" s="5" t="s">
        <v>2189</v>
      </c>
      <c r="G970" s="5" t="s">
        <v>4224</v>
      </c>
      <c r="H970" s="1">
        <v>3.2</v>
      </c>
      <c r="I970" s="1" t="s">
        <v>5305</v>
      </c>
      <c r="J970" s="1" t="s">
        <v>804</v>
      </c>
      <c r="K970" s="1" t="s">
        <v>1480</v>
      </c>
      <c r="L970" s="1" t="str">
        <f>VLOOKUP(K970,countries!A:B,2,FALSE)</f>
        <v>SA_NW</v>
      </c>
      <c r="M970" s="1" t="s">
        <v>275</v>
      </c>
      <c r="N970" s="1" t="s">
        <v>1642</v>
      </c>
      <c r="O970" s="1" t="s">
        <v>47</v>
      </c>
      <c r="P970" s="1" t="s">
        <v>1480</v>
      </c>
      <c r="Q970" s="1" t="e">
        <v>#N/A</v>
      </c>
      <c r="R970" s="1" t="e">
        <v>#N/A</v>
      </c>
      <c r="S970" s="1" t="e">
        <v>#N/A</v>
      </c>
      <c r="T970" s="1" t="e">
        <v>#N/A</v>
      </c>
    </row>
    <row r="971" spans="1:20" ht="15.75" customHeight="1" x14ac:dyDescent="0.2">
      <c r="A971" s="1" t="s">
        <v>4958</v>
      </c>
      <c r="B971" s="1" t="s">
        <v>1243</v>
      </c>
      <c r="C971" s="1" t="s">
        <v>1243</v>
      </c>
      <c r="D971" s="1" t="s">
        <v>4958</v>
      </c>
      <c r="E971" s="1">
        <v>970</v>
      </c>
      <c r="F971" s="5" t="s">
        <v>3975</v>
      </c>
      <c r="G971" s="5" t="s">
        <v>4958</v>
      </c>
      <c r="H971" s="1">
        <v>3.2</v>
      </c>
      <c r="I971" s="1" t="s">
        <v>5306</v>
      </c>
      <c r="J971" s="1" t="s">
        <v>924</v>
      </c>
      <c r="K971" s="1" t="s">
        <v>1480</v>
      </c>
      <c r="L971" s="1" t="str">
        <f>VLOOKUP(K971,countries!A:B,2,FALSE)</f>
        <v>SA_NW</v>
      </c>
      <c r="M971" s="1" t="s">
        <v>74</v>
      </c>
      <c r="N971" s="1" t="s">
        <v>1643</v>
      </c>
      <c r="O971" s="1" t="s">
        <v>356</v>
      </c>
      <c r="P971" s="1" t="s">
        <v>1480</v>
      </c>
      <c r="Q971" s="1" t="e">
        <v>#N/A</v>
      </c>
      <c r="R971" s="1" t="e">
        <v>#N/A</v>
      </c>
      <c r="S971" s="1" t="e">
        <v>#N/A</v>
      </c>
      <c r="T971" s="1" t="e">
        <v>#N/A</v>
      </c>
    </row>
    <row r="972" spans="1:20" ht="15.75" customHeight="1" x14ac:dyDescent="0.2">
      <c r="A972" s="1" t="s">
        <v>4222</v>
      </c>
      <c r="B972" s="1" t="s">
        <v>5307</v>
      </c>
      <c r="C972" s="1" t="s">
        <v>979</v>
      </c>
      <c r="D972" s="1" t="s">
        <v>53</v>
      </c>
      <c r="E972" s="1">
        <v>971</v>
      </c>
      <c r="F972" s="5" t="s">
        <v>2189</v>
      </c>
      <c r="G972" s="5"/>
      <c r="H972" s="1">
        <v>3.2</v>
      </c>
      <c r="I972" s="1" t="s">
        <v>5308</v>
      </c>
      <c r="J972" s="1" t="s">
        <v>489</v>
      </c>
      <c r="K972" s="1" t="s">
        <v>1480</v>
      </c>
      <c r="L972" s="1" t="str">
        <f>VLOOKUP(K972,countries!A:B,2,FALSE)</f>
        <v>SA_NW</v>
      </c>
      <c r="M972" s="1" t="s">
        <v>275</v>
      </c>
      <c r="N972" s="1" t="s">
        <v>1642</v>
      </c>
      <c r="O972" s="1" t="s">
        <v>47</v>
      </c>
      <c r="P972" s="1" t="s">
        <v>1480</v>
      </c>
      <c r="Q972" s="1" t="e">
        <v>#N/A</v>
      </c>
      <c r="R972" s="1" t="e">
        <v>#N/A</v>
      </c>
      <c r="S972" s="1" t="e">
        <v>#N/A</v>
      </c>
      <c r="T972" s="1" t="e">
        <v>#N/A</v>
      </c>
    </row>
    <row r="973" spans="1:20" ht="15.75" customHeight="1" x14ac:dyDescent="0.2">
      <c r="A973" s="1" t="s">
        <v>4217</v>
      </c>
      <c r="B973" s="1" t="s">
        <v>735</v>
      </c>
      <c r="C973" s="1" t="s">
        <v>735</v>
      </c>
      <c r="D973" s="1" t="s">
        <v>4217</v>
      </c>
      <c r="E973" s="1">
        <v>972</v>
      </c>
      <c r="F973" s="5" t="s">
        <v>2189</v>
      </c>
      <c r="G973" s="5" t="s">
        <v>4217</v>
      </c>
      <c r="H973" s="1">
        <v>3.2</v>
      </c>
      <c r="I973" s="1" t="s">
        <v>5309</v>
      </c>
      <c r="J973" s="1" t="s">
        <v>140</v>
      </c>
      <c r="K973" s="1" t="s">
        <v>858</v>
      </c>
      <c r="L973" s="1" t="str">
        <f>VLOOKUP(K973,countries!A:B,2,FALSE)</f>
        <v>SA_NW</v>
      </c>
      <c r="M973" s="1" t="s">
        <v>46</v>
      </c>
      <c r="N973" s="1">
        <v>0</v>
      </c>
      <c r="O973" s="1" t="s">
        <v>75</v>
      </c>
      <c r="P973" s="1" t="s">
        <v>858</v>
      </c>
      <c r="Q973" s="1" t="e">
        <v>#N/A</v>
      </c>
      <c r="R973" s="1" t="e">
        <v>#N/A</v>
      </c>
      <c r="S973" s="1" t="e">
        <v>#N/A</v>
      </c>
      <c r="T973" s="1" t="e">
        <v>#N/A</v>
      </c>
    </row>
    <row r="974" spans="1:20" ht="15.75" customHeight="1" x14ac:dyDescent="0.2">
      <c r="A974" s="1" t="s">
        <v>4220</v>
      </c>
      <c r="B974" s="1" t="s">
        <v>736</v>
      </c>
      <c r="C974" s="1" t="s">
        <v>736</v>
      </c>
      <c r="D974" s="1" t="s">
        <v>4220</v>
      </c>
      <c r="E974" s="1">
        <v>973</v>
      </c>
      <c r="F974" s="5" t="s">
        <v>2189</v>
      </c>
      <c r="G974" s="5" t="s">
        <v>4220</v>
      </c>
      <c r="H974" s="1">
        <v>3.2</v>
      </c>
      <c r="I974" s="1" t="s">
        <v>5310</v>
      </c>
      <c r="J974" s="1" t="s">
        <v>64</v>
      </c>
      <c r="K974" s="1" t="s">
        <v>73</v>
      </c>
      <c r="L974" s="1" t="str">
        <f>VLOOKUP(K974,countries!A:B,2,FALSE)</f>
        <v>SA_SE</v>
      </c>
      <c r="M974" s="1" t="s">
        <v>275</v>
      </c>
      <c r="N974" s="1">
        <v>0</v>
      </c>
      <c r="O974" s="1" t="s">
        <v>47</v>
      </c>
      <c r="P974" s="1" t="s">
        <v>73</v>
      </c>
      <c r="Q974" s="1" t="e">
        <v>#N/A</v>
      </c>
      <c r="R974" s="1" t="e">
        <v>#N/A</v>
      </c>
      <c r="S974" s="1" t="e">
        <v>#N/A</v>
      </c>
      <c r="T974" s="1" t="e">
        <v>#N/A</v>
      </c>
    </row>
    <row r="975" spans="1:20" ht="15.75" customHeight="1" x14ac:dyDescent="0.2">
      <c r="A975" s="1" t="s">
        <v>4269</v>
      </c>
      <c r="B975" s="1" t="s">
        <v>765</v>
      </c>
      <c r="C975" s="1" t="s">
        <v>765</v>
      </c>
      <c r="D975" s="1" t="s">
        <v>4269</v>
      </c>
      <c r="E975" s="1">
        <v>974</v>
      </c>
      <c r="F975" s="5" t="s">
        <v>2383</v>
      </c>
      <c r="G975" s="5" t="s">
        <v>4269</v>
      </c>
      <c r="H975" s="1">
        <v>3.2</v>
      </c>
      <c r="I975" s="1" t="s">
        <v>5311</v>
      </c>
      <c r="J975" s="1" t="s">
        <v>1587</v>
      </c>
      <c r="K975" s="1" t="s">
        <v>73</v>
      </c>
      <c r="L975" s="1" t="str">
        <f>VLOOKUP(K975,countries!A:B,2,FALSE)</f>
        <v>SA_SE</v>
      </c>
      <c r="M975" s="1" t="s">
        <v>275</v>
      </c>
      <c r="N975" s="1">
        <v>0</v>
      </c>
      <c r="O975" s="1" t="s">
        <v>47</v>
      </c>
      <c r="P975" s="1" t="s">
        <v>73</v>
      </c>
      <c r="Q975" s="1" t="s">
        <v>535</v>
      </c>
      <c r="R975" s="1" t="s">
        <v>49</v>
      </c>
      <c r="S975" s="1">
        <v>40.1</v>
      </c>
      <c r="T975" s="1">
        <v>3421</v>
      </c>
    </row>
    <row r="976" spans="1:20" ht="15.75" customHeight="1" x14ac:dyDescent="0.2">
      <c r="A976" s="1" t="s">
        <v>4271</v>
      </c>
      <c r="B976" s="1" t="s">
        <v>5312</v>
      </c>
      <c r="C976" s="1" t="s">
        <v>765</v>
      </c>
      <c r="D976" s="1" t="s">
        <v>53</v>
      </c>
      <c r="E976" s="1">
        <v>975</v>
      </c>
      <c r="F976" s="5" t="s">
        <v>2383</v>
      </c>
      <c r="G976" s="5"/>
      <c r="H976" s="1">
        <v>3.2</v>
      </c>
      <c r="I976" s="1" t="s">
        <v>5313</v>
      </c>
      <c r="J976" s="1" t="s">
        <v>1551</v>
      </c>
      <c r="K976" s="1" t="s">
        <v>73</v>
      </c>
      <c r="L976" s="1" t="str">
        <f>VLOOKUP(K976,countries!A:B,2,FALSE)</f>
        <v>SA_SE</v>
      </c>
      <c r="M976" s="1" t="s">
        <v>275</v>
      </c>
      <c r="N976" s="1">
        <v>0</v>
      </c>
      <c r="O976" s="1" t="s">
        <v>47</v>
      </c>
      <c r="P976" s="1" t="s">
        <v>73</v>
      </c>
      <c r="Q976" s="1" t="s">
        <v>535</v>
      </c>
      <c r="R976" s="1" t="s">
        <v>49</v>
      </c>
      <c r="S976" s="1">
        <v>40.1</v>
      </c>
      <c r="T976" s="1">
        <v>3421</v>
      </c>
    </row>
    <row r="977" spans="1:20" ht="15.75" customHeight="1" x14ac:dyDescent="0.2">
      <c r="A977" s="1" t="s">
        <v>4408</v>
      </c>
      <c r="B977" s="1" t="s">
        <v>861</v>
      </c>
      <c r="C977" s="1" t="s">
        <v>861</v>
      </c>
      <c r="D977" s="1" t="s">
        <v>4408</v>
      </c>
      <c r="E977" s="1">
        <v>976</v>
      </c>
      <c r="F977" s="5" t="s">
        <v>2404</v>
      </c>
      <c r="G977" s="5" t="s">
        <v>4408</v>
      </c>
      <c r="H977" s="1">
        <v>3.2</v>
      </c>
      <c r="I977" s="1" t="s">
        <v>5314</v>
      </c>
      <c r="J977" s="1" t="s">
        <v>363</v>
      </c>
      <c r="K977" s="1" t="s">
        <v>73</v>
      </c>
      <c r="L977" s="1" t="str">
        <f>VLOOKUP(K977,countries!A:B,2,FALSE)</f>
        <v>SA_SE</v>
      </c>
      <c r="M977" s="1" t="s">
        <v>46</v>
      </c>
      <c r="N977" s="1">
        <v>0</v>
      </c>
      <c r="O977" s="1" t="s">
        <v>47</v>
      </c>
      <c r="P977" s="1" t="s">
        <v>73</v>
      </c>
      <c r="Q977" s="1" t="e">
        <v>#N/A</v>
      </c>
      <c r="R977" s="1" t="e">
        <v>#N/A</v>
      </c>
      <c r="S977" s="1" t="e">
        <v>#N/A</v>
      </c>
      <c r="T977" s="1" t="e">
        <v>#N/A</v>
      </c>
    </row>
    <row r="978" spans="1:20" ht="15.75" customHeight="1" x14ac:dyDescent="0.2">
      <c r="A978" s="1" t="s">
        <v>4410</v>
      </c>
      <c r="B978" s="1" t="s">
        <v>862</v>
      </c>
      <c r="C978" s="1" t="s">
        <v>862</v>
      </c>
      <c r="D978" s="1" t="s">
        <v>4410</v>
      </c>
      <c r="E978" s="1">
        <v>977</v>
      </c>
      <c r="F978" s="5" t="s">
        <v>2404</v>
      </c>
      <c r="G978" s="5" t="s">
        <v>4410</v>
      </c>
      <c r="H978" s="1">
        <v>3.2</v>
      </c>
      <c r="I978" s="1" t="s">
        <v>5315</v>
      </c>
      <c r="J978" s="1" t="s">
        <v>924</v>
      </c>
      <c r="K978" s="1" t="s">
        <v>73</v>
      </c>
      <c r="L978" s="1" t="str">
        <f>VLOOKUP(K978,countries!A:B,2,FALSE)</f>
        <v>SA_SE</v>
      </c>
      <c r="M978" s="1" t="s">
        <v>46</v>
      </c>
      <c r="N978" s="1">
        <v>0</v>
      </c>
      <c r="O978" s="1" t="s">
        <v>47</v>
      </c>
      <c r="P978" s="1" t="s">
        <v>73</v>
      </c>
      <c r="Q978" s="1" t="e">
        <v>#N/A</v>
      </c>
      <c r="R978" s="1" t="e">
        <v>#N/A</v>
      </c>
      <c r="S978" s="1" t="e">
        <v>#N/A</v>
      </c>
      <c r="T978" s="1" t="e">
        <v>#N/A</v>
      </c>
    </row>
    <row r="979" spans="1:20" ht="15.75" customHeight="1" x14ac:dyDescent="0.2">
      <c r="A979" s="1" t="s">
        <v>3569</v>
      </c>
      <c r="B979" s="1" t="s">
        <v>368</v>
      </c>
      <c r="C979" s="1" t="s">
        <v>368</v>
      </c>
      <c r="D979" s="1" t="s">
        <v>3569</v>
      </c>
      <c r="E979" s="1">
        <v>978</v>
      </c>
      <c r="F979" s="5" t="s">
        <v>2539</v>
      </c>
      <c r="G979" s="5" t="s">
        <v>3569</v>
      </c>
      <c r="H979" s="1">
        <v>3.2</v>
      </c>
      <c r="I979" s="1" t="s">
        <v>5316</v>
      </c>
      <c r="J979" s="1" t="s">
        <v>81</v>
      </c>
      <c r="K979" s="1" t="s">
        <v>1480</v>
      </c>
      <c r="L979" s="1" t="str">
        <f>VLOOKUP(K979,countries!A:B,2,FALSE)</f>
        <v>SA_NW</v>
      </c>
      <c r="M979" s="1" t="s">
        <v>74</v>
      </c>
      <c r="N979" s="1">
        <v>0</v>
      </c>
      <c r="O979" s="1" t="s">
        <v>47</v>
      </c>
      <c r="P979" s="1" t="s">
        <v>1480</v>
      </c>
      <c r="Q979" s="1" t="e">
        <v>#N/A</v>
      </c>
      <c r="R979" s="1" t="e">
        <v>#N/A</v>
      </c>
      <c r="S979" s="1" t="e">
        <v>#N/A</v>
      </c>
      <c r="T979" s="1" t="e">
        <v>#N/A</v>
      </c>
    </row>
    <row r="980" spans="1:20" ht="15.75" customHeight="1" x14ac:dyDescent="0.2">
      <c r="A980" s="1" t="s">
        <v>4596</v>
      </c>
      <c r="B980" s="1" t="s">
        <v>1007</v>
      </c>
      <c r="C980" s="1" t="s">
        <v>1007</v>
      </c>
      <c r="D980" s="1" t="s">
        <v>4596</v>
      </c>
      <c r="E980" s="1">
        <v>979</v>
      </c>
      <c r="F980" s="5" t="s">
        <v>3581</v>
      </c>
      <c r="G980" s="5" t="s">
        <v>4596</v>
      </c>
      <c r="H980" s="1">
        <v>3.2</v>
      </c>
      <c r="I980" s="1" t="s">
        <v>5317</v>
      </c>
      <c r="J980" s="1" t="s">
        <v>1414</v>
      </c>
      <c r="K980" s="1" t="s">
        <v>1480</v>
      </c>
      <c r="L980" s="1" t="str">
        <f>VLOOKUP(K980,countries!A:B,2,FALSE)</f>
        <v>SA_NW</v>
      </c>
      <c r="M980" s="1" t="s">
        <v>74</v>
      </c>
      <c r="N980" s="1" t="s">
        <v>1643</v>
      </c>
      <c r="O980" s="1" t="s">
        <v>47</v>
      </c>
      <c r="P980" s="1" t="s">
        <v>1480</v>
      </c>
      <c r="Q980" s="1" t="s">
        <v>535</v>
      </c>
      <c r="R980" s="1" t="s">
        <v>49</v>
      </c>
      <c r="S980" s="1">
        <v>36.799999999999997</v>
      </c>
      <c r="T980" s="1">
        <v>3241</v>
      </c>
    </row>
    <row r="981" spans="1:20" ht="15.75" customHeight="1" x14ac:dyDescent="0.2">
      <c r="A981" s="1" t="s">
        <v>3597</v>
      </c>
      <c r="B981" s="1" t="s">
        <v>375</v>
      </c>
      <c r="C981" s="1" t="s">
        <v>375</v>
      </c>
      <c r="D981" s="1" t="s">
        <v>53</v>
      </c>
      <c r="E981" s="1">
        <v>980</v>
      </c>
      <c r="F981" s="5" t="s">
        <v>2293</v>
      </c>
      <c r="G981" s="5" t="s">
        <v>3597</v>
      </c>
      <c r="H981" s="1">
        <v>3.2</v>
      </c>
      <c r="I981" s="1" t="s">
        <v>5318</v>
      </c>
      <c r="J981" s="1" t="s">
        <v>217</v>
      </c>
      <c r="K981" s="1" t="s">
        <v>858</v>
      </c>
      <c r="L981" s="1" t="str">
        <f>VLOOKUP(K981,countries!A:B,2,FALSE)</f>
        <v>SA_NW</v>
      </c>
      <c r="M981" s="1" t="s">
        <v>46</v>
      </c>
      <c r="N981" s="1">
        <v>0</v>
      </c>
      <c r="O981" s="1" t="s">
        <v>47</v>
      </c>
      <c r="P981" s="1" t="s">
        <v>858</v>
      </c>
      <c r="Q981" s="1" t="e">
        <v>#N/A</v>
      </c>
      <c r="R981" s="1" t="e">
        <v>#N/A</v>
      </c>
      <c r="S981" s="1" t="e">
        <v>#N/A</v>
      </c>
      <c r="T981" s="1" t="e">
        <v>#N/A</v>
      </c>
    </row>
    <row r="982" spans="1:20" ht="15.75" customHeight="1" x14ac:dyDescent="0.2">
      <c r="A982" s="1" t="s">
        <v>3602</v>
      </c>
      <c r="B982" s="1" t="s">
        <v>5319</v>
      </c>
      <c r="C982" s="1" t="s">
        <v>375</v>
      </c>
      <c r="D982" s="1" t="s">
        <v>3602</v>
      </c>
      <c r="E982" s="1">
        <v>981</v>
      </c>
      <c r="F982" s="5" t="s">
        <v>2293</v>
      </c>
      <c r="G982" s="5"/>
      <c r="H982" s="1">
        <v>3.2</v>
      </c>
      <c r="I982" s="1" t="s">
        <v>5320</v>
      </c>
      <c r="J982" s="1" t="s">
        <v>58</v>
      </c>
      <c r="K982" s="1" t="s">
        <v>858</v>
      </c>
      <c r="L982" s="1" t="str">
        <f>VLOOKUP(K982,countries!A:B,2,FALSE)</f>
        <v>SA_NW</v>
      </c>
      <c r="M982" s="1" t="s">
        <v>46</v>
      </c>
      <c r="N982" s="1">
        <v>0</v>
      </c>
      <c r="O982" s="1" t="s">
        <v>47</v>
      </c>
      <c r="P982" s="1" t="s">
        <v>858</v>
      </c>
      <c r="Q982" s="1" t="e">
        <v>#N/A</v>
      </c>
      <c r="R982" s="1" t="e">
        <v>#N/A</v>
      </c>
      <c r="S982" s="1" t="e">
        <v>#N/A</v>
      </c>
      <c r="T982" s="1" t="e">
        <v>#N/A</v>
      </c>
    </row>
    <row r="983" spans="1:20" ht="15.75" customHeight="1" x14ac:dyDescent="0.2">
      <c r="A983" s="1" t="s">
        <v>3574</v>
      </c>
      <c r="B983" s="1" t="s">
        <v>369</v>
      </c>
      <c r="C983" s="1" t="s">
        <v>369</v>
      </c>
      <c r="D983" s="1" t="s">
        <v>3574</v>
      </c>
      <c r="E983" s="1">
        <v>982</v>
      </c>
      <c r="F983" s="5" t="s">
        <v>2541</v>
      </c>
      <c r="G983" s="5" t="s">
        <v>3574</v>
      </c>
      <c r="H983" s="1">
        <v>3.2</v>
      </c>
      <c r="I983" s="1" t="s">
        <v>5321</v>
      </c>
      <c r="J983" s="1" t="s">
        <v>1479</v>
      </c>
      <c r="K983" s="1" t="s">
        <v>1480</v>
      </c>
      <c r="L983" s="1" t="str">
        <f>VLOOKUP(K983,countries!A:B,2,FALSE)</f>
        <v>SA_NW</v>
      </c>
      <c r="M983" s="1" t="s">
        <v>61</v>
      </c>
      <c r="N983" s="1">
        <v>0</v>
      </c>
      <c r="O983" s="1" t="s">
        <v>47</v>
      </c>
      <c r="P983" s="1" t="s">
        <v>1480</v>
      </c>
      <c r="Q983" s="1" t="e">
        <v>#N/A</v>
      </c>
      <c r="R983" s="1" t="e">
        <v>#N/A</v>
      </c>
      <c r="S983" s="1" t="e">
        <v>#N/A</v>
      </c>
      <c r="T983" s="1" t="e">
        <v>#N/A</v>
      </c>
    </row>
    <row r="984" spans="1:20" ht="15.75" customHeight="1" x14ac:dyDescent="0.2">
      <c r="A984" s="1" t="s">
        <v>4784</v>
      </c>
      <c r="B984" s="1" t="s">
        <v>1151</v>
      </c>
      <c r="C984" s="1" t="s">
        <v>1151</v>
      </c>
      <c r="D984" s="1" t="s">
        <v>4784</v>
      </c>
      <c r="E984" s="1">
        <v>984</v>
      </c>
      <c r="F984" s="5" t="s">
        <v>3797</v>
      </c>
      <c r="G984" s="5" t="s">
        <v>4784</v>
      </c>
      <c r="H984" s="1">
        <v>3.2</v>
      </c>
      <c r="I984" s="1" t="s">
        <v>5322</v>
      </c>
      <c r="J984" s="1" t="s">
        <v>306</v>
      </c>
      <c r="K984" s="1" t="s">
        <v>73</v>
      </c>
      <c r="L984" s="1" t="str">
        <f>VLOOKUP(K984,countries!A:B,2,FALSE)</f>
        <v>SA_SE</v>
      </c>
      <c r="M984" s="1" t="s">
        <v>74</v>
      </c>
      <c r="N984" s="1" t="s">
        <v>1643</v>
      </c>
      <c r="O984" s="1" t="s">
        <v>356</v>
      </c>
      <c r="P984" s="1" t="s">
        <v>73</v>
      </c>
      <c r="Q984" s="1" t="e">
        <v>#N/A</v>
      </c>
      <c r="R984" s="1" t="e">
        <v>#N/A</v>
      </c>
      <c r="S984" s="1" t="e">
        <v>#N/A</v>
      </c>
      <c r="T984" s="1" t="e">
        <v>#N/A</v>
      </c>
    </row>
    <row r="985" spans="1:20" ht="15.75" customHeight="1" x14ac:dyDescent="0.2">
      <c r="A985" s="1" t="s">
        <v>4787</v>
      </c>
      <c r="B985" s="1" t="s">
        <v>5323</v>
      </c>
      <c r="C985" s="1" t="s">
        <v>1151</v>
      </c>
      <c r="D985" s="1" t="s">
        <v>4787</v>
      </c>
      <c r="E985" s="1">
        <v>985</v>
      </c>
      <c r="F985" s="5" t="s">
        <v>3800</v>
      </c>
      <c r="G985" s="5" t="s">
        <v>4787</v>
      </c>
      <c r="H985" s="1">
        <v>3.2</v>
      </c>
      <c r="I985" s="1" t="s">
        <v>5324</v>
      </c>
      <c r="J985" s="1" t="s">
        <v>94</v>
      </c>
      <c r="K985" s="1" t="s">
        <v>73</v>
      </c>
      <c r="L985" s="1" t="str">
        <f>VLOOKUP(K985,countries!A:B,2,FALSE)</f>
        <v>SA_SE</v>
      </c>
      <c r="M985" s="1" t="s">
        <v>74</v>
      </c>
      <c r="N985" s="1" t="s">
        <v>1643</v>
      </c>
      <c r="O985" s="1" t="s">
        <v>356</v>
      </c>
      <c r="P985" s="1" t="s">
        <v>73</v>
      </c>
      <c r="Q985" s="1" t="e">
        <v>#N/A</v>
      </c>
      <c r="R985" s="1" t="e">
        <v>#N/A</v>
      </c>
      <c r="S985" s="1" t="e">
        <v>#N/A</v>
      </c>
      <c r="T985" s="1" t="e">
        <v>#N/A</v>
      </c>
    </row>
    <row r="986" spans="1:20" ht="15.75" customHeight="1" x14ac:dyDescent="0.2">
      <c r="A986" s="1" t="s">
        <v>4608</v>
      </c>
      <c r="B986" s="1" t="s">
        <v>1013</v>
      </c>
      <c r="C986" s="1" t="s">
        <v>1013</v>
      </c>
      <c r="D986" s="1" t="s">
        <v>4608</v>
      </c>
      <c r="E986" s="1">
        <v>986</v>
      </c>
      <c r="F986" s="5" t="s">
        <v>3604</v>
      </c>
      <c r="G986" s="5" t="s">
        <v>4608</v>
      </c>
      <c r="H986" s="1">
        <v>3.2</v>
      </c>
      <c r="I986" s="1" t="s">
        <v>5325</v>
      </c>
      <c r="J986" s="1" t="s">
        <v>642</v>
      </c>
      <c r="K986" s="1" t="s">
        <v>1480</v>
      </c>
      <c r="L986" s="1" t="str">
        <f>VLOOKUP(K986,countries!A:B,2,FALSE)</f>
        <v>SA_NW</v>
      </c>
      <c r="M986" s="1" t="s">
        <v>275</v>
      </c>
      <c r="N986" s="1" t="s">
        <v>1643</v>
      </c>
      <c r="O986" s="1" t="s">
        <v>47</v>
      </c>
      <c r="P986" s="1" t="s">
        <v>1480</v>
      </c>
      <c r="Q986" s="1" t="s">
        <v>535</v>
      </c>
      <c r="R986" s="1" t="s">
        <v>49</v>
      </c>
      <c r="S986" s="1">
        <v>34.799999999999997</v>
      </c>
      <c r="T986" s="1">
        <v>3421</v>
      </c>
    </row>
    <row r="987" spans="1:20" ht="15.75" customHeight="1" x14ac:dyDescent="0.2">
      <c r="A987" s="1" t="s">
        <v>3467</v>
      </c>
      <c r="B987" s="1" t="s">
        <v>318</v>
      </c>
      <c r="C987" s="1" t="s">
        <v>318</v>
      </c>
      <c r="D987" s="1" t="s">
        <v>3467</v>
      </c>
      <c r="E987" s="1">
        <v>987</v>
      </c>
      <c r="F987" s="5" t="s">
        <v>2487</v>
      </c>
      <c r="G987" s="5" t="s">
        <v>3467</v>
      </c>
      <c r="H987" s="1">
        <v>3.2</v>
      </c>
      <c r="I987" s="1" t="s">
        <v>5326</v>
      </c>
      <c r="J987" s="1" t="s">
        <v>1069</v>
      </c>
      <c r="K987" s="1" t="s">
        <v>1480</v>
      </c>
      <c r="L987" s="1" t="str">
        <f>VLOOKUP(K987,countries!A:B,2,FALSE)</f>
        <v>SA_NW</v>
      </c>
      <c r="M987" s="1" t="s">
        <v>46</v>
      </c>
      <c r="N987" s="1">
        <v>0</v>
      </c>
      <c r="O987" s="1" t="s">
        <v>62</v>
      </c>
      <c r="P987" s="1" t="s">
        <v>1480</v>
      </c>
      <c r="Q987" s="1" t="e">
        <v>#N/A</v>
      </c>
      <c r="R987" s="1" t="e">
        <v>#N/A</v>
      </c>
      <c r="S987" s="1" t="e">
        <v>#N/A</v>
      </c>
      <c r="T987" s="1" t="e">
        <v>#N/A</v>
      </c>
    </row>
    <row r="988" spans="1:20" ht="15.75" customHeight="1" x14ac:dyDescent="0.2">
      <c r="A988" s="1" t="s">
        <v>3610</v>
      </c>
      <c r="B988" s="1" t="s">
        <v>5327</v>
      </c>
      <c r="C988" s="1" t="s">
        <v>375</v>
      </c>
      <c r="D988" s="1" t="s">
        <v>3610</v>
      </c>
      <c r="E988" s="1">
        <v>988</v>
      </c>
      <c r="F988" s="5" t="s">
        <v>2556</v>
      </c>
      <c r="G988" s="5" t="s">
        <v>3610</v>
      </c>
      <c r="H988" s="1">
        <v>3.2</v>
      </c>
      <c r="I988" s="1" t="s">
        <v>5328</v>
      </c>
      <c r="J988" s="1" t="s">
        <v>1587</v>
      </c>
      <c r="K988" s="1" t="s">
        <v>858</v>
      </c>
      <c r="L988" s="1" t="str">
        <f>VLOOKUP(K988,countries!A:B,2,FALSE)</f>
        <v>SA_NW</v>
      </c>
      <c r="M988" s="1" t="s">
        <v>46</v>
      </c>
      <c r="N988" s="1">
        <v>0</v>
      </c>
      <c r="O988" s="1" t="s">
        <v>47</v>
      </c>
      <c r="P988" s="1" t="s">
        <v>858</v>
      </c>
      <c r="Q988" s="1" t="e">
        <v>#N/A</v>
      </c>
      <c r="R988" s="1" t="e">
        <v>#N/A</v>
      </c>
      <c r="S988" s="1" t="e">
        <v>#N/A</v>
      </c>
      <c r="T988" s="1" t="e">
        <v>#N/A</v>
      </c>
    </row>
    <row r="989" spans="1:20" ht="15.75" customHeight="1" x14ac:dyDescent="0.2">
      <c r="A989" s="1" t="s">
        <v>4477</v>
      </c>
      <c r="B989" s="1" t="s">
        <v>922</v>
      </c>
      <c r="C989" s="1" t="s">
        <v>922</v>
      </c>
      <c r="D989" s="1" t="s">
        <v>4477</v>
      </c>
      <c r="E989" s="1">
        <v>989</v>
      </c>
      <c r="F989" s="5" t="s">
        <v>2259</v>
      </c>
      <c r="G989" s="5" t="s">
        <v>4477</v>
      </c>
      <c r="H989" s="1">
        <v>3.2</v>
      </c>
      <c r="I989" s="1" t="s">
        <v>5329</v>
      </c>
      <c r="J989" s="1" t="s">
        <v>733</v>
      </c>
      <c r="K989" s="1" t="s">
        <v>906</v>
      </c>
      <c r="L989" s="1" t="str">
        <f>VLOOKUP(K989,countries!A:B,2,FALSE)</f>
        <v>ME</v>
      </c>
      <c r="M989" s="1" t="s">
        <v>74</v>
      </c>
      <c r="N989" s="1">
        <v>0</v>
      </c>
      <c r="O989" s="1" t="s">
        <v>75</v>
      </c>
      <c r="P989" s="1" t="s">
        <v>906</v>
      </c>
      <c r="Q989" s="1" t="e">
        <v>#N/A</v>
      </c>
      <c r="R989" s="1" t="e">
        <v>#N/A</v>
      </c>
      <c r="S989" s="1" t="e">
        <v>#N/A</v>
      </c>
      <c r="T989" s="1" t="e">
        <v>#N/A</v>
      </c>
    </row>
    <row r="990" spans="1:20" ht="15.75" customHeight="1" x14ac:dyDescent="0.2">
      <c r="A990" s="1" t="s">
        <v>4481</v>
      </c>
      <c r="B990" s="1" t="s">
        <v>5330</v>
      </c>
      <c r="C990" s="1" t="s">
        <v>922</v>
      </c>
      <c r="D990" s="1" t="s">
        <v>53</v>
      </c>
      <c r="E990" s="1">
        <v>990</v>
      </c>
      <c r="F990" s="5" t="s">
        <v>2259</v>
      </c>
      <c r="G990" s="5"/>
      <c r="H990" s="1">
        <v>3.2</v>
      </c>
      <c r="I990" s="1" t="s">
        <v>5331</v>
      </c>
      <c r="J990" s="1" t="s">
        <v>209</v>
      </c>
      <c r="K990" s="1" t="s">
        <v>906</v>
      </c>
      <c r="L990" s="1" t="str">
        <f>VLOOKUP(K990,countries!A:B,2,FALSE)</f>
        <v>ME</v>
      </c>
      <c r="M990" s="1" t="s">
        <v>74</v>
      </c>
      <c r="N990" s="1">
        <v>0</v>
      </c>
      <c r="O990" s="1" t="s">
        <v>75</v>
      </c>
      <c r="P990" s="1" t="s">
        <v>906</v>
      </c>
      <c r="Q990" s="1" t="e">
        <v>#N/A</v>
      </c>
      <c r="R990" s="1" t="e">
        <v>#N/A</v>
      </c>
      <c r="S990" s="1" t="e">
        <v>#N/A</v>
      </c>
      <c r="T990" s="1" t="e">
        <v>#N/A</v>
      </c>
    </row>
    <row r="991" spans="1:20" ht="15.75" customHeight="1" x14ac:dyDescent="0.2">
      <c r="A991" s="1" t="s">
        <v>4484</v>
      </c>
      <c r="B991" s="1" t="s">
        <v>5332</v>
      </c>
      <c r="C991" s="1" t="s">
        <v>922</v>
      </c>
      <c r="D991" s="1" t="s">
        <v>53</v>
      </c>
      <c r="E991" s="1">
        <v>991</v>
      </c>
      <c r="F991" s="5" t="s">
        <v>2259</v>
      </c>
      <c r="G991" s="5"/>
      <c r="H991" s="1">
        <v>3.2</v>
      </c>
      <c r="I991" s="1" t="s">
        <v>5333</v>
      </c>
      <c r="J991" s="1" t="s">
        <v>601</v>
      </c>
      <c r="K991" s="1" t="s">
        <v>906</v>
      </c>
      <c r="L991" s="1" t="str">
        <f>VLOOKUP(K991,countries!A:B,2,FALSE)</f>
        <v>ME</v>
      </c>
      <c r="M991" s="1" t="s">
        <v>74</v>
      </c>
      <c r="N991" s="1">
        <v>0</v>
      </c>
      <c r="O991" s="1" t="s">
        <v>75</v>
      </c>
      <c r="P991" s="1" t="s">
        <v>906</v>
      </c>
      <c r="Q991" s="1" t="e">
        <v>#N/A</v>
      </c>
      <c r="R991" s="1" t="e">
        <v>#N/A</v>
      </c>
      <c r="S991" s="1" t="e">
        <v>#N/A</v>
      </c>
      <c r="T991" s="1" t="e">
        <v>#N/A</v>
      </c>
    </row>
    <row r="992" spans="1:20" ht="15.75" customHeight="1" x14ac:dyDescent="0.2">
      <c r="A992" s="1" t="s">
        <v>4177</v>
      </c>
      <c r="B992" s="1" t="s">
        <v>705</v>
      </c>
      <c r="C992" s="1" t="s">
        <v>705</v>
      </c>
      <c r="D992" s="1" t="s">
        <v>4177</v>
      </c>
      <c r="E992" s="1">
        <v>992</v>
      </c>
      <c r="F992" s="5" t="s">
        <v>3022</v>
      </c>
      <c r="G992" s="5" t="s">
        <v>4177</v>
      </c>
      <c r="H992" s="1">
        <v>3.2</v>
      </c>
      <c r="I992" s="1" t="s">
        <v>5334</v>
      </c>
      <c r="J992" s="1" t="s">
        <v>1094</v>
      </c>
      <c r="K992" s="1" t="s">
        <v>73</v>
      </c>
      <c r="L992" s="1" t="str">
        <f>VLOOKUP(K992,countries!A:B,2,FALSE)</f>
        <v>SA_SE</v>
      </c>
      <c r="M992" s="1" t="s">
        <v>275</v>
      </c>
      <c r="N992" s="1">
        <v>0</v>
      </c>
      <c r="O992" s="1" t="s">
        <v>47</v>
      </c>
      <c r="P992" s="1" t="s">
        <v>73</v>
      </c>
      <c r="Q992" s="1" t="e">
        <v>#N/A</v>
      </c>
      <c r="R992" s="1" t="e">
        <v>#N/A</v>
      </c>
      <c r="S992" s="1" t="e">
        <v>#N/A</v>
      </c>
      <c r="T992" s="1" t="e">
        <v>#N/A</v>
      </c>
    </row>
    <row r="993" spans="1:20" ht="15.75" customHeight="1" x14ac:dyDescent="0.2">
      <c r="A993" s="1" t="s">
        <v>4470</v>
      </c>
      <c r="B993" s="1" t="s">
        <v>910</v>
      </c>
      <c r="C993" s="1" t="s">
        <v>910</v>
      </c>
      <c r="D993" s="1" t="s">
        <v>4470</v>
      </c>
      <c r="E993" s="1">
        <v>993</v>
      </c>
      <c r="F993" s="5" t="s">
        <v>3404</v>
      </c>
      <c r="G993" s="5" t="s">
        <v>4470</v>
      </c>
      <c r="H993" s="1">
        <v>3.2</v>
      </c>
      <c r="I993" s="1" t="s">
        <v>5335</v>
      </c>
      <c r="J993" s="1" t="s">
        <v>407</v>
      </c>
      <c r="K993" s="1" t="s">
        <v>174</v>
      </c>
      <c r="L993" s="1" t="str">
        <f>VLOOKUP(K993,countries!A:B,2,FALSE)</f>
        <v>A_S</v>
      </c>
      <c r="M993" s="1" t="s">
        <v>773</v>
      </c>
      <c r="N993" s="1">
        <v>0</v>
      </c>
      <c r="O993" s="1" t="s">
        <v>47</v>
      </c>
      <c r="P993" s="1" t="s">
        <v>174</v>
      </c>
      <c r="Q993" s="1" t="s">
        <v>535</v>
      </c>
      <c r="R993" s="1" t="s">
        <v>49</v>
      </c>
      <c r="S993" s="1">
        <v>44</v>
      </c>
      <c r="T993" s="1">
        <v>3241</v>
      </c>
    </row>
    <row r="994" spans="1:20" ht="15.75" customHeight="1" x14ac:dyDescent="0.2">
      <c r="A994" s="1" t="s">
        <v>4373</v>
      </c>
      <c r="B994" s="1" t="s">
        <v>842</v>
      </c>
      <c r="C994" s="1" t="s">
        <v>842</v>
      </c>
      <c r="D994" s="1" t="s">
        <v>4373</v>
      </c>
      <c r="E994" s="1">
        <v>994</v>
      </c>
      <c r="F994" s="5" t="s">
        <v>3226</v>
      </c>
      <c r="G994" s="5" t="s">
        <v>4373</v>
      </c>
      <c r="H994" s="1">
        <v>3.2</v>
      </c>
      <c r="I994" s="1" t="s">
        <v>5336</v>
      </c>
      <c r="J994" s="1" t="s">
        <v>894</v>
      </c>
      <c r="K994" s="1" t="s">
        <v>1903</v>
      </c>
      <c r="L994" s="1" t="str">
        <f>VLOOKUP(K994,countries!A:B,2,FALSE)</f>
        <v>SA_NW</v>
      </c>
      <c r="M994" s="1" t="s">
        <v>74</v>
      </c>
      <c r="N994" s="1">
        <v>0</v>
      </c>
      <c r="O994" s="1" t="s">
        <v>47</v>
      </c>
      <c r="P994" s="1" t="s">
        <v>1903</v>
      </c>
      <c r="Q994" s="1" t="e">
        <v>#N/A</v>
      </c>
      <c r="R994" s="1" t="e">
        <v>#N/A</v>
      </c>
      <c r="S994" s="1" t="e">
        <v>#N/A</v>
      </c>
      <c r="T994" s="1" t="e">
        <v>#N/A</v>
      </c>
    </row>
    <row r="995" spans="1:20" ht="15.75" customHeight="1" x14ac:dyDescent="0.2">
      <c r="A995" s="1" t="s">
        <v>4536</v>
      </c>
      <c r="B995" s="1" t="s">
        <v>5337</v>
      </c>
      <c r="C995" s="1" t="s">
        <v>960</v>
      </c>
      <c r="D995" s="1" t="s">
        <v>4536</v>
      </c>
      <c r="E995" s="1">
        <v>995</v>
      </c>
      <c r="F995" s="5" t="s">
        <v>3497</v>
      </c>
      <c r="G995" s="5" t="s">
        <v>4536</v>
      </c>
      <c r="H995" s="1">
        <v>3.2</v>
      </c>
      <c r="I995" s="1" t="s">
        <v>5338</v>
      </c>
      <c r="J995" s="1" t="s">
        <v>109</v>
      </c>
      <c r="K995" s="1" t="s">
        <v>174</v>
      </c>
      <c r="L995" s="1" t="str">
        <f>VLOOKUP(K995,countries!A:B,2,FALSE)</f>
        <v>A_S</v>
      </c>
      <c r="M995" s="1" t="s">
        <v>74</v>
      </c>
      <c r="N995" s="1">
        <v>0</v>
      </c>
      <c r="O995" s="1" t="s">
        <v>75</v>
      </c>
      <c r="P995" s="1" t="s">
        <v>174</v>
      </c>
      <c r="Q995" s="1" t="e">
        <v>#N/A</v>
      </c>
      <c r="R995" s="1" t="e">
        <v>#N/A</v>
      </c>
      <c r="S995" s="1" t="e">
        <v>#N/A</v>
      </c>
      <c r="T995" s="1" t="e">
        <v>#N/A</v>
      </c>
    </row>
    <row r="996" spans="1:20" ht="15.75" customHeight="1" x14ac:dyDescent="0.2">
      <c r="A996" s="1" t="s">
        <v>4531</v>
      </c>
      <c r="B996" s="1" t="s">
        <v>5339</v>
      </c>
      <c r="C996" s="1" t="s">
        <v>960</v>
      </c>
      <c r="D996" s="1" t="s">
        <v>4531</v>
      </c>
      <c r="E996" s="1">
        <v>996</v>
      </c>
      <c r="F996" s="5" t="s">
        <v>3488</v>
      </c>
      <c r="G996" s="5" t="s">
        <v>4531</v>
      </c>
      <c r="H996" s="1">
        <v>3.2</v>
      </c>
      <c r="I996" s="1" t="s">
        <v>5340</v>
      </c>
      <c r="J996" s="1" t="s">
        <v>407</v>
      </c>
      <c r="K996" s="1" t="s">
        <v>174</v>
      </c>
      <c r="L996" s="1" t="str">
        <f>VLOOKUP(K996,countries!A:B,2,FALSE)</f>
        <v>A_S</v>
      </c>
      <c r="M996" s="1" t="s">
        <v>74</v>
      </c>
      <c r="N996" s="1">
        <v>0</v>
      </c>
      <c r="O996" s="1" t="s">
        <v>75</v>
      </c>
      <c r="P996" s="1" t="s">
        <v>174</v>
      </c>
      <c r="Q996" s="1" t="e">
        <v>#N/A</v>
      </c>
      <c r="R996" s="1" t="e">
        <v>#N/A</v>
      </c>
      <c r="S996" s="1" t="e">
        <v>#N/A</v>
      </c>
      <c r="T996" s="1" t="e">
        <v>#N/A</v>
      </c>
    </row>
    <row r="997" spans="1:20" ht="15.75" customHeight="1" x14ac:dyDescent="0.2">
      <c r="A997" s="1" t="s">
        <v>3840</v>
      </c>
      <c r="B997" s="1" t="s">
        <v>517</v>
      </c>
      <c r="C997" s="1" t="s">
        <v>517</v>
      </c>
      <c r="D997" s="1" t="s">
        <v>3840</v>
      </c>
      <c r="E997" s="1">
        <v>997</v>
      </c>
      <c r="F997" s="5" t="s">
        <v>2646</v>
      </c>
      <c r="G997" s="5" t="s">
        <v>3840</v>
      </c>
      <c r="H997" s="1">
        <v>4</v>
      </c>
      <c r="I997" s="1" t="s">
        <v>5341</v>
      </c>
      <c r="J997" s="1" t="s">
        <v>209</v>
      </c>
      <c r="K997" s="1" t="s">
        <v>341</v>
      </c>
      <c r="L997" s="1" t="str">
        <f>VLOOKUP(K997,countries!A:B,2,FALSE)</f>
        <v>A_S</v>
      </c>
      <c r="M997" s="1" t="s">
        <v>543</v>
      </c>
      <c r="N997" s="1">
        <v>0</v>
      </c>
      <c r="O997" s="1" t="s">
        <v>434</v>
      </c>
      <c r="P997" s="1" t="s">
        <v>341</v>
      </c>
      <c r="Q997" s="1" t="e">
        <v>#N/A</v>
      </c>
      <c r="R997" s="1" t="e">
        <v>#N/A</v>
      </c>
      <c r="S997" s="1" t="e">
        <v>#N/A</v>
      </c>
      <c r="T997" s="1" t="e">
        <v>#N/A</v>
      </c>
    </row>
    <row r="998" spans="1:20" ht="15.75" customHeight="1" x14ac:dyDescent="0.2">
      <c r="A998" s="1" t="s">
        <v>4231</v>
      </c>
      <c r="B998" s="1" t="s">
        <v>5342</v>
      </c>
      <c r="C998" s="1" t="s">
        <v>754</v>
      </c>
      <c r="D998" s="1" t="s">
        <v>4231</v>
      </c>
      <c r="E998" s="1">
        <v>998</v>
      </c>
      <c r="F998" s="5" t="s">
        <v>2237</v>
      </c>
      <c r="G998" s="5" t="s">
        <v>4231</v>
      </c>
      <c r="H998" s="1">
        <v>4</v>
      </c>
      <c r="I998" s="1" t="s">
        <v>5343</v>
      </c>
      <c r="J998" s="1" t="s">
        <v>1551</v>
      </c>
      <c r="K998" s="1" t="s">
        <v>1898</v>
      </c>
      <c r="L998" s="1" t="str">
        <f>VLOOKUP(K998,countries!A:B,2,FALSE)</f>
        <v>SA_NW</v>
      </c>
      <c r="M998" s="1" t="s">
        <v>61</v>
      </c>
      <c r="N998" s="1">
        <v>0</v>
      </c>
      <c r="O998" s="1" t="s">
        <v>75</v>
      </c>
      <c r="P998" s="1" t="s">
        <v>1898</v>
      </c>
      <c r="Q998" s="1" t="s">
        <v>535</v>
      </c>
      <c r="R998" s="1" t="s">
        <v>49</v>
      </c>
      <c r="S998" s="1">
        <v>37.299999999999997</v>
      </c>
      <c r="T998" s="1">
        <v>3210</v>
      </c>
    </row>
    <row r="999" spans="1:20" ht="15.75" customHeight="1" x14ac:dyDescent="0.2">
      <c r="A999" s="1" t="s">
        <v>4319</v>
      </c>
      <c r="B999" s="1" t="s">
        <v>786</v>
      </c>
      <c r="C999" s="1" t="s">
        <v>786</v>
      </c>
      <c r="D999" s="1" t="s">
        <v>4319</v>
      </c>
      <c r="E999" s="1">
        <v>999</v>
      </c>
      <c r="F999" s="5" t="s">
        <v>3143</v>
      </c>
      <c r="G999" s="5" t="s">
        <v>4319</v>
      </c>
      <c r="H999" s="1">
        <v>4</v>
      </c>
      <c r="I999" s="1" t="s">
        <v>5344</v>
      </c>
      <c r="J999" s="1" t="s">
        <v>1158</v>
      </c>
      <c r="K999" s="1" t="s">
        <v>1849</v>
      </c>
      <c r="L999" s="1" t="str">
        <f>VLOOKUP(K999,countries!A:B,2,FALSE)</f>
        <v>SA_NW</v>
      </c>
      <c r="M999" s="1" t="s">
        <v>74</v>
      </c>
      <c r="N999" s="1">
        <v>0</v>
      </c>
      <c r="O999" s="1" t="s">
        <v>47</v>
      </c>
      <c r="P999" s="1" t="s">
        <v>1849</v>
      </c>
      <c r="Q999" s="1" t="e">
        <v>#N/A</v>
      </c>
      <c r="R999" s="1" t="e">
        <v>#N/A</v>
      </c>
      <c r="S999" s="1" t="e">
        <v>#N/A</v>
      </c>
      <c r="T999" s="1" t="e">
        <v>#N/A</v>
      </c>
    </row>
    <row r="1000" spans="1:20" ht="15.75" customHeight="1" x14ac:dyDescent="0.2">
      <c r="A1000" s="1" t="s">
        <v>4493</v>
      </c>
      <c r="B1000" s="1" t="s">
        <v>930</v>
      </c>
      <c r="C1000" s="1" t="s">
        <v>930</v>
      </c>
      <c r="D1000" s="1" t="s">
        <v>4493</v>
      </c>
      <c r="E1000" s="1">
        <v>1000</v>
      </c>
      <c r="F1000" s="5" t="s">
        <v>3433</v>
      </c>
      <c r="G1000" s="5" t="s">
        <v>4493</v>
      </c>
      <c r="H1000" s="1">
        <v>4</v>
      </c>
      <c r="I1000" s="1" t="s">
        <v>5345</v>
      </c>
      <c r="J1000" s="1" t="s">
        <v>2884</v>
      </c>
      <c r="K1000" s="1" t="s">
        <v>1898</v>
      </c>
      <c r="L1000" s="1" t="str">
        <f>VLOOKUP(K1000,countries!A:B,2,FALSE)</f>
        <v>SA_NW</v>
      </c>
      <c r="M1000" s="1" t="s">
        <v>74</v>
      </c>
      <c r="N1000" s="1">
        <v>0</v>
      </c>
      <c r="O1000" s="1" t="s">
        <v>47</v>
      </c>
      <c r="P1000" s="1" t="s">
        <v>1898</v>
      </c>
      <c r="Q1000" s="1" t="e">
        <v>#N/A</v>
      </c>
      <c r="R1000" s="1" t="e">
        <v>#N/A</v>
      </c>
      <c r="S1000" s="1" t="e">
        <v>#N/A</v>
      </c>
      <c r="T1000" s="1" t="e">
        <v>#N/A</v>
      </c>
    </row>
    <row r="1001" spans="1:20" ht="15.75" customHeight="1" x14ac:dyDescent="0.2">
      <c r="A1001" s="1" t="s">
        <v>4983</v>
      </c>
      <c r="B1001" s="1" t="s">
        <v>1264</v>
      </c>
      <c r="C1001" s="1" t="s">
        <v>1264</v>
      </c>
      <c r="D1001" s="1" t="s">
        <v>4983</v>
      </c>
      <c r="E1001" s="1">
        <v>1001</v>
      </c>
      <c r="F1001" s="5" t="s">
        <v>4026</v>
      </c>
      <c r="G1001" s="5" t="s">
        <v>4983</v>
      </c>
      <c r="H1001" s="1">
        <v>4</v>
      </c>
      <c r="I1001" s="1" t="s">
        <v>5346</v>
      </c>
      <c r="J1001" s="1" t="s">
        <v>561</v>
      </c>
      <c r="K1001" s="1" t="s">
        <v>1903</v>
      </c>
      <c r="L1001" s="1" t="str">
        <f>VLOOKUP(K1001,countries!A:B,2,FALSE)</f>
        <v>SA_NW</v>
      </c>
      <c r="M1001" s="1" t="s">
        <v>74</v>
      </c>
      <c r="N1001" s="1" t="s">
        <v>1643</v>
      </c>
      <c r="O1001" s="1" t="s">
        <v>47</v>
      </c>
      <c r="P1001" s="1" t="s">
        <v>1903</v>
      </c>
      <c r="Q1001" s="1" t="e">
        <v>#N/A</v>
      </c>
      <c r="R1001" s="1" t="e">
        <v>#N/A</v>
      </c>
      <c r="S1001" s="1" t="e">
        <v>#N/A</v>
      </c>
      <c r="T1001" s="1" t="e">
        <v>#N/A</v>
      </c>
    </row>
    <row r="1002" spans="1:20" ht="15.75" customHeight="1" x14ac:dyDescent="0.2">
      <c r="A1002" s="1" t="s">
        <v>4986</v>
      </c>
      <c r="B1002" s="1" t="s">
        <v>1266</v>
      </c>
      <c r="C1002" s="1" t="s">
        <v>1266</v>
      </c>
      <c r="D1002" s="1" t="s">
        <v>4986</v>
      </c>
      <c r="E1002" s="1">
        <v>1002</v>
      </c>
      <c r="F1002" s="5" t="s">
        <v>4030</v>
      </c>
      <c r="G1002" s="5" t="s">
        <v>4986</v>
      </c>
      <c r="H1002" s="1">
        <v>4</v>
      </c>
      <c r="I1002" s="1" t="s">
        <v>5347</v>
      </c>
      <c r="J1002" s="1" t="s">
        <v>472</v>
      </c>
      <c r="K1002" s="1" t="s">
        <v>1903</v>
      </c>
      <c r="L1002" s="1" t="str">
        <f>VLOOKUP(K1002,countries!A:B,2,FALSE)</f>
        <v>SA_NW</v>
      </c>
      <c r="M1002" s="1" t="s">
        <v>74</v>
      </c>
      <c r="N1002" s="1" t="s">
        <v>1643</v>
      </c>
      <c r="O1002" s="1" t="s">
        <v>47</v>
      </c>
      <c r="P1002" s="1" t="s">
        <v>1903</v>
      </c>
      <c r="Q1002" s="1" t="e">
        <v>#N/A</v>
      </c>
      <c r="R1002" s="1" t="e">
        <v>#N/A</v>
      </c>
      <c r="S1002" s="1" t="e">
        <v>#N/A</v>
      </c>
      <c r="T1002" s="1" t="e">
        <v>#N/A</v>
      </c>
    </row>
    <row r="1003" spans="1:20" ht="15.75" customHeight="1" x14ac:dyDescent="0.2">
      <c r="A1003" s="1" t="s">
        <v>4227</v>
      </c>
      <c r="B1003" s="1" t="s">
        <v>5348</v>
      </c>
      <c r="C1003" s="1" t="s">
        <v>735</v>
      </c>
      <c r="D1003" s="1" t="s">
        <v>4227</v>
      </c>
      <c r="E1003" s="1">
        <v>1003</v>
      </c>
      <c r="F1003" s="5" t="s">
        <v>2237</v>
      </c>
      <c r="G1003" s="5" t="s">
        <v>4227</v>
      </c>
      <c r="H1003" s="1">
        <v>4</v>
      </c>
      <c r="I1003" s="1" t="s">
        <v>5349</v>
      </c>
      <c r="J1003" s="1" t="s">
        <v>1479</v>
      </c>
      <c r="K1003" s="1" t="s">
        <v>858</v>
      </c>
      <c r="L1003" s="1" t="str">
        <f>VLOOKUP(K1003,countries!A:B,2,FALSE)</f>
        <v>SA_NW</v>
      </c>
      <c r="M1003" s="1" t="s">
        <v>46</v>
      </c>
      <c r="N1003" s="1">
        <v>0</v>
      </c>
      <c r="O1003" s="1" t="s">
        <v>75</v>
      </c>
      <c r="P1003" s="1" t="s">
        <v>858</v>
      </c>
      <c r="Q1003" s="1" t="e">
        <v>#N/A</v>
      </c>
      <c r="R1003" s="1" t="e">
        <v>#N/A</v>
      </c>
      <c r="S1003" s="1" t="e">
        <v>#N/A</v>
      </c>
      <c r="T1003" s="1" t="e">
        <v>#N/A</v>
      </c>
    </row>
    <row r="1004" spans="1:20" ht="15.75" customHeight="1" x14ac:dyDescent="0.2">
      <c r="A1004" s="1" t="s">
        <v>4229</v>
      </c>
      <c r="B1004" s="1" t="s">
        <v>5350</v>
      </c>
      <c r="C1004" s="1" t="s">
        <v>735</v>
      </c>
      <c r="D1004" s="1" t="s">
        <v>4229</v>
      </c>
      <c r="E1004" s="1">
        <v>1004</v>
      </c>
      <c r="F1004" s="5" t="s">
        <v>2237</v>
      </c>
      <c r="G1004" s="5"/>
      <c r="H1004" s="1">
        <v>4</v>
      </c>
      <c r="I1004" s="1" t="s">
        <v>5351</v>
      </c>
      <c r="J1004" s="1" t="s">
        <v>924</v>
      </c>
      <c r="K1004" s="1" t="s">
        <v>858</v>
      </c>
      <c r="L1004" s="1" t="str">
        <f>VLOOKUP(K1004,countries!A:B,2,FALSE)</f>
        <v>SA_NW</v>
      </c>
      <c r="M1004" s="1" t="s">
        <v>46</v>
      </c>
      <c r="N1004" s="1">
        <v>0</v>
      </c>
      <c r="O1004" s="1" t="s">
        <v>75</v>
      </c>
      <c r="P1004" s="1" t="s">
        <v>858</v>
      </c>
      <c r="Q1004" s="1" t="e">
        <v>#N/A</v>
      </c>
      <c r="R1004" s="1" t="e">
        <v>#N/A</v>
      </c>
      <c r="S1004" s="1" t="e">
        <v>#N/A</v>
      </c>
      <c r="T1004" s="1" t="e">
        <v>#N/A</v>
      </c>
    </row>
    <row r="1005" spans="1:20" ht="15.75" customHeight="1" x14ac:dyDescent="0.2">
      <c r="A1005" s="1" t="s">
        <v>4978</v>
      </c>
      <c r="B1005" s="1" t="s">
        <v>5352</v>
      </c>
      <c r="C1005" s="1" t="s">
        <v>1263</v>
      </c>
      <c r="D1005" s="1" t="s">
        <v>4978</v>
      </c>
      <c r="E1005" s="1">
        <v>1005</v>
      </c>
      <c r="F1005" s="5" t="s">
        <v>4017</v>
      </c>
      <c r="G1005" s="5" t="s">
        <v>4978</v>
      </c>
      <c r="H1005" s="1">
        <v>4</v>
      </c>
      <c r="I1005" s="1" t="s">
        <v>5353</v>
      </c>
      <c r="J1005" s="1" t="s">
        <v>1521</v>
      </c>
      <c r="K1005" s="1" t="s">
        <v>1903</v>
      </c>
      <c r="L1005" s="1" t="str">
        <f>VLOOKUP(K1005,countries!A:B,2,FALSE)</f>
        <v>SA_NW</v>
      </c>
      <c r="M1005" s="1" t="s">
        <v>74</v>
      </c>
      <c r="N1005" s="1" t="s">
        <v>1643</v>
      </c>
      <c r="O1005" s="1" t="s">
        <v>47</v>
      </c>
      <c r="P1005" s="1" t="s">
        <v>1903</v>
      </c>
      <c r="Q1005" s="1" t="s">
        <v>535</v>
      </c>
      <c r="R1005" s="1" t="s">
        <v>49</v>
      </c>
      <c r="S1005" s="1">
        <v>45.2</v>
      </c>
      <c r="T1005" s="1">
        <v>3421</v>
      </c>
    </row>
    <row r="1006" spans="1:20" ht="15.75" customHeight="1" x14ac:dyDescent="0.2">
      <c r="A1006" s="1" t="s">
        <v>4981</v>
      </c>
      <c r="B1006" s="1" t="s">
        <v>5354</v>
      </c>
      <c r="C1006" s="1" t="s">
        <v>1263</v>
      </c>
      <c r="D1006" s="1" t="s">
        <v>4981</v>
      </c>
      <c r="E1006" s="1">
        <v>1006</v>
      </c>
      <c r="F1006" s="5" t="s">
        <v>4020</v>
      </c>
      <c r="G1006" s="5" t="s">
        <v>4981</v>
      </c>
      <c r="H1006" s="1">
        <v>4</v>
      </c>
      <c r="I1006" s="1" t="s">
        <v>5355</v>
      </c>
      <c r="J1006" s="1" t="s">
        <v>1521</v>
      </c>
      <c r="K1006" s="1" t="s">
        <v>1903</v>
      </c>
      <c r="L1006" s="1" t="str">
        <f>VLOOKUP(K1006,countries!A:B,2,FALSE)</f>
        <v>SA_NW</v>
      </c>
      <c r="M1006" s="1" t="s">
        <v>74</v>
      </c>
      <c r="N1006" s="1" t="s">
        <v>1643</v>
      </c>
      <c r="O1006" s="1" t="s">
        <v>47</v>
      </c>
      <c r="P1006" s="1" t="s">
        <v>1903</v>
      </c>
      <c r="Q1006" s="1" t="s">
        <v>535</v>
      </c>
      <c r="R1006" s="1" t="s">
        <v>49</v>
      </c>
      <c r="S1006" s="1">
        <v>45.2</v>
      </c>
      <c r="T1006" s="1">
        <v>3421</v>
      </c>
    </row>
    <row r="1007" spans="1:20" ht="15.75" customHeight="1" x14ac:dyDescent="0.2">
      <c r="A1007" s="1" t="s">
        <v>5004</v>
      </c>
      <c r="B1007" s="1" t="s">
        <v>1278</v>
      </c>
      <c r="C1007" s="1" t="s">
        <v>1278</v>
      </c>
      <c r="D1007" s="1" t="s">
        <v>5004</v>
      </c>
      <c r="E1007" s="1">
        <v>1007</v>
      </c>
      <c r="F1007" s="5" t="s">
        <v>4054</v>
      </c>
      <c r="G1007" s="5" t="s">
        <v>5004</v>
      </c>
      <c r="H1007" s="1">
        <v>4</v>
      </c>
      <c r="I1007" s="1" t="s">
        <v>5356</v>
      </c>
      <c r="J1007" s="1" t="s">
        <v>510</v>
      </c>
      <c r="K1007" s="1" t="s">
        <v>858</v>
      </c>
      <c r="L1007" s="1" t="str">
        <f>VLOOKUP(K1007,countries!A:B,2,FALSE)</f>
        <v>SA_NW</v>
      </c>
      <c r="M1007" s="1" t="s">
        <v>74</v>
      </c>
      <c r="N1007" s="1">
        <v>0</v>
      </c>
      <c r="O1007" s="1" t="s">
        <v>356</v>
      </c>
      <c r="P1007" s="1" t="s">
        <v>858</v>
      </c>
      <c r="Q1007" s="1" t="e">
        <v>#N/A</v>
      </c>
      <c r="R1007" s="1" t="e">
        <v>#N/A</v>
      </c>
      <c r="S1007" s="1" t="e">
        <v>#N/A</v>
      </c>
      <c r="T1007" s="1" t="e">
        <v>#N/A</v>
      </c>
    </row>
    <row r="1008" spans="1:20" ht="15.75" customHeight="1" x14ac:dyDescent="0.2">
      <c r="A1008" s="1" t="s">
        <v>5010</v>
      </c>
      <c r="B1008" s="1" t="s">
        <v>1282</v>
      </c>
      <c r="C1008" s="1" t="s">
        <v>1282</v>
      </c>
      <c r="D1008" s="1" t="s">
        <v>5010</v>
      </c>
      <c r="E1008" s="1">
        <v>1008</v>
      </c>
      <c r="F1008" s="5" t="s">
        <v>4061</v>
      </c>
      <c r="G1008" s="5" t="s">
        <v>5010</v>
      </c>
      <c r="H1008" s="1">
        <v>4</v>
      </c>
      <c r="I1008" s="1" t="s">
        <v>5357</v>
      </c>
      <c r="J1008" s="1" t="s">
        <v>1429</v>
      </c>
      <c r="K1008" s="1" t="s">
        <v>858</v>
      </c>
      <c r="L1008" s="1" t="str">
        <f>VLOOKUP(K1008,countries!A:B,2,FALSE)</f>
        <v>SA_NW</v>
      </c>
      <c r="M1008" s="1" t="s">
        <v>74</v>
      </c>
      <c r="N1008" s="1">
        <v>0</v>
      </c>
      <c r="O1008" s="1" t="s">
        <v>47</v>
      </c>
      <c r="P1008" s="1" t="s">
        <v>858</v>
      </c>
      <c r="Q1008" s="1" t="e">
        <v>#N/A</v>
      </c>
      <c r="R1008" s="1" t="e">
        <v>#N/A</v>
      </c>
      <c r="S1008" s="1" t="e">
        <v>#N/A</v>
      </c>
      <c r="T1008" s="1" t="e">
        <v>#N/A</v>
      </c>
    </row>
    <row r="1009" spans="1:20" ht="15.75" customHeight="1" x14ac:dyDescent="0.2">
      <c r="A1009" s="1" t="s">
        <v>4123</v>
      </c>
      <c r="B1009" s="1" t="s">
        <v>664</v>
      </c>
      <c r="C1009" s="1" t="s">
        <v>664</v>
      </c>
      <c r="D1009" s="1" t="s">
        <v>4123</v>
      </c>
      <c r="E1009" s="1">
        <v>1009</v>
      </c>
      <c r="F1009" s="5" t="s">
        <v>2947</v>
      </c>
      <c r="G1009" s="5" t="s">
        <v>4123</v>
      </c>
      <c r="H1009" s="1">
        <v>4</v>
      </c>
      <c r="I1009" s="1" t="s">
        <v>5358</v>
      </c>
      <c r="J1009" s="1" t="s">
        <v>1729</v>
      </c>
      <c r="K1009" s="1" t="s">
        <v>858</v>
      </c>
      <c r="L1009" s="1" t="str">
        <f>VLOOKUP(K1009,countries!A:B,2,FALSE)</f>
        <v>SA_NW</v>
      </c>
      <c r="M1009" s="1" t="s">
        <v>258</v>
      </c>
      <c r="N1009" s="1">
        <v>0</v>
      </c>
      <c r="O1009" s="1" t="s">
        <v>75</v>
      </c>
      <c r="P1009" s="1" t="s">
        <v>858</v>
      </c>
      <c r="Q1009" s="1" t="e">
        <v>#N/A</v>
      </c>
      <c r="R1009" s="1" t="e">
        <v>#N/A</v>
      </c>
      <c r="S1009" s="1" t="e">
        <v>#N/A</v>
      </c>
      <c r="T1009" s="1" t="e">
        <v>#N/A</v>
      </c>
    </row>
    <row r="1010" spans="1:20" ht="15.75" customHeight="1" x14ac:dyDescent="0.2">
      <c r="A1010" s="1" t="s">
        <v>4434</v>
      </c>
      <c r="B1010" s="1" t="s">
        <v>878</v>
      </c>
      <c r="C1010" s="1" t="s">
        <v>878</v>
      </c>
      <c r="D1010" s="1" t="s">
        <v>4434</v>
      </c>
      <c r="E1010" s="1">
        <v>1010</v>
      </c>
      <c r="F1010" s="5" t="s">
        <v>3315</v>
      </c>
      <c r="G1010" s="5" t="s">
        <v>4434</v>
      </c>
      <c r="H1010" s="1">
        <v>4</v>
      </c>
      <c r="I1010" s="1" t="s">
        <v>5359</v>
      </c>
      <c r="J1010" s="1" t="s">
        <v>667</v>
      </c>
      <c r="K1010" s="1" t="s">
        <v>1903</v>
      </c>
      <c r="L1010" s="1" t="str">
        <f>VLOOKUP(K1010,countries!A:B,2,FALSE)</f>
        <v>SA_NW</v>
      </c>
      <c r="M1010" s="1" t="s">
        <v>74</v>
      </c>
      <c r="N1010" s="1">
        <v>0</v>
      </c>
      <c r="O1010" s="1" t="s">
        <v>47</v>
      </c>
      <c r="P1010" s="1" t="s">
        <v>1903</v>
      </c>
      <c r="Q1010" s="1" t="e">
        <v>#N/A</v>
      </c>
      <c r="R1010" s="1" t="e">
        <v>#N/A</v>
      </c>
      <c r="S1010" s="1" t="e">
        <v>#N/A</v>
      </c>
      <c r="T1010" s="1" t="e">
        <v>#N/A</v>
      </c>
    </row>
    <row r="1011" spans="1:20" ht="15.75" customHeight="1" x14ac:dyDescent="0.2">
      <c r="A1011" s="1" t="s">
        <v>5000</v>
      </c>
      <c r="B1011" s="1" t="s">
        <v>1275</v>
      </c>
      <c r="C1011" s="1" t="s">
        <v>1275</v>
      </c>
      <c r="D1011" s="1" t="s">
        <v>5000</v>
      </c>
      <c r="E1011" s="1">
        <v>1011</v>
      </c>
      <c r="F1011" s="5" t="s">
        <v>4049</v>
      </c>
      <c r="G1011" s="5" t="s">
        <v>5000</v>
      </c>
      <c r="H1011" s="1">
        <v>4</v>
      </c>
      <c r="I1011" s="1" t="s">
        <v>5360</v>
      </c>
      <c r="J1011" s="1" t="s">
        <v>1675</v>
      </c>
      <c r="K1011" s="1" t="s">
        <v>858</v>
      </c>
      <c r="L1011" s="1" t="str">
        <f>VLOOKUP(K1011,countries!A:B,2,FALSE)</f>
        <v>SA_NW</v>
      </c>
      <c r="M1011" s="1" t="s">
        <v>74</v>
      </c>
      <c r="N1011" s="1">
        <v>0</v>
      </c>
      <c r="O1011" s="1" t="s">
        <v>47</v>
      </c>
      <c r="P1011" s="1" t="s">
        <v>858</v>
      </c>
      <c r="Q1011" s="1" t="e">
        <v>#N/A</v>
      </c>
      <c r="R1011" s="1" t="e">
        <v>#N/A</v>
      </c>
      <c r="S1011" s="1" t="e">
        <v>#N/A</v>
      </c>
      <c r="T1011" s="1" t="e">
        <v>#N/A</v>
      </c>
    </row>
    <row r="1012" spans="1:20" ht="15.75" customHeight="1" x14ac:dyDescent="0.2">
      <c r="A1012" s="1" t="s">
        <v>5002</v>
      </c>
      <c r="B1012" s="1" t="s">
        <v>1277</v>
      </c>
      <c r="C1012" s="1" t="s">
        <v>1277</v>
      </c>
      <c r="D1012" s="1" t="s">
        <v>5002</v>
      </c>
      <c r="E1012" s="1">
        <v>1012</v>
      </c>
      <c r="F1012" s="5" t="s">
        <v>4051</v>
      </c>
      <c r="G1012" s="5" t="s">
        <v>5002</v>
      </c>
      <c r="H1012" s="1">
        <v>4</v>
      </c>
      <c r="I1012" s="1" t="s">
        <v>5361</v>
      </c>
      <c r="J1012" s="1" t="s">
        <v>489</v>
      </c>
      <c r="K1012" s="1" t="s">
        <v>858</v>
      </c>
      <c r="L1012" s="1" t="str">
        <f>VLOOKUP(K1012,countries!A:B,2,FALSE)</f>
        <v>SA_NW</v>
      </c>
      <c r="M1012" s="1" t="s">
        <v>74</v>
      </c>
      <c r="N1012" s="1" t="s">
        <v>1643</v>
      </c>
      <c r="O1012" s="1" t="s">
        <v>47</v>
      </c>
      <c r="P1012" s="1" t="s">
        <v>858</v>
      </c>
      <c r="Q1012" s="1" t="e">
        <v>#N/A</v>
      </c>
      <c r="R1012" s="1" t="e">
        <v>#N/A</v>
      </c>
      <c r="S1012" s="1" t="e">
        <v>#N/A</v>
      </c>
      <c r="T1012" s="1" t="e">
        <v>#N/A</v>
      </c>
    </row>
    <row r="1013" spans="1:20" ht="15.75" customHeight="1" x14ac:dyDescent="0.2">
      <c r="A1013" s="1" t="s">
        <v>4384</v>
      </c>
      <c r="B1013" s="1" t="s">
        <v>847</v>
      </c>
      <c r="C1013" s="1" t="s">
        <v>847</v>
      </c>
      <c r="D1013" s="1" t="s">
        <v>4384</v>
      </c>
      <c r="E1013" s="1">
        <v>1013</v>
      </c>
      <c r="F1013" s="5" t="s">
        <v>3245</v>
      </c>
      <c r="G1013" s="5" t="s">
        <v>4384</v>
      </c>
      <c r="H1013" s="1">
        <v>4</v>
      </c>
      <c r="I1013" s="1" t="s">
        <v>5362</v>
      </c>
      <c r="J1013" s="1" t="s">
        <v>1301</v>
      </c>
      <c r="K1013" s="1" t="s">
        <v>858</v>
      </c>
      <c r="L1013" s="1" t="str">
        <f>VLOOKUP(K1013,countries!A:B,2,FALSE)</f>
        <v>SA_NW</v>
      </c>
      <c r="M1013" s="1" t="s">
        <v>61</v>
      </c>
      <c r="N1013" s="1">
        <v>0</v>
      </c>
      <c r="O1013" s="1" t="s">
        <v>47</v>
      </c>
      <c r="P1013" s="1" t="s">
        <v>858</v>
      </c>
      <c r="Q1013" s="1" t="e">
        <v>#N/A</v>
      </c>
      <c r="R1013" s="1" t="e">
        <v>#N/A</v>
      </c>
      <c r="S1013" s="1" t="e">
        <v>#N/A</v>
      </c>
      <c r="T1013" s="1" t="e">
        <v>#N/A</v>
      </c>
    </row>
    <row r="1014" spans="1:20" ht="15.75" customHeight="1" x14ac:dyDescent="0.2">
      <c r="A1014" s="1" t="s">
        <v>5007</v>
      </c>
      <c r="B1014" s="1" t="s">
        <v>1280</v>
      </c>
      <c r="C1014" s="1" t="s">
        <v>1280</v>
      </c>
      <c r="D1014" s="1" t="s">
        <v>5007</v>
      </c>
      <c r="E1014" s="1">
        <v>1014</v>
      </c>
      <c r="F1014" s="5" t="s">
        <v>4057</v>
      </c>
      <c r="G1014" s="5" t="s">
        <v>5007</v>
      </c>
      <c r="H1014" s="1">
        <v>4</v>
      </c>
      <c r="I1014" s="1" t="s">
        <v>5363</v>
      </c>
      <c r="J1014" s="1" t="s">
        <v>1370</v>
      </c>
      <c r="K1014" s="1" t="s">
        <v>858</v>
      </c>
      <c r="L1014" s="1" t="str">
        <f>VLOOKUP(K1014,countries!A:B,2,FALSE)</f>
        <v>SA_NW</v>
      </c>
      <c r="M1014" s="1" t="s">
        <v>74</v>
      </c>
      <c r="N1014" s="1">
        <v>0</v>
      </c>
      <c r="O1014" s="1" t="s">
        <v>47</v>
      </c>
      <c r="P1014" s="1" t="s">
        <v>858</v>
      </c>
      <c r="Q1014" s="1" t="e">
        <v>#N/A</v>
      </c>
      <c r="R1014" s="1" t="e">
        <v>#N/A</v>
      </c>
      <c r="S1014" s="1" t="e">
        <v>#N/A</v>
      </c>
      <c r="T1014" s="1" t="e">
        <v>#N/A</v>
      </c>
    </row>
    <row r="1015" spans="1:20" ht="15.75" customHeight="1" x14ac:dyDescent="0.2">
      <c r="A1015" s="1" t="s">
        <v>3415</v>
      </c>
      <c r="B1015" s="1" t="s">
        <v>288</v>
      </c>
      <c r="C1015" s="1" t="s">
        <v>288</v>
      </c>
      <c r="D1015" s="1" t="s">
        <v>3415</v>
      </c>
      <c r="E1015" s="1">
        <v>1015</v>
      </c>
      <c r="F1015" s="5" t="s">
        <v>3417</v>
      </c>
      <c r="G1015" s="5" t="s">
        <v>3415</v>
      </c>
      <c r="H1015" s="1">
        <v>4</v>
      </c>
      <c r="I1015" s="1" t="s">
        <v>5364</v>
      </c>
      <c r="J1015" s="1" t="s">
        <v>642</v>
      </c>
      <c r="K1015" s="1" t="s">
        <v>858</v>
      </c>
      <c r="L1015" s="1" t="str">
        <f>VLOOKUP(K1015,countries!A:B,2,FALSE)</f>
        <v>SA_NW</v>
      </c>
      <c r="M1015" s="1" t="s">
        <v>275</v>
      </c>
      <c r="N1015" s="1">
        <v>0</v>
      </c>
      <c r="O1015" s="1" t="s">
        <v>47</v>
      </c>
      <c r="P1015" s="1" t="s">
        <v>858</v>
      </c>
      <c r="Q1015" s="1" t="e">
        <v>#N/A</v>
      </c>
      <c r="R1015" s="1" t="e">
        <v>#N/A</v>
      </c>
      <c r="S1015" s="1" t="e">
        <v>#N/A</v>
      </c>
      <c r="T1015" s="1" t="e">
        <v>#N/A</v>
      </c>
    </row>
    <row r="1016" spans="1:20" ht="15.75" customHeight="1" x14ac:dyDescent="0.2">
      <c r="A1016" s="1" t="s">
        <v>3952</v>
      </c>
      <c r="B1016" s="1" t="s">
        <v>553</v>
      </c>
      <c r="C1016" s="1" t="s">
        <v>553</v>
      </c>
      <c r="D1016" s="1" t="s">
        <v>3952</v>
      </c>
      <c r="E1016" s="1">
        <v>1016</v>
      </c>
      <c r="F1016" s="5" t="s">
        <v>2740</v>
      </c>
      <c r="G1016" s="5" t="s">
        <v>3952</v>
      </c>
      <c r="H1016" s="1">
        <v>4</v>
      </c>
      <c r="I1016" s="1" t="s">
        <v>5365</v>
      </c>
      <c r="J1016" s="1" t="s">
        <v>1313</v>
      </c>
      <c r="K1016" s="1" t="s">
        <v>858</v>
      </c>
      <c r="L1016" s="1" t="str">
        <f>VLOOKUP(K1016,countries!A:B,2,FALSE)</f>
        <v>SA_NW</v>
      </c>
      <c r="M1016" s="1" t="s">
        <v>275</v>
      </c>
      <c r="N1016" s="1">
        <v>0</v>
      </c>
      <c r="O1016" s="1" t="s">
        <v>47</v>
      </c>
      <c r="P1016" s="1" t="s">
        <v>858</v>
      </c>
      <c r="Q1016" s="1" t="e">
        <v>#N/A</v>
      </c>
      <c r="R1016" s="1" t="e">
        <v>#N/A</v>
      </c>
      <c r="S1016" s="1" t="e">
        <v>#N/A</v>
      </c>
      <c r="T1016" s="1" t="e">
        <v>#N/A</v>
      </c>
    </row>
    <row r="1017" spans="1:20" ht="15.75" customHeight="1" x14ac:dyDescent="0.2">
      <c r="A1017" s="1" t="s">
        <v>4378</v>
      </c>
      <c r="B1017" s="1" t="s">
        <v>844</v>
      </c>
      <c r="C1017" s="1" t="s">
        <v>844</v>
      </c>
      <c r="D1017" s="1" t="s">
        <v>4378</v>
      </c>
      <c r="E1017" s="1">
        <v>1017</v>
      </c>
      <c r="F1017" s="5" t="s">
        <v>3233</v>
      </c>
      <c r="G1017" s="5" t="s">
        <v>4378</v>
      </c>
      <c r="H1017" s="1">
        <v>4</v>
      </c>
      <c r="I1017" s="1" t="s">
        <v>5366</v>
      </c>
      <c r="J1017" s="1" t="s">
        <v>154</v>
      </c>
      <c r="K1017" s="1" t="s">
        <v>858</v>
      </c>
      <c r="L1017" s="1" t="str">
        <f>VLOOKUP(K1017,countries!A:B,2,FALSE)</f>
        <v>SA_NW</v>
      </c>
      <c r="M1017" s="1" t="s">
        <v>74</v>
      </c>
      <c r="N1017" s="1">
        <v>0</v>
      </c>
      <c r="O1017" s="1" t="s">
        <v>47</v>
      </c>
      <c r="P1017" s="1" t="s">
        <v>858</v>
      </c>
      <c r="Q1017" s="1" t="e">
        <v>#N/A</v>
      </c>
      <c r="R1017" s="1" t="e">
        <v>#N/A</v>
      </c>
      <c r="S1017" s="1" t="e">
        <v>#N/A</v>
      </c>
      <c r="T1017" s="1" t="e">
        <v>#N/A</v>
      </c>
    </row>
    <row r="1018" spans="1:20" ht="15.75" customHeight="1" x14ac:dyDescent="0.2">
      <c r="A1018" s="1" t="s">
        <v>4995</v>
      </c>
      <c r="B1018" s="1" t="s">
        <v>5367</v>
      </c>
      <c r="C1018" s="1" t="s">
        <v>1272</v>
      </c>
      <c r="D1018" s="1" t="s">
        <v>4995</v>
      </c>
      <c r="E1018" s="1">
        <v>1018</v>
      </c>
      <c r="F1018" s="5" t="s">
        <v>4042</v>
      </c>
      <c r="G1018" s="5" t="s">
        <v>4995</v>
      </c>
      <c r="H1018" s="1">
        <v>4</v>
      </c>
      <c r="I1018" s="1" t="s">
        <v>5368</v>
      </c>
      <c r="J1018" s="1" t="s">
        <v>561</v>
      </c>
      <c r="K1018" s="1" t="s">
        <v>858</v>
      </c>
      <c r="L1018" s="1" t="str">
        <f>VLOOKUP(K1018,countries!A:B,2,FALSE)</f>
        <v>SA_NW</v>
      </c>
      <c r="M1018" s="1" t="s">
        <v>74</v>
      </c>
      <c r="N1018" s="1">
        <v>0</v>
      </c>
      <c r="O1018" s="1" t="s">
        <v>47</v>
      </c>
      <c r="P1018" s="1" t="s">
        <v>858</v>
      </c>
      <c r="Q1018" s="1" t="e">
        <v>#N/A</v>
      </c>
      <c r="R1018" s="1" t="e">
        <v>#N/A</v>
      </c>
      <c r="S1018" s="1" t="e">
        <v>#N/A</v>
      </c>
      <c r="T1018" s="1" t="e">
        <v>#N/A</v>
      </c>
    </row>
    <row r="1019" spans="1:20" ht="15.75" customHeight="1" x14ac:dyDescent="0.2">
      <c r="A1019" s="1" t="s">
        <v>4998</v>
      </c>
      <c r="B1019" s="1" t="s">
        <v>5369</v>
      </c>
      <c r="C1019" s="1" t="s">
        <v>1272</v>
      </c>
      <c r="D1019" s="1" t="s">
        <v>4998</v>
      </c>
      <c r="E1019" s="1">
        <v>1019</v>
      </c>
      <c r="F1019" s="5" t="s">
        <v>4045</v>
      </c>
      <c r="G1019" s="5" t="s">
        <v>4998</v>
      </c>
      <c r="H1019" s="1">
        <v>4</v>
      </c>
      <c r="I1019" s="1" t="s">
        <v>5370</v>
      </c>
      <c r="J1019" s="1" t="s">
        <v>561</v>
      </c>
      <c r="K1019" s="1" t="s">
        <v>858</v>
      </c>
      <c r="L1019" s="1" t="str">
        <f>VLOOKUP(K1019,countries!A:B,2,FALSE)</f>
        <v>SA_NW</v>
      </c>
      <c r="M1019" s="1" t="s">
        <v>74</v>
      </c>
      <c r="N1019" s="1">
        <v>0</v>
      </c>
      <c r="O1019" s="1" t="s">
        <v>47</v>
      </c>
      <c r="P1019" s="1" t="s">
        <v>858</v>
      </c>
      <c r="Q1019" s="1" t="e">
        <v>#N/A</v>
      </c>
      <c r="R1019" s="1" t="e">
        <v>#N/A</v>
      </c>
      <c r="S1019" s="1" t="e">
        <v>#N/A</v>
      </c>
      <c r="T1019" s="1" t="e">
        <v>#N/A</v>
      </c>
    </row>
    <row r="1020" spans="1:20" ht="15.75" customHeight="1" x14ac:dyDescent="0.2">
      <c r="A1020" s="1" t="s">
        <v>4624</v>
      </c>
      <c r="B1020" s="1" t="s">
        <v>5371</v>
      </c>
      <c r="C1020" s="1" t="s">
        <v>1020</v>
      </c>
      <c r="D1020" s="1" t="s">
        <v>4624</v>
      </c>
      <c r="E1020" s="1">
        <v>1020</v>
      </c>
      <c r="F1020" s="5" t="s">
        <v>3626</v>
      </c>
      <c r="G1020" s="5" t="s">
        <v>4624</v>
      </c>
      <c r="H1020" s="1">
        <v>4</v>
      </c>
      <c r="I1020" s="1" t="s">
        <v>5372</v>
      </c>
      <c r="J1020" s="1" t="s">
        <v>198</v>
      </c>
      <c r="K1020" s="1" t="s">
        <v>858</v>
      </c>
      <c r="L1020" s="1" t="str">
        <f>VLOOKUP(K1020,countries!A:B,2,FALSE)</f>
        <v>SA_NW</v>
      </c>
      <c r="M1020" s="1" t="s">
        <v>74</v>
      </c>
      <c r="N1020" s="1" t="s">
        <v>1643</v>
      </c>
      <c r="O1020" s="1" t="s">
        <v>356</v>
      </c>
      <c r="P1020" s="1" t="s">
        <v>858</v>
      </c>
      <c r="Q1020" s="1" t="s">
        <v>535</v>
      </c>
      <c r="R1020" s="1" t="s">
        <v>49</v>
      </c>
      <c r="S1020" s="1">
        <v>53.5</v>
      </c>
      <c r="T1020" s="1">
        <v>3241</v>
      </c>
    </row>
    <row r="1021" spans="1:20" ht="15.75" customHeight="1" x14ac:dyDescent="0.2">
      <c r="A1021" s="1" t="s">
        <v>5013</v>
      </c>
      <c r="B1021" s="1" t="s">
        <v>1283</v>
      </c>
      <c r="C1021" s="1" t="s">
        <v>1283</v>
      </c>
      <c r="D1021" s="1" t="s">
        <v>5013</v>
      </c>
      <c r="E1021" s="1">
        <v>1021</v>
      </c>
      <c r="F1021" s="5" t="s">
        <v>4064</v>
      </c>
      <c r="G1021" s="5" t="s">
        <v>5013</v>
      </c>
      <c r="H1021" s="1">
        <v>4</v>
      </c>
      <c r="I1021" s="1" t="s">
        <v>5373</v>
      </c>
      <c r="J1021" s="1" t="s">
        <v>449</v>
      </c>
      <c r="K1021" s="1" t="s">
        <v>858</v>
      </c>
      <c r="L1021" s="1" t="str">
        <f>VLOOKUP(K1021,countries!A:B,2,FALSE)</f>
        <v>SA_NW</v>
      </c>
      <c r="M1021" s="1" t="s">
        <v>74</v>
      </c>
      <c r="N1021" s="1">
        <v>0</v>
      </c>
      <c r="O1021" s="1" t="s">
        <v>47</v>
      </c>
      <c r="P1021" s="1" t="s">
        <v>858</v>
      </c>
      <c r="Q1021" s="1" t="s">
        <v>535</v>
      </c>
      <c r="R1021" s="1" t="s">
        <v>49</v>
      </c>
      <c r="S1021" s="1">
        <v>62.3</v>
      </c>
      <c r="T1021" s="1">
        <v>3421</v>
      </c>
    </row>
    <row r="1022" spans="1:20" ht="15.75" customHeight="1" x14ac:dyDescent="0.2">
      <c r="A1022" s="1" t="s">
        <v>3316</v>
      </c>
      <c r="B1022" s="1" t="s">
        <v>5374</v>
      </c>
      <c r="C1022" s="1" t="s">
        <v>238</v>
      </c>
      <c r="D1022" s="1" t="s">
        <v>3316</v>
      </c>
      <c r="E1022" s="1">
        <v>1022</v>
      </c>
      <c r="F1022" s="5" t="s">
        <v>3318</v>
      </c>
      <c r="G1022" s="5" t="s">
        <v>3316</v>
      </c>
      <c r="H1022" s="1">
        <v>4</v>
      </c>
      <c r="I1022" s="1" t="s">
        <v>5375</v>
      </c>
      <c r="J1022" s="1" t="s">
        <v>577</v>
      </c>
      <c r="K1022" s="1" t="s">
        <v>1938</v>
      </c>
      <c r="L1022" s="1" t="str">
        <f>VLOOKUP(K1022,countries!A:B,2,FALSE)</f>
        <v>A_NW</v>
      </c>
      <c r="M1022" s="1" t="s">
        <v>74</v>
      </c>
      <c r="N1022" s="1">
        <v>0</v>
      </c>
      <c r="O1022" s="1" t="s">
        <v>434</v>
      </c>
      <c r="P1022" s="1" t="s">
        <v>1938</v>
      </c>
      <c r="Q1022" s="1" t="e">
        <v>#N/A</v>
      </c>
      <c r="R1022" s="1" t="e">
        <v>#N/A</v>
      </c>
      <c r="S1022" s="1" t="e">
        <v>#N/A</v>
      </c>
      <c r="T1022" s="1" t="e">
        <v>#N/A</v>
      </c>
    </row>
    <row r="1023" spans="1:20" ht="15.75" customHeight="1" x14ac:dyDescent="0.2">
      <c r="A1023" s="1" t="s">
        <v>3321</v>
      </c>
      <c r="B1023" s="1" t="s">
        <v>5376</v>
      </c>
      <c r="C1023" s="1" t="s">
        <v>241</v>
      </c>
      <c r="D1023" s="1" t="s">
        <v>3321</v>
      </c>
      <c r="E1023" s="1">
        <v>1023</v>
      </c>
      <c r="F1023" s="5" t="s">
        <v>3324</v>
      </c>
      <c r="G1023" s="5" t="s">
        <v>3321</v>
      </c>
      <c r="H1023" s="1">
        <v>4</v>
      </c>
      <c r="I1023" s="1" t="s">
        <v>5377</v>
      </c>
      <c r="J1023" s="1" t="s">
        <v>1387</v>
      </c>
      <c r="K1023" s="1" t="s">
        <v>858</v>
      </c>
      <c r="L1023" s="1" t="str">
        <f>VLOOKUP(K1023,countries!A:B,2,FALSE)</f>
        <v>SA_NW</v>
      </c>
      <c r="M1023" s="1" t="s">
        <v>61</v>
      </c>
      <c r="N1023" s="1">
        <v>0</v>
      </c>
      <c r="O1023" s="1" t="s">
        <v>47</v>
      </c>
      <c r="P1023" s="1" t="s">
        <v>858</v>
      </c>
      <c r="Q1023" s="1" t="e">
        <v>#N/A</v>
      </c>
      <c r="R1023" s="1" t="e">
        <v>#N/A</v>
      </c>
      <c r="S1023" s="1" t="e">
        <v>#N/A</v>
      </c>
      <c r="T1023" s="1" t="e">
        <v>#N/A</v>
      </c>
    </row>
    <row r="1024" spans="1:20" ht="15.75" customHeight="1" x14ac:dyDescent="0.2">
      <c r="A1024" s="1" t="s">
        <v>4989</v>
      </c>
      <c r="B1024" s="1" t="s">
        <v>1267</v>
      </c>
      <c r="C1024" s="1" t="s">
        <v>1267</v>
      </c>
      <c r="D1024" s="1" t="s">
        <v>4989</v>
      </c>
      <c r="E1024" s="1">
        <v>1024</v>
      </c>
      <c r="F1024" s="5" t="s">
        <v>4032</v>
      </c>
      <c r="G1024" s="5" t="s">
        <v>4989</v>
      </c>
      <c r="H1024" s="1">
        <v>4</v>
      </c>
      <c r="I1024" s="1" t="s">
        <v>5378</v>
      </c>
      <c r="J1024" s="1" t="s">
        <v>1158</v>
      </c>
      <c r="K1024" s="1" t="s">
        <v>1903</v>
      </c>
      <c r="L1024" s="1" t="str">
        <f>VLOOKUP(K1024,countries!A:B,2,FALSE)</f>
        <v>SA_NW</v>
      </c>
      <c r="M1024" s="1" t="s">
        <v>74</v>
      </c>
      <c r="N1024" s="1" t="s">
        <v>1643</v>
      </c>
      <c r="O1024" s="1" t="s">
        <v>356</v>
      </c>
      <c r="P1024" s="1" t="s">
        <v>1903</v>
      </c>
      <c r="Q1024" s="1" t="e">
        <v>#N/A</v>
      </c>
      <c r="R1024" s="1" t="e">
        <v>#N/A</v>
      </c>
      <c r="S1024" s="1" t="e">
        <v>#N/A</v>
      </c>
      <c r="T1024" s="1" t="e">
        <v>#N/A</v>
      </c>
    </row>
    <row r="1025" spans="1:20" ht="15.75" customHeight="1" x14ac:dyDescent="0.2">
      <c r="A1025" s="1" t="s">
        <v>4973</v>
      </c>
      <c r="B1025" s="1" t="s">
        <v>5379</v>
      </c>
      <c r="C1025" s="1" t="s">
        <v>1262</v>
      </c>
      <c r="D1025" s="1" t="s">
        <v>4973</v>
      </c>
      <c r="E1025" s="1">
        <v>1025</v>
      </c>
      <c r="F1025" s="5" t="s">
        <v>4010</v>
      </c>
      <c r="G1025" s="5" t="s">
        <v>4973</v>
      </c>
      <c r="H1025" s="1">
        <v>4</v>
      </c>
      <c r="I1025" s="1" t="s">
        <v>5380</v>
      </c>
      <c r="J1025" s="1" t="s">
        <v>550</v>
      </c>
      <c r="K1025" s="1" t="s">
        <v>1903</v>
      </c>
      <c r="L1025" s="1" t="str">
        <f>VLOOKUP(K1025,countries!A:B,2,FALSE)</f>
        <v>SA_NW</v>
      </c>
      <c r="M1025" s="1" t="s">
        <v>74</v>
      </c>
      <c r="N1025" s="1" t="s">
        <v>1647</v>
      </c>
      <c r="O1025" s="1" t="s">
        <v>47</v>
      </c>
      <c r="P1025" s="1" t="s">
        <v>1903</v>
      </c>
      <c r="Q1025" s="1" t="e">
        <v>#N/A</v>
      </c>
      <c r="R1025" s="1" t="e">
        <v>#N/A</v>
      </c>
      <c r="S1025" s="1" t="e">
        <v>#N/A</v>
      </c>
      <c r="T1025" s="1" t="e">
        <v>#N/A</v>
      </c>
    </row>
    <row r="1026" spans="1:20" ht="15.75" customHeight="1" x14ac:dyDescent="0.2">
      <c r="A1026" s="1" t="s">
        <v>4975</v>
      </c>
      <c r="B1026" s="1" t="s">
        <v>5381</v>
      </c>
      <c r="C1026" s="1" t="s">
        <v>1262</v>
      </c>
      <c r="D1026" s="1" t="s">
        <v>4975</v>
      </c>
      <c r="E1026" s="1">
        <v>1026</v>
      </c>
      <c r="F1026" s="5" t="s">
        <v>4012</v>
      </c>
      <c r="G1026" s="5" t="s">
        <v>4975</v>
      </c>
      <c r="H1026" s="1">
        <v>4</v>
      </c>
      <c r="I1026" s="1" t="s">
        <v>5382</v>
      </c>
      <c r="J1026" s="1" t="s">
        <v>550</v>
      </c>
      <c r="K1026" s="1" t="s">
        <v>1903</v>
      </c>
      <c r="L1026" s="1" t="str">
        <f>VLOOKUP(K1026,countries!A:B,2,FALSE)</f>
        <v>SA_NW</v>
      </c>
      <c r="M1026" s="1" t="s">
        <v>74</v>
      </c>
      <c r="N1026" s="1" t="s">
        <v>1647</v>
      </c>
      <c r="O1026" s="1" t="s">
        <v>47</v>
      </c>
      <c r="P1026" s="1" t="s">
        <v>1903</v>
      </c>
      <c r="Q1026" s="1" t="e">
        <v>#N/A</v>
      </c>
      <c r="R1026" s="1" t="e">
        <v>#N/A</v>
      </c>
      <c r="S1026" s="1" t="e">
        <v>#N/A</v>
      </c>
      <c r="T1026" s="1" t="e">
        <v>#N/A</v>
      </c>
    </row>
    <row r="1027" spans="1:20" ht="15.75" customHeight="1" x14ac:dyDescent="0.2">
      <c r="A1027" s="1" t="s">
        <v>1305</v>
      </c>
      <c r="B1027" s="1" t="s">
        <v>1305</v>
      </c>
      <c r="C1027" s="1" t="s">
        <v>1305</v>
      </c>
      <c r="D1027" s="1" t="s">
        <v>1305</v>
      </c>
      <c r="E1027" s="1">
        <v>1027</v>
      </c>
      <c r="F1027" s="5" t="s">
        <v>4088</v>
      </c>
      <c r="G1027" s="5" t="s">
        <v>1305</v>
      </c>
      <c r="H1027" s="1">
        <v>4</v>
      </c>
      <c r="I1027" s="1" t="s">
        <v>1305</v>
      </c>
      <c r="J1027" s="1" t="s">
        <v>374</v>
      </c>
      <c r="K1027" s="1" t="s">
        <v>374</v>
      </c>
      <c r="L1027" s="1" t="str">
        <f>VLOOKUP(K1027,countries!A:B,2,FALSE)</f>
        <v>na</v>
      </c>
      <c r="M1027" s="1" t="s">
        <v>374</v>
      </c>
      <c r="N1027" s="1">
        <v>0</v>
      </c>
      <c r="O1027" s="1" t="e">
        <v>#N/A</v>
      </c>
      <c r="P1027" s="1" t="e">
        <v>#N/A</v>
      </c>
      <c r="Q1027" s="1" t="e">
        <v>#N/A</v>
      </c>
      <c r="R1027" s="1" t="e">
        <v>#N/A</v>
      </c>
      <c r="S1027" s="1" t="e">
        <v>#N/A</v>
      </c>
      <c r="T1027" s="1" t="e">
        <v>#N/A</v>
      </c>
    </row>
    <row r="1028" spans="1:20" ht="15.75" customHeight="1" x14ac:dyDescent="0.2">
      <c r="A1028" s="1" t="s">
        <v>4455</v>
      </c>
      <c r="B1028" s="1" t="s">
        <v>5383</v>
      </c>
      <c r="C1028" s="1" t="s">
        <v>895</v>
      </c>
      <c r="D1028" s="1" t="s">
        <v>4455</v>
      </c>
      <c r="E1028" s="1">
        <v>1028</v>
      </c>
      <c r="F1028" s="5" t="s">
        <v>3367</v>
      </c>
      <c r="G1028" s="5" t="s">
        <v>4455</v>
      </c>
      <c r="H1028" s="1">
        <v>1</v>
      </c>
      <c r="I1028" s="1" t="s">
        <v>5384</v>
      </c>
      <c r="J1028" s="1" t="s">
        <v>284</v>
      </c>
      <c r="K1028" s="1" t="s">
        <v>906</v>
      </c>
      <c r="L1028" s="1" t="str">
        <f>VLOOKUP(K1028,countries!A:B,2,FALSE)</f>
        <v>ME</v>
      </c>
      <c r="M1028" s="1" t="s">
        <v>275</v>
      </c>
      <c r="N1028" s="1">
        <v>0</v>
      </c>
      <c r="O1028" s="1" t="s">
        <v>434</v>
      </c>
      <c r="P1028" s="1" t="s">
        <v>906</v>
      </c>
      <c r="Q1028" s="1" t="e">
        <v>#N/A</v>
      </c>
      <c r="R1028" s="1" t="e">
        <v>#N/A</v>
      </c>
      <c r="S1028" s="1" t="e">
        <v>#N/A</v>
      </c>
      <c r="T1028" s="1" t="e">
        <v>#N/A</v>
      </c>
    </row>
    <row r="1029" spans="1:20" ht="15.75" customHeight="1" x14ac:dyDescent="0.2">
      <c r="A1029" s="1" t="s">
        <v>4457</v>
      </c>
      <c r="B1029" s="1" t="s">
        <v>5385</v>
      </c>
      <c r="C1029" s="1" t="s">
        <v>895</v>
      </c>
      <c r="D1029" s="1" t="s">
        <v>4457</v>
      </c>
      <c r="E1029" s="1">
        <v>1029</v>
      </c>
      <c r="F1029" s="5" t="s">
        <v>3371</v>
      </c>
      <c r="G1029" s="5" t="s">
        <v>4457</v>
      </c>
      <c r="H1029" s="1">
        <v>1</v>
      </c>
      <c r="I1029" s="1" t="s">
        <v>5386</v>
      </c>
      <c r="J1029" s="1" t="s">
        <v>284</v>
      </c>
      <c r="K1029" s="1" t="s">
        <v>906</v>
      </c>
      <c r="L1029" s="1" t="str">
        <f>VLOOKUP(K1029,countries!A:B,2,FALSE)</f>
        <v>ME</v>
      </c>
      <c r="M1029" s="1" t="s">
        <v>275</v>
      </c>
      <c r="N1029" s="1">
        <v>0</v>
      </c>
      <c r="O1029" s="1" t="s">
        <v>434</v>
      </c>
      <c r="P1029" s="1" t="s">
        <v>906</v>
      </c>
      <c r="Q1029" s="1" t="e">
        <v>#N/A</v>
      </c>
      <c r="R1029" s="1" t="e">
        <v>#N/A</v>
      </c>
      <c r="S1029" s="1" t="e">
        <v>#N/A</v>
      </c>
      <c r="T1029" s="1" t="e">
        <v>#N/A</v>
      </c>
    </row>
    <row r="1030" spans="1:20" ht="15.75" customHeight="1" x14ac:dyDescent="0.2">
      <c r="A1030" s="1" t="s">
        <v>4453</v>
      </c>
      <c r="B1030" s="1" t="s">
        <v>895</v>
      </c>
      <c r="C1030" s="1" t="s">
        <v>895</v>
      </c>
      <c r="D1030" s="1" t="s">
        <v>4453</v>
      </c>
      <c r="E1030" s="1">
        <v>1030</v>
      </c>
      <c r="F1030" s="5" t="s">
        <v>3365</v>
      </c>
      <c r="G1030" s="5" t="s">
        <v>4453</v>
      </c>
      <c r="H1030" s="1">
        <v>1</v>
      </c>
      <c r="I1030" s="1" t="s">
        <v>5387</v>
      </c>
      <c r="J1030" s="1" t="s">
        <v>568</v>
      </c>
      <c r="K1030" s="1" t="s">
        <v>906</v>
      </c>
      <c r="L1030" s="1" t="str">
        <f>VLOOKUP(K1030,countries!A:B,2,FALSE)</f>
        <v>ME</v>
      </c>
      <c r="M1030" s="1" t="s">
        <v>275</v>
      </c>
      <c r="N1030" s="1">
        <v>0</v>
      </c>
      <c r="O1030" s="1" t="s">
        <v>434</v>
      </c>
      <c r="P1030" s="1" t="s">
        <v>906</v>
      </c>
      <c r="Q1030" s="1" t="e">
        <v>#N/A</v>
      </c>
      <c r="R1030" s="1" t="e">
        <v>#N/A</v>
      </c>
      <c r="S1030" s="1" t="e">
        <v>#N/A</v>
      </c>
      <c r="T1030" s="1" t="e">
        <v>#N/A</v>
      </c>
    </row>
    <row r="1031" spans="1:20" ht="15.75" customHeight="1" x14ac:dyDescent="0.2">
      <c r="A1031" s="1" t="s">
        <v>4108</v>
      </c>
      <c r="B1031" s="1" t="s">
        <v>658</v>
      </c>
      <c r="C1031" s="1" t="s">
        <v>658</v>
      </c>
      <c r="D1031" s="1" t="s">
        <v>4108</v>
      </c>
      <c r="E1031" s="1">
        <v>1031</v>
      </c>
      <c r="F1031" s="5" t="s">
        <v>2930</v>
      </c>
      <c r="G1031" s="5" t="s">
        <v>4108</v>
      </c>
      <c r="H1031" s="1">
        <v>1</v>
      </c>
      <c r="I1031" s="1" t="s">
        <v>5388</v>
      </c>
      <c r="J1031" s="1" t="s">
        <v>472</v>
      </c>
      <c r="K1031" s="1" t="s">
        <v>236</v>
      </c>
      <c r="L1031" s="1" t="str">
        <f>VLOOKUP(K1031,countries!A:B,2,FALSE)</f>
        <v>CN</v>
      </c>
      <c r="M1031" s="1" t="s">
        <v>61</v>
      </c>
      <c r="N1031" s="1">
        <v>0</v>
      </c>
      <c r="O1031" s="1" t="s">
        <v>47</v>
      </c>
      <c r="P1031" s="1" t="s">
        <v>236</v>
      </c>
      <c r="Q1031" s="1" t="e">
        <v>#N/A</v>
      </c>
      <c r="R1031" s="1" t="e">
        <v>#N/A</v>
      </c>
      <c r="S1031" s="1" t="e">
        <v>#N/A</v>
      </c>
      <c r="T1031" s="1" t="e">
        <v>#N/A</v>
      </c>
    </row>
    <row r="1032" spans="1:20" ht="15.75" customHeight="1" x14ac:dyDescent="0.2">
      <c r="A1032" s="1" t="s">
        <v>4179</v>
      </c>
      <c r="B1032" s="1" t="s">
        <v>707</v>
      </c>
      <c r="C1032" s="1" t="s">
        <v>707</v>
      </c>
      <c r="D1032" s="1" t="s">
        <v>4179</v>
      </c>
      <c r="E1032" s="1">
        <v>1032</v>
      </c>
      <c r="F1032" s="5" t="s">
        <v>3031</v>
      </c>
      <c r="G1032" s="5" t="s">
        <v>4179</v>
      </c>
      <c r="H1032" s="1">
        <v>1</v>
      </c>
      <c r="I1032" s="1" t="s">
        <v>5389</v>
      </c>
      <c r="J1032" s="1" t="s">
        <v>306</v>
      </c>
      <c r="K1032" s="1" t="s">
        <v>73</v>
      </c>
      <c r="L1032" s="1" t="str">
        <f>VLOOKUP(K1032,countries!A:B,2,FALSE)</f>
        <v>SA_SE</v>
      </c>
      <c r="M1032" s="1" t="s">
        <v>258</v>
      </c>
      <c r="N1032" s="1">
        <v>0</v>
      </c>
      <c r="O1032" s="1" t="s">
        <v>62</v>
      </c>
      <c r="P1032" s="1" t="s">
        <v>73</v>
      </c>
      <c r="Q1032" s="1" t="s">
        <v>535</v>
      </c>
      <c r="R1032" s="1" t="s">
        <v>75</v>
      </c>
      <c r="S1032" s="1">
        <v>38.9</v>
      </c>
      <c r="T1032" s="1">
        <v>3210</v>
      </c>
    </row>
    <row r="1033" spans="1:20" ht="15.75" customHeight="1" x14ac:dyDescent="0.2">
      <c r="A1033" s="1" t="s">
        <v>4348</v>
      </c>
      <c r="B1033" s="1" t="s">
        <v>812</v>
      </c>
      <c r="C1033" s="1" t="s">
        <v>812</v>
      </c>
      <c r="D1033" s="1" t="s">
        <v>4348</v>
      </c>
      <c r="E1033" s="1">
        <v>1033</v>
      </c>
      <c r="F1033" s="5" t="s">
        <v>3181</v>
      </c>
      <c r="G1033" s="5" t="s">
        <v>4348</v>
      </c>
      <c r="H1033" s="1">
        <v>1</v>
      </c>
      <c r="I1033" s="1" t="s">
        <v>5390</v>
      </c>
      <c r="J1033" s="1" t="s">
        <v>385</v>
      </c>
      <c r="K1033" s="1" t="s">
        <v>906</v>
      </c>
      <c r="L1033" s="1" t="str">
        <f>VLOOKUP(K1033,countries!A:B,2,FALSE)</f>
        <v>ME</v>
      </c>
      <c r="M1033" s="1" t="s">
        <v>46</v>
      </c>
      <c r="N1033" s="1">
        <v>0</v>
      </c>
      <c r="O1033" s="1" t="s">
        <v>62</v>
      </c>
      <c r="P1033" s="1" t="s">
        <v>906</v>
      </c>
      <c r="Q1033" s="1" t="s">
        <v>333</v>
      </c>
      <c r="R1033" s="1" t="s">
        <v>755</v>
      </c>
      <c r="S1033" s="1">
        <v>42.7</v>
      </c>
      <c r="T1033" s="1">
        <v>2100</v>
      </c>
    </row>
    <row r="1034" spans="1:20" ht="15.75" customHeight="1" x14ac:dyDescent="0.2">
      <c r="A1034" s="1" t="s">
        <v>3847</v>
      </c>
      <c r="B1034" s="1" t="s">
        <v>518</v>
      </c>
      <c r="C1034" s="1" t="s">
        <v>518</v>
      </c>
      <c r="D1034" s="1" t="s">
        <v>3847</v>
      </c>
      <c r="E1034" s="1">
        <v>1034</v>
      </c>
      <c r="F1034" s="5" t="s">
        <v>2651</v>
      </c>
      <c r="G1034" s="5" t="s">
        <v>3847</v>
      </c>
      <c r="H1034" s="1">
        <v>1</v>
      </c>
      <c r="I1034" s="1" t="s">
        <v>5391</v>
      </c>
      <c r="J1034" s="1" t="s">
        <v>601</v>
      </c>
      <c r="K1034" s="1" t="s">
        <v>341</v>
      </c>
      <c r="L1034" s="1" t="str">
        <f>VLOOKUP(K1034,countries!A:B,2,FALSE)</f>
        <v>A_S</v>
      </c>
      <c r="M1034" s="1" t="s">
        <v>400</v>
      </c>
      <c r="N1034" s="1">
        <v>0</v>
      </c>
      <c r="O1034" s="1" t="s">
        <v>62</v>
      </c>
      <c r="P1034" s="1" t="s">
        <v>341</v>
      </c>
      <c r="Q1034" s="1" t="e">
        <v>#N/A</v>
      </c>
      <c r="R1034" s="1" t="e">
        <v>#N/A</v>
      </c>
      <c r="S1034" s="1" t="e">
        <v>#N/A</v>
      </c>
      <c r="T1034" s="1" t="e">
        <v>#N/A</v>
      </c>
    </row>
    <row r="1035" spans="1:20" ht="15.75" customHeight="1" x14ac:dyDescent="0.2">
      <c r="A1035" s="1" t="s">
        <v>4538</v>
      </c>
      <c r="B1035" s="1" t="s">
        <v>961</v>
      </c>
      <c r="C1035" s="1" t="s">
        <v>961</v>
      </c>
      <c r="D1035" s="1" t="s">
        <v>4538</v>
      </c>
      <c r="E1035" s="1">
        <v>1035</v>
      </c>
      <c r="F1035" s="5" t="s">
        <v>2415</v>
      </c>
      <c r="G1035" s="5" t="s">
        <v>4538</v>
      </c>
      <c r="H1035" s="1">
        <v>1</v>
      </c>
      <c r="I1035" s="1" t="s">
        <v>5392</v>
      </c>
      <c r="J1035" s="1" t="s">
        <v>226</v>
      </c>
      <c r="K1035" s="1" t="s">
        <v>386</v>
      </c>
      <c r="L1035" s="1" t="str">
        <f>VLOOKUP(K1035,countries!A:B,2,FALSE)</f>
        <v>A_NW</v>
      </c>
      <c r="M1035" s="1" t="s">
        <v>258</v>
      </c>
      <c r="N1035" s="1">
        <v>0</v>
      </c>
      <c r="O1035" s="1" t="s">
        <v>62</v>
      </c>
      <c r="P1035" s="1" t="s">
        <v>386</v>
      </c>
      <c r="Q1035" s="1" t="e">
        <v>#N/A</v>
      </c>
      <c r="R1035" s="1" t="e">
        <v>#N/A</v>
      </c>
      <c r="S1035" s="1" t="e">
        <v>#N/A</v>
      </c>
      <c r="T1035" s="1" t="e">
        <v>#N/A</v>
      </c>
    </row>
    <row r="1036" spans="1:20" ht="15.75" customHeight="1" x14ac:dyDescent="0.2">
      <c r="A1036" s="1" t="s">
        <v>4541</v>
      </c>
      <c r="B1036" s="1" t="s">
        <v>5393</v>
      </c>
      <c r="C1036" s="1" t="s">
        <v>961</v>
      </c>
      <c r="D1036" s="1" t="s">
        <v>53</v>
      </c>
      <c r="E1036" s="1">
        <v>1036</v>
      </c>
      <c r="F1036" s="5" t="s">
        <v>2415</v>
      </c>
      <c r="G1036" s="5"/>
      <c r="H1036" s="1">
        <v>1</v>
      </c>
      <c r="I1036" s="1" t="s">
        <v>5394</v>
      </c>
      <c r="J1036" s="1" t="s">
        <v>1094</v>
      </c>
      <c r="K1036" s="1" t="s">
        <v>386</v>
      </c>
      <c r="L1036" s="1" t="str">
        <f>VLOOKUP(K1036,countries!A:B,2,FALSE)</f>
        <v>A_NW</v>
      </c>
      <c r="M1036" s="1" t="s">
        <v>258</v>
      </c>
      <c r="N1036" s="1">
        <v>0</v>
      </c>
      <c r="O1036" s="1" t="s">
        <v>62</v>
      </c>
      <c r="P1036" s="1" t="s">
        <v>386</v>
      </c>
      <c r="Q1036" s="1" t="e">
        <v>#N/A</v>
      </c>
      <c r="R1036" s="1" t="e">
        <v>#N/A</v>
      </c>
      <c r="S1036" s="1" t="e">
        <v>#N/A</v>
      </c>
      <c r="T1036" s="1" t="e">
        <v>#N/A</v>
      </c>
    </row>
    <row r="1037" spans="1:20" ht="15.75" customHeight="1" x14ac:dyDescent="0.2">
      <c r="A1037" s="1" t="s">
        <v>4916</v>
      </c>
      <c r="B1037" s="1" t="s">
        <v>1219</v>
      </c>
      <c r="C1037" s="1" t="s">
        <v>1219</v>
      </c>
      <c r="D1037" s="1" t="s">
        <v>4916</v>
      </c>
      <c r="E1037" s="1">
        <v>1037</v>
      </c>
      <c r="F1037" s="5" t="s">
        <v>2465</v>
      </c>
      <c r="G1037" s="5" t="s">
        <v>4916</v>
      </c>
      <c r="H1037" s="1">
        <v>1</v>
      </c>
      <c r="I1037" s="1" t="s">
        <v>5395</v>
      </c>
      <c r="J1037" s="1" t="s">
        <v>235</v>
      </c>
      <c r="K1037" s="1" t="s">
        <v>386</v>
      </c>
      <c r="L1037" s="1" t="str">
        <f>VLOOKUP(K1037,countries!A:B,2,FALSE)</f>
        <v>A_NW</v>
      </c>
      <c r="M1037" s="1" t="s">
        <v>74</v>
      </c>
      <c r="N1037" s="1">
        <v>0</v>
      </c>
      <c r="O1037" s="1" t="s">
        <v>356</v>
      </c>
      <c r="P1037" s="1" t="s">
        <v>386</v>
      </c>
      <c r="Q1037" s="1" t="e">
        <v>#N/A</v>
      </c>
      <c r="R1037" s="1" t="e">
        <v>#N/A</v>
      </c>
      <c r="S1037" s="1" t="e">
        <v>#N/A</v>
      </c>
      <c r="T1037" s="1" t="e">
        <v>#N/A</v>
      </c>
    </row>
    <row r="1038" spans="1:20" ht="15.75" customHeight="1" x14ac:dyDescent="0.2">
      <c r="A1038" s="1" t="s">
        <v>4914</v>
      </c>
      <c r="B1038" s="1" t="s">
        <v>1217</v>
      </c>
      <c r="C1038" s="1" t="s">
        <v>1217</v>
      </c>
      <c r="D1038" s="1" t="s">
        <v>4914</v>
      </c>
      <c r="E1038" s="1">
        <v>1038</v>
      </c>
      <c r="F1038" s="5" t="s">
        <v>2465</v>
      </c>
      <c r="G1038" s="5" t="s">
        <v>4914</v>
      </c>
      <c r="H1038" s="1">
        <v>1</v>
      </c>
      <c r="I1038" s="1" t="s">
        <v>5396</v>
      </c>
      <c r="J1038" s="1" t="s">
        <v>1341</v>
      </c>
      <c r="K1038" s="1" t="s">
        <v>386</v>
      </c>
      <c r="L1038" s="1" t="str">
        <f>VLOOKUP(K1038,countries!A:B,2,FALSE)</f>
        <v>A_NW</v>
      </c>
      <c r="M1038" s="1" t="s">
        <v>74</v>
      </c>
      <c r="N1038" s="1">
        <v>0</v>
      </c>
      <c r="O1038" s="1" t="s">
        <v>356</v>
      </c>
      <c r="P1038" s="1" t="s">
        <v>386</v>
      </c>
      <c r="Q1038" s="1" t="e">
        <v>#N/A</v>
      </c>
      <c r="R1038" s="1" t="e">
        <v>#N/A</v>
      </c>
      <c r="S1038" s="1" t="e">
        <v>#N/A</v>
      </c>
      <c r="T1038" s="1" t="e">
        <v>#N/A</v>
      </c>
    </row>
    <row r="1039" spans="1:20" ht="15.75" customHeight="1" x14ac:dyDescent="0.2">
      <c r="A1039" s="1" t="s">
        <v>4911</v>
      </c>
      <c r="B1039" s="1" t="s">
        <v>1216</v>
      </c>
      <c r="C1039" s="1" t="s">
        <v>1216</v>
      </c>
      <c r="D1039" s="1" t="s">
        <v>4911</v>
      </c>
      <c r="E1039" s="1">
        <v>1039</v>
      </c>
      <c r="F1039" s="5" t="s">
        <v>3924</v>
      </c>
      <c r="G1039" s="5" t="s">
        <v>4911</v>
      </c>
      <c r="H1039" s="1">
        <v>1</v>
      </c>
      <c r="I1039" s="1" t="s">
        <v>5397</v>
      </c>
      <c r="J1039" s="1" t="s">
        <v>1226</v>
      </c>
      <c r="K1039" s="1" t="s">
        <v>386</v>
      </c>
      <c r="L1039" s="1" t="str">
        <f>VLOOKUP(K1039,countries!A:B,2,FALSE)</f>
        <v>A_NW</v>
      </c>
      <c r="M1039" s="1" t="s">
        <v>74</v>
      </c>
      <c r="N1039" s="1">
        <v>0</v>
      </c>
      <c r="O1039" s="1" t="s">
        <v>356</v>
      </c>
      <c r="P1039" s="1" t="s">
        <v>386</v>
      </c>
      <c r="Q1039" s="1" t="s">
        <v>333</v>
      </c>
      <c r="R1039" s="1" t="s">
        <v>75</v>
      </c>
      <c r="S1039" s="1">
        <v>48.3</v>
      </c>
      <c r="T1039" s="1">
        <v>2130</v>
      </c>
    </row>
    <row r="1040" spans="1:20" ht="15.75" customHeight="1" x14ac:dyDescent="0.2">
      <c r="A1040" s="1" t="s">
        <v>4551</v>
      </c>
      <c r="B1040" s="1" t="s">
        <v>5398</v>
      </c>
      <c r="C1040" s="1" t="s">
        <v>971</v>
      </c>
      <c r="D1040" s="1" t="s">
        <v>4551</v>
      </c>
      <c r="E1040" s="1">
        <v>1040</v>
      </c>
      <c r="F1040" s="5" t="s">
        <v>3507</v>
      </c>
      <c r="G1040" s="5" t="s">
        <v>4551</v>
      </c>
      <c r="H1040" s="1">
        <v>1</v>
      </c>
      <c r="I1040" s="1" t="s">
        <v>5399</v>
      </c>
      <c r="J1040" s="1" t="s">
        <v>1498</v>
      </c>
      <c r="K1040" s="1" t="s">
        <v>174</v>
      </c>
      <c r="L1040" s="1" t="str">
        <f>VLOOKUP(K1040,countries!A:B,2,FALSE)</f>
        <v>A_S</v>
      </c>
      <c r="M1040" s="1" t="s">
        <v>275</v>
      </c>
      <c r="N1040" s="1">
        <v>0</v>
      </c>
      <c r="O1040" s="1" t="s">
        <v>62</v>
      </c>
      <c r="P1040" s="1" t="s">
        <v>174</v>
      </c>
      <c r="Q1040" s="1" t="e">
        <v>#N/A</v>
      </c>
      <c r="R1040" s="1" t="e">
        <v>#N/A</v>
      </c>
      <c r="S1040" s="1" t="e">
        <v>#N/A</v>
      </c>
      <c r="T1040" s="1" t="e">
        <v>#N/A</v>
      </c>
    </row>
    <row r="1041" spans="1:20" ht="15.75" customHeight="1" x14ac:dyDescent="0.2">
      <c r="A1041" s="1" t="s">
        <v>4380</v>
      </c>
      <c r="B1041" s="1" t="s">
        <v>845</v>
      </c>
      <c r="C1041" s="1" t="s">
        <v>845</v>
      </c>
      <c r="D1041" s="1" t="s">
        <v>4380</v>
      </c>
      <c r="E1041" s="1">
        <v>1041</v>
      </c>
      <c r="F1041" s="5" t="s">
        <v>3236</v>
      </c>
      <c r="G1041" s="5" t="s">
        <v>4380</v>
      </c>
      <c r="H1041" s="1">
        <v>1</v>
      </c>
      <c r="I1041" s="1" t="s">
        <v>5400</v>
      </c>
      <c r="J1041" s="1" t="s">
        <v>577</v>
      </c>
      <c r="K1041" s="1" t="s">
        <v>858</v>
      </c>
      <c r="L1041" s="1" t="str">
        <f>VLOOKUP(K1041,countries!A:B,2,FALSE)</f>
        <v>SA_NW</v>
      </c>
      <c r="M1041" s="1" t="s">
        <v>344</v>
      </c>
      <c r="N1041" s="1">
        <v>0</v>
      </c>
      <c r="O1041" s="1" t="s">
        <v>62</v>
      </c>
      <c r="P1041" s="1" t="s">
        <v>858</v>
      </c>
      <c r="Q1041" s="1" t="e">
        <v>#N/A</v>
      </c>
      <c r="R1041" s="1" t="e">
        <v>#N/A</v>
      </c>
      <c r="S1041" s="1" t="e">
        <v>#N/A</v>
      </c>
      <c r="T1041" s="1" t="e">
        <v>#N/A</v>
      </c>
    </row>
    <row r="1042" spans="1:20" ht="15.75" customHeight="1" x14ac:dyDescent="0.2">
      <c r="A1042" s="1" t="s">
        <v>4991</v>
      </c>
      <c r="B1042" s="1" t="s">
        <v>1269</v>
      </c>
      <c r="C1042" s="1" t="s">
        <v>1269</v>
      </c>
      <c r="D1042" s="1" t="s">
        <v>4991</v>
      </c>
      <c r="E1042" s="1">
        <v>1042</v>
      </c>
      <c r="F1042" s="5" t="s">
        <v>4036</v>
      </c>
      <c r="G1042" s="5" t="s">
        <v>4991</v>
      </c>
      <c r="H1042" s="1">
        <v>1</v>
      </c>
      <c r="I1042" s="1" t="s">
        <v>5401</v>
      </c>
      <c r="J1042" s="1" t="s">
        <v>1538</v>
      </c>
      <c r="K1042" s="1" t="s">
        <v>858</v>
      </c>
      <c r="L1042" s="1" t="str">
        <f>VLOOKUP(K1042,countries!A:B,2,FALSE)</f>
        <v>SA_NW</v>
      </c>
      <c r="M1042" s="1" t="s">
        <v>74</v>
      </c>
      <c r="N1042" s="1" t="s">
        <v>1642</v>
      </c>
      <c r="O1042" s="1" t="s">
        <v>356</v>
      </c>
      <c r="P1042" s="1" t="s">
        <v>858</v>
      </c>
      <c r="Q1042" s="1" t="e">
        <v>#N/A</v>
      </c>
      <c r="R1042" s="1" t="e">
        <v>#N/A</v>
      </c>
      <c r="S1042" s="1" t="e">
        <v>#N/A</v>
      </c>
      <c r="T1042" s="1" t="e">
        <v>#N/A</v>
      </c>
    </row>
    <row r="1043" spans="1:20" ht="15.75" customHeight="1" x14ac:dyDescent="0.2">
      <c r="A1043" s="1" t="s">
        <v>4382</v>
      </c>
      <c r="B1043" s="1" t="s">
        <v>5402</v>
      </c>
      <c r="C1043" s="1" t="s">
        <v>845</v>
      </c>
      <c r="D1043" s="1" t="s">
        <v>4382</v>
      </c>
      <c r="E1043" s="1">
        <v>1043</v>
      </c>
      <c r="F1043" s="5" t="s">
        <v>3242</v>
      </c>
      <c r="G1043" s="5" t="s">
        <v>4382</v>
      </c>
      <c r="H1043" s="1">
        <v>1</v>
      </c>
      <c r="I1043" s="1" t="s">
        <v>5403</v>
      </c>
      <c r="J1043" s="1" t="s">
        <v>2050</v>
      </c>
      <c r="K1043" s="1" t="s">
        <v>858</v>
      </c>
      <c r="L1043" s="1" t="str">
        <f>VLOOKUP(K1043,countries!A:B,2,FALSE)</f>
        <v>SA_NW</v>
      </c>
      <c r="M1043" s="1" t="s">
        <v>344</v>
      </c>
      <c r="N1043" s="1">
        <v>0</v>
      </c>
      <c r="O1043" s="1" t="s">
        <v>62</v>
      </c>
      <c r="P1043" s="1" t="s">
        <v>858</v>
      </c>
      <c r="Q1043" s="1" t="e">
        <v>#N/A</v>
      </c>
      <c r="R1043" s="1" t="e">
        <v>#N/A</v>
      </c>
      <c r="S1043" s="1" t="e">
        <v>#N/A</v>
      </c>
      <c r="T1043" s="1" t="e">
        <v>#N/A</v>
      </c>
    </row>
    <row r="1044" spans="1:20" ht="15.75" customHeight="1" x14ac:dyDescent="0.2">
      <c r="A1044" s="1" t="s">
        <v>4356</v>
      </c>
      <c r="B1044" s="1" t="s">
        <v>821</v>
      </c>
      <c r="C1044" s="1" t="s">
        <v>821</v>
      </c>
      <c r="D1044" s="1" t="s">
        <v>4356</v>
      </c>
      <c r="E1044" s="1">
        <v>1044</v>
      </c>
      <c r="F1044" s="5" t="s">
        <v>3187</v>
      </c>
      <c r="G1044" s="5" t="s">
        <v>4356</v>
      </c>
      <c r="H1044" s="1">
        <v>1</v>
      </c>
      <c r="I1044" s="1" t="s">
        <v>5404</v>
      </c>
      <c r="J1044" s="1" t="s">
        <v>1587</v>
      </c>
      <c r="K1044" s="1" t="s">
        <v>353</v>
      </c>
      <c r="L1044" s="1" t="str">
        <f>VLOOKUP(K1044,countries!A:B,2,FALSE)</f>
        <v>A_NW</v>
      </c>
      <c r="M1044" s="1" t="s">
        <v>275</v>
      </c>
      <c r="N1044" s="1">
        <v>0</v>
      </c>
      <c r="O1044" s="1" t="s">
        <v>62</v>
      </c>
      <c r="P1044" s="1" t="s">
        <v>353</v>
      </c>
      <c r="Q1044" s="1" t="s">
        <v>565</v>
      </c>
      <c r="R1044" s="1" t="s">
        <v>75</v>
      </c>
      <c r="S1044" s="1">
        <v>57.6</v>
      </c>
      <c r="T1044" s="1">
        <v>2130</v>
      </c>
    </row>
    <row r="1045" spans="1:20" ht="15.75" customHeight="1" x14ac:dyDescent="0.2">
      <c r="A1045" s="1" t="s">
        <v>4662</v>
      </c>
      <c r="B1045" s="1" t="s">
        <v>5405</v>
      </c>
      <c r="C1045" s="1" t="s">
        <v>1040</v>
      </c>
      <c r="D1045" s="1" t="s">
        <v>4662</v>
      </c>
      <c r="E1045" s="1">
        <v>1045</v>
      </c>
      <c r="F1045" s="5" t="s">
        <v>3665</v>
      </c>
      <c r="G1045" s="5" t="s">
        <v>4662</v>
      </c>
      <c r="H1045" s="1">
        <v>1</v>
      </c>
      <c r="I1045" s="1" t="s">
        <v>5406</v>
      </c>
      <c r="J1045" s="1" t="s">
        <v>270</v>
      </c>
      <c r="K1045" s="1" t="s">
        <v>353</v>
      </c>
      <c r="L1045" s="1" t="str">
        <f>VLOOKUP(K1045,countries!A:B,2,FALSE)</f>
        <v>A_NW</v>
      </c>
      <c r="M1045" s="1" t="s">
        <v>74</v>
      </c>
      <c r="N1045" s="1">
        <v>0</v>
      </c>
      <c r="O1045" s="1" t="s">
        <v>356</v>
      </c>
      <c r="P1045" s="1" t="s">
        <v>353</v>
      </c>
      <c r="Q1045" s="1" t="e">
        <v>#N/A</v>
      </c>
      <c r="R1045" s="1" t="e">
        <v>#N/A</v>
      </c>
      <c r="S1045" s="1" t="e">
        <v>#N/A</v>
      </c>
      <c r="T1045" s="1" t="e">
        <v>#N/A</v>
      </c>
    </row>
    <row r="1046" spans="1:20" ht="15.75" customHeight="1" x14ac:dyDescent="0.2">
      <c r="A1046" s="1" t="s">
        <v>4119</v>
      </c>
      <c r="B1046" s="1" t="s">
        <v>663</v>
      </c>
      <c r="C1046" s="1" t="s">
        <v>663</v>
      </c>
      <c r="D1046" s="1" t="s">
        <v>4119</v>
      </c>
      <c r="E1046" s="1">
        <v>1046</v>
      </c>
      <c r="F1046" s="5" t="s">
        <v>2942</v>
      </c>
      <c r="G1046" s="5" t="s">
        <v>4119</v>
      </c>
      <c r="H1046" s="1">
        <v>1</v>
      </c>
      <c r="I1046" s="1" t="s">
        <v>5407</v>
      </c>
      <c r="J1046" s="1" t="s">
        <v>109</v>
      </c>
      <c r="K1046" s="1" t="s">
        <v>906</v>
      </c>
      <c r="L1046" s="1" t="str">
        <f>VLOOKUP(K1046,countries!A:B,2,FALSE)</f>
        <v>ME</v>
      </c>
      <c r="M1046" s="1" t="s">
        <v>74</v>
      </c>
      <c r="N1046" s="1">
        <v>0</v>
      </c>
      <c r="O1046" s="1" t="s">
        <v>62</v>
      </c>
      <c r="P1046" s="1" t="s">
        <v>906</v>
      </c>
      <c r="Q1046" s="1" t="e">
        <v>#N/A</v>
      </c>
      <c r="R1046" s="1" t="e">
        <v>#N/A</v>
      </c>
      <c r="S1046" s="1" t="e">
        <v>#N/A</v>
      </c>
      <c r="T1046" s="1" t="e">
        <v>#N/A</v>
      </c>
    </row>
    <row r="1047" spans="1:20" ht="15.75" customHeight="1" x14ac:dyDescent="0.2">
      <c r="A1047" s="1" t="s">
        <v>4130</v>
      </c>
      <c r="B1047" s="1" t="s">
        <v>669</v>
      </c>
      <c r="C1047" s="1" t="s">
        <v>669</v>
      </c>
      <c r="D1047" s="1" t="s">
        <v>4130</v>
      </c>
      <c r="E1047" s="1">
        <v>1047</v>
      </c>
      <c r="F1047" s="5" t="s">
        <v>2955</v>
      </c>
      <c r="G1047" s="5" t="s">
        <v>4130</v>
      </c>
      <c r="H1047" s="1">
        <v>1</v>
      </c>
      <c r="I1047" s="1" t="s">
        <v>5408</v>
      </c>
      <c r="J1047" s="1" t="s">
        <v>1675</v>
      </c>
      <c r="K1047" s="1" t="s">
        <v>906</v>
      </c>
      <c r="L1047" s="1" t="str">
        <f>VLOOKUP(K1047,countries!A:B,2,FALSE)</f>
        <v>ME</v>
      </c>
      <c r="M1047" s="1" t="s">
        <v>61</v>
      </c>
      <c r="N1047" s="1">
        <v>0</v>
      </c>
      <c r="O1047" s="1" t="s">
        <v>62</v>
      </c>
      <c r="P1047" s="1" t="s">
        <v>906</v>
      </c>
      <c r="Q1047" s="1" t="e">
        <v>#N/A</v>
      </c>
      <c r="R1047" s="1" t="e">
        <v>#N/A</v>
      </c>
      <c r="S1047" s="1" t="e">
        <v>#N/A</v>
      </c>
      <c r="T1047" s="1" t="e">
        <v>#N/A</v>
      </c>
    </row>
    <row r="1048" spans="1:20" ht="15.75" customHeight="1" x14ac:dyDescent="0.2">
      <c r="A1048" s="1" t="s">
        <v>4346</v>
      </c>
      <c r="B1048" s="1" t="s">
        <v>811</v>
      </c>
      <c r="C1048" s="1" t="s">
        <v>811</v>
      </c>
      <c r="D1048" s="1" t="s">
        <v>4346</v>
      </c>
      <c r="E1048" s="1">
        <v>1048</v>
      </c>
      <c r="F1048" s="5" t="s">
        <v>3177</v>
      </c>
      <c r="G1048" s="5" t="s">
        <v>4346</v>
      </c>
      <c r="H1048" s="1">
        <v>1</v>
      </c>
      <c r="I1048" s="1" t="s">
        <v>5409</v>
      </c>
      <c r="J1048" s="1" t="s">
        <v>1370</v>
      </c>
      <c r="K1048" s="1" t="s">
        <v>906</v>
      </c>
      <c r="L1048" s="1" t="str">
        <f>VLOOKUP(K1048,countries!A:B,2,FALSE)</f>
        <v>ME</v>
      </c>
      <c r="M1048" s="1" t="s">
        <v>344</v>
      </c>
      <c r="N1048" s="1">
        <v>0</v>
      </c>
      <c r="O1048" s="1" t="s">
        <v>62</v>
      </c>
      <c r="P1048" s="1" t="s">
        <v>906</v>
      </c>
      <c r="Q1048" s="1" t="s">
        <v>582</v>
      </c>
      <c r="R1048" s="1" t="s">
        <v>755</v>
      </c>
      <c r="S1048" s="1">
        <v>86.7</v>
      </c>
      <c r="T1048" s="1">
        <v>2100</v>
      </c>
    </row>
    <row r="1049" spans="1:20" ht="15.75" customHeight="1" x14ac:dyDescent="0.2">
      <c r="A1049" s="1" t="s">
        <v>4097</v>
      </c>
      <c r="B1049" s="1" t="s">
        <v>651</v>
      </c>
      <c r="C1049" s="1" t="s">
        <v>651</v>
      </c>
      <c r="D1049" s="1" t="s">
        <v>4097</v>
      </c>
      <c r="E1049" s="1">
        <v>1049</v>
      </c>
      <c r="F1049" s="5" t="s">
        <v>2922</v>
      </c>
      <c r="G1049" s="5" t="s">
        <v>4097</v>
      </c>
      <c r="H1049" s="1">
        <v>1</v>
      </c>
      <c r="I1049" s="1" t="s">
        <v>5410</v>
      </c>
      <c r="J1049" s="1" t="s">
        <v>481</v>
      </c>
      <c r="K1049" s="1" t="s">
        <v>1572</v>
      </c>
      <c r="L1049" s="1" t="str">
        <f>VLOOKUP(K1049,countries!A:B,2,FALSE)</f>
        <v>SEA</v>
      </c>
      <c r="M1049" s="1" t="s">
        <v>344</v>
      </c>
      <c r="N1049" s="1">
        <v>0</v>
      </c>
      <c r="O1049" s="1" t="s">
        <v>47</v>
      </c>
      <c r="P1049" s="1" t="s">
        <v>1572</v>
      </c>
      <c r="Q1049" s="1" t="s">
        <v>565</v>
      </c>
      <c r="R1049" s="1" t="s">
        <v>75</v>
      </c>
      <c r="S1049" s="1">
        <v>52.2</v>
      </c>
      <c r="T1049" s="1">
        <v>2310</v>
      </c>
    </row>
    <row r="1050" spans="1:20" ht="15.75" customHeight="1" x14ac:dyDescent="0.2">
      <c r="A1050" s="1" t="s">
        <v>4491</v>
      </c>
      <c r="B1050" s="1" t="s">
        <v>928</v>
      </c>
      <c r="C1050" s="1" t="s">
        <v>928</v>
      </c>
      <c r="D1050" s="1" t="s">
        <v>4491</v>
      </c>
      <c r="E1050" s="1">
        <v>1050</v>
      </c>
      <c r="F1050" s="5" t="s">
        <v>3428</v>
      </c>
      <c r="G1050" s="5" t="s">
        <v>4491</v>
      </c>
      <c r="H1050" s="1">
        <v>1</v>
      </c>
      <c r="I1050" s="1" t="s">
        <v>5411</v>
      </c>
      <c r="J1050" s="1" t="s">
        <v>254</v>
      </c>
      <c r="K1050" s="1" t="s">
        <v>236</v>
      </c>
      <c r="L1050" s="1" t="str">
        <f>VLOOKUP(K1050,countries!A:B,2,FALSE)</f>
        <v>CN</v>
      </c>
      <c r="M1050" s="1" t="s">
        <v>773</v>
      </c>
      <c r="N1050" s="1">
        <v>0</v>
      </c>
      <c r="O1050" s="1" t="s">
        <v>62</v>
      </c>
      <c r="P1050" s="1" t="s">
        <v>236</v>
      </c>
      <c r="Q1050" s="1" t="e">
        <v>#N/A</v>
      </c>
      <c r="R1050" s="1" t="e">
        <v>#N/A</v>
      </c>
      <c r="S1050" s="1" t="e">
        <v>#N/A</v>
      </c>
      <c r="T1050" s="1" t="e">
        <v>#N/A</v>
      </c>
    </row>
    <row r="1051" spans="1:20" ht="15.75" customHeight="1" x14ac:dyDescent="0.2">
      <c r="A1051" s="1" t="s">
        <v>3267</v>
      </c>
      <c r="B1051" s="1" t="s">
        <v>223</v>
      </c>
      <c r="C1051" s="1" t="s">
        <v>223</v>
      </c>
      <c r="D1051" s="1" t="s">
        <v>3267</v>
      </c>
      <c r="E1051" s="1">
        <v>1051</v>
      </c>
      <c r="F1051" s="5" t="s">
        <v>3268</v>
      </c>
      <c r="G1051" s="5" t="s">
        <v>3267</v>
      </c>
      <c r="H1051" s="1">
        <v>4</v>
      </c>
      <c r="I1051" s="1" t="s">
        <v>5412</v>
      </c>
      <c r="J1051" s="1" t="s">
        <v>1576</v>
      </c>
      <c r="K1051" s="1" t="s">
        <v>877</v>
      </c>
      <c r="L1051" s="1" t="str">
        <f>VLOOKUP(K1051,countries!A:B,2,FALSE)</f>
        <v>SA_SE</v>
      </c>
      <c r="M1051" s="1" t="s">
        <v>61</v>
      </c>
      <c r="N1051" s="1">
        <v>0</v>
      </c>
      <c r="O1051" s="1" t="s">
        <v>62</v>
      </c>
      <c r="P1051" s="1" t="s">
        <v>877</v>
      </c>
      <c r="Q1051" s="1" t="e">
        <v>#N/A</v>
      </c>
      <c r="R1051" s="1" t="e">
        <v>#N/A</v>
      </c>
      <c r="S1051" s="1" t="e">
        <v>#N/A</v>
      </c>
      <c r="T1051" s="1" t="e">
        <v>#N/A</v>
      </c>
    </row>
    <row r="1052" spans="1:20" ht="15.75" customHeight="1" x14ac:dyDescent="0.2">
      <c r="A1052" s="1" t="s">
        <v>3997</v>
      </c>
      <c r="B1052" s="1" t="s">
        <v>592</v>
      </c>
      <c r="C1052" s="1" t="s">
        <v>592</v>
      </c>
      <c r="D1052" s="1" t="s">
        <v>3997</v>
      </c>
      <c r="E1052" s="1">
        <v>1052</v>
      </c>
      <c r="F1052" s="5" t="s">
        <v>2790</v>
      </c>
      <c r="G1052" s="5" t="s">
        <v>3997</v>
      </c>
      <c r="H1052" s="1">
        <v>4</v>
      </c>
      <c r="I1052" s="1" t="s">
        <v>5413</v>
      </c>
      <c r="J1052" s="1" t="s">
        <v>1551</v>
      </c>
      <c r="K1052" s="1" t="s">
        <v>44</v>
      </c>
      <c r="L1052" s="1" t="str">
        <f>VLOOKUP(K1052,countries!A:B,2,FALSE)</f>
        <v>IN</v>
      </c>
      <c r="M1052" s="1" t="s">
        <v>344</v>
      </c>
      <c r="N1052" s="1">
        <v>0</v>
      </c>
      <c r="O1052" s="1" t="s">
        <v>62</v>
      </c>
      <c r="P1052" s="1" t="s">
        <v>44</v>
      </c>
      <c r="Q1052" s="1" t="s">
        <v>48</v>
      </c>
      <c r="R1052" s="1" t="s">
        <v>755</v>
      </c>
      <c r="S1052" s="1">
        <v>49.7</v>
      </c>
      <c r="T1052" s="1">
        <v>2100</v>
      </c>
    </row>
    <row r="1053" spans="1:20" ht="15.75" customHeight="1" x14ac:dyDescent="0.2">
      <c r="A1053" s="1" t="s">
        <v>4237</v>
      </c>
      <c r="B1053" s="1" t="s">
        <v>5414</v>
      </c>
      <c r="C1053" s="1" t="s">
        <v>741</v>
      </c>
      <c r="D1053" s="1" t="s">
        <v>4237</v>
      </c>
      <c r="E1053" s="1">
        <v>1053</v>
      </c>
      <c r="F1053" s="5" t="s">
        <v>3077</v>
      </c>
      <c r="G1053" s="5" t="s">
        <v>4237</v>
      </c>
      <c r="H1053" s="1">
        <v>4</v>
      </c>
      <c r="I1053" s="1" t="s">
        <v>5415</v>
      </c>
      <c r="J1053" s="1" t="s">
        <v>449</v>
      </c>
      <c r="K1053" s="1" t="s">
        <v>877</v>
      </c>
      <c r="L1053" s="1" t="str">
        <f>VLOOKUP(K1053,countries!A:B,2,FALSE)</f>
        <v>SA_SE</v>
      </c>
      <c r="M1053" s="1" t="s">
        <v>61</v>
      </c>
      <c r="N1053" s="1">
        <v>0</v>
      </c>
      <c r="O1053" s="1" t="s">
        <v>62</v>
      </c>
      <c r="P1053" s="1" t="s">
        <v>877</v>
      </c>
      <c r="Q1053" s="1" t="e">
        <v>#N/A</v>
      </c>
      <c r="R1053" s="1" t="e">
        <v>#N/A</v>
      </c>
      <c r="S1053" s="1" t="e">
        <v>#N/A</v>
      </c>
      <c r="T1053" s="1" t="e">
        <v>#N/A</v>
      </c>
    </row>
    <row r="1054" spans="1:20" ht="15.75" customHeight="1" x14ac:dyDescent="0.2">
      <c r="A1054" s="1" t="s">
        <v>4239</v>
      </c>
      <c r="B1054" s="1" t="s">
        <v>5416</v>
      </c>
      <c r="C1054" s="1" t="s">
        <v>741</v>
      </c>
      <c r="D1054" s="1" t="s">
        <v>4239</v>
      </c>
      <c r="E1054" s="1">
        <v>1054</v>
      </c>
      <c r="F1054" s="5" t="s">
        <v>3080</v>
      </c>
      <c r="G1054" s="5" t="s">
        <v>4239</v>
      </c>
      <c r="H1054" s="1">
        <v>4</v>
      </c>
      <c r="I1054" s="1" t="s">
        <v>5417</v>
      </c>
      <c r="J1054" s="1" t="s">
        <v>449</v>
      </c>
      <c r="K1054" s="1" t="s">
        <v>877</v>
      </c>
      <c r="L1054" s="1" t="str">
        <f>VLOOKUP(K1054,countries!A:B,2,FALSE)</f>
        <v>SA_SE</v>
      </c>
      <c r="M1054" s="1" t="s">
        <v>61</v>
      </c>
      <c r="N1054" s="1">
        <v>0</v>
      </c>
      <c r="O1054" s="1" t="s">
        <v>62</v>
      </c>
      <c r="P1054" s="1" t="s">
        <v>877</v>
      </c>
      <c r="Q1054" s="1" t="e">
        <v>#N/A</v>
      </c>
      <c r="R1054" s="1" t="e">
        <v>#N/A</v>
      </c>
      <c r="S1054" s="1" t="e">
        <v>#N/A</v>
      </c>
      <c r="T1054" s="1" t="e">
        <v>#N/A</v>
      </c>
    </row>
    <row r="1055" spans="1:20" ht="15.75" customHeight="1" x14ac:dyDescent="0.2">
      <c r="A1055" s="1" t="s">
        <v>4565</v>
      </c>
      <c r="B1055" s="1" t="s">
        <v>5418</v>
      </c>
      <c r="C1055" s="1" t="s">
        <v>984</v>
      </c>
      <c r="D1055" s="1" t="s">
        <v>4565</v>
      </c>
      <c r="E1055" s="1">
        <v>1055</v>
      </c>
      <c r="F1055" s="5" t="s">
        <v>3530</v>
      </c>
      <c r="G1055" s="5" t="s">
        <v>4565</v>
      </c>
      <c r="H1055" s="1">
        <v>4</v>
      </c>
      <c r="I1055" s="1" t="s">
        <v>5419</v>
      </c>
      <c r="J1055" s="1" t="s">
        <v>687</v>
      </c>
      <c r="K1055" s="1" t="s">
        <v>1480</v>
      </c>
      <c r="L1055" s="1" t="str">
        <f>VLOOKUP(K1055,countries!A:B,2,FALSE)</f>
        <v>SA_NW</v>
      </c>
      <c r="M1055" s="1" t="s">
        <v>258</v>
      </c>
      <c r="N1055" s="1" t="s">
        <v>1642</v>
      </c>
      <c r="O1055" s="1" t="s">
        <v>62</v>
      </c>
      <c r="P1055" s="1" t="s">
        <v>1480</v>
      </c>
      <c r="Q1055" s="1" t="e">
        <v>#N/A</v>
      </c>
      <c r="R1055" s="1" t="e">
        <v>#N/A</v>
      </c>
      <c r="S1055" s="1" t="e">
        <v>#N/A</v>
      </c>
      <c r="T1055" s="1" t="e">
        <v>#N/A</v>
      </c>
    </row>
    <row r="1056" spans="1:20" ht="15.75" customHeight="1" x14ac:dyDescent="0.2">
      <c r="A1056" s="1" t="s">
        <v>4567</v>
      </c>
      <c r="B1056" s="1" t="s">
        <v>5420</v>
      </c>
      <c r="C1056" s="1" t="s">
        <v>984</v>
      </c>
      <c r="D1056" s="1" t="s">
        <v>4567</v>
      </c>
      <c r="E1056" s="1">
        <v>1056</v>
      </c>
      <c r="F1056" s="5" t="s">
        <v>3534</v>
      </c>
      <c r="G1056" s="5" t="s">
        <v>4567</v>
      </c>
      <c r="H1056" s="1">
        <v>4</v>
      </c>
      <c r="I1056" s="1" t="s">
        <v>5421</v>
      </c>
      <c r="J1056" s="1" t="s">
        <v>687</v>
      </c>
      <c r="K1056" s="1" t="s">
        <v>1480</v>
      </c>
      <c r="L1056" s="1" t="str">
        <f>VLOOKUP(K1056,countries!A:B,2,FALSE)</f>
        <v>SA_NW</v>
      </c>
      <c r="M1056" s="1" t="s">
        <v>258</v>
      </c>
      <c r="N1056" s="1" t="s">
        <v>1642</v>
      </c>
      <c r="O1056" s="1" t="s">
        <v>62</v>
      </c>
      <c r="P1056" s="1" t="s">
        <v>1480</v>
      </c>
      <c r="Q1056" s="1" t="e">
        <v>#N/A</v>
      </c>
      <c r="R1056" s="1" t="e">
        <v>#N/A</v>
      </c>
      <c r="S1056" s="1" t="e">
        <v>#N/A</v>
      </c>
      <c r="T1056" s="1" t="e">
        <v>#N/A</v>
      </c>
    </row>
    <row r="1057" spans="1:20" ht="15.75" customHeight="1" x14ac:dyDescent="0.2">
      <c r="A1057" s="1" t="s">
        <v>4195</v>
      </c>
      <c r="B1057" s="1" t="s">
        <v>717</v>
      </c>
      <c r="C1057" s="1" t="s">
        <v>717</v>
      </c>
      <c r="D1057" s="1" t="s">
        <v>4195</v>
      </c>
      <c r="E1057" s="1">
        <v>1057</v>
      </c>
      <c r="F1057" s="5" t="s">
        <v>3048</v>
      </c>
      <c r="G1057" s="5" t="s">
        <v>4195</v>
      </c>
      <c r="H1057" s="1">
        <v>4</v>
      </c>
      <c r="I1057" s="1" t="s">
        <v>5422</v>
      </c>
      <c r="J1057" s="1" t="s">
        <v>209</v>
      </c>
      <c r="K1057" s="1" t="s">
        <v>1480</v>
      </c>
      <c r="L1057" s="1" t="str">
        <f>VLOOKUP(K1057,countries!A:B,2,FALSE)</f>
        <v>SA_NW</v>
      </c>
      <c r="M1057" s="1" t="s">
        <v>74</v>
      </c>
      <c r="N1057" s="1">
        <v>0</v>
      </c>
      <c r="O1057" s="1" t="s">
        <v>62</v>
      </c>
      <c r="P1057" s="1" t="s">
        <v>1480</v>
      </c>
      <c r="Q1057" s="1" t="e">
        <v>#N/A</v>
      </c>
      <c r="R1057" s="1" t="e">
        <v>#N/A</v>
      </c>
      <c r="S1057" s="1" t="e">
        <v>#N/A</v>
      </c>
      <c r="T1057" s="1" t="e">
        <v>#N/A</v>
      </c>
    </row>
    <row r="1058" spans="1:20" ht="15.75" customHeight="1" x14ac:dyDescent="0.2">
      <c r="A1058" s="1" t="s">
        <v>4198</v>
      </c>
      <c r="B1058" s="1" t="s">
        <v>5423</v>
      </c>
      <c r="C1058" s="1" t="s">
        <v>717</v>
      </c>
      <c r="D1058" s="1" t="s">
        <v>4198</v>
      </c>
      <c r="E1058" s="1">
        <v>1058</v>
      </c>
      <c r="F1058" s="5" t="s">
        <v>3052</v>
      </c>
      <c r="G1058" s="5" t="s">
        <v>4198</v>
      </c>
      <c r="H1058" s="1">
        <v>4</v>
      </c>
      <c r="I1058" s="1" t="s">
        <v>5424</v>
      </c>
      <c r="J1058" s="1" t="s">
        <v>1341</v>
      </c>
      <c r="K1058" s="1" t="s">
        <v>1480</v>
      </c>
      <c r="L1058" s="1" t="str">
        <f>VLOOKUP(K1058,countries!A:B,2,FALSE)</f>
        <v>SA_NW</v>
      </c>
      <c r="M1058" s="1" t="s">
        <v>74</v>
      </c>
      <c r="N1058" s="1">
        <v>0</v>
      </c>
      <c r="O1058" s="1" t="s">
        <v>62</v>
      </c>
      <c r="P1058" s="1" t="s">
        <v>1480</v>
      </c>
      <c r="Q1058" s="1" t="e">
        <v>#N/A</v>
      </c>
      <c r="R1058" s="1" t="e">
        <v>#N/A</v>
      </c>
      <c r="S1058" s="1" t="e">
        <v>#N/A</v>
      </c>
      <c r="T1058" s="1" t="e">
        <v>#N/A</v>
      </c>
    </row>
    <row r="1059" spans="1:20" ht="15.75" customHeight="1" x14ac:dyDescent="0.2">
      <c r="A1059" s="1" t="s">
        <v>4621</v>
      </c>
      <c r="B1059" s="1" t="s">
        <v>5425</v>
      </c>
      <c r="C1059" s="1" t="s">
        <v>1017</v>
      </c>
      <c r="D1059" s="1" t="s">
        <v>4621</v>
      </c>
      <c r="E1059" s="1">
        <v>1059</v>
      </c>
      <c r="F1059" s="5" t="s">
        <v>3619</v>
      </c>
      <c r="G1059" s="5" t="s">
        <v>4621</v>
      </c>
      <c r="H1059" s="1">
        <v>4</v>
      </c>
      <c r="I1059" s="1" t="s">
        <v>5426</v>
      </c>
      <c r="J1059" s="1" t="s">
        <v>1433</v>
      </c>
      <c r="K1059" s="1" t="s">
        <v>1480</v>
      </c>
      <c r="L1059" s="1" t="str">
        <f>VLOOKUP(K1059,countries!A:B,2,FALSE)</f>
        <v>SA_NW</v>
      </c>
      <c r="M1059" s="1" t="s">
        <v>61</v>
      </c>
      <c r="N1059" s="1" t="s">
        <v>1642</v>
      </c>
      <c r="O1059" s="1" t="s">
        <v>62</v>
      </c>
      <c r="P1059" s="1" t="s">
        <v>1480</v>
      </c>
      <c r="Q1059" s="1" t="e">
        <v>#N/A</v>
      </c>
      <c r="R1059" s="1" t="e">
        <v>#N/A</v>
      </c>
      <c r="S1059" s="1" t="e">
        <v>#N/A</v>
      </c>
      <c r="T1059" s="1" t="e">
        <v>#N/A</v>
      </c>
    </row>
    <row r="1060" spans="1:20" ht="15.75" customHeight="1" x14ac:dyDescent="0.2">
      <c r="A1060" s="1" t="s">
        <v>4944</v>
      </c>
      <c r="B1060" s="1" t="s">
        <v>1237</v>
      </c>
      <c r="C1060" s="1" t="s">
        <v>1237</v>
      </c>
      <c r="D1060" s="1" t="s">
        <v>4944</v>
      </c>
      <c r="E1060" s="1">
        <v>1060</v>
      </c>
      <c r="F1060" s="5" t="s">
        <v>3962</v>
      </c>
      <c r="G1060" s="5" t="s">
        <v>4944</v>
      </c>
      <c r="H1060" s="1">
        <v>4</v>
      </c>
      <c r="I1060" s="1" t="s">
        <v>5427</v>
      </c>
      <c r="J1060" s="1" t="s">
        <v>198</v>
      </c>
      <c r="K1060" s="1" t="s">
        <v>1480</v>
      </c>
      <c r="L1060" s="1" t="str">
        <f>VLOOKUP(K1060,countries!A:B,2,FALSE)</f>
        <v>SA_NW</v>
      </c>
      <c r="M1060" s="1" t="s">
        <v>74</v>
      </c>
      <c r="N1060" s="1">
        <v>0</v>
      </c>
      <c r="O1060" s="1" t="s">
        <v>62</v>
      </c>
      <c r="P1060" s="1" t="s">
        <v>1480</v>
      </c>
      <c r="Q1060" s="1" t="e">
        <v>#N/A</v>
      </c>
      <c r="R1060" s="1" t="e">
        <v>#N/A</v>
      </c>
      <c r="S1060" s="1" t="e">
        <v>#N/A</v>
      </c>
      <c r="T1060" s="1" t="e">
        <v>#N/A</v>
      </c>
    </row>
    <row r="1061" spans="1:20" ht="15.75" customHeight="1" x14ac:dyDescent="0.2">
      <c r="A1061" s="1" t="s">
        <v>4619</v>
      </c>
      <c r="B1061" s="1" t="s">
        <v>5428</v>
      </c>
      <c r="C1061" s="1" t="s">
        <v>1017</v>
      </c>
      <c r="D1061" s="1" t="s">
        <v>4619</v>
      </c>
      <c r="E1061" s="1">
        <v>1061</v>
      </c>
      <c r="F1061" s="5" t="s">
        <v>3616</v>
      </c>
      <c r="G1061" s="5" t="s">
        <v>4619</v>
      </c>
      <c r="H1061" s="1">
        <v>4</v>
      </c>
      <c r="I1061" s="1" t="s">
        <v>5429</v>
      </c>
      <c r="J1061" s="1" t="s">
        <v>1433</v>
      </c>
      <c r="K1061" s="1" t="s">
        <v>1480</v>
      </c>
      <c r="L1061" s="1" t="str">
        <f>VLOOKUP(K1061,countries!A:B,2,FALSE)</f>
        <v>SA_NW</v>
      </c>
      <c r="M1061" s="1" t="s">
        <v>61</v>
      </c>
      <c r="N1061" s="1" t="s">
        <v>1642</v>
      </c>
      <c r="O1061" s="1" t="s">
        <v>62</v>
      </c>
      <c r="P1061" s="1" t="s">
        <v>1480</v>
      </c>
      <c r="Q1061" s="1" t="e">
        <v>#N/A</v>
      </c>
      <c r="R1061" s="1" t="e">
        <v>#N/A</v>
      </c>
      <c r="S1061" s="1" t="e">
        <v>#N/A</v>
      </c>
      <c r="T1061" s="1" t="e">
        <v>#N/A</v>
      </c>
    </row>
    <row r="1062" spans="1:20" ht="15.75" customHeight="1" x14ac:dyDescent="0.2">
      <c r="A1062" s="1" t="s">
        <v>3152</v>
      </c>
      <c r="B1062" s="1" t="s">
        <v>1228</v>
      </c>
      <c r="C1062" s="1" t="s">
        <v>1228</v>
      </c>
      <c r="D1062" s="1" t="s">
        <v>3152</v>
      </c>
      <c r="E1062" s="1">
        <v>1062</v>
      </c>
      <c r="F1062" s="5" t="s">
        <v>2462</v>
      </c>
      <c r="G1062" s="5" t="s">
        <v>3152</v>
      </c>
      <c r="H1062" s="1">
        <v>4</v>
      </c>
      <c r="I1062" s="1" t="s">
        <v>5430</v>
      </c>
      <c r="J1062" s="1" t="s">
        <v>154</v>
      </c>
      <c r="K1062" s="1" t="s">
        <v>1480</v>
      </c>
      <c r="L1062" s="1" t="str">
        <f>VLOOKUP(K1062,countries!A:B,2,FALSE)</f>
        <v>SA_NW</v>
      </c>
      <c r="M1062" s="1" t="s">
        <v>74</v>
      </c>
      <c r="N1062" s="1" t="s">
        <v>1642</v>
      </c>
      <c r="O1062" s="1" t="s">
        <v>47</v>
      </c>
      <c r="P1062" s="1" t="s">
        <v>1480</v>
      </c>
      <c r="Q1062" s="1" t="e">
        <v>#N/A</v>
      </c>
      <c r="R1062" s="1" t="e">
        <v>#N/A</v>
      </c>
      <c r="S1062" s="1" t="e">
        <v>#N/A</v>
      </c>
      <c r="T1062" s="1" t="e">
        <v>#N/A</v>
      </c>
    </row>
    <row r="1063" spans="1:20" ht="15.75" customHeight="1" x14ac:dyDescent="0.2">
      <c r="A1063" s="1" t="s">
        <v>3149</v>
      </c>
      <c r="B1063" s="1" t="s">
        <v>215</v>
      </c>
      <c r="C1063" s="1" t="s">
        <v>215</v>
      </c>
      <c r="D1063" s="1" t="s">
        <v>3149</v>
      </c>
      <c r="E1063" s="1">
        <v>1063</v>
      </c>
      <c r="F1063" s="5" t="s">
        <v>2462</v>
      </c>
      <c r="G1063" s="5" t="s">
        <v>3149</v>
      </c>
      <c r="H1063" s="1">
        <v>4</v>
      </c>
      <c r="I1063" s="1" t="s">
        <v>5431</v>
      </c>
      <c r="J1063" s="1" t="s">
        <v>595</v>
      </c>
      <c r="K1063" s="1" t="s">
        <v>877</v>
      </c>
      <c r="L1063" s="1" t="str">
        <f>VLOOKUP(K1063,countries!A:B,2,FALSE)</f>
        <v>SA_SE</v>
      </c>
      <c r="M1063" s="1" t="s">
        <v>74</v>
      </c>
      <c r="N1063" s="1">
        <v>0</v>
      </c>
      <c r="O1063" s="1" t="s">
        <v>62</v>
      </c>
      <c r="P1063" s="1" t="s">
        <v>877</v>
      </c>
      <c r="Q1063" s="1" t="e">
        <v>#N/A</v>
      </c>
      <c r="R1063" s="1" t="e">
        <v>#N/A</v>
      </c>
      <c r="S1063" s="1" t="e">
        <v>#N/A</v>
      </c>
      <c r="T1063" s="1" t="e">
        <v>#N/A</v>
      </c>
    </row>
    <row r="1064" spans="1:20" ht="15.75" customHeight="1" x14ac:dyDescent="0.2">
      <c r="A1064" s="1" t="s">
        <v>4243</v>
      </c>
      <c r="B1064" s="1" t="s">
        <v>745</v>
      </c>
      <c r="C1064" s="1" t="s">
        <v>745</v>
      </c>
      <c r="D1064" s="1" t="s">
        <v>4243</v>
      </c>
      <c r="E1064" s="1">
        <v>1064</v>
      </c>
      <c r="F1064" s="5" t="s">
        <v>3084</v>
      </c>
      <c r="G1064" s="5" t="s">
        <v>4243</v>
      </c>
      <c r="H1064" s="1">
        <v>4</v>
      </c>
      <c r="I1064" s="1" t="s">
        <v>5432</v>
      </c>
      <c r="J1064" s="1" t="s">
        <v>1576</v>
      </c>
      <c r="K1064" s="1" t="s">
        <v>877</v>
      </c>
      <c r="L1064" s="1" t="str">
        <f>VLOOKUP(K1064,countries!A:B,2,FALSE)</f>
        <v>SA_SE</v>
      </c>
      <c r="M1064" s="1" t="s">
        <v>61</v>
      </c>
      <c r="N1064" s="1">
        <v>0</v>
      </c>
      <c r="O1064" s="1" t="s">
        <v>434</v>
      </c>
      <c r="P1064" s="1" t="s">
        <v>877</v>
      </c>
      <c r="Q1064" s="1" t="e">
        <v>#N/A</v>
      </c>
      <c r="R1064" s="1" t="e">
        <v>#N/A</v>
      </c>
      <c r="S1064" s="1" t="e">
        <v>#N/A</v>
      </c>
      <c r="T1064" s="1" t="e">
        <v>#N/A</v>
      </c>
    </row>
    <row r="1065" spans="1:20" ht="15.75" customHeight="1" x14ac:dyDescent="0.2">
      <c r="A1065" s="1" t="s">
        <v>4907</v>
      </c>
      <c r="B1065" s="1" t="s">
        <v>1212</v>
      </c>
      <c r="C1065" s="1" t="s">
        <v>1212</v>
      </c>
      <c r="D1065" s="1" t="s">
        <v>4907</v>
      </c>
      <c r="E1065" s="1">
        <v>1065</v>
      </c>
      <c r="F1065" s="5" t="s">
        <v>3919</v>
      </c>
      <c r="G1065" s="5" t="s">
        <v>4907</v>
      </c>
      <c r="H1065" s="1">
        <v>4</v>
      </c>
      <c r="I1065" s="1" t="s">
        <v>5433</v>
      </c>
      <c r="J1065" s="1" t="s">
        <v>751</v>
      </c>
      <c r="K1065" s="1" t="s">
        <v>341</v>
      </c>
      <c r="L1065" s="1" t="str">
        <f>VLOOKUP(K1065,countries!A:B,2,FALSE)</f>
        <v>A_S</v>
      </c>
      <c r="M1065" s="1" t="s">
        <v>74</v>
      </c>
      <c r="N1065" s="1">
        <v>0</v>
      </c>
      <c r="O1065" s="1" t="s">
        <v>356</v>
      </c>
      <c r="P1065" s="1" t="s">
        <v>341</v>
      </c>
      <c r="Q1065" s="1" t="s">
        <v>48</v>
      </c>
      <c r="R1065" s="1" t="s">
        <v>755</v>
      </c>
      <c r="S1065" s="1">
        <v>72</v>
      </c>
      <c r="T1065" s="1">
        <v>2100</v>
      </c>
    </row>
    <row r="1066" spans="1:20" ht="15.75" customHeight="1" x14ac:dyDescent="0.2">
      <c r="A1066" s="1" t="s">
        <v>4611</v>
      </c>
      <c r="B1066" s="1" t="s">
        <v>1015</v>
      </c>
      <c r="C1066" s="1" t="s">
        <v>1015</v>
      </c>
      <c r="D1066" s="1" t="s">
        <v>4611</v>
      </c>
      <c r="E1066" s="1">
        <v>1066</v>
      </c>
      <c r="F1066" s="5" t="s">
        <v>3608</v>
      </c>
      <c r="G1066" s="5" t="s">
        <v>4611</v>
      </c>
      <c r="H1066" s="1">
        <v>4</v>
      </c>
      <c r="I1066" s="1" t="s">
        <v>5434</v>
      </c>
      <c r="J1066" s="1" t="s">
        <v>1006</v>
      </c>
      <c r="K1066" s="1" t="s">
        <v>1480</v>
      </c>
      <c r="L1066" s="1" t="str">
        <f>VLOOKUP(K1066,countries!A:B,2,FALSE)</f>
        <v>SA_NW</v>
      </c>
      <c r="M1066" s="1" t="s">
        <v>46</v>
      </c>
      <c r="N1066" s="1" t="s">
        <v>1642</v>
      </c>
      <c r="O1066" s="1" t="s">
        <v>47</v>
      </c>
      <c r="P1066" s="1" t="s">
        <v>1480</v>
      </c>
      <c r="Q1066" s="1" t="s">
        <v>1517</v>
      </c>
      <c r="R1066" s="1" t="s">
        <v>75</v>
      </c>
      <c r="S1066" s="1">
        <v>49</v>
      </c>
      <c r="T1066" s="1">
        <v>2310</v>
      </c>
    </row>
    <row r="1067" spans="1:20" ht="15.75" customHeight="1" x14ac:dyDescent="0.2">
      <c r="A1067" s="1" t="s">
        <v>4936</v>
      </c>
      <c r="B1067" s="1" t="s">
        <v>1233</v>
      </c>
      <c r="C1067" s="1" t="s">
        <v>1233</v>
      </c>
      <c r="D1067" s="1" t="s">
        <v>4936</v>
      </c>
      <c r="E1067" s="1">
        <v>1067</v>
      </c>
      <c r="F1067" s="5" t="s">
        <v>3951</v>
      </c>
      <c r="G1067" s="5" t="s">
        <v>4936</v>
      </c>
      <c r="H1067" s="1">
        <v>4</v>
      </c>
      <c r="I1067" s="1" t="s">
        <v>5435</v>
      </c>
      <c r="J1067" s="1" t="s">
        <v>1006</v>
      </c>
      <c r="K1067" s="1" t="s">
        <v>1480</v>
      </c>
      <c r="L1067" s="1" t="str">
        <f>VLOOKUP(K1067,countries!A:B,2,FALSE)</f>
        <v>SA_NW</v>
      </c>
      <c r="M1067" s="1" t="s">
        <v>74</v>
      </c>
      <c r="N1067" s="1" t="s">
        <v>1642</v>
      </c>
      <c r="O1067" s="1" t="s">
        <v>62</v>
      </c>
      <c r="P1067" s="1" t="s">
        <v>1480</v>
      </c>
      <c r="Q1067" s="1" t="e">
        <v>#N/A</v>
      </c>
      <c r="R1067" s="1" t="e">
        <v>#N/A</v>
      </c>
      <c r="S1067" s="1" t="e">
        <v>#N/A</v>
      </c>
      <c r="T1067" s="1" t="e">
        <v>#N/A</v>
      </c>
    </row>
    <row r="1068" spans="1:20" ht="15.75" customHeight="1" x14ac:dyDescent="0.2">
      <c r="A1068" s="1" t="s">
        <v>4939</v>
      </c>
      <c r="B1068" s="1" t="s">
        <v>1234</v>
      </c>
      <c r="C1068" s="1" t="s">
        <v>1234</v>
      </c>
      <c r="D1068" s="1" t="s">
        <v>4939</v>
      </c>
      <c r="E1068" s="1">
        <v>1068</v>
      </c>
      <c r="F1068" s="5" t="s">
        <v>3955</v>
      </c>
      <c r="G1068" s="5" t="s">
        <v>4939</v>
      </c>
      <c r="H1068" s="1">
        <v>4</v>
      </c>
      <c r="I1068" s="1" t="s">
        <v>5436</v>
      </c>
      <c r="J1068" s="1" t="s">
        <v>751</v>
      </c>
      <c r="K1068" s="1" t="s">
        <v>1480</v>
      </c>
      <c r="L1068" s="1" t="str">
        <f>VLOOKUP(K1068,countries!A:B,2,FALSE)</f>
        <v>SA_NW</v>
      </c>
      <c r="M1068" s="1" t="s">
        <v>74</v>
      </c>
      <c r="N1068" s="1" t="s">
        <v>1642</v>
      </c>
      <c r="O1068" s="1" t="s">
        <v>75</v>
      </c>
      <c r="P1068" s="1" t="s">
        <v>1480</v>
      </c>
      <c r="Q1068" s="1" t="s">
        <v>535</v>
      </c>
      <c r="R1068" s="1" t="s">
        <v>755</v>
      </c>
      <c r="S1068" s="1">
        <v>49.8</v>
      </c>
      <c r="T1068" s="1">
        <v>2100</v>
      </c>
    </row>
    <row r="1069" spans="1:20" ht="15.75" customHeight="1" x14ac:dyDescent="0.2">
      <c r="A1069" s="1" t="s">
        <v>4922</v>
      </c>
      <c r="B1069" s="1" t="s">
        <v>1221</v>
      </c>
      <c r="C1069" s="1" t="s">
        <v>1221</v>
      </c>
      <c r="D1069" s="1" t="s">
        <v>4922</v>
      </c>
      <c r="E1069" s="1">
        <v>1069</v>
      </c>
      <c r="F1069" s="5" t="s">
        <v>3930</v>
      </c>
      <c r="G1069" s="5" t="s">
        <v>4922</v>
      </c>
      <c r="H1069" s="1">
        <v>4</v>
      </c>
      <c r="I1069" s="1" t="s">
        <v>5437</v>
      </c>
      <c r="J1069" s="1" t="s">
        <v>1414</v>
      </c>
      <c r="K1069" s="1" t="s">
        <v>73</v>
      </c>
      <c r="L1069" s="1" t="str">
        <f>VLOOKUP(K1069,countries!A:B,2,FALSE)</f>
        <v>SA_SE</v>
      </c>
      <c r="M1069" s="1" t="s">
        <v>74</v>
      </c>
      <c r="N1069" s="1" t="s">
        <v>1642</v>
      </c>
      <c r="O1069" s="1" t="s">
        <v>62</v>
      </c>
      <c r="P1069" s="1" t="s">
        <v>73</v>
      </c>
      <c r="Q1069" s="1" t="e">
        <v>#N/A</v>
      </c>
      <c r="R1069" s="1" t="e">
        <v>#N/A</v>
      </c>
      <c r="S1069" s="1" t="e">
        <v>#N/A</v>
      </c>
      <c r="T1069" s="1" t="e">
        <v>#N/A</v>
      </c>
    </row>
    <row r="1070" spans="1:20" ht="15.75" customHeight="1" x14ac:dyDescent="0.2">
      <c r="A1070" s="1" t="s">
        <v>4952</v>
      </c>
      <c r="B1070" s="1" t="s">
        <v>1240</v>
      </c>
      <c r="C1070" s="1" t="s">
        <v>1240</v>
      </c>
      <c r="D1070" s="1" t="s">
        <v>4952</v>
      </c>
      <c r="E1070" s="1">
        <v>1070</v>
      </c>
      <c r="F1070" s="5" t="s">
        <v>3970</v>
      </c>
      <c r="G1070" s="5" t="s">
        <v>4952</v>
      </c>
      <c r="H1070" s="1">
        <v>4</v>
      </c>
      <c r="I1070" s="1" t="s">
        <v>5438</v>
      </c>
      <c r="J1070" s="1" t="s">
        <v>235</v>
      </c>
      <c r="K1070" s="1" t="s">
        <v>1480</v>
      </c>
      <c r="L1070" s="1" t="str">
        <f>VLOOKUP(K1070,countries!A:B,2,FALSE)</f>
        <v>SA_NW</v>
      </c>
      <c r="M1070" s="1" t="s">
        <v>74</v>
      </c>
      <c r="N1070" s="1">
        <v>0</v>
      </c>
      <c r="O1070" s="1" t="s">
        <v>62</v>
      </c>
      <c r="P1070" s="1" t="s">
        <v>1480</v>
      </c>
      <c r="Q1070" s="1" t="e">
        <v>#N/A</v>
      </c>
      <c r="R1070" s="1" t="e">
        <v>#N/A</v>
      </c>
      <c r="S1070" s="1" t="e">
        <v>#N/A</v>
      </c>
      <c r="T1070" s="1" t="e">
        <v>#N/A</v>
      </c>
    </row>
    <row r="1071" spans="1:20" ht="15.75" customHeight="1" x14ac:dyDescent="0.2">
      <c r="A1071" s="1" t="s">
        <v>4931</v>
      </c>
      <c r="B1071" s="1" t="s">
        <v>1229</v>
      </c>
      <c r="C1071" s="1" t="s">
        <v>1229</v>
      </c>
      <c r="D1071" s="1" t="s">
        <v>4931</v>
      </c>
      <c r="E1071" s="1">
        <v>1071</v>
      </c>
      <c r="F1071" s="5" t="s">
        <v>3946</v>
      </c>
      <c r="G1071" s="5" t="s">
        <v>4931</v>
      </c>
      <c r="H1071" s="1">
        <v>4</v>
      </c>
      <c r="I1071" s="1" t="s">
        <v>5439</v>
      </c>
      <c r="J1071" s="1" t="s">
        <v>924</v>
      </c>
      <c r="K1071" s="1" t="s">
        <v>1480</v>
      </c>
      <c r="L1071" s="1" t="str">
        <f>VLOOKUP(K1071,countries!A:B,2,FALSE)</f>
        <v>SA_NW</v>
      </c>
      <c r="M1071" s="1" t="s">
        <v>74</v>
      </c>
      <c r="N1071" s="1" t="s">
        <v>1642</v>
      </c>
      <c r="O1071" s="1" t="s">
        <v>62</v>
      </c>
      <c r="P1071" s="1" t="s">
        <v>1480</v>
      </c>
      <c r="Q1071" s="1" t="e">
        <v>#N/A</v>
      </c>
      <c r="R1071" s="1" t="e">
        <v>#N/A</v>
      </c>
      <c r="S1071" s="1" t="e">
        <v>#N/A</v>
      </c>
      <c r="T1071" s="1" t="e">
        <v>#N/A</v>
      </c>
    </row>
    <row r="1072" spans="1:20" ht="15.75" customHeight="1" x14ac:dyDescent="0.2">
      <c r="A1072" s="1" t="s">
        <v>4934</v>
      </c>
      <c r="B1072" s="1" t="s">
        <v>1230</v>
      </c>
      <c r="C1072" s="1" t="s">
        <v>1230</v>
      </c>
      <c r="D1072" s="1" t="s">
        <v>4934</v>
      </c>
      <c r="E1072" s="1">
        <v>1072</v>
      </c>
      <c r="F1072" s="5" t="s">
        <v>3948</v>
      </c>
      <c r="G1072" s="5" t="s">
        <v>4934</v>
      </c>
      <c r="H1072" s="1">
        <v>4</v>
      </c>
      <c r="I1072" s="1" t="s">
        <v>5440</v>
      </c>
      <c r="J1072" s="1" t="s">
        <v>642</v>
      </c>
      <c r="K1072" s="1" t="s">
        <v>1480</v>
      </c>
      <c r="L1072" s="1" t="str">
        <f>VLOOKUP(K1072,countries!A:B,2,FALSE)</f>
        <v>SA_NW</v>
      </c>
      <c r="M1072" s="1" t="s">
        <v>74</v>
      </c>
      <c r="N1072" s="1" t="s">
        <v>1642</v>
      </c>
      <c r="O1072" s="1" t="s">
        <v>356</v>
      </c>
      <c r="P1072" s="1" t="s">
        <v>1480</v>
      </c>
      <c r="Q1072" s="1" t="e">
        <v>#N/A</v>
      </c>
      <c r="R1072" s="1" t="e">
        <v>#N/A</v>
      </c>
      <c r="S1072" s="1" t="e">
        <v>#N/A</v>
      </c>
      <c r="T1072" s="1" t="e">
        <v>#N/A</v>
      </c>
    </row>
    <row r="1073" spans="1:20" ht="15.75" customHeight="1" x14ac:dyDescent="0.2">
      <c r="A1073" s="1" t="s">
        <v>4927</v>
      </c>
      <c r="B1073" s="1" t="s">
        <v>1224</v>
      </c>
      <c r="C1073" s="1" t="s">
        <v>1224</v>
      </c>
      <c r="D1073" s="1" t="s">
        <v>4927</v>
      </c>
      <c r="E1073" s="1">
        <v>1073</v>
      </c>
      <c r="F1073" s="5" t="s">
        <v>3938</v>
      </c>
      <c r="G1073" s="5" t="s">
        <v>4927</v>
      </c>
      <c r="H1073" s="1">
        <v>4</v>
      </c>
      <c r="I1073" s="1" t="s">
        <v>5441</v>
      </c>
      <c r="J1073" s="1" t="s">
        <v>716</v>
      </c>
      <c r="K1073" s="1" t="s">
        <v>1480</v>
      </c>
      <c r="L1073" s="1" t="str">
        <f>VLOOKUP(K1073,countries!A:B,2,FALSE)</f>
        <v>SA_NW</v>
      </c>
      <c r="M1073" s="1" t="s">
        <v>74</v>
      </c>
      <c r="N1073" s="1" t="s">
        <v>1642</v>
      </c>
      <c r="O1073" s="1" t="s">
        <v>434</v>
      </c>
      <c r="P1073" s="1" t="s">
        <v>1480</v>
      </c>
      <c r="Q1073" s="1" t="e">
        <v>#N/A</v>
      </c>
      <c r="R1073" s="1" t="e">
        <v>#N/A</v>
      </c>
      <c r="S1073" s="1" t="e">
        <v>#N/A</v>
      </c>
      <c r="T1073" s="1" t="e">
        <v>#N/A</v>
      </c>
    </row>
    <row r="1074" spans="1:20" ht="15.75" customHeight="1" x14ac:dyDescent="0.2">
      <c r="A1074" s="1" t="s">
        <v>4560</v>
      </c>
      <c r="B1074" s="1" t="s">
        <v>981</v>
      </c>
      <c r="C1074" s="1" t="s">
        <v>981</v>
      </c>
      <c r="D1074" s="1" t="s">
        <v>4560</v>
      </c>
      <c r="E1074" s="1">
        <v>1074</v>
      </c>
      <c r="F1074" s="5" t="s">
        <v>3522</v>
      </c>
      <c r="G1074" s="5" t="s">
        <v>4560</v>
      </c>
      <c r="H1074" s="1">
        <v>4</v>
      </c>
      <c r="I1074" s="1" t="s">
        <v>5442</v>
      </c>
      <c r="J1074" s="1" t="s">
        <v>1119</v>
      </c>
      <c r="K1074" s="1" t="s">
        <v>1480</v>
      </c>
      <c r="L1074" s="1" t="str">
        <f>VLOOKUP(K1074,countries!A:B,2,FALSE)</f>
        <v>SA_NW</v>
      </c>
      <c r="M1074" s="1" t="s">
        <v>61</v>
      </c>
      <c r="N1074" s="1" t="s">
        <v>1642</v>
      </c>
      <c r="O1074" s="1" t="s">
        <v>47</v>
      </c>
      <c r="P1074" s="1" t="s">
        <v>1480</v>
      </c>
      <c r="Q1074" s="1" t="e">
        <v>#N/A</v>
      </c>
      <c r="R1074" s="1" t="e">
        <v>#N/A</v>
      </c>
      <c r="S1074" s="1" t="e">
        <v>#N/A</v>
      </c>
      <c r="T1074" s="1" t="e">
        <v>#N/A</v>
      </c>
    </row>
    <row r="1075" spans="1:20" ht="15.75" customHeight="1" x14ac:dyDescent="0.2">
      <c r="A1075" s="1" t="s">
        <v>4603</v>
      </c>
      <c r="B1075" s="1" t="s">
        <v>1010</v>
      </c>
      <c r="C1075" s="1" t="s">
        <v>1010</v>
      </c>
      <c r="D1075" s="1" t="s">
        <v>4603</v>
      </c>
      <c r="E1075" s="1">
        <v>1075</v>
      </c>
      <c r="F1075" s="5" t="s">
        <v>3595</v>
      </c>
      <c r="G1075" s="5" t="s">
        <v>4603</v>
      </c>
      <c r="H1075" s="1">
        <v>4</v>
      </c>
      <c r="I1075" s="1" t="s">
        <v>5443</v>
      </c>
      <c r="J1075" s="1" t="s">
        <v>339</v>
      </c>
      <c r="K1075" s="1" t="s">
        <v>1480</v>
      </c>
      <c r="L1075" s="1" t="str">
        <f>VLOOKUP(K1075,countries!A:B,2,FALSE)</f>
        <v>SA_NW</v>
      </c>
      <c r="M1075" s="1" t="s">
        <v>74</v>
      </c>
      <c r="N1075" s="1" t="s">
        <v>1642</v>
      </c>
      <c r="O1075" s="1" t="s">
        <v>62</v>
      </c>
      <c r="P1075" s="1" t="s">
        <v>1480</v>
      </c>
      <c r="Q1075" s="1" t="e">
        <v>#N/A</v>
      </c>
      <c r="R1075" s="1" t="e">
        <v>#N/A</v>
      </c>
      <c r="S1075" s="1" t="e">
        <v>#N/A</v>
      </c>
      <c r="T1075" s="1" t="e">
        <v>#N/A</v>
      </c>
    </row>
    <row r="1076" spans="1:20" ht="15.75" customHeight="1" x14ac:dyDescent="0.2">
      <c r="A1076" s="1" t="s">
        <v>4562</v>
      </c>
      <c r="B1076" s="1" t="s">
        <v>982</v>
      </c>
      <c r="C1076" s="1" t="s">
        <v>982</v>
      </c>
      <c r="D1076" s="1" t="s">
        <v>4562</v>
      </c>
      <c r="E1076" s="1">
        <v>1076</v>
      </c>
      <c r="F1076" s="5" t="s">
        <v>3526</v>
      </c>
      <c r="G1076" s="5" t="s">
        <v>4562</v>
      </c>
      <c r="H1076" s="1">
        <v>4</v>
      </c>
      <c r="I1076" s="1" t="s">
        <v>5444</v>
      </c>
      <c r="J1076" s="1" t="s">
        <v>1507</v>
      </c>
      <c r="K1076" s="1" t="s">
        <v>1480</v>
      </c>
      <c r="L1076" s="1" t="str">
        <f>VLOOKUP(K1076,countries!A:B,2,FALSE)</f>
        <v>SA_NW</v>
      </c>
      <c r="M1076" s="1" t="s">
        <v>74</v>
      </c>
      <c r="N1076" s="1" t="s">
        <v>1642</v>
      </c>
      <c r="O1076" s="1" t="s">
        <v>62</v>
      </c>
      <c r="P1076" s="1" t="s">
        <v>1480</v>
      </c>
      <c r="Q1076" s="1" t="s">
        <v>535</v>
      </c>
      <c r="R1076" s="1" t="s">
        <v>49</v>
      </c>
      <c r="S1076" s="1">
        <v>58.1</v>
      </c>
      <c r="T1076" s="1">
        <v>2100</v>
      </c>
    </row>
    <row r="1077" spans="1:20" ht="15.75" customHeight="1" x14ac:dyDescent="0.2">
      <c r="A1077" s="1" t="s">
        <v>3922</v>
      </c>
      <c r="B1077" s="1" t="s">
        <v>540</v>
      </c>
      <c r="C1077" s="1" t="s">
        <v>540</v>
      </c>
      <c r="D1077" s="1" t="s">
        <v>3922</v>
      </c>
      <c r="E1077" s="1">
        <v>1077</v>
      </c>
      <c r="F1077" s="5" t="s">
        <v>2723</v>
      </c>
      <c r="G1077" s="5" t="s">
        <v>3922</v>
      </c>
      <c r="H1077" s="1">
        <v>4</v>
      </c>
      <c r="I1077" s="1" t="s">
        <v>5445</v>
      </c>
      <c r="J1077" s="1" t="s">
        <v>315</v>
      </c>
      <c r="K1077" s="1" t="s">
        <v>341</v>
      </c>
      <c r="L1077" s="1" t="str">
        <f>VLOOKUP(K1077,countries!A:B,2,FALSE)</f>
        <v>A_S</v>
      </c>
      <c r="M1077" s="1" t="s">
        <v>275</v>
      </c>
      <c r="N1077" s="1">
        <v>0</v>
      </c>
      <c r="O1077" s="1" t="s">
        <v>47</v>
      </c>
      <c r="P1077" s="1" t="s">
        <v>341</v>
      </c>
      <c r="Q1077" s="1" t="e">
        <v>#N/A</v>
      </c>
      <c r="R1077" s="1" t="e">
        <v>#N/A</v>
      </c>
      <c r="S1077" s="1" t="e">
        <v>#N/A</v>
      </c>
      <c r="T1077" s="1" t="e">
        <v>#N/A</v>
      </c>
    </row>
    <row r="1078" spans="1:20" ht="15.75" customHeight="1" x14ac:dyDescent="0.2">
      <c r="A1078" s="1" t="s">
        <v>4942</v>
      </c>
      <c r="B1078" s="1" t="s">
        <v>1236</v>
      </c>
      <c r="C1078" s="1" t="s">
        <v>1236</v>
      </c>
      <c r="D1078" s="1" t="s">
        <v>4942</v>
      </c>
      <c r="E1078" s="1">
        <v>1078</v>
      </c>
      <c r="F1078" s="5" t="s">
        <v>3959</v>
      </c>
      <c r="G1078" s="5" t="s">
        <v>4942</v>
      </c>
      <c r="H1078" s="1">
        <v>4</v>
      </c>
      <c r="I1078" s="1" t="s">
        <v>5446</v>
      </c>
      <c r="J1078" s="1" t="s">
        <v>1069</v>
      </c>
      <c r="K1078" s="1" t="s">
        <v>1480</v>
      </c>
      <c r="L1078" s="1" t="str">
        <f>VLOOKUP(K1078,countries!A:B,2,FALSE)</f>
        <v>SA_NW</v>
      </c>
      <c r="M1078" s="1" t="s">
        <v>74</v>
      </c>
      <c r="N1078" s="1" t="s">
        <v>1642</v>
      </c>
      <c r="O1078" s="1" t="s">
        <v>356</v>
      </c>
      <c r="P1078" s="1" t="s">
        <v>1480</v>
      </c>
      <c r="Q1078" s="1" t="e">
        <v>#N/A</v>
      </c>
      <c r="R1078" s="1" t="e">
        <v>#N/A</v>
      </c>
      <c r="S1078" s="1" t="e">
        <v>#N/A</v>
      </c>
      <c r="T1078" s="1" t="e">
        <v>#N/A</v>
      </c>
    </row>
    <row r="1079" spans="1:20" ht="15.75" customHeight="1" x14ac:dyDescent="0.2">
      <c r="A1079" s="1" t="s">
        <v>4954</v>
      </c>
      <c r="B1079" s="1" t="s">
        <v>1242</v>
      </c>
      <c r="C1079" s="1" t="s">
        <v>1242</v>
      </c>
      <c r="D1079" s="1" t="s">
        <v>4954</v>
      </c>
      <c r="E1079" s="1">
        <v>1079</v>
      </c>
      <c r="F1079" s="5" t="s">
        <v>3973</v>
      </c>
      <c r="G1079" s="5" t="s">
        <v>4954</v>
      </c>
      <c r="H1079" s="1">
        <v>4</v>
      </c>
      <c r="I1079" s="1" t="s">
        <v>5447</v>
      </c>
      <c r="J1079" s="1" t="s">
        <v>841</v>
      </c>
      <c r="K1079" s="1" t="s">
        <v>1480</v>
      </c>
      <c r="L1079" s="1" t="str">
        <f>VLOOKUP(K1079,countries!A:B,2,FALSE)</f>
        <v>SA_NW</v>
      </c>
      <c r="M1079" s="1" t="s">
        <v>74</v>
      </c>
      <c r="N1079" s="1">
        <v>0</v>
      </c>
      <c r="O1079" s="1" t="s">
        <v>356</v>
      </c>
      <c r="P1079" s="1" t="s">
        <v>1480</v>
      </c>
      <c r="Q1079" s="1" t="e">
        <v>#N/A</v>
      </c>
      <c r="R1079" s="1" t="e">
        <v>#N/A</v>
      </c>
      <c r="S1079" s="1" t="e">
        <v>#N/A</v>
      </c>
      <c r="T1079" s="1" t="e">
        <v>#N/A</v>
      </c>
    </row>
    <row r="1080" spans="1:20" ht="15.75" customHeight="1" x14ac:dyDescent="0.2">
      <c r="A1080" s="1" t="s">
        <v>4558</v>
      </c>
      <c r="B1080" s="1" t="s">
        <v>978</v>
      </c>
      <c r="C1080" s="1" t="s">
        <v>978</v>
      </c>
      <c r="D1080" s="1" t="s">
        <v>4558</v>
      </c>
      <c r="E1080" s="1">
        <v>1080</v>
      </c>
      <c r="F1080" s="5" t="s">
        <v>3519</v>
      </c>
      <c r="G1080" s="5" t="s">
        <v>4558</v>
      </c>
      <c r="H1080" s="1">
        <v>4</v>
      </c>
      <c r="I1080" s="1" t="s">
        <v>5448</v>
      </c>
      <c r="J1080" s="1" t="s">
        <v>1103</v>
      </c>
      <c r="K1080" s="1" t="s">
        <v>1480</v>
      </c>
      <c r="L1080" s="1" t="str">
        <f>VLOOKUP(K1080,countries!A:B,2,FALSE)</f>
        <v>SA_NW</v>
      </c>
      <c r="M1080" s="1" t="s">
        <v>74</v>
      </c>
      <c r="N1080" s="1" t="s">
        <v>1642</v>
      </c>
      <c r="O1080" s="1" t="s">
        <v>62</v>
      </c>
      <c r="P1080" s="1" t="s">
        <v>1480</v>
      </c>
      <c r="Q1080" s="1" t="e">
        <v>#N/A</v>
      </c>
      <c r="R1080" s="1" t="e">
        <v>#N/A</v>
      </c>
      <c r="S1080" s="1" t="e">
        <v>#N/A</v>
      </c>
      <c r="T1080" s="1" t="e">
        <v>#N/A</v>
      </c>
    </row>
    <row r="1081" spans="1:20" ht="15.75" customHeight="1" x14ac:dyDescent="0.2">
      <c r="A1081" s="1" t="s">
        <v>4291</v>
      </c>
      <c r="B1081" s="1" t="s">
        <v>5449</v>
      </c>
      <c r="C1081" s="1" t="s">
        <v>1018</v>
      </c>
      <c r="D1081" s="1" t="s">
        <v>4291</v>
      </c>
      <c r="E1081" s="1">
        <v>1081</v>
      </c>
      <c r="F1081" s="5" t="s">
        <v>2157</v>
      </c>
      <c r="G1081" s="5" t="s">
        <v>4291</v>
      </c>
      <c r="H1081" s="1">
        <v>4</v>
      </c>
      <c r="I1081" s="1" t="s">
        <v>5450</v>
      </c>
      <c r="J1081" s="1" t="s">
        <v>1069</v>
      </c>
      <c r="K1081" s="1" t="s">
        <v>1480</v>
      </c>
      <c r="L1081" s="1" t="str">
        <f>VLOOKUP(K1081,countries!A:B,2,FALSE)</f>
        <v>SA_NW</v>
      </c>
      <c r="M1081" s="1" t="s">
        <v>74</v>
      </c>
      <c r="N1081" s="1" t="s">
        <v>1642</v>
      </c>
      <c r="O1081" s="1" t="s">
        <v>62</v>
      </c>
      <c r="P1081" s="1" t="s">
        <v>1480</v>
      </c>
      <c r="Q1081" s="1" t="e">
        <v>#N/A</v>
      </c>
      <c r="R1081" s="1" t="e">
        <v>#N/A</v>
      </c>
      <c r="S1081" s="1" t="e">
        <v>#N/A</v>
      </c>
      <c r="T1081" s="1" t="e">
        <v>#N/A</v>
      </c>
    </row>
    <row r="1082" spans="1:20" ht="15.75" customHeight="1" x14ac:dyDescent="0.2">
      <c r="A1082" s="1" t="s">
        <v>4281</v>
      </c>
      <c r="B1082" s="1" t="s">
        <v>5451</v>
      </c>
      <c r="C1082" s="1" t="s">
        <v>1018</v>
      </c>
      <c r="D1082" s="1" t="s">
        <v>4281</v>
      </c>
      <c r="E1082" s="1">
        <v>1082</v>
      </c>
      <c r="F1082" s="5" t="s">
        <v>2157</v>
      </c>
      <c r="G1082" s="5"/>
      <c r="H1082" s="1">
        <v>4</v>
      </c>
      <c r="I1082" s="1" t="s">
        <v>5452</v>
      </c>
      <c r="J1082" s="1" t="s">
        <v>1370</v>
      </c>
      <c r="K1082" s="1" t="s">
        <v>1480</v>
      </c>
      <c r="L1082" s="1" t="str">
        <f>VLOOKUP(K1082,countries!A:B,2,FALSE)</f>
        <v>SA_NW</v>
      </c>
      <c r="M1082" s="1" t="s">
        <v>74</v>
      </c>
      <c r="N1082" s="1" t="s">
        <v>1642</v>
      </c>
      <c r="O1082" s="1" t="s">
        <v>62</v>
      </c>
      <c r="P1082" s="1" t="s">
        <v>1480</v>
      </c>
      <c r="Q1082" s="1" t="e">
        <v>#N/A</v>
      </c>
      <c r="R1082" s="1" t="e">
        <v>#N/A</v>
      </c>
      <c r="S1082" s="1" t="e">
        <v>#N/A</v>
      </c>
      <c r="T1082" s="1" t="e">
        <v>#N/A</v>
      </c>
    </row>
    <row r="1083" spans="1:20" ht="15.75" customHeight="1" x14ac:dyDescent="0.2">
      <c r="A1083" s="1" t="s">
        <v>4929</v>
      </c>
      <c r="B1083" s="1" t="s">
        <v>1227</v>
      </c>
      <c r="C1083" s="1" t="s">
        <v>1227</v>
      </c>
      <c r="D1083" s="1" t="s">
        <v>4929</v>
      </c>
      <c r="E1083" s="1">
        <v>1083</v>
      </c>
      <c r="F1083" s="5" t="s">
        <v>3941</v>
      </c>
      <c r="G1083" s="5" t="s">
        <v>4929</v>
      </c>
      <c r="H1083" s="1">
        <v>4</v>
      </c>
      <c r="I1083" s="1" t="s">
        <v>5453</v>
      </c>
      <c r="J1083" s="1" t="s">
        <v>339</v>
      </c>
      <c r="K1083" s="1" t="s">
        <v>1480</v>
      </c>
      <c r="L1083" s="1" t="str">
        <f>VLOOKUP(K1083,countries!A:B,2,FALSE)</f>
        <v>SA_NW</v>
      </c>
      <c r="M1083" s="1" t="s">
        <v>74</v>
      </c>
      <c r="N1083" s="1" t="s">
        <v>1642</v>
      </c>
      <c r="O1083" s="1" t="s">
        <v>434</v>
      </c>
      <c r="P1083" s="1" t="s">
        <v>1480</v>
      </c>
      <c r="Q1083" s="1" t="s">
        <v>535</v>
      </c>
      <c r="R1083" s="1" t="s">
        <v>755</v>
      </c>
      <c r="S1083" s="1">
        <v>56.2</v>
      </c>
      <c r="T1083" s="1">
        <v>2100</v>
      </c>
    </row>
    <row r="1084" spans="1:20" ht="15.75" customHeight="1" x14ac:dyDescent="0.2">
      <c r="A1084" s="1" t="s">
        <v>4285</v>
      </c>
      <c r="B1084" s="1" t="s">
        <v>5454</v>
      </c>
      <c r="C1084" s="1" t="s">
        <v>1234</v>
      </c>
      <c r="D1084" s="1" t="s">
        <v>53</v>
      </c>
      <c r="E1084" s="1">
        <v>1084</v>
      </c>
      <c r="F1084" s="5" t="s">
        <v>2157</v>
      </c>
      <c r="G1084" s="5" t="s">
        <v>4285</v>
      </c>
      <c r="H1084" s="1">
        <v>4</v>
      </c>
      <c r="I1084" s="1" t="s">
        <v>5455</v>
      </c>
      <c r="J1084" s="1" t="s">
        <v>235</v>
      </c>
      <c r="K1084" s="1" t="s">
        <v>1480</v>
      </c>
      <c r="L1084" s="1" t="str">
        <f>VLOOKUP(K1084,countries!A:B,2,FALSE)</f>
        <v>SA_NW</v>
      </c>
      <c r="M1084" s="1" t="s">
        <v>74</v>
      </c>
      <c r="N1084" s="1" t="s">
        <v>1642</v>
      </c>
      <c r="O1084" s="1" t="s">
        <v>75</v>
      </c>
      <c r="P1084" s="1" t="s">
        <v>1480</v>
      </c>
      <c r="Q1084" s="1" t="s">
        <v>535</v>
      </c>
      <c r="R1084" s="1" t="s">
        <v>755</v>
      </c>
      <c r="S1084" s="1">
        <v>49.8</v>
      </c>
      <c r="T1084" s="1">
        <v>2100</v>
      </c>
    </row>
    <row r="1085" spans="1:20" ht="15.75" customHeight="1" x14ac:dyDescent="0.2">
      <c r="A1085" s="1" t="s">
        <v>4283</v>
      </c>
      <c r="B1085" s="1" t="s">
        <v>5456</v>
      </c>
      <c r="C1085" s="1" t="s">
        <v>1234</v>
      </c>
      <c r="D1085" s="1" t="s">
        <v>4283</v>
      </c>
      <c r="E1085" s="1">
        <v>1085</v>
      </c>
      <c r="F1085" s="5" t="s">
        <v>2157</v>
      </c>
      <c r="G1085" s="5"/>
      <c r="H1085" s="1">
        <v>4</v>
      </c>
      <c r="I1085" s="1" t="s">
        <v>5457</v>
      </c>
      <c r="J1085" s="1" t="s">
        <v>1587</v>
      </c>
      <c r="K1085" s="1" t="s">
        <v>1480</v>
      </c>
      <c r="L1085" s="1" t="str">
        <f>VLOOKUP(K1085,countries!A:B,2,FALSE)</f>
        <v>SA_NW</v>
      </c>
      <c r="M1085" s="1" t="s">
        <v>74</v>
      </c>
      <c r="N1085" s="1" t="s">
        <v>1642</v>
      </c>
      <c r="O1085" s="1" t="s">
        <v>75</v>
      </c>
      <c r="P1085" s="1" t="s">
        <v>1480</v>
      </c>
      <c r="Q1085" s="1" t="s">
        <v>535</v>
      </c>
      <c r="R1085" s="1" t="s">
        <v>755</v>
      </c>
      <c r="S1085" s="1">
        <v>49.8</v>
      </c>
      <c r="T1085" s="1">
        <v>2100</v>
      </c>
    </row>
    <row r="1086" spans="1:20" ht="15.75" customHeight="1" x14ac:dyDescent="0.2">
      <c r="A1086" s="1" t="s">
        <v>4278</v>
      </c>
      <c r="B1086" s="1" t="s">
        <v>770</v>
      </c>
      <c r="C1086" s="1" t="s">
        <v>770</v>
      </c>
      <c r="D1086" s="1" t="s">
        <v>4278</v>
      </c>
      <c r="E1086" s="1">
        <v>1086</v>
      </c>
      <c r="F1086" s="5" t="s">
        <v>2157</v>
      </c>
      <c r="G1086" s="5" t="s">
        <v>4278</v>
      </c>
      <c r="H1086" s="1">
        <v>4</v>
      </c>
      <c r="I1086" s="1" t="s">
        <v>5458</v>
      </c>
      <c r="J1086" s="1" t="s">
        <v>481</v>
      </c>
      <c r="K1086" s="1" t="s">
        <v>73</v>
      </c>
      <c r="L1086" s="1" t="str">
        <f>VLOOKUP(K1086,countries!A:B,2,FALSE)</f>
        <v>SA_SE</v>
      </c>
      <c r="M1086" s="1" t="s">
        <v>61</v>
      </c>
      <c r="N1086" s="1">
        <v>0</v>
      </c>
      <c r="O1086" s="1" t="s">
        <v>62</v>
      </c>
      <c r="P1086" s="1" t="s">
        <v>73</v>
      </c>
      <c r="Q1086" s="1" t="e">
        <v>#N/A</v>
      </c>
      <c r="R1086" s="1" t="e">
        <v>#N/A</v>
      </c>
      <c r="S1086" s="1" t="e">
        <v>#N/A</v>
      </c>
      <c r="T1086" s="1" t="e">
        <v>#N/A</v>
      </c>
    </row>
    <row r="1087" spans="1:20" ht="15.75" customHeight="1" x14ac:dyDescent="0.2">
      <c r="A1087" s="1" t="s">
        <v>4289</v>
      </c>
      <c r="B1087" s="1" t="s">
        <v>1248</v>
      </c>
      <c r="C1087" s="1" t="s">
        <v>1248</v>
      </c>
      <c r="D1087" s="1" t="s">
        <v>4289</v>
      </c>
      <c r="E1087" s="1">
        <v>1087</v>
      </c>
      <c r="F1087" s="5" t="s">
        <v>2157</v>
      </c>
      <c r="G1087" s="5" t="s">
        <v>4289</v>
      </c>
      <c r="H1087" s="1">
        <v>4</v>
      </c>
      <c r="I1087" s="1" t="s">
        <v>5459</v>
      </c>
      <c r="J1087" s="1" t="s">
        <v>1438</v>
      </c>
      <c r="K1087" s="1" t="s">
        <v>1480</v>
      </c>
      <c r="L1087" s="1" t="str">
        <f>VLOOKUP(K1087,countries!A:B,2,FALSE)</f>
        <v>SA_NW</v>
      </c>
      <c r="M1087" s="1" t="s">
        <v>74</v>
      </c>
      <c r="N1087" s="1" t="s">
        <v>1642</v>
      </c>
      <c r="O1087" s="1" t="s">
        <v>62</v>
      </c>
      <c r="P1087" s="1" t="s">
        <v>1480</v>
      </c>
      <c r="Q1087" s="1" t="e">
        <v>#N/A</v>
      </c>
      <c r="R1087" s="1" t="e">
        <v>#N/A</v>
      </c>
      <c r="S1087" s="1" t="e">
        <v>#N/A</v>
      </c>
      <c r="T1087" s="1" t="e">
        <v>#N/A</v>
      </c>
    </row>
    <row r="1088" spans="1:20" ht="15.75" customHeight="1" x14ac:dyDescent="0.2">
      <c r="A1088" s="1" t="s">
        <v>4960</v>
      </c>
      <c r="B1088" s="1" t="s">
        <v>1246</v>
      </c>
      <c r="C1088" s="1" t="s">
        <v>1246</v>
      </c>
      <c r="D1088" s="1" t="s">
        <v>4960</v>
      </c>
      <c r="E1088" s="1">
        <v>1088</v>
      </c>
      <c r="F1088" s="5" t="s">
        <v>3979</v>
      </c>
      <c r="G1088" s="5" t="s">
        <v>4960</v>
      </c>
      <c r="H1088" s="1">
        <v>4</v>
      </c>
      <c r="I1088" s="1" t="s">
        <v>5460</v>
      </c>
      <c r="J1088" s="1" t="s">
        <v>957</v>
      </c>
      <c r="K1088" s="1" t="s">
        <v>1480</v>
      </c>
      <c r="L1088" s="1" t="str">
        <f>VLOOKUP(K1088,countries!A:B,2,FALSE)</f>
        <v>SA_NW</v>
      </c>
      <c r="M1088" s="1" t="s">
        <v>74</v>
      </c>
      <c r="N1088" s="1" t="s">
        <v>1642</v>
      </c>
      <c r="O1088" s="1" t="s">
        <v>62</v>
      </c>
      <c r="P1088" s="1" t="s">
        <v>1480</v>
      </c>
      <c r="Q1088" s="1" t="e">
        <v>#N/A</v>
      </c>
      <c r="R1088" s="1" t="e">
        <v>#N/A</v>
      </c>
      <c r="S1088" s="1" t="e">
        <v>#N/A</v>
      </c>
      <c r="T1088" s="1" t="e">
        <v>#N/A</v>
      </c>
    </row>
    <row r="1089" spans="1:20" ht="15.75" customHeight="1" x14ac:dyDescent="0.2">
      <c r="A1089" s="1" t="s">
        <v>4587</v>
      </c>
      <c r="B1089" s="1" t="s">
        <v>1001</v>
      </c>
      <c r="C1089" s="1" t="s">
        <v>1001</v>
      </c>
      <c r="D1089" s="1" t="s">
        <v>4587</v>
      </c>
      <c r="E1089" s="1">
        <v>1089</v>
      </c>
      <c r="F1089" s="5" t="s">
        <v>3564</v>
      </c>
      <c r="G1089" s="5" t="s">
        <v>4587</v>
      </c>
      <c r="H1089" s="1">
        <v>4</v>
      </c>
      <c r="I1089" s="1" t="s">
        <v>5461</v>
      </c>
      <c r="J1089" s="1" t="s">
        <v>81</v>
      </c>
      <c r="K1089" s="1" t="s">
        <v>1480</v>
      </c>
      <c r="L1089" s="1" t="str">
        <f>VLOOKUP(K1089,countries!A:B,2,FALSE)</f>
        <v>SA_NW</v>
      </c>
      <c r="M1089" s="1" t="s">
        <v>74</v>
      </c>
      <c r="N1089" s="1" t="s">
        <v>1642</v>
      </c>
      <c r="O1089" s="1" t="s">
        <v>62</v>
      </c>
      <c r="P1089" s="1" t="s">
        <v>1480</v>
      </c>
      <c r="Q1089" s="1" t="e">
        <v>#N/A</v>
      </c>
      <c r="R1089" s="1" t="e">
        <v>#N/A</v>
      </c>
      <c r="S1089" s="1" t="e">
        <v>#N/A</v>
      </c>
      <c r="T1089" s="1" t="e">
        <v>#N/A</v>
      </c>
    </row>
    <row r="1090" spans="1:20" ht="15.75" customHeight="1" x14ac:dyDescent="0.2">
      <c r="A1090" s="1" t="s">
        <v>4589</v>
      </c>
      <c r="B1090" s="1" t="s">
        <v>5462</v>
      </c>
      <c r="C1090" s="1" t="s">
        <v>1001</v>
      </c>
      <c r="D1090" s="1" t="s">
        <v>4589</v>
      </c>
      <c r="E1090" s="1">
        <v>1090</v>
      </c>
      <c r="F1090" s="5" t="s">
        <v>3568</v>
      </c>
      <c r="G1090" s="5" t="s">
        <v>4589</v>
      </c>
      <c r="H1090" s="1">
        <v>4</v>
      </c>
      <c r="I1090" s="1" t="s">
        <v>5463</v>
      </c>
      <c r="J1090" s="1" t="s">
        <v>1387</v>
      </c>
      <c r="K1090" s="1" t="s">
        <v>1480</v>
      </c>
      <c r="L1090" s="1" t="str">
        <f>VLOOKUP(K1090,countries!A:B,2,FALSE)</f>
        <v>SA_NW</v>
      </c>
      <c r="M1090" s="1" t="s">
        <v>74</v>
      </c>
      <c r="N1090" s="1" t="s">
        <v>1642</v>
      </c>
      <c r="O1090" s="1" t="s">
        <v>62</v>
      </c>
      <c r="P1090" s="1" t="s">
        <v>1480</v>
      </c>
      <c r="Q1090" s="1" t="e">
        <v>#N/A</v>
      </c>
      <c r="R1090" s="1" t="e">
        <v>#N/A</v>
      </c>
      <c r="S1090" s="1" t="e">
        <v>#N/A</v>
      </c>
      <c r="T1090" s="1" t="e">
        <v>#N/A</v>
      </c>
    </row>
    <row r="1091" spans="1:20" ht="15.75" customHeight="1" x14ac:dyDescent="0.2">
      <c r="A1091" s="1" t="s">
        <v>4555</v>
      </c>
      <c r="B1091" s="1" t="s">
        <v>976</v>
      </c>
      <c r="C1091" s="1" t="s">
        <v>976</v>
      </c>
      <c r="D1091" s="1" t="s">
        <v>4555</v>
      </c>
      <c r="E1091" s="1">
        <v>1091</v>
      </c>
      <c r="F1091" s="5" t="s">
        <v>3516</v>
      </c>
      <c r="G1091" s="5" t="s">
        <v>4555</v>
      </c>
      <c r="H1091" s="1">
        <v>4</v>
      </c>
      <c r="I1091" s="1" t="s">
        <v>5464</v>
      </c>
      <c r="J1091" s="1" t="s">
        <v>876</v>
      </c>
      <c r="K1091" s="1" t="s">
        <v>73</v>
      </c>
      <c r="L1091" s="1" t="str">
        <f>VLOOKUP(K1091,countries!A:B,2,FALSE)</f>
        <v>SA_SE</v>
      </c>
      <c r="M1091" s="1" t="s">
        <v>74</v>
      </c>
      <c r="N1091" s="1" t="s">
        <v>1642</v>
      </c>
      <c r="O1091" s="1" t="s">
        <v>62</v>
      </c>
      <c r="P1091" s="1" t="s">
        <v>73</v>
      </c>
      <c r="Q1091" s="1" t="e">
        <v>#N/A</v>
      </c>
      <c r="R1091" s="1" t="e">
        <v>#N/A</v>
      </c>
      <c r="S1091" s="1" t="e">
        <v>#N/A</v>
      </c>
      <c r="T1091" s="1" t="e">
        <v>#N/A</v>
      </c>
    </row>
    <row r="1092" spans="1:20" ht="15.75" customHeight="1" x14ac:dyDescent="0.2">
      <c r="A1092" s="1" t="s">
        <v>4598</v>
      </c>
      <c r="B1092" s="1" t="s">
        <v>1008</v>
      </c>
      <c r="C1092" s="1" t="s">
        <v>1008</v>
      </c>
      <c r="D1092" s="1" t="s">
        <v>4598</v>
      </c>
      <c r="E1092" s="1">
        <v>1092</v>
      </c>
      <c r="F1092" s="5" t="s">
        <v>3585</v>
      </c>
      <c r="G1092" s="5" t="s">
        <v>4598</v>
      </c>
      <c r="H1092" s="1">
        <v>4</v>
      </c>
      <c r="I1092" s="1" t="s">
        <v>5465</v>
      </c>
      <c r="J1092" s="1" t="s">
        <v>726</v>
      </c>
      <c r="K1092" s="1" t="s">
        <v>1480</v>
      </c>
      <c r="L1092" s="1" t="str">
        <f>VLOOKUP(K1092,countries!A:B,2,FALSE)</f>
        <v>SA_NW</v>
      </c>
      <c r="M1092" s="1" t="s">
        <v>74</v>
      </c>
      <c r="N1092" s="1" t="s">
        <v>1642</v>
      </c>
      <c r="O1092" s="1" t="s">
        <v>62</v>
      </c>
      <c r="P1092" s="1" t="s">
        <v>1480</v>
      </c>
      <c r="Q1092" s="1" t="e">
        <v>#N/A</v>
      </c>
      <c r="R1092" s="1" t="e">
        <v>#N/A</v>
      </c>
      <c r="S1092" s="1" t="e">
        <v>#N/A</v>
      </c>
      <c r="T1092" s="1" t="e">
        <v>#N/A</v>
      </c>
    </row>
    <row r="1093" spans="1:20" ht="15.75" customHeight="1" x14ac:dyDescent="0.2">
      <c r="A1093" s="1" t="s">
        <v>4950</v>
      </c>
      <c r="B1093" s="1" t="s">
        <v>1239</v>
      </c>
      <c r="C1093" s="1" t="s">
        <v>1239</v>
      </c>
      <c r="D1093" s="1" t="s">
        <v>4950</v>
      </c>
      <c r="E1093" s="1">
        <v>1093</v>
      </c>
      <c r="F1093" s="5" t="s">
        <v>3967</v>
      </c>
      <c r="G1093" s="5" t="s">
        <v>4950</v>
      </c>
      <c r="H1093" s="1">
        <v>4</v>
      </c>
      <c r="I1093" s="1" t="s">
        <v>5466</v>
      </c>
      <c r="J1093" s="1" t="s">
        <v>1341</v>
      </c>
      <c r="K1093" s="1" t="s">
        <v>1480</v>
      </c>
      <c r="L1093" s="1" t="str">
        <f>VLOOKUP(K1093,countries!A:B,2,FALSE)</f>
        <v>SA_NW</v>
      </c>
      <c r="M1093" s="1" t="s">
        <v>74</v>
      </c>
      <c r="N1093" s="1" t="s">
        <v>1642</v>
      </c>
      <c r="O1093" s="1" t="s">
        <v>62</v>
      </c>
      <c r="P1093" s="1" t="s">
        <v>1480</v>
      </c>
      <c r="Q1093" s="1" t="e">
        <v>#N/A</v>
      </c>
      <c r="R1093" s="1" t="e">
        <v>#N/A</v>
      </c>
      <c r="S1093" s="1" t="e">
        <v>#N/A</v>
      </c>
      <c r="T1093" s="1" t="e">
        <v>#N/A</v>
      </c>
    </row>
    <row r="1094" spans="1:20" ht="15.75" customHeight="1" x14ac:dyDescent="0.2">
      <c r="A1094" s="1" t="s">
        <v>4582</v>
      </c>
      <c r="B1094" s="1" t="s">
        <v>1000</v>
      </c>
      <c r="C1094" s="1" t="s">
        <v>1000</v>
      </c>
      <c r="D1094" s="1" t="s">
        <v>4582</v>
      </c>
      <c r="E1094" s="1">
        <v>1094</v>
      </c>
      <c r="F1094" s="5" t="s">
        <v>2419</v>
      </c>
      <c r="G1094" s="5" t="s">
        <v>4582</v>
      </c>
      <c r="H1094" s="1">
        <v>4</v>
      </c>
      <c r="I1094" s="1" t="s">
        <v>5467</v>
      </c>
      <c r="J1094" s="1" t="s">
        <v>190</v>
      </c>
      <c r="K1094" s="1" t="s">
        <v>1480</v>
      </c>
      <c r="L1094" s="1" t="str">
        <f>VLOOKUP(K1094,countries!A:B,2,FALSE)</f>
        <v>SA_NW</v>
      </c>
      <c r="M1094" s="1" t="s">
        <v>74</v>
      </c>
      <c r="N1094" s="1" t="s">
        <v>1642</v>
      </c>
      <c r="O1094" s="1" t="s">
        <v>62</v>
      </c>
      <c r="P1094" s="1" t="s">
        <v>1480</v>
      </c>
      <c r="Q1094" s="1" t="e">
        <v>#N/A</v>
      </c>
      <c r="R1094" s="1" t="e">
        <v>#N/A</v>
      </c>
      <c r="S1094" s="1" t="e">
        <v>#N/A</v>
      </c>
      <c r="T1094" s="1" t="e">
        <v>#N/A</v>
      </c>
    </row>
    <row r="1095" spans="1:20" ht="15.75" customHeight="1" x14ac:dyDescent="0.2">
      <c r="A1095" s="1" t="s">
        <v>4585</v>
      </c>
      <c r="B1095" s="1" t="s">
        <v>5468</v>
      </c>
      <c r="C1095" s="1" t="s">
        <v>1000</v>
      </c>
      <c r="D1095" s="1" t="s">
        <v>4585</v>
      </c>
      <c r="E1095" s="1">
        <v>1095</v>
      </c>
      <c r="F1095" s="5" t="s">
        <v>2419</v>
      </c>
      <c r="G1095" s="5"/>
      <c r="H1095" s="1">
        <v>4</v>
      </c>
      <c r="I1095" s="1" t="s">
        <v>5469</v>
      </c>
      <c r="J1095" s="1" t="s">
        <v>64</v>
      </c>
      <c r="K1095" s="1" t="s">
        <v>1480</v>
      </c>
      <c r="L1095" s="1" t="str">
        <f>VLOOKUP(K1095,countries!A:B,2,FALSE)</f>
        <v>SA_NW</v>
      </c>
      <c r="M1095" s="1" t="s">
        <v>74</v>
      </c>
      <c r="N1095" s="1" t="s">
        <v>1642</v>
      </c>
      <c r="O1095" s="1" t="s">
        <v>62</v>
      </c>
      <c r="P1095" s="1" t="s">
        <v>1480</v>
      </c>
      <c r="Q1095" s="1" t="e">
        <v>#N/A</v>
      </c>
      <c r="R1095" s="1" t="e">
        <v>#N/A</v>
      </c>
      <c r="S1095" s="1" t="e">
        <v>#N/A</v>
      </c>
      <c r="T1095" s="1" t="e">
        <v>#N/A</v>
      </c>
    </row>
    <row r="1096" spans="1:20" ht="15.75" customHeight="1" x14ac:dyDescent="0.2">
      <c r="A1096" s="1" t="s">
        <v>3586</v>
      </c>
      <c r="B1096" s="1" t="s">
        <v>371</v>
      </c>
      <c r="C1096" s="1" t="s">
        <v>371</v>
      </c>
      <c r="D1096" s="1" t="s">
        <v>3586</v>
      </c>
      <c r="E1096" s="1">
        <v>1096</v>
      </c>
      <c r="F1096" s="5" t="s">
        <v>2551</v>
      </c>
      <c r="G1096" s="5" t="s">
        <v>3586</v>
      </c>
      <c r="H1096" s="1">
        <v>4</v>
      </c>
      <c r="I1096" s="1" t="s">
        <v>5470</v>
      </c>
      <c r="J1096" s="1" t="s">
        <v>1538</v>
      </c>
      <c r="K1096" s="1" t="s">
        <v>1480</v>
      </c>
      <c r="L1096" s="1" t="str">
        <f>VLOOKUP(K1096,countries!A:B,2,FALSE)</f>
        <v>SA_NW</v>
      </c>
      <c r="M1096" s="1" t="s">
        <v>275</v>
      </c>
      <c r="N1096" s="1">
        <v>0</v>
      </c>
      <c r="O1096" s="1" t="s">
        <v>62</v>
      </c>
      <c r="P1096" s="1" t="s">
        <v>1480</v>
      </c>
      <c r="Q1096" s="1" t="e">
        <v>#N/A</v>
      </c>
      <c r="R1096" s="1" t="e">
        <v>#N/A</v>
      </c>
      <c r="S1096" s="1" t="e">
        <v>#N/A</v>
      </c>
      <c r="T1096" s="1" t="e">
        <v>#N/A</v>
      </c>
    </row>
    <row r="1097" spans="1:20" ht="15.75" customHeight="1" x14ac:dyDescent="0.2">
      <c r="A1097" s="1" t="s">
        <v>4543</v>
      </c>
      <c r="B1097" s="1" t="s">
        <v>965</v>
      </c>
      <c r="C1097" s="1" t="s">
        <v>965</v>
      </c>
      <c r="D1097" s="1" t="s">
        <v>4543</v>
      </c>
      <c r="E1097" s="1">
        <v>1097</v>
      </c>
      <c r="F1097" s="5" t="s">
        <v>3500</v>
      </c>
      <c r="G1097" s="5" t="s">
        <v>4543</v>
      </c>
      <c r="H1097" s="1">
        <v>4</v>
      </c>
      <c r="I1097" s="1" t="s">
        <v>5471</v>
      </c>
      <c r="J1097" s="1" t="s">
        <v>481</v>
      </c>
      <c r="K1097" s="1" t="s">
        <v>199</v>
      </c>
      <c r="L1097" s="1" t="str">
        <f>VLOOKUP(K1097,countries!A:B,2,FALSE)</f>
        <v>A_S</v>
      </c>
      <c r="M1097" s="1" t="s">
        <v>74</v>
      </c>
      <c r="N1097" s="1">
        <v>0</v>
      </c>
      <c r="O1097" s="1" t="s">
        <v>62</v>
      </c>
      <c r="P1097" s="1" t="s">
        <v>199</v>
      </c>
      <c r="Q1097" s="1" t="e">
        <v>#N/A</v>
      </c>
      <c r="R1097" s="1" t="e">
        <v>#N/A</v>
      </c>
      <c r="S1097" s="1" t="e">
        <v>#N/A</v>
      </c>
      <c r="T1097" s="1" t="e">
        <v>#N/A</v>
      </c>
    </row>
    <row r="1098" spans="1:20" ht="15.75" customHeight="1" x14ac:dyDescent="0.2">
      <c r="A1098" s="1" t="s">
        <v>4971</v>
      </c>
      <c r="B1098" s="1" t="s">
        <v>1259</v>
      </c>
      <c r="C1098" s="1" t="s">
        <v>1259</v>
      </c>
      <c r="D1098" s="1" t="s">
        <v>4971</v>
      </c>
      <c r="E1098" s="1">
        <v>1098</v>
      </c>
      <c r="F1098" s="5" t="s">
        <v>4007</v>
      </c>
      <c r="G1098" s="5" t="s">
        <v>4971</v>
      </c>
      <c r="H1098" s="1">
        <v>4</v>
      </c>
      <c r="I1098" s="1" t="s">
        <v>5472</v>
      </c>
      <c r="J1098" s="1" t="s">
        <v>550</v>
      </c>
      <c r="K1098" s="1" t="s">
        <v>1903</v>
      </c>
      <c r="L1098" s="1" t="str">
        <f>VLOOKUP(K1098,countries!A:B,2,FALSE)</f>
        <v>SA_NW</v>
      </c>
      <c r="M1098" s="1" t="s">
        <v>74</v>
      </c>
      <c r="N1098" s="1">
        <v>0</v>
      </c>
      <c r="O1098" s="1" t="s">
        <v>356</v>
      </c>
      <c r="P1098" s="1" t="s">
        <v>1903</v>
      </c>
      <c r="Q1098" s="1" t="e">
        <v>#N/A</v>
      </c>
      <c r="R1098" s="1" t="e">
        <v>#N/A</v>
      </c>
      <c r="S1098" s="1" t="e">
        <v>#N/A</v>
      </c>
      <c r="T1098" s="1" t="e">
        <v>#N/A</v>
      </c>
    </row>
    <row r="1099" spans="1:20" ht="15.75" customHeight="1" x14ac:dyDescent="0.2">
      <c r="A1099" s="1" t="s">
        <v>4591</v>
      </c>
      <c r="B1099" s="1" t="s">
        <v>1004</v>
      </c>
      <c r="C1099" s="1" t="s">
        <v>1004</v>
      </c>
      <c r="D1099" s="1" t="s">
        <v>4591</v>
      </c>
      <c r="E1099" s="1">
        <v>1099</v>
      </c>
      <c r="F1099" s="5" t="s">
        <v>3573</v>
      </c>
      <c r="G1099" s="5" t="s">
        <v>4591</v>
      </c>
      <c r="H1099" s="1">
        <v>4</v>
      </c>
      <c r="I1099" s="1" t="s">
        <v>5473</v>
      </c>
      <c r="J1099" s="1" t="s">
        <v>72</v>
      </c>
      <c r="K1099" s="1" t="s">
        <v>1480</v>
      </c>
      <c r="L1099" s="1" t="str">
        <f>VLOOKUP(K1099,countries!A:B,2,FALSE)</f>
        <v>SA_NW</v>
      </c>
      <c r="M1099" s="1" t="s">
        <v>74</v>
      </c>
      <c r="N1099" s="1" t="s">
        <v>1642</v>
      </c>
      <c r="O1099" s="1" t="s">
        <v>62</v>
      </c>
      <c r="P1099" s="1" t="s">
        <v>1480</v>
      </c>
      <c r="Q1099" s="1" t="e">
        <v>#N/A</v>
      </c>
      <c r="R1099" s="1" t="e">
        <v>#N/A</v>
      </c>
      <c r="S1099" s="1" t="e">
        <v>#N/A</v>
      </c>
      <c r="T1099" s="1" t="e">
        <v>#N/A</v>
      </c>
    </row>
    <row r="1100" spans="1:20" ht="15.75" customHeight="1" x14ac:dyDescent="0.2">
      <c r="A1100" s="1" t="s">
        <v>4593</v>
      </c>
      <c r="B1100" s="1" t="s">
        <v>5474</v>
      </c>
      <c r="C1100" s="1" t="s">
        <v>1004</v>
      </c>
      <c r="D1100" s="1" t="s">
        <v>4593</v>
      </c>
      <c r="E1100" s="1">
        <v>1100</v>
      </c>
      <c r="F1100" s="5" t="s">
        <v>3576</v>
      </c>
      <c r="G1100" s="5" t="s">
        <v>4593</v>
      </c>
      <c r="H1100" s="1">
        <v>4</v>
      </c>
      <c r="I1100" s="1" t="s">
        <v>5475</v>
      </c>
      <c r="J1100" s="1" t="s">
        <v>510</v>
      </c>
      <c r="K1100" s="1" t="s">
        <v>1480</v>
      </c>
      <c r="L1100" s="1" t="str">
        <f>VLOOKUP(K1100,countries!A:B,2,FALSE)</f>
        <v>SA_NW</v>
      </c>
      <c r="M1100" s="1" t="s">
        <v>74</v>
      </c>
      <c r="N1100" s="1" t="s">
        <v>1642</v>
      </c>
      <c r="O1100" s="1" t="s">
        <v>62</v>
      </c>
      <c r="P1100" s="1" t="s">
        <v>1480</v>
      </c>
      <c r="Q1100" s="1" t="e">
        <v>#N/A</v>
      </c>
      <c r="R1100" s="1" t="e">
        <v>#N/A</v>
      </c>
      <c r="S1100" s="1" t="e">
        <v>#N/A</v>
      </c>
      <c r="T1100" s="1" t="e">
        <v>#N/A</v>
      </c>
    </row>
    <row r="1101" spans="1:20" ht="15.75" customHeight="1" x14ac:dyDescent="0.2">
      <c r="A1101" s="1" t="s">
        <v>4946</v>
      </c>
      <c r="B1101" s="1" t="s">
        <v>1238</v>
      </c>
      <c r="C1101" s="1" t="s">
        <v>1238</v>
      </c>
      <c r="D1101" s="1" t="s">
        <v>4946</v>
      </c>
      <c r="E1101" s="1">
        <v>1101</v>
      </c>
      <c r="F1101" s="5" t="s">
        <v>3964</v>
      </c>
      <c r="G1101" s="5" t="s">
        <v>4946</v>
      </c>
      <c r="H1101" s="1">
        <v>4</v>
      </c>
      <c r="I1101" s="1" t="s">
        <v>5476</v>
      </c>
      <c r="J1101" s="1" t="s">
        <v>1226</v>
      </c>
      <c r="K1101" s="1" t="s">
        <v>1480</v>
      </c>
      <c r="L1101" s="1" t="str">
        <f>VLOOKUP(K1101,countries!A:B,2,FALSE)</f>
        <v>SA_NW</v>
      </c>
      <c r="M1101" s="1" t="s">
        <v>74</v>
      </c>
      <c r="N1101" s="1" t="s">
        <v>1642</v>
      </c>
      <c r="O1101" s="1" t="s">
        <v>356</v>
      </c>
      <c r="P1101" s="1" t="s">
        <v>1480</v>
      </c>
      <c r="Q1101" s="1" t="e">
        <v>#N/A</v>
      </c>
      <c r="R1101" s="1" t="e">
        <v>#N/A</v>
      </c>
      <c r="S1101" s="1" t="e">
        <v>#N/A</v>
      </c>
      <c r="T1101" s="1" t="e">
        <v>#N/A</v>
      </c>
    </row>
    <row r="1102" spans="1:20" ht="15.75" customHeight="1" x14ac:dyDescent="0.2">
      <c r="A1102" s="1" t="s">
        <v>4276</v>
      </c>
      <c r="B1102" s="1" t="s">
        <v>1247</v>
      </c>
      <c r="C1102" s="1" t="s">
        <v>1247</v>
      </c>
      <c r="D1102" s="1" t="s">
        <v>4276</v>
      </c>
      <c r="E1102" s="1">
        <v>1102</v>
      </c>
      <c r="F1102" s="5" t="s">
        <v>2385</v>
      </c>
      <c r="G1102" s="5" t="s">
        <v>4276</v>
      </c>
      <c r="H1102" s="1">
        <v>4</v>
      </c>
      <c r="I1102" s="1" t="s">
        <v>5477</v>
      </c>
      <c r="J1102" s="1" t="s">
        <v>1551</v>
      </c>
      <c r="K1102" s="1" t="s">
        <v>1480</v>
      </c>
      <c r="L1102" s="1" t="str">
        <f>VLOOKUP(K1102,countries!A:B,2,FALSE)</f>
        <v>SA_NW</v>
      </c>
      <c r="M1102" s="1" t="s">
        <v>74</v>
      </c>
      <c r="N1102" s="1" t="s">
        <v>1642</v>
      </c>
      <c r="O1102" s="1" t="s">
        <v>434</v>
      </c>
      <c r="P1102" s="1" t="s">
        <v>1480</v>
      </c>
      <c r="Q1102" s="1" t="e">
        <v>#N/A</v>
      </c>
      <c r="R1102" s="1" t="e">
        <v>#N/A</v>
      </c>
      <c r="S1102" s="1" t="e">
        <v>#N/A</v>
      </c>
      <c r="T1102" s="1" t="e">
        <v>#N/A</v>
      </c>
    </row>
    <row r="1103" spans="1:20" ht="15.75" customHeight="1" x14ac:dyDescent="0.2">
      <c r="A1103" s="1" t="s">
        <v>4274</v>
      </c>
      <c r="B1103" s="1" t="s">
        <v>769</v>
      </c>
      <c r="C1103" s="1" t="s">
        <v>769</v>
      </c>
      <c r="D1103" s="1" t="s">
        <v>4274</v>
      </c>
      <c r="E1103" s="1">
        <v>1103</v>
      </c>
      <c r="F1103" s="5" t="s">
        <v>2385</v>
      </c>
      <c r="G1103" s="5" t="s">
        <v>4274</v>
      </c>
      <c r="H1103" s="1">
        <v>4</v>
      </c>
      <c r="I1103" s="1" t="s">
        <v>5478</v>
      </c>
      <c r="J1103" s="1" t="s">
        <v>2050</v>
      </c>
      <c r="K1103" s="1" t="s">
        <v>1480</v>
      </c>
      <c r="L1103" s="1" t="str">
        <f>VLOOKUP(K1103,countries!A:B,2,FALSE)</f>
        <v>SA_NW</v>
      </c>
      <c r="M1103" s="1" t="s">
        <v>74</v>
      </c>
      <c r="N1103" s="1">
        <v>0</v>
      </c>
      <c r="O1103" s="1" t="s">
        <v>62</v>
      </c>
      <c r="P1103" s="1" t="s">
        <v>1480</v>
      </c>
      <c r="Q1103" s="1" t="e">
        <v>#N/A</v>
      </c>
      <c r="R1103" s="1" t="e">
        <v>#N/A</v>
      </c>
      <c r="S1103" s="1" t="e">
        <v>#N/A</v>
      </c>
      <c r="T1103" s="1" t="e">
        <v>#N/A</v>
      </c>
    </row>
    <row r="1104" spans="1:20" ht="15.75" customHeight="1" x14ac:dyDescent="0.2">
      <c r="A1104" s="1" t="s">
        <v>4524</v>
      </c>
      <c r="B1104" s="1" t="s">
        <v>959</v>
      </c>
      <c r="C1104" s="1" t="s">
        <v>959</v>
      </c>
      <c r="D1104" s="1" t="s">
        <v>4524</v>
      </c>
      <c r="E1104" s="1">
        <v>1104</v>
      </c>
      <c r="F1104" s="5" t="s">
        <v>3473</v>
      </c>
      <c r="G1104" s="5" t="s">
        <v>4524</v>
      </c>
      <c r="H1104" s="1">
        <v>4</v>
      </c>
      <c r="I1104" s="1" t="s">
        <v>5479</v>
      </c>
      <c r="J1104" s="1" t="s">
        <v>363</v>
      </c>
      <c r="K1104" s="1" t="s">
        <v>174</v>
      </c>
      <c r="L1104" s="1" t="str">
        <f>VLOOKUP(K1104,countries!A:B,2,FALSE)</f>
        <v>A_S</v>
      </c>
      <c r="M1104" s="1" t="s">
        <v>275</v>
      </c>
      <c r="N1104" s="1">
        <v>0</v>
      </c>
      <c r="O1104" s="1" t="s">
        <v>62</v>
      </c>
      <c r="P1104" s="1" t="s">
        <v>174</v>
      </c>
      <c r="Q1104" s="1" t="s">
        <v>535</v>
      </c>
      <c r="R1104" s="1" t="s">
        <v>755</v>
      </c>
      <c r="S1104" s="1">
        <v>50.3</v>
      </c>
      <c r="T1104" s="1">
        <v>2100</v>
      </c>
    </row>
    <row r="1105" spans="1:20" ht="15.75" customHeight="1" x14ac:dyDescent="0.2">
      <c r="A1105" s="1" t="s">
        <v>3854</v>
      </c>
      <c r="B1105" s="1" t="s">
        <v>522</v>
      </c>
      <c r="C1105" s="1" t="s">
        <v>522</v>
      </c>
      <c r="D1105" s="1" t="s">
        <v>3854</v>
      </c>
      <c r="E1105" s="1">
        <v>1105</v>
      </c>
      <c r="F1105" s="5" t="s">
        <v>2655</v>
      </c>
      <c r="G1105" s="5" t="s">
        <v>3854</v>
      </c>
      <c r="H1105" s="1">
        <v>4</v>
      </c>
      <c r="I1105" s="1" t="s">
        <v>5480</v>
      </c>
      <c r="J1105" s="1" t="s">
        <v>1479</v>
      </c>
      <c r="K1105" s="1" t="s">
        <v>341</v>
      </c>
      <c r="L1105" s="1" t="str">
        <f>VLOOKUP(K1105,countries!A:B,2,FALSE)</f>
        <v>A_S</v>
      </c>
      <c r="M1105" s="1" t="s">
        <v>823</v>
      </c>
      <c r="N1105" s="1">
        <v>0</v>
      </c>
      <c r="O1105" s="1" t="s">
        <v>62</v>
      </c>
      <c r="P1105" s="1" t="s">
        <v>341</v>
      </c>
      <c r="Q1105" s="1" t="e">
        <v>#N/A</v>
      </c>
      <c r="R1105" s="1" t="e">
        <v>#N/A</v>
      </c>
      <c r="S1105" s="1" t="e">
        <v>#N/A</v>
      </c>
      <c r="T1105" s="1" t="e">
        <v>#N/A</v>
      </c>
    </row>
    <row r="1106" spans="1:20" ht="15.75" customHeight="1" x14ac:dyDescent="0.2">
      <c r="A1106" s="1" t="s">
        <v>3935</v>
      </c>
      <c r="B1106" s="1" t="s">
        <v>542</v>
      </c>
      <c r="C1106" s="1" t="s">
        <v>542</v>
      </c>
      <c r="D1106" s="1" t="s">
        <v>3935</v>
      </c>
      <c r="E1106" s="1">
        <v>1106</v>
      </c>
      <c r="F1106" s="5" t="s">
        <v>2348</v>
      </c>
      <c r="G1106" s="5" t="s">
        <v>3935</v>
      </c>
      <c r="H1106" s="1">
        <v>4</v>
      </c>
      <c r="I1106" s="1" t="s">
        <v>5481</v>
      </c>
      <c r="J1106" s="1" t="s">
        <v>1433</v>
      </c>
      <c r="K1106" s="1" t="s">
        <v>1480</v>
      </c>
      <c r="L1106" s="1" t="str">
        <f>VLOOKUP(K1106,countries!A:B,2,FALSE)</f>
        <v>SA_NW</v>
      </c>
      <c r="M1106" s="1" t="s">
        <v>275</v>
      </c>
      <c r="N1106" s="1">
        <v>0</v>
      </c>
      <c r="O1106" s="1" t="s">
        <v>454</v>
      </c>
      <c r="P1106" s="1" t="s">
        <v>1480</v>
      </c>
      <c r="Q1106" s="1" t="s">
        <v>582</v>
      </c>
      <c r="R1106" s="1" t="s">
        <v>755</v>
      </c>
      <c r="S1106" s="1">
        <v>61.2</v>
      </c>
      <c r="T1106" s="1">
        <v>2100</v>
      </c>
    </row>
    <row r="1107" spans="1:20" ht="15.75" customHeight="1" x14ac:dyDescent="0.2">
      <c r="A1107" s="1" t="s">
        <v>3939</v>
      </c>
      <c r="B1107" s="1" t="s">
        <v>1288</v>
      </c>
      <c r="C1107" s="1" t="s">
        <v>1288</v>
      </c>
      <c r="D1107" s="1" t="s">
        <v>3939</v>
      </c>
      <c r="E1107" s="1">
        <v>1107</v>
      </c>
      <c r="F1107" s="5" t="s">
        <v>2348</v>
      </c>
      <c r="G1107" s="5" t="s">
        <v>3939</v>
      </c>
      <c r="H1107" s="1">
        <v>4</v>
      </c>
      <c r="I1107" s="1" t="s">
        <v>5482</v>
      </c>
      <c r="J1107" s="1" t="s">
        <v>2050</v>
      </c>
      <c r="K1107" s="1" t="s">
        <v>858</v>
      </c>
      <c r="L1107" s="1" t="str">
        <f>VLOOKUP(K1107,countries!A:B,2,FALSE)</f>
        <v>SA_NW</v>
      </c>
      <c r="M1107" s="1" t="s">
        <v>74</v>
      </c>
      <c r="N1107" s="1">
        <v>0</v>
      </c>
      <c r="O1107" s="1" t="s">
        <v>62</v>
      </c>
      <c r="P1107" s="1" t="s">
        <v>858</v>
      </c>
      <c r="Q1107" s="1" t="e">
        <v>#N/A</v>
      </c>
      <c r="R1107" s="1" t="e">
        <v>#N/A</v>
      </c>
      <c r="S1107" s="1" t="e">
        <v>#N/A</v>
      </c>
      <c r="T1107" s="1" t="e">
        <v>#N/A</v>
      </c>
    </row>
    <row r="1108" spans="1:20" ht="15.75" customHeight="1" x14ac:dyDescent="0.2">
      <c r="A1108" s="1" t="s">
        <v>4305</v>
      </c>
      <c r="B1108" s="1" t="s">
        <v>774</v>
      </c>
      <c r="C1108" s="1" t="s">
        <v>774</v>
      </c>
      <c r="D1108" s="1" t="s">
        <v>4305</v>
      </c>
      <c r="E1108" s="1">
        <v>1108</v>
      </c>
      <c r="F1108" s="5" t="s">
        <v>3122</v>
      </c>
      <c r="G1108" s="5" t="s">
        <v>4305</v>
      </c>
      <c r="H1108" s="1">
        <v>4</v>
      </c>
      <c r="I1108" s="1" t="s">
        <v>5483</v>
      </c>
      <c r="J1108" s="1" t="s">
        <v>1119</v>
      </c>
      <c r="K1108" s="1" t="s">
        <v>906</v>
      </c>
      <c r="L1108" s="1" t="str">
        <f>VLOOKUP(K1108,countries!A:B,2,FALSE)</f>
        <v>ME</v>
      </c>
      <c r="M1108" s="1" t="s">
        <v>74</v>
      </c>
      <c r="N1108" s="1">
        <v>0</v>
      </c>
      <c r="O1108" s="1" t="s">
        <v>62</v>
      </c>
      <c r="P1108" s="1" t="s">
        <v>906</v>
      </c>
      <c r="Q1108" s="1" t="e">
        <v>#N/A</v>
      </c>
      <c r="R1108" s="1" t="e">
        <v>#N/A</v>
      </c>
      <c r="S1108" s="1" t="e">
        <v>#N/A</v>
      </c>
      <c r="T1108" s="1" t="e">
        <v>#N/A</v>
      </c>
    </row>
    <row r="1109" spans="1:20" ht="15.75" customHeight="1" x14ac:dyDescent="0.2">
      <c r="A1109" s="1" t="s">
        <v>3156</v>
      </c>
      <c r="B1109" s="1" t="s">
        <v>218</v>
      </c>
      <c r="C1109" s="1" t="s">
        <v>218</v>
      </c>
      <c r="D1109" s="1" t="s">
        <v>3156</v>
      </c>
      <c r="E1109" s="1">
        <v>1109</v>
      </c>
      <c r="F1109" s="5" t="s">
        <v>3157</v>
      </c>
      <c r="G1109" s="5" t="s">
        <v>3156</v>
      </c>
      <c r="H1109" s="1">
        <v>4</v>
      </c>
      <c r="I1109" s="1" t="s">
        <v>5484</v>
      </c>
      <c r="J1109" s="1" t="s">
        <v>64</v>
      </c>
      <c r="K1109" s="1" t="s">
        <v>73</v>
      </c>
      <c r="L1109" s="1" t="str">
        <f>VLOOKUP(K1109,countries!A:B,2,FALSE)</f>
        <v>SA_SE</v>
      </c>
      <c r="M1109" s="1" t="s">
        <v>275</v>
      </c>
      <c r="N1109" s="1">
        <v>0</v>
      </c>
      <c r="O1109" s="1" t="s">
        <v>62</v>
      </c>
      <c r="P1109" s="1" t="s">
        <v>73</v>
      </c>
      <c r="Q1109" s="1" t="e">
        <v>#N/A</v>
      </c>
      <c r="R1109" s="1" t="e">
        <v>#N/A</v>
      </c>
      <c r="S1109" s="1" t="e">
        <v>#N/A</v>
      </c>
      <c r="T1109" s="1" t="e">
        <v>#N/A</v>
      </c>
    </row>
    <row r="1110" spans="1:20" ht="15.75" customHeight="1" x14ac:dyDescent="0.2">
      <c r="A1110" s="1" t="s">
        <v>3160</v>
      </c>
      <c r="B1110" s="1" t="s">
        <v>5485</v>
      </c>
      <c r="C1110" s="1" t="s">
        <v>218</v>
      </c>
      <c r="D1110" s="1" t="s">
        <v>3160</v>
      </c>
      <c r="E1110" s="1">
        <v>1110</v>
      </c>
      <c r="F1110" s="5" t="s">
        <v>3162</v>
      </c>
      <c r="G1110" s="5" t="s">
        <v>3160</v>
      </c>
      <c r="H1110" s="1">
        <v>4</v>
      </c>
      <c r="I1110" s="1" t="s">
        <v>5486</v>
      </c>
      <c r="J1110" s="1" t="s">
        <v>588</v>
      </c>
      <c r="K1110" s="1" t="s">
        <v>73</v>
      </c>
      <c r="L1110" s="1" t="str">
        <f>VLOOKUP(K1110,countries!A:B,2,FALSE)</f>
        <v>SA_SE</v>
      </c>
      <c r="M1110" s="1" t="s">
        <v>275</v>
      </c>
      <c r="N1110" s="1">
        <v>0</v>
      </c>
      <c r="O1110" s="1" t="s">
        <v>62</v>
      </c>
      <c r="P1110" s="1" t="s">
        <v>73</v>
      </c>
      <c r="Q1110" s="1" t="e">
        <v>#N/A</v>
      </c>
      <c r="R1110" s="1" t="e">
        <v>#N/A</v>
      </c>
      <c r="S1110" s="1" t="e">
        <v>#N/A</v>
      </c>
      <c r="T1110" s="1" t="e">
        <v>#N/A</v>
      </c>
    </row>
    <row r="1111" spans="1:20" ht="15.75" customHeight="1" x14ac:dyDescent="0.2">
      <c r="A1111" s="1" t="s">
        <v>4579</v>
      </c>
      <c r="B1111" s="1" t="s">
        <v>998</v>
      </c>
      <c r="C1111" s="1" t="s">
        <v>998</v>
      </c>
      <c r="D1111" s="1" t="s">
        <v>4579</v>
      </c>
      <c r="E1111" s="1">
        <v>1111</v>
      </c>
      <c r="F1111" s="5" t="s">
        <v>3560</v>
      </c>
      <c r="G1111" s="5" t="s">
        <v>4579</v>
      </c>
      <c r="H1111" s="1">
        <v>4</v>
      </c>
      <c r="I1111" s="1" t="s">
        <v>5487</v>
      </c>
      <c r="J1111" s="1" t="s">
        <v>1373</v>
      </c>
      <c r="K1111" s="1" t="s">
        <v>174</v>
      </c>
      <c r="L1111" s="1" t="str">
        <f>VLOOKUP(K1111,countries!A:B,2,FALSE)</f>
        <v>A_S</v>
      </c>
      <c r="M1111" s="1" t="s">
        <v>74</v>
      </c>
      <c r="N1111" s="1">
        <v>0</v>
      </c>
      <c r="O1111" s="1" t="s">
        <v>62</v>
      </c>
      <c r="P1111" s="1" t="s">
        <v>174</v>
      </c>
      <c r="Q1111" s="1" t="e">
        <v>#N/A</v>
      </c>
      <c r="R1111" s="1" t="e">
        <v>#N/A</v>
      </c>
      <c r="S1111" s="1" t="e">
        <v>#N/A</v>
      </c>
      <c r="T1111" s="1" t="e">
        <v>#N/A</v>
      </c>
    </row>
    <row r="1112" spans="1:20" ht="15.75" customHeight="1" x14ac:dyDescent="0.2">
      <c r="A1112" s="1" t="s">
        <v>4520</v>
      </c>
      <c r="B1112" s="1" t="s">
        <v>958</v>
      </c>
      <c r="C1112" s="1" t="s">
        <v>958</v>
      </c>
      <c r="D1112" s="1" t="s">
        <v>4520</v>
      </c>
      <c r="E1112" s="1">
        <v>1112</v>
      </c>
      <c r="F1112" s="5" t="s">
        <v>2412</v>
      </c>
      <c r="G1112" s="5" t="s">
        <v>4520</v>
      </c>
      <c r="H1112" s="1">
        <v>4</v>
      </c>
      <c r="I1112" s="1" t="s">
        <v>5488</v>
      </c>
      <c r="J1112" s="1" t="s">
        <v>1094</v>
      </c>
      <c r="K1112" s="1" t="s">
        <v>174</v>
      </c>
      <c r="L1112" s="1" t="str">
        <f>VLOOKUP(K1112,countries!A:B,2,FALSE)</f>
        <v>A_S</v>
      </c>
      <c r="M1112" s="1" t="s">
        <v>275</v>
      </c>
      <c r="N1112" s="1">
        <v>0</v>
      </c>
      <c r="O1112" s="1" t="s">
        <v>62</v>
      </c>
      <c r="P1112" s="1" t="s">
        <v>174</v>
      </c>
      <c r="Q1112" s="1" t="e">
        <v>#N/A</v>
      </c>
      <c r="R1112" s="1" t="e">
        <v>#N/A</v>
      </c>
      <c r="S1112" s="1" t="e">
        <v>#N/A</v>
      </c>
      <c r="T1112" s="1" t="e">
        <v>#N/A</v>
      </c>
    </row>
    <row r="1113" spans="1:20" ht="15.75" customHeight="1" x14ac:dyDescent="0.2">
      <c r="A1113" s="1" t="s">
        <v>4522</v>
      </c>
      <c r="B1113" s="1" t="s">
        <v>5489</v>
      </c>
      <c r="C1113" s="1" t="s">
        <v>958</v>
      </c>
      <c r="D1113" s="1" t="s">
        <v>53</v>
      </c>
      <c r="E1113" s="1">
        <v>1113</v>
      </c>
      <c r="F1113" s="5" t="s">
        <v>2412</v>
      </c>
      <c r="G1113" s="5"/>
      <c r="H1113" s="1">
        <v>4</v>
      </c>
      <c r="I1113" s="1" t="s">
        <v>5490</v>
      </c>
      <c r="J1113" s="1" t="s">
        <v>1538</v>
      </c>
      <c r="K1113" s="1" t="s">
        <v>174</v>
      </c>
      <c r="L1113" s="1" t="str">
        <f>VLOOKUP(K1113,countries!A:B,2,FALSE)</f>
        <v>A_S</v>
      </c>
      <c r="M1113" s="1" t="s">
        <v>275</v>
      </c>
      <c r="N1113" s="1">
        <v>0</v>
      </c>
      <c r="O1113" s="1" t="s">
        <v>62</v>
      </c>
      <c r="P1113" s="1" t="s">
        <v>174</v>
      </c>
      <c r="Q1113" s="1" t="e">
        <v>#N/A</v>
      </c>
      <c r="R1113" s="1" t="e">
        <v>#N/A</v>
      </c>
      <c r="S1113" s="1" t="e">
        <v>#N/A</v>
      </c>
      <c r="T1113" s="1" t="e">
        <v>#N/A</v>
      </c>
    </row>
    <row r="1114" spans="1:20" ht="15.75" customHeight="1" x14ac:dyDescent="0.2">
      <c r="A1114" s="1" t="s">
        <v>4515</v>
      </c>
      <c r="B1114" s="1" t="s">
        <v>955</v>
      </c>
      <c r="C1114" s="1" t="s">
        <v>955</v>
      </c>
      <c r="D1114" s="1" t="s">
        <v>4515</v>
      </c>
      <c r="E1114" s="1">
        <v>1114</v>
      </c>
      <c r="F1114" s="5" t="s">
        <v>3466</v>
      </c>
      <c r="G1114" s="5" t="s">
        <v>4515</v>
      </c>
      <c r="H1114" s="1">
        <v>4</v>
      </c>
      <c r="I1114" s="1" t="s">
        <v>5491</v>
      </c>
      <c r="J1114" s="1" t="s">
        <v>306</v>
      </c>
      <c r="K1114" s="1" t="s">
        <v>174</v>
      </c>
      <c r="L1114" s="1" t="str">
        <f>VLOOKUP(K1114,countries!A:B,2,FALSE)</f>
        <v>A_S</v>
      </c>
      <c r="M1114" s="1" t="s">
        <v>275</v>
      </c>
      <c r="N1114" s="1">
        <v>0</v>
      </c>
      <c r="O1114" s="1" t="s">
        <v>62</v>
      </c>
      <c r="P1114" s="1" t="s">
        <v>174</v>
      </c>
      <c r="Q1114" s="1" t="e">
        <v>#N/A</v>
      </c>
      <c r="R1114" s="1" t="e">
        <v>#N/A</v>
      </c>
      <c r="S1114" s="1" t="e">
        <v>#N/A</v>
      </c>
      <c r="T1114" s="1" t="e">
        <v>#N/A</v>
      </c>
    </row>
    <row r="1115" spans="1:20" ht="15.75" customHeight="1" x14ac:dyDescent="0.2">
      <c r="A1115" s="1" t="s">
        <v>4517</v>
      </c>
      <c r="B1115" s="1" t="s">
        <v>5492</v>
      </c>
      <c r="C1115" s="1" t="s">
        <v>955</v>
      </c>
      <c r="D1115" s="1" t="s">
        <v>4517</v>
      </c>
      <c r="E1115" s="1">
        <v>1115</v>
      </c>
      <c r="F1115" s="5" t="s">
        <v>3470</v>
      </c>
      <c r="G1115" s="5" t="s">
        <v>4517</v>
      </c>
      <c r="H1115" s="1">
        <v>4</v>
      </c>
      <c r="I1115" s="1" t="s">
        <v>5493</v>
      </c>
      <c r="J1115" s="1" t="s">
        <v>761</v>
      </c>
      <c r="K1115" s="1" t="s">
        <v>174</v>
      </c>
      <c r="L1115" s="1" t="str">
        <f>VLOOKUP(K1115,countries!A:B,2,FALSE)</f>
        <v>A_S</v>
      </c>
      <c r="M1115" s="1" t="s">
        <v>275</v>
      </c>
      <c r="N1115" s="1">
        <v>0</v>
      </c>
      <c r="O1115" s="1" t="s">
        <v>62</v>
      </c>
      <c r="P1115" s="1" t="s">
        <v>174</v>
      </c>
      <c r="Q1115" s="1" t="e">
        <v>#N/A</v>
      </c>
      <c r="R1115" s="1" t="e">
        <v>#N/A</v>
      </c>
      <c r="S1115" s="1" t="e">
        <v>#N/A</v>
      </c>
      <c r="T1115" s="1" t="e">
        <v>#N/A</v>
      </c>
    </row>
    <row r="1116" spans="1:20" ht="15.75" customHeight="1" x14ac:dyDescent="0.2">
      <c r="A1116" s="1" t="s">
        <v>4186</v>
      </c>
      <c r="B1116" s="1" t="s">
        <v>709</v>
      </c>
      <c r="C1116" s="1" t="s">
        <v>709</v>
      </c>
      <c r="D1116" s="1" t="s">
        <v>4186</v>
      </c>
      <c r="E1116" s="1">
        <v>1116</v>
      </c>
      <c r="F1116" s="5" t="s">
        <v>3040</v>
      </c>
      <c r="G1116" s="5" t="s">
        <v>4186</v>
      </c>
      <c r="H1116" s="1">
        <v>4</v>
      </c>
      <c r="I1116" s="1" t="s">
        <v>5494</v>
      </c>
      <c r="J1116" s="1" t="s">
        <v>1367</v>
      </c>
      <c r="K1116" s="1" t="s">
        <v>73</v>
      </c>
      <c r="L1116" s="1" t="str">
        <f>VLOOKUP(K1116,countries!A:B,2,FALSE)</f>
        <v>SA_SE</v>
      </c>
      <c r="M1116" s="1" t="s">
        <v>275</v>
      </c>
      <c r="N1116" s="1">
        <v>0</v>
      </c>
      <c r="O1116" s="1" t="s">
        <v>47</v>
      </c>
      <c r="P1116" s="1" t="s">
        <v>73</v>
      </c>
      <c r="Q1116" s="1" t="s">
        <v>565</v>
      </c>
      <c r="R1116" s="1" t="s">
        <v>75</v>
      </c>
      <c r="S1116" s="1">
        <v>36.9</v>
      </c>
      <c r="T1116" s="1">
        <v>3214</v>
      </c>
    </row>
    <row r="1117" spans="1:20" ht="15.75" customHeight="1" x14ac:dyDescent="0.2">
      <c r="A1117" s="1" t="s">
        <v>4188</v>
      </c>
      <c r="B1117" s="1" t="s">
        <v>5495</v>
      </c>
      <c r="C1117" s="1" t="s">
        <v>709</v>
      </c>
      <c r="D1117" s="1" t="s">
        <v>4188</v>
      </c>
      <c r="E1117" s="1">
        <v>1117</v>
      </c>
      <c r="F1117" s="5" t="s">
        <v>3043</v>
      </c>
      <c r="G1117" s="5" t="s">
        <v>4188</v>
      </c>
      <c r="H1117" s="1">
        <v>4</v>
      </c>
      <c r="I1117" s="1" t="s">
        <v>5496</v>
      </c>
      <c r="J1117" s="1" t="s">
        <v>550</v>
      </c>
      <c r="K1117" s="1" t="s">
        <v>73</v>
      </c>
      <c r="L1117" s="1" t="str">
        <f>VLOOKUP(K1117,countries!A:B,2,FALSE)</f>
        <v>SA_SE</v>
      </c>
      <c r="M1117" s="1" t="s">
        <v>275</v>
      </c>
      <c r="N1117" s="1">
        <v>0</v>
      </c>
      <c r="O1117" s="1" t="s">
        <v>47</v>
      </c>
      <c r="P1117" s="1" t="s">
        <v>73</v>
      </c>
      <c r="Q1117" s="1" t="s">
        <v>565</v>
      </c>
      <c r="R1117" s="1" t="s">
        <v>75</v>
      </c>
      <c r="S1117" s="1">
        <v>36.9</v>
      </c>
      <c r="T1117" s="1">
        <v>3214</v>
      </c>
    </row>
    <row r="1118" spans="1:20" ht="15.75" customHeight="1" x14ac:dyDescent="0.2">
      <c r="A1118" s="1" t="s">
        <v>4181</v>
      </c>
      <c r="B1118" s="1" t="s">
        <v>5497</v>
      </c>
      <c r="C1118" s="1" t="s">
        <v>707</v>
      </c>
      <c r="D1118" s="1" t="s">
        <v>4181</v>
      </c>
      <c r="E1118" s="1">
        <v>1118</v>
      </c>
      <c r="F1118" s="5" t="s">
        <v>3034</v>
      </c>
      <c r="G1118" s="5" t="s">
        <v>4181</v>
      </c>
      <c r="H1118" s="1">
        <v>4</v>
      </c>
      <c r="I1118" s="1" t="s">
        <v>5498</v>
      </c>
      <c r="J1118" s="1" t="s">
        <v>1521</v>
      </c>
      <c r="K1118" s="1" t="s">
        <v>73</v>
      </c>
      <c r="L1118" s="1" t="str">
        <f>VLOOKUP(K1118,countries!A:B,2,FALSE)</f>
        <v>SA_SE</v>
      </c>
      <c r="M1118" s="1" t="s">
        <v>258</v>
      </c>
      <c r="N1118" s="1">
        <v>0</v>
      </c>
      <c r="O1118" s="1" t="s">
        <v>62</v>
      </c>
      <c r="P1118" s="1" t="s">
        <v>73</v>
      </c>
      <c r="Q1118" s="1" t="s">
        <v>535</v>
      </c>
      <c r="R1118" s="1" t="s">
        <v>75</v>
      </c>
      <c r="S1118" s="1">
        <v>38.9</v>
      </c>
      <c r="T1118" s="1">
        <v>3210</v>
      </c>
    </row>
    <row r="1119" spans="1:20" ht="15.75" customHeight="1" x14ac:dyDescent="0.2">
      <c r="A1119" s="1" t="s">
        <v>3931</v>
      </c>
      <c r="B1119" s="1" t="s">
        <v>541</v>
      </c>
      <c r="C1119" s="1" t="s">
        <v>541</v>
      </c>
      <c r="D1119" s="1" t="s">
        <v>3931</v>
      </c>
      <c r="E1119" s="1">
        <v>1119</v>
      </c>
      <c r="F1119" s="5" t="s">
        <v>2726</v>
      </c>
      <c r="G1119" s="5" t="s">
        <v>3931</v>
      </c>
      <c r="H1119" s="1">
        <v>4</v>
      </c>
      <c r="I1119" s="1" t="s">
        <v>5499</v>
      </c>
      <c r="J1119" s="1" t="s">
        <v>328</v>
      </c>
      <c r="K1119" s="1" t="s">
        <v>341</v>
      </c>
      <c r="L1119" s="1" t="str">
        <f>VLOOKUP(K1119,countries!A:B,2,FALSE)</f>
        <v>A_S</v>
      </c>
      <c r="M1119" s="1" t="s">
        <v>275</v>
      </c>
      <c r="N1119" s="1">
        <v>0</v>
      </c>
      <c r="O1119" s="1" t="s">
        <v>434</v>
      </c>
      <c r="P1119" s="1" t="s">
        <v>341</v>
      </c>
      <c r="Q1119" s="1" t="s">
        <v>535</v>
      </c>
      <c r="R1119" s="1" t="s">
        <v>75</v>
      </c>
      <c r="S1119" s="1">
        <v>32.9</v>
      </c>
      <c r="T1119" s="1">
        <v>2130</v>
      </c>
    </row>
    <row r="1120" spans="1:20" ht="15.75" customHeight="1" x14ac:dyDescent="0.2">
      <c r="A1120" s="1" t="s">
        <v>4310</v>
      </c>
      <c r="B1120" s="1" t="s">
        <v>5500</v>
      </c>
      <c r="C1120" s="1" t="s">
        <v>778</v>
      </c>
      <c r="D1120" s="1" t="s">
        <v>4310</v>
      </c>
      <c r="E1120" s="1">
        <v>1120</v>
      </c>
      <c r="F1120" s="5" t="s">
        <v>3131</v>
      </c>
      <c r="G1120" s="5" t="s">
        <v>4310</v>
      </c>
      <c r="H1120" s="1">
        <v>4</v>
      </c>
      <c r="I1120" s="1" t="s">
        <v>5501</v>
      </c>
      <c r="J1120" s="1" t="s">
        <v>841</v>
      </c>
      <c r="K1120" s="1" t="s">
        <v>906</v>
      </c>
      <c r="L1120" s="1" t="str">
        <f>VLOOKUP(K1120,countries!A:B,2,FALSE)</f>
        <v>ME</v>
      </c>
      <c r="M1120" s="1" t="s">
        <v>74</v>
      </c>
      <c r="N1120" s="1">
        <v>0</v>
      </c>
      <c r="O1120" s="1" t="s">
        <v>62</v>
      </c>
      <c r="P1120" s="1" t="s">
        <v>906</v>
      </c>
      <c r="Q1120" s="1" t="s">
        <v>535</v>
      </c>
      <c r="R1120" s="1" t="s">
        <v>75</v>
      </c>
      <c r="S1120" s="1">
        <v>58.4</v>
      </c>
      <c r="T1120" s="1">
        <v>2130</v>
      </c>
    </row>
    <row r="1121" spans="1:20" ht="15.75" customHeight="1" x14ac:dyDescent="0.2">
      <c r="A1121" s="1" t="s">
        <v>4526</v>
      </c>
      <c r="B1121" s="1" t="s">
        <v>960</v>
      </c>
      <c r="C1121" s="1" t="s">
        <v>960</v>
      </c>
      <c r="D1121" s="1" t="s">
        <v>4526</v>
      </c>
      <c r="E1121" s="1">
        <v>1121</v>
      </c>
      <c r="F1121" s="5" t="s">
        <v>3477</v>
      </c>
      <c r="G1121" s="5" t="s">
        <v>4526</v>
      </c>
      <c r="H1121" s="1">
        <v>4</v>
      </c>
      <c r="I1121" s="1" t="s">
        <v>5502</v>
      </c>
      <c r="J1121" s="1" t="s">
        <v>295</v>
      </c>
      <c r="K1121" s="1" t="s">
        <v>174</v>
      </c>
      <c r="L1121" s="1" t="str">
        <f>VLOOKUP(K1121,countries!A:B,2,FALSE)</f>
        <v>A_S</v>
      </c>
      <c r="M1121" s="1" t="s">
        <v>74</v>
      </c>
      <c r="N1121" s="1">
        <v>0</v>
      </c>
      <c r="O1121" s="1" t="s">
        <v>75</v>
      </c>
      <c r="P1121" s="1" t="s">
        <v>174</v>
      </c>
      <c r="Q1121" s="1" t="e">
        <v>#N/A</v>
      </c>
      <c r="R1121" s="1" t="e">
        <v>#N/A</v>
      </c>
      <c r="S1121" s="1" t="e">
        <v>#N/A</v>
      </c>
      <c r="T1121" s="1" t="e">
        <v>#N/A</v>
      </c>
    </row>
    <row r="1122" spans="1:20" ht="15.75" customHeight="1" x14ac:dyDescent="0.2">
      <c r="A1122" s="1" t="s">
        <v>4533</v>
      </c>
      <c r="B1122" s="1" t="s">
        <v>5503</v>
      </c>
      <c r="C1122" s="1" t="s">
        <v>960</v>
      </c>
      <c r="D1122" s="1" t="s">
        <v>4533</v>
      </c>
      <c r="E1122" s="1">
        <v>1122</v>
      </c>
      <c r="F1122" s="5" t="s">
        <v>3491</v>
      </c>
      <c r="G1122" s="5" t="s">
        <v>4533</v>
      </c>
      <c r="H1122" s="1">
        <v>4</v>
      </c>
      <c r="I1122" s="1" t="s">
        <v>5504</v>
      </c>
      <c r="J1122" s="1" t="s">
        <v>2884</v>
      </c>
      <c r="K1122" s="1" t="s">
        <v>174</v>
      </c>
      <c r="L1122" s="1" t="str">
        <f>VLOOKUP(K1122,countries!A:B,2,FALSE)</f>
        <v>A_S</v>
      </c>
      <c r="M1122" s="1" t="s">
        <v>74</v>
      </c>
      <c r="N1122" s="1">
        <v>0</v>
      </c>
      <c r="O1122" s="1" t="s">
        <v>75</v>
      </c>
      <c r="P1122" s="1" t="s">
        <v>174</v>
      </c>
      <c r="Q1122" s="1" t="e">
        <v>#N/A</v>
      </c>
      <c r="R1122" s="1" t="e">
        <v>#N/A</v>
      </c>
      <c r="S1122" s="1" t="e">
        <v>#N/A</v>
      </c>
      <c r="T1122" s="1" t="e">
        <v>#N/A</v>
      </c>
    </row>
    <row r="1123" spans="1:20" ht="15.75" customHeight="1" x14ac:dyDescent="0.2">
      <c r="A1123" s="1" t="s">
        <v>4529</v>
      </c>
      <c r="B1123" s="1" t="s">
        <v>5505</v>
      </c>
      <c r="C1123" s="1" t="s">
        <v>960</v>
      </c>
      <c r="D1123" s="1" t="s">
        <v>4529</v>
      </c>
      <c r="E1123" s="1">
        <v>1123</v>
      </c>
      <c r="F1123" s="5" t="s">
        <v>3481</v>
      </c>
      <c r="G1123" s="5" t="s">
        <v>4529</v>
      </c>
      <c r="H1123" s="1">
        <v>4</v>
      </c>
      <c r="I1123" s="1" t="s">
        <v>5506</v>
      </c>
      <c r="J1123" s="1" t="s">
        <v>254</v>
      </c>
      <c r="K1123" s="1" t="s">
        <v>174</v>
      </c>
      <c r="L1123" s="1" t="str">
        <f>VLOOKUP(K1123,countries!A:B,2,FALSE)</f>
        <v>A_S</v>
      </c>
      <c r="M1123" s="1" t="s">
        <v>74</v>
      </c>
      <c r="N1123" s="1">
        <v>0</v>
      </c>
      <c r="O1123" s="1" t="s">
        <v>75</v>
      </c>
      <c r="P1123" s="1" t="s">
        <v>174</v>
      </c>
      <c r="Q1123" s="1" t="e">
        <v>#N/A</v>
      </c>
      <c r="R1123" s="1" t="e">
        <v>#N/A</v>
      </c>
      <c r="S1123" s="1" t="e">
        <v>#N/A</v>
      </c>
      <c r="T1123" s="1" t="e">
        <v>#N/A</v>
      </c>
    </row>
  </sheetData>
  <conditionalFormatting sqref="H1:H11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1123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" footer="0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ColWidth="11.28515625" defaultRowHeight="15" customHeight="1" x14ac:dyDescent="0.2"/>
  <cols>
    <col min="1" max="1" width="15.7109375" customWidth="1"/>
    <col min="2" max="2" width="13.7109375" customWidth="1"/>
    <col min="3" max="3" width="12" customWidth="1"/>
    <col min="4" max="4" width="7.7109375" customWidth="1"/>
    <col min="5" max="5" width="10.42578125" customWidth="1"/>
    <col min="6" max="6" width="5.7109375" customWidth="1"/>
    <col min="7" max="7" width="12.7109375" customWidth="1"/>
    <col min="8" max="8" width="7.42578125" customWidth="1"/>
    <col min="9" max="9" width="8.7109375" customWidth="1"/>
    <col min="10" max="10" width="9.28515625" customWidth="1"/>
    <col min="11" max="11" width="11.28515625" customWidth="1"/>
    <col min="12" max="12" width="15.140625" customWidth="1"/>
    <col min="13" max="13" width="10.7109375" customWidth="1"/>
    <col min="14" max="14" width="9.42578125" customWidth="1"/>
    <col min="15" max="15" width="10.140625" customWidth="1"/>
    <col min="16" max="18" width="6.140625" customWidth="1"/>
    <col min="19" max="19" width="5.42578125" customWidth="1"/>
    <col min="20" max="20" width="5.7109375" customWidth="1"/>
    <col min="21" max="21" width="5.42578125" customWidth="1"/>
    <col min="22" max="22" width="5.7109375" customWidth="1"/>
    <col min="23" max="26" width="10.5703125" customWidth="1"/>
  </cols>
  <sheetData>
    <row r="1" spans="1:26" ht="64.5" customHeight="1" x14ac:dyDescent="0.2">
      <c r="A1" s="3" t="s">
        <v>10</v>
      </c>
      <c r="B1" s="3" t="s">
        <v>11</v>
      </c>
      <c r="C1" s="3" t="s">
        <v>12</v>
      </c>
      <c r="D1" s="2" t="s">
        <v>14</v>
      </c>
      <c r="E1" s="2" t="s">
        <v>15</v>
      </c>
      <c r="F1" s="3" t="s">
        <v>17</v>
      </c>
      <c r="G1" s="3" t="s">
        <v>19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 t="s">
        <v>28</v>
      </c>
      <c r="P1" s="3" t="s">
        <v>29</v>
      </c>
      <c r="Q1" s="3" t="s">
        <v>31</v>
      </c>
      <c r="R1" s="3" t="s">
        <v>32</v>
      </c>
      <c r="S1" s="3" t="s">
        <v>33</v>
      </c>
      <c r="T1" s="3" t="s">
        <v>34</v>
      </c>
      <c r="U1" s="3" t="s">
        <v>35</v>
      </c>
      <c r="V1" s="3" t="s">
        <v>37</v>
      </c>
      <c r="W1" s="3"/>
      <c r="X1" s="3"/>
      <c r="Y1" s="3"/>
      <c r="Z1" s="3"/>
    </row>
    <row r="2" spans="1:26" ht="16" x14ac:dyDescent="0.2">
      <c r="A2" s="1" t="s">
        <v>38</v>
      </c>
      <c r="B2" s="1" t="s">
        <v>39</v>
      </c>
      <c r="C2" s="1" t="s">
        <v>39</v>
      </c>
      <c r="D2" s="1">
        <f>VLOOKUP(A2,samples!A:E,5,FALSE)</f>
        <v>2</v>
      </c>
      <c r="E2" s="1" t="s">
        <v>43</v>
      </c>
      <c r="F2" s="1">
        <f>VLOOKUP(A2,samples!A:H,8,FALSE)</f>
        <v>1</v>
      </c>
      <c r="G2" s="1" t="s">
        <v>44</v>
      </c>
      <c r="H2" s="1" t="s">
        <v>45</v>
      </c>
      <c r="I2" s="1" t="s">
        <v>46</v>
      </c>
      <c r="J2" s="1">
        <v>0</v>
      </c>
      <c r="K2" s="1" t="s">
        <v>47</v>
      </c>
      <c r="L2" s="1" t="s">
        <v>48</v>
      </c>
      <c r="M2" s="1" t="s">
        <v>49</v>
      </c>
      <c r="N2" s="1">
        <v>43.7</v>
      </c>
      <c r="O2" s="1">
        <v>3210</v>
      </c>
      <c r="P2" s="1">
        <v>76.8</v>
      </c>
      <c r="Q2" s="1">
        <v>103.7</v>
      </c>
      <c r="R2" s="1">
        <v>147.6</v>
      </c>
      <c r="S2" s="6">
        <v>180</v>
      </c>
      <c r="T2" s="6">
        <v>150</v>
      </c>
      <c r="U2" s="6">
        <v>110</v>
      </c>
      <c r="V2" s="7">
        <v>146.63333333333333</v>
      </c>
    </row>
    <row r="3" spans="1:26" ht="16" x14ac:dyDescent="0.2">
      <c r="A3" s="1" t="s">
        <v>67</v>
      </c>
      <c r="B3" s="1" t="s">
        <v>68</v>
      </c>
      <c r="C3" s="1" t="s">
        <v>69</v>
      </c>
      <c r="D3" s="1">
        <f>VLOOKUP(A3,samples!A:E,5,FALSE)</f>
        <v>3</v>
      </c>
      <c r="E3" s="1" t="s">
        <v>43</v>
      </c>
      <c r="F3" s="1">
        <f>VLOOKUP(A3,samples!A:H,8,FALSE)</f>
        <v>1</v>
      </c>
      <c r="G3" s="1" t="s">
        <v>73</v>
      </c>
      <c r="H3" s="1" t="s">
        <v>86</v>
      </c>
      <c r="I3" s="1" t="s">
        <v>74</v>
      </c>
      <c r="J3" s="1">
        <v>0</v>
      </c>
      <c r="K3" s="1" t="s">
        <v>75</v>
      </c>
      <c r="L3" s="1" t="e">
        <v>#N/A</v>
      </c>
      <c r="M3" s="1" t="e">
        <v>#N/A</v>
      </c>
      <c r="N3" s="1" t="e">
        <v>#N/A</v>
      </c>
      <c r="O3" s="1" t="e">
        <v>#N/A</v>
      </c>
      <c r="P3" s="1">
        <v>75.599999999999994</v>
      </c>
      <c r="Q3" s="1">
        <v>105.6</v>
      </c>
      <c r="R3" s="1">
        <v>152.30000000000001</v>
      </c>
      <c r="S3" s="8">
        <v>180</v>
      </c>
      <c r="T3" s="8">
        <v>150</v>
      </c>
      <c r="U3" s="8">
        <v>100</v>
      </c>
      <c r="V3" s="7">
        <v>144.83333333333331</v>
      </c>
    </row>
    <row r="4" spans="1:26" ht="16" x14ac:dyDescent="0.2">
      <c r="A4" s="9" t="s">
        <v>96</v>
      </c>
      <c r="B4" s="1" t="s">
        <v>99</v>
      </c>
      <c r="C4" s="1" t="s">
        <v>99</v>
      </c>
      <c r="D4" s="1">
        <f>VLOOKUP(A4,samples!A:E,5,FALSE)</f>
        <v>7</v>
      </c>
      <c r="E4" s="1" t="s">
        <v>43</v>
      </c>
      <c r="F4" s="1">
        <f>VLOOKUP(A4,samples!A:H,8,FALSE)</f>
        <v>1</v>
      </c>
      <c r="G4" s="1" t="s">
        <v>106</v>
      </c>
      <c r="H4" s="1" t="s">
        <v>107</v>
      </c>
      <c r="I4" s="1" t="s">
        <v>61</v>
      </c>
      <c r="J4" s="1">
        <v>0</v>
      </c>
      <c r="K4" s="1" t="s">
        <v>75</v>
      </c>
      <c r="L4" s="1" t="e">
        <v>#N/A</v>
      </c>
      <c r="M4" s="1" t="e">
        <v>#N/A</v>
      </c>
      <c r="N4" s="1" t="e">
        <v>#N/A</v>
      </c>
      <c r="O4" s="1" t="e">
        <v>#N/A</v>
      </c>
      <c r="P4" s="1">
        <v>106.8</v>
      </c>
      <c r="Q4" s="1">
        <v>141.5</v>
      </c>
      <c r="R4" s="1">
        <v>163.30000000000001</v>
      </c>
      <c r="S4" s="1">
        <f t="shared" ref="S4:U4" si="0">ROUND((256-P4),-1)</f>
        <v>150</v>
      </c>
      <c r="T4" s="1">
        <f t="shared" si="0"/>
        <v>110</v>
      </c>
      <c r="U4" s="1">
        <f t="shared" si="0"/>
        <v>90</v>
      </c>
      <c r="V4" s="7">
        <v>118.79999999999998</v>
      </c>
    </row>
    <row r="5" spans="1:26" ht="16" x14ac:dyDescent="0.2">
      <c r="A5" s="1" t="s">
        <v>118</v>
      </c>
      <c r="B5" s="1" t="s">
        <v>119</v>
      </c>
      <c r="C5" s="1" t="s">
        <v>52</v>
      </c>
      <c r="D5" s="1">
        <f>VLOOKUP(A5,samples!A:E,5,FALSE)</f>
        <v>8</v>
      </c>
      <c r="E5" s="1" t="s">
        <v>43</v>
      </c>
      <c r="F5" s="1">
        <f>VLOOKUP(A5,samples!A:H,8,FALSE)</f>
        <v>1</v>
      </c>
      <c r="G5" s="1" t="s">
        <v>44</v>
      </c>
      <c r="H5" s="1" t="s">
        <v>45</v>
      </c>
      <c r="I5" s="1" t="s">
        <v>61</v>
      </c>
      <c r="J5" s="1">
        <v>0</v>
      </c>
      <c r="K5" s="1" t="s">
        <v>62</v>
      </c>
      <c r="L5" s="1" t="e">
        <v>#N/A</v>
      </c>
      <c r="M5" s="1" t="e">
        <v>#N/A</v>
      </c>
      <c r="N5" s="1" t="e">
        <v>#N/A</v>
      </c>
      <c r="O5" s="1" t="e">
        <v>#N/A</v>
      </c>
      <c r="P5" s="1">
        <v>73.5</v>
      </c>
      <c r="Q5" s="1">
        <v>99.6</v>
      </c>
      <c r="R5" s="1">
        <v>146.6</v>
      </c>
      <c r="S5" s="10">
        <v>180</v>
      </c>
      <c r="T5" s="10">
        <v>160</v>
      </c>
      <c r="U5" s="10">
        <v>110</v>
      </c>
      <c r="V5" s="7">
        <v>149.43333333333334</v>
      </c>
    </row>
    <row r="6" spans="1:26" ht="16" x14ac:dyDescent="0.2">
      <c r="A6" s="1" t="s">
        <v>144</v>
      </c>
      <c r="B6" s="1" t="s">
        <v>145</v>
      </c>
      <c r="C6" s="1" t="s">
        <v>145</v>
      </c>
      <c r="D6" s="1">
        <f>VLOOKUP(A6,samples!A:E,5,FALSE)</f>
        <v>13</v>
      </c>
      <c r="E6" s="1" t="s">
        <v>43</v>
      </c>
      <c r="F6" s="1">
        <f>VLOOKUP(A6,samples!A:H,8,FALSE)</f>
        <v>1</v>
      </c>
      <c r="G6" s="1" t="s">
        <v>44</v>
      </c>
      <c r="H6" s="1" t="s">
        <v>45</v>
      </c>
      <c r="I6" s="1" t="s">
        <v>74</v>
      </c>
      <c r="J6" s="1">
        <v>0</v>
      </c>
      <c r="K6" s="1" t="s">
        <v>62</v>
      </c>
      <c r="L6" s="1" t="e">
        <v>#N/A</v>
      </c>
      <c r="M6" s="1" t="e">
        <v>#N/A</v>
      </c>
      <c r="N6" s="1" t="e">
        <v>#N/A</v>
      </c>
      <c r="O6" s="1" t="e">
        <v>#N/A</v>
      </c>
      <c r="P6" s="1">
        <v>76.400000000000006</v>
      </c>
      <c r="Q6" s="1">
        <v>103.5</v>
      </c>
      <c r="R6" s="1">
        <v>152.19999999999999</v>
      </c>
      <c r="S6" s="8">
        <v>180</v>
      </c>
      <c r="T6" s="8">
        <v>150</v>
      </c>
      <c r="U6" s="8">
        <v>100</v>
      </c>
      <c r="V6" s="7">
        <v>145.30000000000001</v>
      </c>
    </row>
    <row r="7" spans="1:26" ht="16" x14ac:dyDescent="0.2">
      <c r="A7" s="1" t="s">
        <v>162</v>
      </c>
      <c r="B7" s="1" t="s">
        <v>164</v>
      </c>
      <c r="C7" s="1" t="s">
        <v>164</v>
      </c>
      <c r="D7" s="1">
        <f>VLOOKUP(A7,samples!A:E,5,FALSE)</f>
        <v>15</v>
      </c>
      <c r="E7" s="1" t="s">
        <v>43</v>
      </c>
      <c r="F7" s="1">
        <f>VLOOKUP(A7,samples!A:H,8,FALSE)</f>
        <v>1</v>
      </c>
      <c r="G7" s="1" t="s">
        <v>174</v>
      </c>
      <c r="H7" s="1" t="s">
        <v>175</v>
      </c>
      <c r="I7" s="1" t="s">
        <v>61</v>
      </c>
      <c r="J7" s="1">
        <v>0</v>
      </c>
      <c r="K7" s="1" t="s">
        <v>62</v>
      </c>
      <c r="L7" s="1" t="e">
        <v>#N/A</v>
      </c>
      <c r="M7" s="1" t="e">
        <v>#N/A</v>
      </c>
      <c r="N7" s="1" t="e">
        <v>#N/A</v>
      </c>
      <c r="O7" s="1" t="e">
        <v>#N/A</v>
      </c>
      <c r="P7" s="1">
        <v>93</v>
      </c>
      <c r="Q7" s="1">
        <v>137.6</v>
      </c>
      <c r="R7" s="1">
        <v>179.7</v>
      </c>
      <c r="S7" s="11">
        <v>160</v>
      </c>
      <c r="T7" s="11">
        <v>120</v>
      </c>
      <c r="U7" s="11">
        <v>80</v>
      </c>
      <c r="V7" s="7">
        <v>119.23333333333335</v>
      </c>
    </row>
    <row r="8" spans="1:26" ht="16" x14ac:dyDescent="0.2">
      <c r="A8" s="1" t="s">
        <v>187</v>
      </c>
      <c r="B8" s="1" t="s">
        <v>173</v>
      </c>
      <c r="C8" s="1" t="s">
        <v>173</v>
      </c>
      <c r="D8" s="1">
        <f>VLOOKUP(A8,samples!A:E,5,FALSE)</f>
        <v>16</v>
      </c>
      <c r="E8" s="1" t="s">
        <v>43</v>
      </c>
      <c r="F8" s="1">
        <f>VLOOKUP(A8,samples!A:H,8,FALSE)</f>
        <v>1</v>
      </c>
      <c r="G8" s="1" t="s">
        <v>199</v>
      </c>
      <c r="H8" s="1" t="s">
        <v>175</v>
      </c>
      <c r="I8" s="1" t="s">
        <v>61</v>
      </c>
      <c r="J8" s="1">
        <v>0</v>
      </c>
      <c r="K8" s="1" t="s">
        <v>62</v>
      </c>
      <c r="L8" s="1" t="s">
        <v>48</v>
      </c>
      <c r="M8" s="1" t="s">
        <v>201</v>
      </c>
      <c r="N8" s="1">
        <v>28.8</v>
      </c>
      <c r="O8" s="1">
        <v>2100</v>
      </c>
      <c r="P8" s="1">
        <v>73.599999999999994</v>
      </c>
      <c r="Q8" s="1">
        <v>103</v>
      </c>
      <c r="R8" s="1">
        <v>146.5</v>
      </c>
      <c r="S8" s="6">
        <v>180</v>
      </c>
      <c r="T8" s="6">
        <v>150</v>
      </c>
      <c r="U8" s="6">
        <v>110</v>
      </c>
      <c r="V8" s="7">
        <v>148.30000000000001</v>
      </c>
    </row>
    <row r="9" spans="1:26" ht="16" x14ac:dyDescent="0.2">
      <c r="A9" s="1" t="s">
        <v>205</v>
      </c>
      <c r="B9" s="1" t="s">
        <v>128</v>
      </c>
      <c r="C9" s="1" t="s">
        <v>128</v>
      </c>
      <c r="D9" s="1">
        <f>VLOOKUP(A9,samples!A:E,5,FALSE)</f>
        <v>17</v>
      </c>
      <c r="E9" s="1" t="s">
        <v>43</v>
      </c>
      <c r="F9" s="1">
        <f>VLOOKUP(A9,samples!A:H,8,FALSE)</f>
        <v>1</v>
      </c>
      <c r="G9" s="1" t="s">
        <v>213</v>
      </c>
      <c r="H9" s="1" t="s">
        <v>175</v>
      </c>
      <c r="I9" s="1" t="s">
        <v>74</v>
      </c>
      <c r="J9" s="1">
        <v>0</v>
      </c>
      <c r="K9" s="1" t="s">
        <v>47</v>
      </c>
      <c r="L9" s="1" t="e">
        <v>#N/A</v>
      </c>
      <c r="M9" s="1" t="e">
        <v>#N/A</v>
      </c>
      <c r="N9" s="1" t="e">
        <v>#N/A</v>
      </c>
      <c r="O9" s="1" t="e">
        <v>#N/A</v>
      </c>
      <c r="P9" s="1">
        <v>68.400000000000006</v>
      </c>
      <c r="Q9" s="1">
        <v>97.9</v>
      </c>
      <c r="R9" s="1">
        <v>145.1</v>
      </c>
      <c r="S9" s="12">
        <v>190</v>
      </c>
      <c r="T9" s="12">
        <v>160</v>
      </c>
      <c r="U9" s="12">
        <v>110</v>
      </c>
      <c r="V9" s="7">
        <v>152.19999999999999</v>
      </c>
    </row>
    <row r="10" spans="1:26" ht="16" x14ac:dyDescent="0.2">
      <c r="A10" s="1" t="s">
        <v>222</v>
      </c>
      <c r="B10" s="1" t="s">
        <v>129</v>
      </c>
      <c r="C10" s="1" t="s">
        <v>129</v>
      </c>
      <c r="D10" s="1">
        <f>VLOOKUP(A10,samples!A:E,5,FALSE)</f>
        <v>18</v>
      </c>
      <c r="E10" s="1" t="s">
        <v>43</v>
      </c>
      <c r="F10" s="1">
        <f>VLOOKUP(A10,samples!A:H,8,FALSE)</f>
        <v>1</v>
      </c>
      <c r="G10" s="1" t="s">
        <v>213</v>
      </c>
      <c r="H10" s="1" t="s">
        <v>175</v>
      </c>
      <c r="I10" s="1" t="s">
        <v>74</v>
      </c>
      <c r="J10" s="1">
        <v>0</v>
      </c>
      <c r="K10" s="1" t="s">
        <v>47</v>
      </c>
      <c r="L10" s="1" t="e">
        <v>#N/A</v>
      </c>
      <c r="M10" s="1" t="e">
        <v>#N/A</v>
      </c>
      <c r="N10" s="1" t="e">
        <v>#N/A</v>
      </c>
      <c r="O10" s="1" t="e">
        <v>#N/A</v>
      </c>
      <c r="P10" s="1">
        <v>68.099999999999994</v>
      </c>
      <c r="Q10" s="1">
        <v>97.2</v>
      </c>
      <c r="R10" s="1">
        <v>145.5</v>
      </c>
      <c r="S10" s="12">
        <v>190</v>
      </c>
      <c r="T10" s="12">
        <v>160</v>
      </c>
      <c r="U10" s="12">
        <v>110</v>
      </c>
      <c r="V10" s="7">
        <v>152.39999999999998</v>
      </c>
    </row>
    <row r="11" spans="1:26" ht="16" x14ac:dyDescent="0.2">
      <c r="A11" s="1" t="s">
        <v>231</v>
      </c>
      <c r="B11" s="1" t="s">
        <v>232</v>
      </c>
      <c r="C11" s="1" t="s">
        <v>232</v>
      </c>
      <c r="D11" s="1">
        <f>VLOOKUP(A11,samples!A:E,5,FALSE)</f>
        <v>19</v>
      </c>
      <c r="E11" s="1" t="s">
        <v>43</v>
      </c>
      <c r="F11" s="1">
        <f>VLOOKUP(A11,samples!A:H,8,FALSE)</f>
        <v>1</v>
      </c>
      <c r="G11" s="1" t="s">
        <v>236</v>
      </c>
      <c r="H11" s="1" t="s">
        <v>253</v>
      </c>
      <c r="I11" s="1" t="s">
        <v>61</v>
      </c>
      <c r="J11" s="1">
        <v>0</v>
      </c>
      <c r="K11" s="1" t="s">
        <v>62</v>
      </c>
      <c r="L11" s="1" t="e">
        <v>#N/A</v>
      </c>
      <c r="M11" s="1" t="e">
        <v>#N/A</v>
      </c>
      <c r="N11" s="1" t="e">
        <v>#N/A</v>
      </c>
      <c r="O11" s="1" t="e">
        <v>#N/A</v>
      </c>
      <c r="P11" s="1">
        <v>91.2</v>
      </c>
      <c r="Q11" s="1">
        <v>131</v>
      </c>
      <c r="R11" s="1">
        <v>174.3</v>
      </c>
      <c r="S11" s="13">
        <v>160</v>
      </c>
      <c r="T11" s="13">
        <v>130</v>
      </c>
      <c r="U11" s="13">
        <v>80</v>
      </c>
      <c r="V11" s="7">
        <v>123.83333333333334</v>
      </c>
    </row>
    <row r="12" spans="1:26" ht="16" x14ac:dyDescent="0.2">
      <c r="A12" s="9" t="s">
        <v>240</v>
      </c>
      <c r="B12" s="1" t="s">
        <v>163</v>
      </c>
      <c r="C12" s="1" t="s">
        <v>163</v>
      </c>
      <c r="D12" s="1">
        <f>VLOOKUP(A12,samples!A:E,5,FALSE)</f>
        <v>20</v>
      </c>
      <c r="E12" s="1" t="s">
        <v>43</v>
      </c>
      <c r="F12" s="1">
        <f>VLOOKUP(A12,samples!A:H,8,FALSE)</f>
        <v>1</v>
      </c>
      <c r="G12" s="1" t="s">
        <v>169</v>
      </c>
      <c r="H12" s="1" t="s">
        <v>279</v>
      </c>
      <c r="I12" s="1" t="s">
        <v>46</v>
      </c>
      <c r="J12" s="1">
        <v>0</v>
      </c>
      <c r="K12" s="1" t="s">
        <v>47</v>
      </c>
      <c r="L12" s="1" t="e">
        <v>#N/A</v>
      </c>
      <c r="M12" s="1" t="e">
        <v>#N/A</v>
      </c>
      <c r="N12" s="1" t="e">
        <v>#N/A</v>
      </c>
      <c r="O12" s="1" t="e">
        <v>#N/A</v>
      </c>
      <c r="P12" s="1">
        <v>73.5</v>
      </c>
      <c r="Q12" s="1">
        <v>102.4</v>
      </c>
      <c r="R12" s="1">
        <v>151.80000000000001</v>
      </c>
      <c r="S12" s="1">
        <f t="shared" ref="S12:U12" si="1">ROUND((256-P12),-1)</f>
        <v>180</v>
      </c>
      <c r="T12" s="1">
        <f t="shared" si="1"/>
        <v>150</v>
      </c>
      <c r="U12" s="1">
        <f t="shared" si="1"/>
        <v>100</v>
      </c>
      <c r="V12" s="7">
        <v>146.76666666666665</v>
      </c>
    </row>
    <row r="13" spans="1:26" ht="16" x14ac:dyDescent="0.2">
      <c r="A13" s="1" t="s">
        <v>247</v>
      </c>
      <c r="B13" s="1" t="s">
        <v>248</v>
      </c>
      <c r="C13" s="1" t="s">
        <v>248</v>
      </c>
      <c r="D13" s="1">
        <f>VLOOKUP(A13,samples!A:E,5,FALSE)</f>
        <v>21</v>
      </c>
      <c r="E13" s="1" t="s">
        <v>250</v>
      </c>
      <c r="F13" s="1">
        <f>VLOOKUP(A13,samples!A:H,8,FALSE)</f>
        <v>1</v>
      </c>
      <c r="G13" s="1" t="s">
        <v>106</v>
      </c>
      <c r="H13" s="1" t="s">
        <v>107</v>
      </c>
      <c r="I13" s="1" t="s">
        <v>258</v>
      </c>
      <c r="J13" s="1">
        <v>0</v>
      </c>
      <c r="K13" s="1" t="s">
        <v>47</v>
      </c>
      <c r="L13" s="1" t="e">
        <v>#N/A</v>
      </c>
      <c r="M13" s="1" t="e">
        <v>#N/A</v>
      </c>
      <c r="N13" s="1" t="e">
        <v>#N/A</v>
      </c>
      <c r="O13" s="1" t="e">
        <v>#N/A</v>
      </c>
      <c r="P13" s="1">
        <v>115.6</v>
      </c>
      <c r="Q13" s="1">
        <v>151.69999999999999</v>
      </c>
      <c r="R13" s="1">
        <v>172.4</v>
      </c>
      <c r="S13" s="14">
        <v>140</v>
      </c>
      <c r="T13" s="14">
        <v>100</v>
      </c>
      <c r="U13" s="14">
        <v>80</v>
      </c>
      <c r="V13" s="7">
        <v>109.43333333333337</v>
      </c>
    </row>
    <row r="14" spans="1:26" ht="16" x14ac:dyDescent="0.2">
      <c r="A14" s="1" t="s">
        <v>260</v>
      </c>
      <c r="B14" s="1" t="s">
        <v>261</v>
      </c>
      <c r="C14" s="1" t="s">
        <v>261</v>
      </c>
      <c r="D14" s="1">
        <f>VLOOKUP(A14,samples!A:E,5,FALSE)</f>
        <v>22</v>
      </c>
      <c r="E14" s="1" t="s">
        <v>43</v>
      </c>
      <c r="F14" s="1">
        <f>VLOOKUP(A14,samples!A:H,8,FALSE)</f>
        <v>1</v>
      </c>
      <c r="G14" s="1" t="s">
        <v>44</v>
      </c>
      <c r="H14" s="1" t="s">
        <v>45</v>
      </c>
      <c r="I14" s="1" t="s">
        <v>46</v>
      </c>
      <c r="J14" s="1">
        <v>0</v>
      </c>
      <c r="K14" s="1" t="s">
        <v>47</v>
      </c>
      <c r="L14" s="1" t="e">
        <v>#N/A</v>
      </c>
      <c r="M14" s="1" t="e">
        <v>#N/A</v>
      </c>
      <c r="N14" s="1" t="e">
        <v>#N/A</v>
      </c>
      <c r="O14" s="1" t="e">
        <v>#N/A</v>
      </c>
      <c r="P14" s="1">
        <v>69.900000000000006</v>
      </c>
      <c r="Q14" s="1">
        <v>100.8</v>
      </c>
      <c r="R14" s="1">
        <v>148.80000000000001</v>
      </c>
      <c r="S14" s="12">
        <v>190</v>
      </c>
      <c r="T14" s="12">
        <v>160</v>
      </c>
      <c r="U14" s="12">
        <v>110</v>
      </c>
      <c r="V14" s="7">
        <v>149.5</v>
      </c>
    </row>
    <row r="15" spans="1:26" ht="16" x14ac:dyDescent="0.2">
      <c r="A15" s="1" t="s">
        <v>266</v>
      </c>
      <c r="B15" s="1" t="s">
        <v>191</v>
      </c>
      <c r="C15" s="1" t="s">
        <v>191</v>
      </c>
      <c r="D15" s="1">
        <f>VLOOKUP(A15,samples!A:E,5,FALSE)</f>
        <v>23</v>
      </c>
      <c r="E15" s="1" t="s">
        <v>268</v>
      </c>
      <c r="F15" s="1">
        <f>VLOOKUP(A15,samples!A:H,8,FALSE)</f>
        <v>1</v>
      </c>
      <c r="G15" s="1" t="s">
        <v>271</v>
      </c>
      <c r="H15" s="1" t="s">
        <v>107</v>
      </c>
      <c r="I15" s="1" t="s">
        <v>275</v>
      </c>
      <c r="J15" s="1">
        <v>0</v>
      </c>
      <c r="K15" s="1" t="s">
        <v>47</v>
      </c>
      <c r="L15" s="1" t="e">
        <v>#N/A</v>
      </c>
      <c r="M15" s="1" t="e">
        <v>#N/A</v>
      </c>
      <c r="N15" s="1" t="e">
        <v>#N/A</v>
      </c>
      <c r="O15" s="1" t="e">
        <v>#N/A</v>
      </c>
      <c r="P15" s="1">
        <v>73.3</v>
      </c>
      <c r="Q15" s="1">
        <v>105</v>
      </c>
      <c r="R15" s="1">
        <v>152.80000000000001</v>
      </c>
      <c r="S15" s="8">
        <v>180</v>
      </c>
      <c r="T15" s="8">
        <v>150</v>
      </c>
      <c r="U15" s="8">
        <v>100</v>
      </c>
      <c r="V15" s="7">
        <v>145.63333333333333</v>
      </c>
    </row>
    <row r="16" spans="1:26" ht="16" x14ac:dyDescent="0.2">
      <c r="A16" s="1" t="s">
        <v>277</v>
      </c>
      <c r="B16" s="1" t="s">
        <v>278</v>
      </c>
      <c r="C16" s="1" t="s">
        <v>278</v>
      </c>
      <c r="D16" s="1">
        <f>VLOOKUP(A16,samples!A:E,5,FALSE)</f>
        <v>24</v>
      </c>
      <c r="E16" s="1" t="s">
        <v>281</v>
      </c>
      <c r="F16" s="1">
        <f>VLOOKUP(A16,samples!A:H,8,FALSE)</f>
        <v>1</v>
      </c>
      <c r="G16" s="1" t="s">
        <v>44</v>
      </c>
      <c r="H16" s="1" t="s">
        <v>45</v>
      </c>
      <c r="I16" s="1" t="s">
        <v>74</v>
      </c>
      <c r="J16" s="1">
        <v>0</v>
      </c>
      <c r="K16" s="1" t="s">
        <v>47</v>
      </c>
      <c r="L16" s="1" t="e">
        <v>#N/A</v>
      </c>
      <c r="M16" s="1" t="e">
        <v>#N/A</v>
      </c>
      <c r="N16" s="1" t="e">
        <v>#N/A</v>
      </c>
      <c r="O16" s="1" t="e">
        <v>#N/A</v>
      </c>
      <c r="P16" s="1">
        <v>74.400000000000006</v>
      </c>
      <c r="Q16" s="1">
        <v>106</v>
      </c>
      <c r="R16" s="1">
        <v>152</v>
      </c>
      <c r="S16" s="8">
        <v>180</v>
      </c>
      <c r="T16" s="8">
        <v>150</v>
      </c>
      <c r="U16" s="8">
        <v>100</v>
      </c>
      <c r="V16" s="7">
        <v>145.19999999999999</v>
      </c>
    </row>
    <row r="17" spans="1:22" ht="16" x14ac:dyDescent="0.2">
      <c r="A17" s="1" t="s">
        <v>289</v>
      </c>
      <c r="B17" s="1" t="s">
        <v>290</v>
      </c>
      <c r="C17" s="1" t="s">
        <v>291</v>
      </c>
      <c r="D17" s="1">
        <f>VLOOKUP(A17,samples!A:E,5,FALSE)</f>
        <v>25</v>
      </c>
      <c r="E17" s="1" t="s">
        <v>293</v>
      </c>
      <c r="F17" s="1">
        <f>VLOOKUP(A17,samples!A:H,8,FALSE)</f>
        <v>1</v>
      </c>
      <c r="G17" s="1" t="s">
        <v>296</v>
      </c>
      <c r="H17" s="1" t="s">
        <v>86</v>
      </c>
      <c r="I17" s="1" t="s">
        <v>74</v>
      </c>
      <c r="J17" s="1">
        <v>0</v>
      </c>
      <c r="K17" s="1" t="s">
        <v>75</v>
      </c>
      <c r="L17" s="1" t="e">
        <v>#N/A</v>
      </c>
      <c r="M17" s="1" t="e">
        <v>#N/A</v>
      </c>
      <c r="N17" s="1" t="e">
        <v>#N/A</v>
      </c>
      <c r="O17" s="1" t="e">
        <v>#N/A</v>
      </c>
      <c r="P17" s="1">
        <v>73.900000000000006</v>
      </c>
      <c r="Q17" s="1">
        <v>101.8</v>
      </c>
      <c r="R17" s="1">
        <v>148.4</v>
      </c>
      <c r="S17" s="6">
        <v>180</v>
      </c>
      <c r="T17" s="6">
        <v>150</v>
      </c>
      <c r="U17" s="6">
        <v>110</v>
      </c>
      <c r="V17" s="7">
        <v>147.96666666666664</v>
      </c>
    </row>
    <row r="18" spans="1:22" ht="16" x14ac:dyDescent="0.2">
      <c r="A18" s="1" t="s">
        <v>301</v>
      </c>
      <c r="B18" s="1" t="s">
        <v>303</v>
      </c>
      <c r="C18" s="1" t="s">
        <v>303</v>
      </c>
      <c r="D18" s="1">
        <f>VLOOKUP(A18,samples!A:E,5,FALSE)</f>
        <v>26</v>
      </c>
      <c r="E18" s="1" t="s">
        <v>43</v>
      </c>
      <c r="F18" s="1">
        <f>VLOOKUP(A18,samples!A:H,8,FALSE)</f>
        <v>1</v>
      </c>
      <c r="G18" s="1" t="s">
        <v>44</v>
      </c>
      <c r="H18" s="1" t="s">
        <v>45</v>
      </c>
      <c r="I18" s="1" t="s">
        <v>61</v>
      </c>
      <c r="J18" s="1">
        <v>0</v>
      </c>
      <c r="K18" s="1" t="s">
        <v>62</v>
      </c>
      <c r="L18" s="1" t="e">
        <v>#N/A</v>
      </c>
      <c r="M18" s="1" t="e">
        <v>#N/A</v>
      </c>
      <c r="N18" s="1" t="e">
        <v>#N/A</v>
      </c>
      <c r="O18" s="1" t="e">
        <v>#N/A</v>
      </c>
      <c r="P18" s="1">
        <v>77</v>
      </c>
      <c r="Q18" s="1">
        <v>105.5</v>
      </c>
      <c r="R18" s="1">
        <v>150.4</v>
      </c>
      <c r="S18" s="6">
        <v>180</v>
      </c>
      <c r="T18" s="6">
        <v>150</v>
      </c>
      <c r="U18" s="6">
        <v>110</v>
      </c>
      <c r="V18" s="7">
        <v>145.03333333333336</v>
      </c>
    </row>
    <row r="19" spans="1:22" ht="16" x14ac:dyDescent="0.2">
      <c r="A19" s="1" t="s">
        <v>312</v>
      </c>
      <c r="B19" s="1" t="s">
        <v>291</v>
      </c>
      <c r="C19" s="1" t="s">
        <v>291</v>
      </c>
      <c r="D19" s="1">
        <f>VLOOKUP(A19,samples!A:E,5,FALSE)</f>
        <v>27</v>
      </c>
      <c r="E19" s="1" t="s">
        <v>43</v>
      </c>
      <c r="F19" s="1">
        <f>VLOOKUP(A19,samples!A:H,8,FALSE)</f>
        <v>1</v>
      </c>
      <c r="G19" s="1" t="s">
        <v>296</v>
      </c>
      <c r="H19" s="1" t="s">
        <v>86</v>
      </c>
      <c r="I19" s="1" t="s">
        <v>74</v>
      </c>
      <c r="J19" s="1">
        <v>0</v>
      </c>
      <c r="K19" s="1" t="s">
        <v>75</v>
      </c>
      <c r="L19" s="1" t="e">
        <v>#N/A</v>
      </c>
      <c r="M19" s="1" t="e">
        <v>#N/A</v>
      </c>
      <c r="N19" s="1" t="e">
        <v>#N/A</v>
      </c>
      <c r="O19" s="1" t="e">
        <v>#N/A</v>
      </c>
      <c r="P19" s="1">
        <v>73.900000000000006</v>
      </c>
      <c r="Q19" s="1">
        <v>101.8</v>
      </c>
      <c r="R19" s="1">
        <v>148.4</v>
      </c>
      <c r="S19" s="6">
        <v>180</v>
      </c>
      <c r="T19" s="6">
        <v>150</v>
      </c>
      <c r="U19" s="6">
        <v>110</v>
      </c>
      <c r="V19" s="7">
        <v>147.96666666666664</v>
      </c>
    </row>
    <row r="20" spans="1:22" ht="16" x14ac:dyDescent="0.2">
      <c r="A20" s="1" t="s">
        <v>324</v>
      </c>
      <c r="B20" s="1" t="s">
        <v>325</v>
      </c>
      <c r="C20" s="1" t="s">
        <v>325</v>
      </c>
      <c r="D20" s="1">
        <f>VLOOKUP(A20,samples!A:E,5,FALSE)</f>
        <v>28</v>
      </c>
      <c r="E20" s="1" t="s">
        <v>43</v>
      </c>
      <c r="F20" s="1">
        <f>VLOOKUP(A20,samples!A:H,8,FALSE)</f>
        <v>1</v>
      </c>
      <c r="G20" s="1" t="s">
        <v>44</v>
      </c>
      <c r="H20" s="1" t="s">
        <v>45</v>
      </c>
      <c r="I20" s="1" t="s">
        <v>46</v>
      </c>
      <c r="J20" s="1">
        <v>0</v>
      </c>
      <c r="K20" s="1" t="s">
        <v>47</v>
      </c>
      <c r="L20" s="1" t="s">
        <v>333</v>
      </c>
      <c r="M20" s="1" t="s">
        <v>49</v>
      </c>
      <c r="N20" s="1">
        <v>38.700000000000003</v>
      </c>
      <c r="O20" s="1">
        <v>3210</v>
      </c>
      <c r="P20" s="1">
        <v>73.599999999999994</v>
      </c>
      <c r="Q20" s="1">
        <v>102.6</v>
      </c>
      <c r="R20" s="1">
        <v>148.1</v>
      </c>
      <c r="S20" s="6">
        <v>180</v>
      </c>
      <c r="T20" s="6">
        <v>150</v>
      </c>
      <c r="U20" s="6">
        <v>110</v>
      </c>
      <c r="V20" s="7">
        <v>147.90000000000003</v>
      </c>
    </row>
    <row r="21" spans="1:22" ht="15.75" customHeight="1" x14ac:dyDescent="0.2">
      <c r="A21" s="1" t="s">
        <v>335</v>
      </c>
      <c r="B21" s="1" t="s">
        <v>336</v>
      </c>
      <c r="C21" s="1" t="s">
        <v>336</v>
      </c>
      <c r="D21" s="1">
        <f>VLOOKUP(A21,samples!A:E,5,FALSE)</f>
        <v>29</v>
      </c>
      <c r="E21" s="1" t="s">
        <v>43</v>
      </c>
      <c r="F21" s="1">
        <f>VLOOKUP(A21,samples!A:H,8,FALSE)</f>
        <v>1</v>
      </c>
      <c r="G21" s="1" t="s">
        <v>341</v>
      </c>
      <c r="H21" s="1" t="s">
        <v>175</v>
      </c>
      <c r="I21" s="1" t="s">
        <v>344</v>
      </c>
      <c r="J21" s="1">
        <v>0</v>
      </c>
      <c r="K21" s="1" t="s">
        <v>62</v>
      </c>
      <c r="L21" s="1" t="e">
        <v>#N/A</v>
      </c>
      <c r="M21" s="1" t="e">
        <v>#N/A</v>
      </c>
      <c r="N21" s="1" t="e">
        <v>#N/A</v>
      </c>
      <c r="O21" s="1" t="e">
        <v>#N/A</v>
      </c>
      <c r="P21" s="1">
        <v>78.2</v>
      </c>
      <c r="Q21" s="1">
        <v>112.8</v>
      </c>
      <c r="R21" s="1">
        <v>159.19999999999999</v>
      </c>
      <c r="S21" s="16">
        <v>180</v>
      </c>
      <c r="T21" s="16">
        <v>140</v>
      </c>
      <c r="U21" s="16">
        <v>100</v>
      </c>
      <c r="V21" s="7">
        <v>139.26666666666665</v>
      </c>
    </row>
    <row r="22" spans="1:22" ht="15.75" customHeight="1" x14ac:dyDescent="0.2">
      <c r="A22" s="1" t="s">
        <v>346</v>
      </c>
      <c r="B22" s="1" t="s">
        <v>348</v>
      </c>
      <c r="C22" s="1" t="s">
        <v>349</v>
      </c>
      <c r="D22" s="1">
        <f>VLOOKUP(A22,samples!A:E,5,FALSE)</f>
        <v>30</v>
      </c>
      <c r="E22" s="1" t="s">
        <v>350</v>
      </c>
      <c r="F22" s="1">
        <f>VLOOKUP(A22,samples!A:H,8,FALSE)</f>
        <v>1</v>
      </c>
      <c r="G22" s="1" t="s">
        <v>353</v>
      </c>
      <c r="H22" s="1" t="s">
        <v>107</v>
      </c>
      <c r="I22" s="1" t="s">
        <v>74</v>
      </c>
      <c r="J22" s="1">
        <v>0</v>
      </c>
      <c r="K22" s="1" t="s">
        <v>356</v>
      </c>
      <c r="L22" s="1" t="e">
        <v>#N/A</v>
      </c>
      <c r="M22" s="1" t="e">
        <v>#N/A</v>
      </c>
      <c r="N22" s="1" t="e">
        <v>#N/A</v>
      </c>
      <c r="O22" s="1" t="e">
        <v>#N/A</v>
      </c>
      <c r="P22" s="1">
        <v>79.2</v>
      </c>
      <c r="Q22" s="1">
        <v>107.2</v>
      </c>
      <c r="R22" s="1">
        <v>156.69999999999999</v>
      </c>
      <c r="S22" s="8">
        <v>180</v>
      </c>
      <c r="T22" s="8">
        <v>150</v>
      </c>
      <c r="U22" s="8">
        <v>100</v>
      </c>
      <c r="V22" s="7">
        <v>141.63333333333333</v>
      </c>
    </row>
    <row r="23" spans="1:22" ht="15.75" customHeight="1" x14ac:dyDescent="0.2">
      <c r="A23" s="1" t="s">
        <v>358</v>
      </c>
      <c r="B23" s="1" t="s">
        <v>359</v>
      </c>
      <c r="C23" s="1" t="s">
        <v>359</v>
      </c>
      <c r="D23" s="1">
        <f>VLOOKUP(A23,samples!A:E,5,FALSE)</f>
        <v>31</v>
      </c>
      <c r="E23" s="1" t="s">
        <v>43</v>
      </c>
      <c r="F23" s="1">
        <f>VLOOKUP(A23,samples!A:H,8,FALSE)</f>
        <v>1</v>
      </c>
      <c r="G23" s="1" t="s">
        <v>341</v>
      </c>
      <c r="H23" s="1" t="s">
        <v>175</v>
      </c>
      <c r="I23" s="1" t="s">
        <v>74</v>
      </c>
      <c r="J23" s="1">
        <v>0</v>
      </c>
      <c r="K23" s="1" t="s">
        <v>75</v>
      </c>
      <c r="L23" s="1" t="e">
        <v>#N/A</v>
      </c>
      <c r="M23" s="1" t="e">
        <v>#N/A</v>
      </c>
      <c r="N23" s="1" t="e">
        <v>#N/A</v>
      </c>
      <c r="O23" s="1" t="e">
        <v>#N/A</v>
      </c>
      <c r="P23" s="1">
        <v>80.3</v>
      </c>
      <c r="Q23" s="1">
        <v>96.3</v>
      </c>
      <c r="R23" s="1">
        <v>145.19999999999999</v>
      </c>
      <c r="S23" s="10">
        <v>180</v>
      </c>
      <c r="T23" s="10">
        <v>160</v>
      </c>
      <c r="U23" s="10">
        <v>110</v>
      </c>
      <c r="V23" s="7">
        <v>148.73333333333335</v>
      </c>
    </row>
    <row r="24" spans="1:22" ht="15.75" customHeight="1" x14ac:dyDescent="0.2">
      <c r="A24" s="1" t="s">
        <v>365</v>
      </c>
      <c r="B24" s="1" t="s">
        <v>367</v>
      </c>
      <c r="C24" s="1" t="s">
        <v>370</v>
      </c>
      <c r="D24" s="1">
        <f>VLOOKUP(A24,samples!A:E,5,FALSE)</f>
        <v>32</v>
      </c>
      <c r="E24" s="1" t="s">
        <v>43</v>
      </c>
      <c r="F24" s="1">
        <f>VLOOKUP(A24,samples!A:H,8,FALSE)</f>
        <v>1</v>
      </c>
      <c r="G24" s="1" t="s">
        <v>374</v>
      </c>
      <c r="H24" s="1" t="s">
        <v>374</v>
      </c>
      <c r="I24" s="1" t="s">
        <v>374</v>
      </c>
      <c r="J24" s="1">
        <v>0</v>
      </c>
      <c r="K24" s="1" t="s">
        <v>356</v>
      </c>
      <c r="L24" s="1" t="e">
        <v>#N/A</v>
      </c>
      <c r="M24" s="1" t="e">
        <v>#N/A</v>
      </c>
      <c r="N24" s="1" t="e">
        <v>#N/A</v>
      </c>
      <c r="O24" s="1" t="e">
        <v>#N/A</v>
      </c>
      <c r="P24" s="1">
        <v>78.3</v>
      </c>
      <c r="Q24" s="1">
        <v>103.5</v>
      </c>
      <c r="R24" s="1">
        <v>151.5</v>
      </c>
      <c r="S24" s="8">
        <v>180</v>
      </c>
      <c r="T24" s="8">
        <v>150</v>
      </c>
      <c r="U24" s="8">
        <v>100</v>
      </c>
      <c r="V24" s="7">
        <v>144.89999999999998</v>
      </c>
    </row>
    <row r="25" spans="1:22" ht="15.75" customHeight="1" x14ac:dyDescent="0.2">
      <c r="A25" s="1" t="s">
        <v>380</v>
      </c>
      <c r="B25" s="1" t="s">
        <v>381</v>
      </c>
      <c r="C25" s="1" t="s">
        <v>381</v>
      </c>
      <c r="D25" s="1">
        <f>VLOOKUP(A25,samples!A:E,5,FALSE)</f>
        <v>33</v>
      </c>
      <c r="E25" s="1" t="s">
        <v>43</v>
      </c>
      <c r="F25" s="1">
        <f>VLOOKUP(A25,samples!A:H,8,FALSE)</f>
        <v>1</v>
      </c>
      <c r="G25" s="1" t="s">
        <v>386</v>
      </c>
      <c r="H25" s="1" t="s">
        <v>107</v>
      </c>
      <c r="I25" s="1" t="s">
        <v>275</v>
      </c>
      <c r="J25" s="1">
        <v>0</v>
      </c>
      <c r="K25" s="1" t="s">
        <v>62</v>
      </c>
      <c r="L25" s="1" t="e">
        <v>#N/A</v>
      </c>
      <c r="M25" s="1" t="e">
        <v>#N/A</v>
      </c>
      <c r="N25" s="1" t="e">
        <v>#N/A</v>
      </c>
      <c r="O25" s="1" t="e">
        <v>#N/A</v>
      </c>
      <c r="P25" s="1">
        <v>77</v>
      </c>
      <c r="Q25" s="1">
        <v>99.8</v>
      </c>
      <c r="R25" s="1">
        <v>146.4</v>
      </c>
      <c r="S25" s="10">
        <v>180</v>
      </c>
      <c r="T25" s="10">
        <v>160</v>
      </c>
      <c r="U25" s="10">
        <v>110</v>
      </c>
      <c r="V25" s="7">
        <v>148.26666666666665</v>
      </c>
    </row>
    <row r="26" spans="1:22" ht="15.75" customHeight="1" x14ac:dyDescent="0.2">
      <c r="A26" s="1" t="s">
        <v>392</v>
      </c>
      <c r="B26" s="1" t="s">
        <v>393</v>
      </c>
      <c r="C26" s="1" t="s">
        <v>393</v>
      </c>
      <c r="D26" s="1">
        <f>VLOOKUP(A26,samples!A:E,5,FALSE)</f>
        <v>34</v>
      </c>
      <c r="E26" s="1" t="s">
        <v>43</v>
      </c>
      <c r="F26" s="1">
        <f>VLOOKUP(A26,samples!A:H,8,FALSE)</f>
        <v>1</v>
      </c>
      <c r="G26" s="1" t="s">
        <v>341</v>
      </c>
      <c r="H26" s="1" t="s">
        <v>175</v>
      </c>
      <c r="I26" s="1" t="s">
        <v>400</v>
      </c>
      <c r="J26" s="1">
        <v>0</v>
      </c>
      <c r="K26" s="1" t="s">
        <v>62</v>
      </c>
      <c r="L26" s="1" t="e">
        <v>#N/A</v>
      </c>
      <c r="M26" s="1" t="e">
        <v>#N/A</v>
      </c>
      <c r="N26" s="1" t="e">
        <v>#N/A</v>
      </c>
      <c r="O26" s="1" t="e">
        <v>#N/A</v>
      </c>
      <c r="P26" s="1">
        <v>67</v>
      </c>
      <c r="Q26" s="1">
        <v>85.4</v>
      </c>
      <c r="R26" s="1">
        <v>130.30000000000001</v>
      </c>
      <c r="S26" s="17">
        <v>190</v>
      </c>
      <c r="T26" s="17">
        <v>170</v>
      </c>
      <c r="U26" s="17">
        <v>130</v>
      </c>
      <c r="V26" s="7">
        <v>161.76666666666665</v>
      </c>
    </row>
    <row r="27" spans="1:22" ht="15.75" customHeight="1" x14ac:dyDescent="0.2">
      <c r="A27" s="1" t="s">
        <v>425</v>
      </c>
      <c r="B27" s="1" t="s">
        <v>426</v>
      </c>
      <c r="C27" s="1" t="s">
        <v>426</v>
      </c>
      <c r="D27" s="1">
        <f>VLOOKUP(A27,samples!A:E,5,FALSE)</f>
        <v>36</v>
      </c>
      <c r="E27" s="1" t="s">
        <v>43</v>
      </c>
      <c r="F27" s="1">
        <f>VLOOKUP(A27,samples!A:H,8,FALSE)</f>
        <v>1</v>
      </c>
      <c r="G27" s="1" t="s">
        <v>341</v>
      </c>
      <c r="H27" s="1" t="s">
        <v>175</v>
      </c>
      <c r="I27" s="1" t="s">
        <v>433</v>
      </c>
      <c r="J27" s="1">
        <v>0</v>
      </c>
      <c r="K27" s="1" t="s">
        <v>434</v>
      </c>
      <c r="L27" s="1" t="e">
        <v>#N/A</v>
      </c>
      <c r="M27" s="1" t="e">
        <v>#N/A</v>
      </c>
      <c r="N27" s="1" t="e">
        <v>#N/A</v>
      </c>
      <c r="O27" s="1" t="e">
        <v>#N/A</v>
      </c>
      <c r="P27" s="1">
        <v>85.1</v>
      </c>
      <c r="Q27" s="1">
        <v>89.2</v>
      </c>
      <c r="R27" s="1">
        <v>130.5</v>
      </c>
      <c r="S27" s="18">
        <v>170</v>
      </c>
      <c r="T27" s="18">
        <v>170</v>
      </c>
      <c r="U27" s="18">
        <v>130</v>
      </c>
      <c r="V27" s="7">
        <v>154.39999999999998</v>
      </c>
    </row>
    <row r="28" spans="1:22" ht="15.75" customHeight="1" x14ac:dyDescent="0.2">
      <c r="A28" s="1" t="s">
        <v>436</v>
      </c>
      <c r="B28" s="1" t="s">
        <v>182</v>
      </c>
      <c r="C28" s="1" t="s">
        <v>182</v>
      </c>
      <c r="D28" s="1">
        <f>VLOOKUP(A28,samples!A:E,5,FALSE)</f>
        <v>37</v>
      </c>
      <c r="E28" s="1" t="s">
        <v>43</v>
      </c>
      <c r="F28" s="1">
        <f>VLOOKUP(A28,samples!A:H,8,FALSE)</f>
        <v>1</v>
      </c>
      <c r="G28" s="1" t="s">
        <v>440</v>
      </c>
      <c r="H28" s="1" t="s">
        <v>107</v>
      </c>
      <c r="I28" s="1" t="s">
        <v>275</v>
      </c>
      <c r="J28" s="1">
        <v>0</v>
      </c>
      <c r="K28" s="1" t="s">
        <v>62</v>
      </c>
      <c r="L28" s="1" t="e">
        <v>#N/A</v>
      </c>
      <c r="M28" s="1" t="e">
        <v>#N/A</v>
      </c>
      <c r="N28" s="1" t="e">
        <v>#N/A</v>
      </c>
      <c r="O28" s="1" t="e">
        <v>#N/A</v>
      </c>
      <c r="P28" s="1">
        <v>73.7</v>
      </c>
      <c r="Q28" s="1">
        <v>102.1</v>
      </c>
      <c r="R28" s="1">
        <v>152.5</v>
      </c>
      <c r="S28" s="8">
        <v>180</v>
      </c>
      <c r="T28" s="8">
        <v>150</v>
      </c>
      <c r="U28" s="8">
        <v>100</v>
      </c>
      <c r="V28" s="7">
        <v>146.56666666666666</v>
      </c>
    </row>
    <row r="29" spans="1:22" ht="15.75" customHeight="1" x14ac:dyDescent="0.2">
      <c r="A29" s="9" t="s">
        <v>444</v>
      </c>
      <c r="B29" s="1" t="s">
        <v>445</v>
      </c>
      <c r="C29" s="1" t="s">
        <v>446</v>
      </c>
      <c r="D29" s="1">
        <f>VLOOKUP(A29,samples!A:E,5,FALSE)</f>
        <v>38</v>
      </c>
      <c r="E29" s="1" t="s">
        <v>43</v>
      </c>
      <c r="F29" s="1">
        <f>VLOOKUP(A29,samples!A:H,8,FALSE)</f>
        <v>1</v>
      </c>
      <c r="G29" s="1" t="s">
        <v>353</v>
      </c>
      <c r="H29" s="1" t="s">
        <v>107</v>
      </c>
      <c r="I29" s="1" t="s">
        <v>74</v>
      </c>
      <c r="J29" s="1">
        <v>0</v>
      </c>
      <c r="K29" s="1" t="s">
        <v>454</v>
      </c>
      <c r="L29" s="1" t="e">
        <v>#N/A</v>
      </c>
      <c r="M29" s="1" t="e">
        <v>#N/A</v>
      </c>
      <c r="N29" s="1" t="e">
        <v>#N/A</v>
      </c>
      <c r="O29" s="1" t="e">
        <v>#N/A</v>
      </c>
      <c r="P29" s="1">
        <v>74.900000000000006</v>
      </c>
      <c r="Q29" s="1">
        <v>100</v>
      </c>
      <c r="R29" s="1">
        <v>146.4</v>
      </c>
      <c r="S29" s="1">
        <f t="shared" ref="S29:U29" si="2">ROUND((256-P29),-1)</f>
        <v>180</v>
      </c>
      <c r="T29" s="1">
        <f t="shared" si="2"/>
        <v>160</v>
      </c>
      <c r="U29" s="1">
        <f t="shared" si="2"/>
        <v>110</v>
      </c>
      <c r="V29" s="7">
        <v>148.89999999999998</v>
      </c>
    </row>
    <row r="30" spans="1:22" ht="15.75" customHeight="1" x14ac:dyDescent="0.2">
      <c r="A30" s="1" t="s">
        <v>457</v>
      </c>
      <c r="B30" s="1" t="s">
        <v>458</v>
      </c>
      <c r="C30" s="1" t="s">
        <v>458</v>
      </c>
      <c r="D30" s="1">
        <f>VLOOKUP(A30,samples!A:E,5,FALSE)</f>
        <v>39</v>
      </c>
      <c r="E30" s="1" t="s">
        <v>43</v>
      </c>
      <c r="F30" s="1">
        <f>VLOOKUP(A30,samples!A:H,8,FALSE)</f>
        <v>1</v>
      </c>
      <c r="G30" s="1" t="s">
        <v>353</v>
      </c>
      <c r="H30" s="1" t="s">
        <v>107</v>
      </c>
      <c r="I30" s="1" t="s">
        <v>74</v>
      </c>
      <c r="J30" s="1">
        <v>0</v>
      </c>
      <c r="K30" s="1" t="s">
        <v>62</v>
      </c>
      <c r="L30" s="1" t="e">
        <v>#N/A</v>
      </c>
      <c r="M30" s="1" t="e">
        <v>#N/A</v>
      </c>
      <c r="N30" s="1" t="e">
        <v>#N/A</v>
      </c>
      <c r="O30" s="1" t="e">
        <v>#N/A</v>
      </c>
      <c r="P30" s="1">
        <v>74.5</v>
      </c>
      <c r="Q30" s="1">
        <v>106</v>
      </c>
      <c r="R30" s="1">
        <v>152.30000000000001</v>
      </c>
      <c r="S30" s="8">
        <v>180</v>
      </c>
      <c r="T30" s="8">
        <v>150</v>
      </c>
      <c r="U30" s="8">
        <v>100</v>
      </c>
      <c r="V30" s="7">
        <v>145.06666666666666</v>
      </c>
    </row>
    <row r="31" spans="1:22" ht="15.75" customHeight="1" x14ac:dyDescent="0.2">
      <c r="A31" s="1" t="s">
        <v>467</v>
      </c>
      <c r="B31" s="1" t="s">
        <v>468</v>
      </c>
      <c r="C31" s="1" t="s">
        <v>468</v>
      </c>
      <c r="D31" s="1">
        <f>VLOOKUP(A31,samples!A:E,5,FALSE)</f>
        <v>40</v>
      </c>
      <c r="E31" s="1" t="s">
        <v>43</v>
      </c>
      <c r="F31" s="1">
        <f>VLOOKUP(A31,samples!A:H,8,FALSE)</f>
        <v>1</v>
      </c>
      <c r="G31" s="1" t="s">
        <v>353</v>
      </c>
      <c r="H31" s="1" t="s">
        <v>107</v>
      </c>
      <c r="I31" s="1" t="s">
        <v>74</v>
      </c>
      <c r="J31" s="1">
        <v>0</v>
      </c>
      <c r="K31" s="1" t="s">
        <v>356</v>
      </c>
      <c r="L31" s="1" t="e">
        <v>#N/A</v>
      </c>
      <c r="M31" s="1" t="e">
        <v>#N/A</v>
      </c>
      <c r="N31" s="1" t="e">
        <v>#N/A</v>
      </c>
      <c r="O31" s="1" t="e">
        <v>#N/A</v>
      </c>
      <c r="P31" s="1">
        <v>68.3</v>
      </c>
      <c r="Q31" s="1">
        <v>87.6</v>
      </c>
      <c r="R31" s="1">
        <v>131.5</v>
      </c>
      <c r="S31" s="17">
        <v>190</v>
      </c>
      <c r="T31" s="17">
        <v>170</v>
      </c>
      <c r="U31" s="17">
        <v>120</v>
      </c>
      <c r="V31" s="7">
        <v>160.19999999999999</v>
      </c>
    </row>
    <row r="32" spans="1:22" ht="15.75" customHeight="1" x14ac:dyDescent="0.2">
      <c r="A32" s="1" t="s">
        <v>496</v>
      </c>
      <c r="B32" s="1" t="s">
        <v>451</v>
      </c>
      <c r="C32" s="1" t="s">
        <v>451</v>
      </c>
      <c r="D32" s="1">
        <f>VLOOKUP(A32,samples!A:E,5,FALSE)</f>
        <v>43</v>
      </c>
      <c r="E32" s="1" t="s">
        <v>43</v>
      </c>
      <c r="F32" s="1">
        <f>VLOOKUP(A32,samples!A:H,8,FALSE)</f>
        <v>1</v>
      </c>
      <c r="G32" s="1" t="s">
        <v>341</v>
      </c>
      <c r="H32" s="1" t="s">
        <v>175</v>
      </c>
      <c r="I32" s="1" t="s">
        <v>503</v>
      </c>
      <c r="J32" s="1">
        <v>0</v>
      </c>
      <c r="K32" s="1" t="s">
        <v>434</v>
      </c>
      <c r="L32" s="1" t="e">
        <v>#N/A</v>
      </c>
      <c r="M32" s="1" t="e">
        <v>#N/A</v>
      </c>
      <c r="N32" s="1" t="e">
        <v>#N/A</v>
      </c>
      <c r="O32" s="1" t="e">
        <v>#N/A</v>
      </c>
      <c r="P32" s="1">
        <v>75.400000000000006</v>
      </c>
      <c r="Q32" s="1">
        <v>106.7</v>
      </c>
      <c r="R32" s="1">
        <v>154</v>
      </c>
      <c r="S32" s="8">
        <v>180</v>
      </c>
      <c r="T32" s="8">
        <v>150</v>
      </c>
      <c r="U32" s="8">
        <v>100</v>
      </c>
      <c r="V32" s="7">
        <v>143.96666666666664</v>
      </c>
    </row>
    <row r="33" spans="1:22" ht="15.75" customHeight="1" x14ac:dyDescent="0.2">
      <c r="A33" s="1" t="s">
        <v>505</v>
      </c>
      <c r="B33" s="1" t="s">
        <v>507</v>
      </c>
      <c r="C33" s="1" t="s">
        <v>507</v>
      </c>
      <c r="D33" s="1">
        <f>VLOOKUP(A33,samples!A:E,5,FALSE)</f>
        <v>44</v>
      </c>
      <c r="E33" s="1" t="s">
        <v>43</v>
      </c>
      <c r="F33" s="1">
        <f>VLOOKUP(A33,samples!A:H,8,FALSE)</f>
        <v>1</v>
      </c>
      <c r="G33" s="1" t="s">
        <v>353</v>
      </c>
      <c r="H33" s="1" t="s">
        <v>107</v>
      </c>
      <c r="I33" s="1" t="s">
        <v>46</v>
      </c>
      <c r="J33" s="1">
        <v>0</v>
      </c>
      <c r="K33" s="1" t="s">
        <v>62</v>
      </c>
      <c r="L33" s="1" t="e">
        <v>#N/A</v>
      </c>
      <c r="M33" s="1" t="e">
        <v>#N/A</v>
      </c>
      <c r="N33" s="1" t="e">
        <v>#N/A</v>
      </c>
      <c r="O33" s="1" t="e">
        <v>#N/A</v>
      </c>
      <c r="P33" s="1">
        <v>73.8</v>
      </c>
      <c r="Q33" s="1">
        <v>101.2</v>
      </c>
      <c r="R33" s="1">
        <v>149.19999999999999</v>
      </c>
      <c r="S33" s="6">
        <v>180</v>
      </c>
      <c r="T33" s="6">
        <v>150</v>
      </c>
      <c r="U33" s="6">
        <v>110</v>
      </c>
      <c r="V33" s="7">
        <v>147.93333333333334</v>
      </c>
    </row>
    <row r="34" spans="1:22" ht="15.75" customHeight="1" x14ac:dyDescent="0.2">
      <c r="A34" s="1" t="s">
        <v>516</v>
      </c>
      <c r="B34" s="1" t="s">
        <v>141</v>
      </c>
      <c r="C34" s="1" t="s">
        <v>141</v>
      </c>
      <c r="D34" s="1">
        <f>VLOOKUP(A34,samples!A:E,5,FALSE)</f>
        <v>45</v>
      </c>
      <c r="E34" s="1" t="s">
        <v>43</v>
      </c>
      <c r="F34" s="1">
        <f>VLOOKUP(A34,samples!A:H,8,FALSE)</f>
        <v>1</v>
      </c>
      <c r="G34" s="1" t="s">
        <v>236</v>
      </c>
      <c r="H34" s="1" t="s">
        <v>253</v>
      </c>
      <c r="I34" s="1" t="s">
        <v>46</v>
      </c>
      <c r="J34" s="1">
        <v>0</v>
      </c>
      <c r="K34" s="1" t="s">
        <v>62</v>
      </c>
      <c r="L34" s="1" t="e">
        <v>#N/A</v>
      </c>
      <c r="M34" s="1" t="e">
        <v>#N/A</v>
      </c>
      <c r="N34" s="1" t="e">
        <v>#N/A</v>
      </c>
      <c r="O34" s="1" t="e">
        <v>#N/A</v>
      </c>
      <c r="P34" s="1">
        <v>74</v>
      </c>
      <c r="Q34" s="1">
        <v>100.2</v>
      </c>
      <c r="R34" s="1">
        <v>146.1</v>
      </c>
      <c r="S34" s="10">
        <v>180</v>
      </c>
      <c r="T34" s="10">
        <v>160</v>
      </c>
      <c r="U34" s="10">
        <v>110</v>
      </c>
      <c r="V34" s="7">
        <v>149.23333333333335</v>
      </c>
    </row>
    <row r="35" spans="1:22" ht="15.75" customHeight="1" x14ac:dyDescent="0.2">
      <c r="A35" s="1" t="s">
        <v>525</v>
      </c>
      <c r="B35" s="1" t="s">
        <v>526</v>
      </c>
      <c r="C35" s="1" t="s">
        <v>193</v>
      </c>
      <c r="D35" s="1">
        <f>VLOOKUP(A35,samples!A:E,5,FALSE)</f>
        <v>46</v>
      </c>
      <c r="E35" s="1" t="s">
        <v>43</v>
      </c>
      <c r="F35" s="1">
        <f>VLOOKUP(A35,samples!A:H,8,FALSE)</f>
        <v>1</v>
      </c>
      <c r="G35" s="1" t="s">
        <v>271</v>
      </c>
      <c r="H35" s="1" t="s">
        <v>107</v>
      </c>
      <c r="I35" s="1" t="s">
        <v>46</v>
      </c>
      <c r="J35" s="1">
        <v>0</v>
      </c>
      <c r="K35" s="1" t="s">
        <v>47</v>
      </c>
      <c r="L35" s="1" t="e">
        <v>#N/A</v>
      </c>
      <c r="M35" s="1" t="e">
        <v>#N/A</v>
      </c>
      <c r="N35" s="1" t="e">
        <v>#N/A</v>
      </c>
      <c r="O35" s="1" t="e">
        <v>#N/A</v>
      </c>
      <c r="P35" s="1">
        <v>75</v>
      </c>
      <c r="Q35" s="1">
        <v>100.2</v>
      </c>
      <c r="R35" s="1">
        <v>144.5</v>
      </c>
      <c r="S35" s="10">
        <v>180</v>
      </c>
      <c r="T35" s="10">
        <v>160</v>
      </c>
      <c r="U35" s="10">
        <v>110</v>
      </c>
      <c r="V35" s="7">
        <v>149.43333333333334</v>
      </c>
    </row>
    <row r="36" spans="1:22" ht="15.75" customHeight="1" x14ac:dyDescent="0.2">
      <c r="A36" s="1" t="s">
        <v>532</v>
      </c>
      <c r="B36" s="1" t="s">
        <v>524</v>
      </c>
      <c r="C36" s="1" t="s">
        <v>524</v>
      </c>
      <c r="D36" s="1">
        <f>VLOOKUP(A36,samples!A:E,5,FALSE)</f>
        <v>47</v>
      </c>
      <c r="E36" s="1" t="s">
        <v>43</v>
      </c>
      <c r="F36" s="1">
        <f>VLOOKUP(A36,samples!A:H,8,FALSE)</f>
        <v>1</v>
      </c>
      <c r="G36" s="1" t="s">
        <v>341</v>
      </c>
      <c r="H36" s="1" t="s">
        <v>175</v>
      </c>
      <c r="I36" s="1" t="s">
        <v>74</v>
      </c>
      <c r="J36" s="1">
        <v>0</v>
      </c>
      <c r="K36" s="1" t="s">
        <v>62</v>
      </c>
      <c r="L36" s="1" t="s">
        <v>535</v>
      </c>
      <c r="M36" s="1" t="s">
        <v>75</v>
      </c>
      <c r="N36" s="1">
        <v>47.9</v>
      </c>
      <c r="O36" s="1">
        <v>2130</v>
      </c>
      <c r="P36" s="1">
        <v>70.8</v>
      </c>
      <c r="Q36" s="1">
        <v>95.3</v>
      </c>
      <c r="R36" s="1">
        <v>140.5</v>
      </c>
      <c r="S36" s="17">
        <v>190</v>
      </c>
      <c r="T36" s="17">
        <v>160</v>
      </c>
      <c r="U36" s="17">
        <v>120</v>
      </c>
      <c r="V36" s="7">
        <v>153.80000000000001</v>
      </c>
    </row>
    <row r="37" spans="1:22" ht="15.75" customHeight="1" x14ac:dyDescent="0.2">
      <c r="A37" s="1" t="s">
        <v>537</v>
      </c>
      <c r="B37" s="1" t="s">
        <v>531</v>
      </c>
      <c r="C37" s="1" t="s">
        <v>531</v>
      </c>
      <c r="D37" s="1">
        <f>VLOOKUP(A37,samples!A:E,5,FALSE)</f>
        <v>48</v>
      </c>
      <c r="E37" s="1" t="s">
        <v>43</v>
      </c>
      <c r="F37" s="1">
        <f>VLOOKUP(A37,samples!A:H,8,FALSE)</f>
        <v>1</v>
      </c>
      <c r="G37" s="1" t="s">
        <v>341</v>
      </c>
      <c r="H37" s="1" t="s">
        <v>175</v>
      </c>
      <c r="I37" s="1" t="s">
        <v>543</v>
      </c>
      <c r="J37" s="1">
        <v>0</v>
      </c>
      <c r="K37" s="1" t="s">
        <v>434</v>
      </c>
      <c r="L37" s="1" t="e">
        <v>#N/A</v>
      </c>
      <c r="M37" s="1" t="e">
        <v>#N/A</v>
      </c>
      <c r="N37" s="1" t="e">
        <v>#N/A</v>
      </c>
      <c r="O37" s="1" t="e">
        <v>#N/A</v>
      </c>
      <c r="P37" s="1">
        <v>85</v>
      </c>
      <c r="Q37" s="1">
        <v>86.4</v>
      </c>
      <c r="R37" s="1">
        <v>127.1</v>
      </c>
      <c r="S37" s="18">
        <v>170</v>
      </c>
      <c r="T37" s="18">
        <v>170</v>
      </c>
      <c r="U37" s="18">
        <v>130</v>
      </c>
      <c r="V37" s="7">
        <v>156.5</v>
      </c>
    </row>
    <row r="38" spans="1:22" ht="15.75" customHeight="1" x14ac:dyDescent="0.2">
      <c r="A38" s="1" t="s">
        <v>546</v>
      </c>
      <c r="B38" s="1" t="s">
        <v>464</v>
      </c>
      <c r="C38" s="1" t="s">
        <v>464</v>
      </c>
      <c r="D38" s="1">
        <f>VLOOKUP(A38,samples!A:E,5,FALSE)</f>
        <v>49</v>
      </c>
      <c r="E38" s="1" t="s">
        <v>43</v>
      </c>
      <c r="F38" s="1">
        <f>VLOOKUP(A38,samples!A:H,8,FALSE)</f>
        <v>1</v>
      </c>
      <c r="G38" s="1" t="s">
        <v>341</v>
      </c>
      <c r="H38" s="1" t="s">
        <v>175</v>
      </c>
      <c r="I38" s="1" t="s">
        <v>74</v>
      </c>
      <c r="J38" s="1">
        <v>0</v>
      </c>
      <c r="K38" s="1" t="s">
        <v>62</v>
      </c>
      <c r="L38" s="1" t="e">
        <v>#N/A</v>
      </c>
      <c r="M38" s="1" t="e">
        <v>#N/A</v>
      </c>
      <c r="N38" s="1" t="e">
        <v>#N/A</v>
      </c>
      <c r="O38" s="1" t="e">
        <v>#N/A</v>
      </c>
      <c r="P38" s="1">
        <v>70.5</v>
      </c>
      <c r="Q38" s="1">
        <v>101.6</v>
      </c>
      <c r="R38" s="1">
        <v>150.6</v>
      </c>
      <c r="S38" s="6">
        <v>190</v>
      </c>
      <c r="T38" s="6">
        <v>150</v>
      </c>
      <c r="U38" s="6">
        <v>110</v>
      </c>
      <c r="V38" s="7">
        <v>148.43333333333334</v>
      </c>
    </row>
    <row r="39" spans="1:22" ht="15.75" customHeight="1" x14ac:dyDescent="0.2">
      <c r="A39" s="1" t="s">
        <v>556</v>
      </c>
      <c r="B39" s="1" t="s">
        <v>557</v>
      </c>
      <c r="C39" s="1" t="s">
        <v>557</v>
      </c>
      <c r="D39" s="1">
        <f>VLOOKUP(A39,samples!A:E,5,FALSE)</f>
        <v>50</v>
      </c>
      <c r="E39" s="1" t="s">
        <v>43</v>
      </c>
      <c r="F39" s="1">
        <f>VLOOKUP(A39,samples!A:H,8,FALSE)</f>
        <v>1</v>
      </c>
      <c r="G39" s="1" t="s">
        <v>353</v>
      </c>
      <c r="H39" s="1" t="s">
        <v>107</v>
      </c>
      <c r="I39" s="1" t="s">
        <v>74</v>
      </c>
      <c r="J39" s="1">
        <v>0</v>
      </c>
      <c r="K39" s="1" t="s">
        <v>62</v>
      </c>
      <c r="L39" s="1" t="s">
        <v>565</v>
      </c>
      <c r="M39" s="1" t="s">
        <v>75</v>
      </c>
      <c r="N39" s="1">
        <v>63</v>
      </c>
      <c r="O39" s="1">
        <v>2130</v>
      </c>
      <c r="P39" s="1">
        <v>73.099999999999994</v>
      </c>
      <c r="Q39" s="1">
        <v>102.1</v>
      </c>
      <c r="R39" s="1">
        <v>149.1</v>
      </c>
      <c r="S39" s="6">
        <v>180</v>
      </c>
      <c r="T39" s="6">
        <v>150</v>
      </c>
      <c r="U39" s="6">
        <v>110</v>
      </c>
      <c r="V39" s="7">
        <v>147.90000000000003</v>
      </c>
    </row>
    <row r="40" spans="1:22" ht="15.75" customHeight="1" x14ac:dyDescent="0.2">
      <c r="A40" s="1" t="s">
        <v>566</v>
      </c>
      <c r="B40" s="1" t="s">
        <v>176</v>
      </c>
      <c r="C40" s="1" t="s">
        <v>176</v>
      </c>
      <c r="D40" s="1">
        <f>VLOOKUP(A40,samples!A:E,5,FALSE)</f>
        <v>51</v>
      </c>
      <c r="E40" s="1" t="s">
        <v>43</v>
      </c>
      <c r="F40" s="1">
        <f>VLOOKUP(A40,samples!A:H,8,FALSE)</f>
        <v>1</v>
      </c>
      <c r="G40" s="1" t="s">
        <v>569</v>
      </c>
      <c r="H40" s="1" t="s">
        <v>801</v>
      </c>
      <c r="I40" s="1" t="s">
        <v>74</v>
      </c>
      <c r="J40" s="1">
        <v>0</v>
      </c>
      <c r="K40" s="1" t="s">
        <v>62</v>
      </c>
      <c r="L40" s="1" t="e">
        <v>#N/A</v>
      </c>
      <c r="M40" s="1" t="e">
        <v>#N/A</v>
      </c>
      <c r="N40" s="1" t="e">
        <v>#N/A</v>
      </c>
      <c r="O40" s="1" t="e">
        <v>#N/A</v>
      </c>
      <c r="P40" s="1">
        <v>78.7</v>
      </c>
      <c r="Q40" s="1">
        <v>107.4</v>
      </c>
      <c r="R40" s="1">
        <v>156.5</v>
      </c>
      <c r="S40" s="8">
        <v>180</v>
      </c>
      <c r="T40" s="8">
        <v>150</v>
      </c>
      <c r="U40" s="8">
        <v>100</v>
      </c>
      <c r="V40" s="7">
        <v>141.80000000000001</v>
      </c>
    </row>
    <row r="41" spans="1:22" ht="15.75" customHeight="1" x14ac:dyDescent="0.2">
      <c r="A41" s="1" t="s">
        <v>573</v>
      </c>
      <c r="B41" s="1" t="s">
        <v>453</v>
      </c>
      <c r="C41" s="1" t="s">
        <v>453</v>
      </c>
      <c r="D41" s="1">
        <f>VLOOKUP(A41,samples!A:E,5,FALSE)</f>
        <v>52</v>
      </c>
      <c r="E41" s="1" t="s">
        <v>43</v>
      </c>
      <c r="F41" s="1">
        <f>VLOOKUP(A41,samples!A:H,8,FALSE)</f>
        <v>1</v>
      </c>
      <c r="G41" s="1" t="s">
        <v>578</v>
      </c>
      <c r="H41" s="1" t="s">
        <v>816</v>
      </c>
      <c r="I41" s="1" t="s">
        <v>433</v>
      </c>
      <c r="J41" s="1">
        <v>0</v>
      </c>
      <c r="K41" s="1" t="s">
        <v>62</v>
      </c>
      <c r="L41" s="1" t="s">
        <v>582</v>
      </c>
      <c r="M41" s="1" t="s">
        <v>49</v>
      </c>
      <c r="N41" s="1">
        <v>52.3</v>
      </c>
      <c r="O41" s="1">
        <v>3210</v>
      </c>
      <c r="P41" s="1">
        <v>74.5</v>
      </c>
      <c r="Q41" s="1">
        <v>106.8</v>
      </c>
      <c r="R41" s="1">
        <v>153.19999999999999</v>
      </c>
      <c r="S41" s="8">
        <v>180</v>
      </c>
      <c r="T41" s="8">
        <v>150</v>
      </c>
      <c r="U41" s="8">
        <v>100</v>
      </c>
      <c r="V41" s="7">
        <v>144.5</v>
      </c>
    </row>
    <row r="42" spans="1:22" ht="15.75" customHeight="1" x14ac:dyDescent="0.2">
      <c r="A42" s="1" t="s">
        <v>583</v>
      </c>
      <c r="B42" s="1" t="s">
        <v>584</v>
      </c>
      <c r="C42" s="1" t="s">
        <v>586</v>
      </c>
      <c r="D42" s="1">
        <f>VLOOKUP(A42,samples!A:E,5,FALSE)</f>
        <v>53</v>
      </c>
      <c r="E42" s="1" t="s">
        <v>43</v>
      </c>
      <c r="F42" s="1">
        <f>VLOOKUP(A42,samples!A:H,8,FALSE)</f>
        <v>1</v>
      </c>
      <c r="G42" s="1" t="s">
        <v>353</v>
      </c>
      <c r="H42" s="1" t="s">
        <v>107</v>
      </c>
      <c r="I42" s="1" t="s">
        <v>74</v>
      </c>
      <c r="J42" s="1">
        <v>0</v>
      </c>
      <c r="K42" s="1" t="s">
        <v>356</v>
      </c>
      <c r="L42" s="1" t="e">
        <v>#N/A</v>
      </c>
      <c r="M42" s="1" t="e">
        <v>#N/A</v>
      </c>
      <c r="N42" s="1" t="e">
        <v>#N/A</v>
      </c>
      <c r="O42" s="1" t="e">
        <v>#N/A</v>
      </c>
      <c r="P42" s="1">
        <v>76.900000000000006</v>
      </c>
      <c r="Q42" s="1">
        <v>103.9</v>
      </c>
      <c r="R42" s="1">
        <v>152.30000000000001</v>
      </c>
      <c r="S42" s="8">
        <v>180</v>
      </c>
      <c r="T42" s="8">
        <v>150</v>
      </c>
      <c r="U42" s="8">
        <v>100</v>
      </c>
      <c r="V42" s="7">
        <v>144.96666666666664</v>
      </c>
    </row>
    <row r="43" spans="1:22" ht="15.75" customHeight="1" x14ac:dyDescent="0.2">
      <c r="A43" s="1" t="s">
        <v>591</v>
      </c>
      <c r="B43" s="1" t="s">
        <v>195</v>
      </c>
      <c r="C43" s="1" t="s">
        <v>195</v>
      </c>
      <c r="D43" s="1">
        <f>VLOOKUP(A43,samples!A:E,5,FALSE)</f>
        <v>54</v>
      </c>
      <c r="E43" s="1" t="s">
        <v>43</v>
      </c>
      <c r="F43" s="1">
        <f>VLOOKUP(A43,samples!A:H,8,FALSE)</f>
        <v>1</v>
      </c>
      <c r="G43" s="1" t="s">
        <v>440</v>
      </c>
      <c r="H43" s="1" t="s">
        <v>107</v>
      </c>
      <c r="I43" s="1" t="s">
        <v>46</v>
      </c>
      <c r="J43" s="1">
        <v>0</v>
      </c>
      <c r="K43" s="1" t="s">
        <v>62</v>
      </c>
      <c r="L43" s="1" t="e">
        <v>#N/A</v>
      </c>
      <c r="M43" s="1" t="e">
        <v>#N/A</v>
      </c>
      <c r="N43" s="1" t="e">
        <v>#N/A</v>
      </c>
      <c r="O43" s="1" t="e">
        <v>#N/A</v>
      </c>
      <c r="P43" s="1">
        <v>70</v>
      </c>
      <c r="Q43" s="1">
        <v>103.4</v>
      </c>
      <c r="R43" s="1">
        <v>152</v>
      </c>
      <c r="S43" s="20">
        <v>190</v>
      </c>
      <c r="T43" s="20">
        <v>150</v>
      </c>
      <c r="U43" s="20">
        <v>100</v>
      </c>
      <c r="V43" s="7">
        <v>147.53333333333336</v>
      </c>
    </row>
    <row r="44" spans="1:22" ht="15.75" customHeight="1" x14ac:dyDescent="0.2">
      <c r="A44" s="1" t="s">
        <v>599</v>
      </c>
      <c r="B44" s="1" t="s">
        <v>192</v>
      </c>
      <c r="C44" s="1" t="s">
        <v>192</v>
      </c>
      <c r="D44" s="1">
        <f>VLOOKUP(A44,samples!A:E,5,FALSE)</f>
        <v>55</v>
      </c>
      <c r="E44" s="1" t="s">
        <v>43</v>
      </c>
      <c r="F44" s="1">
        <f>VLOOKUP(A44,samples!A:H,8,FALSE)</f>
        <v>1</v>
      </c>
      <c r="G44" s="1" t="s">
        <v>271</v>
      </c>
      <c r="H44" s="1" t="s">
        <v>107</v>
      </c>
      <c r="I44" s="1" t="s">
        <v>74</v>
      </c>
      <c r="J44" s="1">
        <v>0</v>
      </c>
      <c r="K44" s="1" t="s">
        <v>47</v>
      </c>
      <c r="L44" s="1" t="e">
        <v>#N/A</v>
      </c>
      <c r="M44" s="1" t="e">
        <v>#N/A</v>
      </c>
      <c r="N44" s="1" t="e">
        <v>#N/A</v>
      </c>
      <c r="O44" s="1" t="e">
        <v>#N/A</v>
      </c>
      <c r="P44" s="1">
        <v>72.599999999999994</v>
      </c>
      <c r="Q44" s="1">
        <v>99</v>
      </c>
      <c r="R44" s="1">
        <v>145.69999999999999</v>
      </c>
      <c r="S44" s="10">
        <v>180</v>
      </c>
      <c r="T44" s="10">
        <v>160</v>
      </c>
      <c r="U44" s="10">
        <v>110</v>
      </c>
      <c r="V44" s="7">
        <v>150.23333333333335</v>
      </c>
    </row>
    <row r="45" spans="1:22" ht="15.75" customHeight="1" x14ac:dyDescent="0.2">
      <c r="A45" s="1" t="s">
        <v>608</v>
      </c>
      <c r="B45" s="1" t="s">
        <v>571</v>
      </c>
      <c r="C45" s="1" t="s">
        <v>571</v>
      </c>
      <c r="D45" s="1">
        <f>VLOOKUP(A45,samples!A:E,5,FALSE)</f>
        <v>56</v>
      </c>
      <c r="E45" s="1" t="s">
        <v>43</v>
      </c>
      <c r="F45" s="1">
        <f>VLOOKUP(A45,samples!A:H,8,FALSE)</f>
        <v>1</v>
      </c>
      <c r="G45" s="1" t="s">
        <v>44</v>
      </c>
      <c r="H45" s="1" t="s">
        <v>45</v>
      </c>
      <c r="I45" s="1" t="s">
        <v>74</v>
      </c>
      <c r="J45" s="1">
        <v>0</v>
      </c>
      <c r="K45" s="1" t="s">
        <v>62</v>
      </c>
      <c r="L45" s="1" t="e">
        <v>#N/A</v>
      </c>
      <c r="M45" s="1" t="e">
        <v>#N/A</v>
      </c>
      <c r="N45" s="1" t="e">
        <v>#N/A</v>
      </c>
      <c r="O45" s="1" t="e">
        <v>#N/A</v>
      </c>
      <c r="P45" s="1">
        <v>71.3</v>
      </c>
      <c r="Q45" s="1">
        <v>103.2</v>
      </c>
      <c r="R45" s="1">
        <v>152.1</v>
      </c>
      <c r="S45" s="8">
        <v>180</v>
      </c>
      <c r="T45" s="8">
        <v>150</v>
      </c>
      <c r="U45" s="8">
        <v>100</v>
      </c>
      <c r="V45" s="7">
        <v>147.13333333333333</v>
      </c>
    </row>
    <row r="46" spans="1:22" ht="15.75" customHeight="1" x14ac:dyDescent="0.2">
      <c r="A46" s="1" t="s">
        <v>619</v>
      </c>
      <c r="B46" s="1" t="s">
        <v>142</v>
      </c>
      <c r="C46" s="1" t="s">
        <v>142</v>
      </c>
      <c r="D46" s="1">
        <f>VLOOKUP(A46,samples!A:E,5,FALSE)</f>
        <v>57</v>
      </c>
      <c r="E46" s="1" t="s">
        <v>621</v>
      </c>
      <c r="F46" s="1">
        <f>VLOOKUP(A46,samples!A:H,8,FALSE)</f>
        <v>1</v>
      </c>
      <c r="G46" s="1" t="s">
        <v>44</v>
      </c>
      <c r="H46" s="1" t="s">
        <v>45</v>
      </c>
      <c r="I46" s="1" t="s">
        <v>46</v>
      </c>
      <c r="J46" s="1">
        <v>0</v>
      </c>
      <c r="K46" s="1" t="s">
        <v>62</v>
      </c>
      <c r="L46" s="1" t="e">
        <v>#N/A</v>
      </c>
      <c r="M46" s="1" t="e">
        <v>#N/A</v>
      </c>
      <c r="N46" s="1" t="e">
        <v>#N/A</v>
      </c>
      <c r="O46" s="1" t="e">
        <v>#N/A</v>
      </c>
      <c r="P46" s="1">
        <v>81.400000000000006</v>
      </c>
      <c r="Q46" s="1">
        <v>107.7</v>
      </c>
      <c r="R46" s="1">
        <v>154.5</v>
      </c>
      <c r="S46" s="21">
        <v>170</v>
      </c>
      <c r="T46" s="21">
        <v>150</v>
      </c>
      <c r="U46" s="21">
        <v>100</v>
      </c>
      <c r="V46" s="7">
        <v>141.46666666666664</v>
      </c>
    </row>
    <row r="47" spans="1:22" ht="15.75" customHeight="1" x14ac:dyDescent="0.2">
      <c r="A47" s="1" t="s">
        <v>629</v>
      </c>
      <c r="B47" s="1" t="s">
        <v>630</v>
      </c>
      <c r="C47" s="1" t="s">
        <v>478</v>
      </c>
      <c r="D47" s="1">
        <f>VLOOKUP(A47,samples!A:E,5,FALSE)</f>
        <v>58</v>
      </c>
      <c r="E47" s="1" t="s">
        <v>43</v>
      </c>
      <c r="F47" s="1">
        <f>VLOOKUP(A47,samples!A:H,8,FALSE)</f>
        <v>1</v>
      </c>
      <c r="G47" s="1" t="s">
        <v>578</v>
      </c>
      <c r="H47" s="1" t="s">
        <v>816</v>
      </c>
      <c r="I47" s="1" t="s">
        <v>74</v>
      </c>
      <c r="J47" s="1">
        <v>0</v>
      </c>
      <c r="K47" s="1" t="s">
        <v>62</v>
      </c>
      <c r="L47" s="1" t="e">
        <v>#N/A</v>
      </c>
      <c r="M47" s="1" t="e">
        <v>#N/A</v>
      </c>
      <c r="N47" s="1" t="e">
        <v>#N/A</v>
      </c>
      <c r="O47" s="1" t="e">
        <v>#N/A</v>
      </c>
      <c r="P47" s="1">
        <v>84.4</v>
      </c>
      <c r="Q47" s="1">
        <v>109.8</v>
      </c>
      <c r="R47" s="1">
        <v>157.19999999999999</v>
      </c>
      <c r="S47" s="21">
        <v>170</v>
      </c>
      <c r="T47" s="21">
        <v>150</v>
      </c>
      <c r="U47" s="21">
        <v>100</v>
      </c>
      <c r="V47" s="7">
        <v>138.86666666666667</v>
      </c>
    </row>
    <row r="48" spans="1:22" ht="15.75" customHeight="1" x14ac:dyDescent="0.2">
      <c r="A48" s="1" t="s">
        <v>637</v>
      </c>
      <c r="B48" s="1" t="s">
        <v>437</v>
      </c>
      <c r="C48" s="1" t="s">
        <v>437</v>
      </c>
      <c r="D48" s="1">
        <f>VLOOKUP(A48,samples!A:E,5,FALSE)</f>
        <v>59</v>
      </c>
      <c r="E48" s="1" t="s">
        <v>43</v>
      </c>
      <c r="F48" s="1">
        <f>VLOOKUP(A48,samples!A:H,8,FALSE)</f>
        <v>1</v>
      </c>
      <c r="G48" s="1" t="s">
        <v>341</v>
      </c>
      <c r="H48" s="1" t="s">
        <v>175</v>
      </c>
      <c r="I48" s="1" t="s">
        <v>543</v>
      </c>
      <c r="J48" s="1">
        <v>0</v>
      </c>
      <c r="K48" s="1" t="s">
        <v>434</v>
      </c>
      <c r="L48" s="1" t="s">
        <v>535</v>
      </c>
      <c r="M48" s="1" t="s">
        <v>75</v>
      </c>
      <c r="N48" s="1">
        <v>37</v>
      </c>
      <c r="O48" s="1">
        <v>2100</v>
      </c>
      <c r="P48" s="1">
        <v>86.5</v>
      </c>
      <c r="Q48" s="1">
        <v>129.69999999999999</v>
      </c>
      <c r="R48" s="1">
        <v>177.8</v>
      </c>
      <c r="S48" s="23">
        <v>170</v>
      </c>
      <c r="T48" s="23">
        <v>130</v>
      </c>
      <c r="U48" s="23">
        <v>80</v>
      </c>
      <c r="V48" s="7">
        <v>124.66666666666666</v>
      </c>
    </row>
    <row r="49" spans="1:22" ht="15.75" customHeight="1" x14ac:dyDescent="0.2">
      <c r="A49" s="1" t="s">
        <v>646</v>
      </c>
      <c r="B49" s="1" t="s">
        <v>237</v>
      </c>
      <c r="C49" s="1" t="s">
        <v>237</v>
      </c>
      <c r="D49" s="1">
        <f>VLOOKUP(A49,samples!A:E,5,FALSE)</f>
        <v>60</v>
      </c>
      <c r="E49" s="1" t="s">
        <v>43</v>
      </c>
      <c r="F49" s="1">
        <f>VLOOKUP(A49,samples!A:H,8,FALSE)</f>
        <v>1</v>
      </c>
      <c r="G49" s="1" t="s">
        <v>44</v>
      </c>
      <c r="H49" s="1" t="s">
        <v>45</v>
      </c>
      <c r="I49" s="1" t="s">
        <v>74</v>
      </c>
      <c r="J49" s="1">
        <v>0</v>
      </c>
      <c r="K49" s="1" t="s">
        <v>62</v>
      </c>
      <c r="L49" s="1" t="e">
        <v>#N/A</v>
      </c>
      <c r="M49" s="1" t="e">
        <v>#N/A</v>
      </c>
      <c r="N49" s="1" t="e">
        <v>#N/A</v>
      </c>
      <c r="O49" s="1" t="e">
        <v>#N/A</v>
      </c>
      <c r="P49" s="1">
        <v>78.400000000000006</v>
      </c>
      <c r="Q49" s="1">
        <v>106.8</v>
      </c>
      <c r="R49" s="1">
        <v>152.4</v>
      </c>
      <c r="S49" s="8">
        <v>180</v>
      </c>
      <c r="T49" s="8">
        <v>150</v>
      </c>
      <c r="U49" s="8">
        <v>100</v>
      </c>
      <c r="V49" s="7">
        <v>143.46666666666664</v>
      </c>
    </row>
    <row r="50" spans="1:22" ht="15.75" customHeight="1" x14ac:dyDescent="0.2">
      <c r="A50" s="1" t="s">
        <v>655</v>
      </c>
      <c r="B50" s="1" t="s">
        <v>143</v>
      </c>
      <c r="C50" s="1" t="s">
        <v>143</v>
      </c>
      <c r="D50" s="1">
        <f>VLOOKUP(A50,samples!A:E,5,FALSE)</f>
        <v>61</v>
      </c>
      <c r="E50" s="1" t="s">
        <v>43</v>
      </c>
      <c r="F50" s="1">
        <f>VLOOKUP(A50,samples!A:H,8,FALSE)</f>
        <v>1</v>
      </c>
      <c r="G50" s="1" t="s">
        <v>106</v>
      </c>
      <c r="H50" s="1" t="s">
        <v>107</v>
      </c>
      <c r="I50" s="1" t="s">
        <v>344</v>
      </c>
      <c r="J50" s="1">
        <v>0</v>
      </c>
      <c r="K50" s="1" t="s">
        <v>62</v>
      </c>
      <c r="L50" s="1" t="s">
        <v>48</v>
      </c>
      <c r="M50" s="1" t="s">
        <v>201</v>
      </c>
      <c r="N50" s="1">
        <v>32.200000000000003</v>
      </c>
      <c r="O50" s="1">
        <v>2100</v>
      </c>
      <c r="P50" s="1">
        <v>73</v>
      </c>
      <c r="Q50" s="1">
        <v>101.8</v>
      </c>
      <c r="R50" s="1">
        <v>146.69999999999999</v>
      </c>
      <c r="S50" s="6">
        <v>180</v>
      </c>
      <c r="T50" s="6">
        <v>150</v>
      </c>
      <c r="U50" s="6">
        <v>110</v>
      </c>
      <c r="V50" s="7">
        <v>148.83333333333331</v>
      </c>
    </row>
    <row r="51" spans="1:22" ht="15.75" customHeight="1" x14ac:dyDescent="0.2">
      <c r="A51" s="1" t="s">
        <v>662</v>
      </c>
      <c r="B51" s="1" t="s">
        <v>166</v>
      </c>
      <c r="C51" s="1" t="s">
        <v>166</v>
      </c>
      <c r="D51" s="1">
        <f>VLOOKUP(A51,samples!A:E,5,FALSE)</f>
        <v>62</v>
      </c>
      <c r="E51" s="1" t="s">
        <v>43</v>
      </c>
      <c r="F51" s="1">
        <f>VLOOKUP(A51,samples!A:H,8,FALSE)</f>
        <v>1</v>
      </c>
      <c r="G51" s="1" t="s">
        <v>106</v>
      </c>
      <c r="H51" s="1" t="s">
        <v>107</v>
      </c>
      <c r="I51" s="1" t="s">
        <v>74</v>
      </c>
      <c r="J51" s="1">
        <v>0</v>
      </c>
      <c r="K51" s="1" t="s">
        <v>62</v>
      </c>
      <c r="L51" s="1" t="e">
        <v>#N/A</v>
      </c>
      <c r="M51" s="1" t="e">
        <v>#N/A</v>
      </c>
      <c r="N51" s="1" t="e">
        <v>#N/A</v>
      </c>
      <c r="O51" s="1" t="e">
        <v>#N/A</v>
      </c>
      <c r="P51" s="1">
        <v>75.8</v>
      </c>
      <c r="Q51" s="1">
        <v>108.5</v>
      </c>
      <c r="R51" s="1">
        <v>151.9</v>
      </c>
      <c r="S51" s="8">
        <v>180</v>
      </c>
      <c r="T51" s="8">
        <v>150</v>
      </c>
      <c r="U51" s="8">
        <v>100</v>
      </c>
      <c r="V51" s="7">
        <v>143.93333333333334</v>
      </c>
    </row>
    <row r="52" spans="1:22" ht="15.75" customHeight="1" x14ac:dyDescent="0.2">
      <c r="A52" s="9" t="s">
        <v>673</v>
      </c>
      <c r="B52" s="1" t="s">
        <v>674</v>
      </c>
      <c r="C52" s="1" t="s">
        <v>166</v>
      </c>
      <c r="D52" s="1">
        <f>VLOOKUP(A52,samples!A:E,5,FALSE)</f>
        <v>63</v>
      </c>
      <c r="E52" s="1" t="s">
        <v>676</v>
      </c>
      <c r="F52" s="1">
        <f>VLOOKUP(A52,samples!A:H,8,FALSE)</f>
        <v>1</v>
      </c>
      <c r="G52" s="1" t="s">
        <v>106</v>
      </c>
      <c r="H52" s="1" t="s">
        <v>107</v>
      </c>
      <c r="I52" s="1" t="s">
        <v>74</v>
      </c>
      <c r="J52" s="1">
        <v>0</v>
      </c>
      <c r="K52" s="1" t="s">
        <v>62</v>
      </c>
      <c r="L52" s="1" t="e">
        <v>#N/A</v>
      </c>
      <c r="M52" s="1" t="e">
        <v>#N/A</v>
      </c>
      <c r="N52" s="1" t="e">
        <v>#N/A</v>
      </c>
      <c r="O52" s="1" t="e">
        <v>#N/A</v>
      </c>
      <c r="P52" s="1">
        <v>75.8</v>
      </c>
      <c r="Q52" s="1">
        <v>108.5</v>
      </c>
      <c r="R52" s="1">
        <v>151.9</v>
      </c>
      <c r="S52" s="1">
        <f t="shared" ref="S52:U52" si="3">ROUND((256-P52),-1)</f>
        <v>180</v>
      </c>
      <c r="T52" s="1">
        <f t="shared" si="3"/>
        <v>150</v>
      </c>
      <c r="U52" s="1">
        <f t="shared" si="3"/>
        <v>100</v>
      </c>
      <c r="V52" s="7">
        <v>143.93333333333334</v>
      </c>
    </row>
    <row r="53" spans="1:22" ht="15.75" customHeight="1" x14ac:dyDescent="0.2">
      <c r="A53" s="1" t="s">
        <v>682</v>
      </c>
      <c r="B53" s="1" t="s">
        <v>683</v>
      </c>
      <c r="C53" s="1" t="s">
        <v>683</v>
      </c>
      <c r="D53" s="1">
        <f>VLOOKUP(A53,samples!A:E,5,FALSE)</f>
        <v>64</v>
      </c>
      <c r="E53" s="1" t="s">
        <v>43</v>
      </c>
      <c r="F53" s="1">
        <f>VLOOKUP(A53,samples!A:H,8,FALSE)</f>
        <v>1</v>
      </c>
      <c r="G53" s="1" t="s">
        <v>44</v>
      </c>
      <c r="H53" s="1" t="s">
        <v>45</v>
      </c>
      <c r="I53" s="1" t="s">
        <v>258</v>
      </c>
      <c r="J53" s="1">
        <v>0</v>
      </c>
      <c r="K53" s="1" t="s">
        <v>62</v>
      </c>
      <c r="L53" s="1" t="e">
        <v>#N/A</v>
      </c>
      <c r="M53" s="1" t="e">
        <v>#N/A</v>
      </c>
      <c r="N53" s="1" t="e">
        <v>#N/A</v>
      </c>
      <c r="O53" s="1" t="e">
        <v>#N/A</v>
      </c>
      <c r="P53" s="1">
        <v>104.2</v>
      </c>
      <c r="Q53" s="1">
        <v>151.19999999999999</v>
      </c>
      <c r="R53" s="1">
        <v>176.6</v>
      </c>
      <c r="S53" s="24">
        <v>150</v>
      </c>
      <c r="T53" s="24">
        <v>100</v>
      </c>
      <c r="U53" s="24">
        <v>80</v>
      </c>
      <c r="V53" s="7">
        <v>112</v>
      </c>
    </row>
    <row r="54" spans="1:22" ht="15.75" customHeight="1" x14ac:dyDescent="0.2">
      <c r="A54" s="9" t="s">
        <v>694</v>
      </c>
      <c r="B54" s="1" t="s">
        <v>200</v>
      </c>
      <c r="C54" s="1" t="s">
        <v>200</v>
      </c>
      <c r="D54" s="1">
        <f>VLOOKUP(A54,samples!A:E,5,FALSE)</f>
        <v>65</v>
      </c>
      <c r="E54" s="1" t="s">
        <v>43</v>
      </c>
      <c r="F54" s="1">
        <f>VLOOKUP(A54,samples!A:H,8,FALSE)</f>
        <v>1</v>
      </c>
      <c r="G54" s="1" t="s">
        <v>698</v>
      </c>
      <c r="H54" s="1" t="s">
        <v>107</v>
      </c>
      <c r="I54" s="1" t="s">
        <v>74</v>
      </c>
      <c r="J54" s="1">
        <v>0</v>
      </c>
      <c r="K54" s="1" t="s">
        <v>75</v>
      </c>
      <c r="L54" s="1" t="e">
        <v>#N/A</v>
      </c>
      <c r="M54" s="1" t="e">
        <v>#N/A</v>
      </c>
      <c r="N54" s="1" t="e">
        <v>#N/A</v>
      </c>
      <c r="O54" s="1" t="e">
        <v>#N/A</v>
      </c>
      <c r="P54" s="1">
        <v>74.900000000000006</v>
      </c>
      <c r="Q54" s="1">
        <v>102.7</v>
      </c>
      <c r="R54" s="1">
        <v>149.80000000000001</v>
      </c>
      <c r="S54" s="1">
        <f t="shared" ref="S54:U54" si="4">ROUND((256-P54),-1)</f>
        <v>180</v>
      </c>
      <c r="T54" s="1">
        <f t="shared" si="4"/>
        <v>150</v>
      </c>
      <c r="U54" s="1">
        <f t="shared" si="4"/>
        <v>110</v>
      </c>
      <c r="V54" s="7">
        <v>146.86666666666667</v>
      </c>
    </row>
    <row r="55" spans="1:22" ht="15.75" customHeight="1" x14ac:dyDescent="0.2">
      <c r="A55" s="9" t="s">
        <v>711</v>
      </c>
      <c r="B55" s="1" t="s">
        <v>712</v>
      </c>
      <c r="C55" s="1" t="s">
        <v>200</v>
      </c>
      <c r="D55" s="1">
        <f>VLOOKUP(A55,samples!A:E,5,FALSE)</f>
        <v>67</v>
      </c>
      <c r="E55" s="1" t="s">
        <v>714</v>
      </c>
      <c r="F55" s="1">
        <f>VLOOKUP(A55,samples!A:H,8,FALSE)</f>
        <v>1</v>
      </c>
      <c r="G55" s="1" t="s">
        <v>698</v>
      </c>
      <c r="H55" s="1" t="s">
        <v>107</v>
      </c>
      <c r="I55" s="1" t="s">
        <v>74</v>
      </c>
      <c r="J55" s="1">
        <v>0</v>
      </c>
      <c r="K55" s="1" t="s">
        <v>75</v>
      </c>
      <c r="L55" s="1" t="e">
        <v>#N/A</v>
      </c>
      <c r="M55" s="1" t="e">
        <v>#N/A</v>
      </c>
      <c r="N55" s="1" t="e">
        <v>#N/A</v>
      </c>
      <c r="O55" s="1" t="e">
        <v>#N/A</v>
      </c>
      <c r="P55" s="1">
        <v>74.900000000000006</v>
      </c>
      <c r="Q55" s="1">
        <v>102.7</v>
      </c>
      <c r="R55" s="1">
        <v>149.80000000000001</v>
      </c>
      <c r="S55" s="1">
        <f t="shared" ref="S55:U55" si="5">ROUND((256-P55),-1)</f>
        <v>180</v>
      </c>
      <c r="T55" s="1">
        <f t="shared" si="5"/>
        <v>150</v>
      </c>
      <c r="U55" s="1">
        <f t="shared" si="5"/>
        <v>110</v>
      </c>
      <c r="V55" s="7">
        <v>146.86666666666667</v>
      </c>
    </row>
    <row r="56" spans="1:22" ht="15.75" customHeight="1" x14ac:dyDescent="0.2">
      <c r="A56" s="1" t="s">
        <v>720</v>
      </c>
      <c r="B56" s="1" t="s">
        <v>721</v>
      </c>
      <c r="C56" s="1" t="s">
        <v>200</v>
      </c>
      <c r="D56" s="1">
        <f>VLOOKUP(A56,samples!A:E,5,FALSE)</f>
        <v>68</v>
      </c>
      <c r="E56" s="1" t="s">
        <v>723</v>
      </c>
      <c r="F56" s="1">
        <f>VLOOKUP(A56,samples!A:H,8,FALSE)</f>
        <v>1</v>
      </c>
      <c r="G56" s="1" t="s">
        <v>698</v>
      </c>
      <c r="H56" s="1" t="s">
        <v>107</v>
      </c>
      <c r="I56" s="1" t="s">
        <v>74</v>
      </c>
      <c r="J56" s="1">
        <v>0</v>
      </c>
      <c r="K56" s="1" t="s">
        <v>75</v>
      </c>
      <c r="L56" s="1" t="e">
        <v>#N/A</v>
      </c>
      <c r="M56" s="1" t="e">
        <v>#N/A</v>
      </c>
      <c r="N56" s="1" t="e">
        <v>#N/A</v>
      </c>
      <c r="O56" s="1" t="e">
        <v>#N/A</v>
      </c>
      <c r="P56" s="1">
        <v>74.900000000000006</v>
      </c>
      <c r="Q56" s="1">
        <v>102.7</v>
      </c>
      <c r="R56" s="1">
        <v>149.80000000000001</v>
      </c>
      <c r="S56" s="6">
        <v>180</v>
      </c>
      <c r="T56" s="6">
        <v>150</v>
      </c>
      <c r="U56" s="6">
        <v>110</v>
      </c>
      <c r="V56" s="7">
        <v>146.86666666666667</v>
      </c>
    </row>
    <row r="57" spans="1:22" ht="15.75" customHeight="1" x14ac:dyDescent="0.2">
      <c r="A57" s="1" t="s">
        <v>730</v>
      </c>
      <c r="B57" s="1" t="s">
        <v>180</v>
      </c>
      <c r="C57" s="1" t="s">
        <v>180</v>
      </c>
      <c r="D57" s="1">
        <f>VLOOKUP(A57,samples!A:E,5,FALSE)</f>
        <v>69</v>
      </c>
      <c r="E57" s="1" t="s">
        <v>43</v>
      </c>
      <c r="F57" s="1">
        <f>VLOOKUP(A57,samples!A:H,8,FALSE)</f>
        <v>1</v>
      </c>
      <c r="G57" s="1" t="s">
        <v>213</v>
      </c>
      <c r="H57" s="1" t="s">
        <v>175</v>
      </c>
      <c r="I57" s="1" t="s">
        <v>258</v>
      </c>
      <c r="J57" s="1">
        <v>0</v>
      </c>
      <c r="K57" s="1" t="s">
        <v>62</v>
      </c>
      <c r="L57" s="1" t="e">
        <v>#N/A</v>
      </c>
      <c r="M57" s="1" t="e">
        <v>#N/A</v>
      </c>
      <c r="N57" s="1" t="e">
        <v>#N/A</v>
      </c>
      <c r="O57" s="1" t="e">
        <v>#N/A</v>
      </c>
      <c r="P57" s="1">
        <v>70.5</v>
      </c>
      <c r="Q57" s="1">
        <v>102</v>
      </c>
      <c r="R57" s="1">
        <v>148.9</v>
      </c>
      <c r="S57" s="6">
        <v>190</v>
      </c>
      <c r="T57" s="6">
        <v>150</v>
      </c>
      <c r="U57" s="6">
        <v>110</v>
      </c>
      <c r="V57" s="7">
        <v>148.86666666666667</v>
      </c>
    </row>
    <row r="58" spans="1:22" ht="15.75" customHeight="1" x14ac:dyDescent="0.2">
      <c r="A58" s="1" t="s">
        <v>738</v>
      </c>
      <c r="B58" s="1" t="s">
        <v>739</v>
      </c>
      <c r="C58" s="1" t="s">
        <v>739</v>
      </c>
      <c r="D58" s="1">
        <f>VLOOKUP(A58,samples!A:E,5,FALSE)</f>
        <v>70</v>
      </c>
      <c r="E58" s="1" t="s">
        <v>43</v>
      </c>
      <c r="F58" s="1">
        <f>VLOOKUP(A58,samples!A:H,8,FALSE)</f>
        <v>1</v>
      </c>
      <c r="G58" s="1" t="s">
        <v>353</v>
      </c>
      <c r="H58" s="1" t="s">
        <v>107</v>
      </c>
      <c r="I58" s="1" t="s">
        <v>74</v>
      </c>
      <c r="J58" s="1">
        <v>0</v>
      </c>
      <c r="K58" s="1" t="s">
        <v>62</v>
      </c>
      <c r="L58" s="1" t="e">
        <v>#N/A</v>
      </c>
      <c r="M58" s="1" t="e">
        <v>#N/A</v>
      </c>
      <c r="N58" s="1" t="e">
        <v>#N/A</v>
      </c>
      <c r="O58" s="1" t="e">
        <v>#N/A</v>
      </c>
      <c r="P58" s="1">
        <v>74.400000000000006</v>
      </c>
      <c r="Q58" s="1">
        <v>100.6</v>
      </c>
      <c r="R58" s="1">
        <v>148.30000000000001</v>
      </c>
      <c r="S58" s="10">
        <v>180</v>
      </c>
      <c r="T58" s="10">
        <v>160</v>
      </c>
      <c r="U58" s="10">
        <v>110</v>
      </c>
      <c r="V58" s="7">
        <v>148.23333333333335</v>
      </c>
    </row>
    <row r="59" spans="1:22" ht="15.75" customHeight="1" x14ac:dyDescent="0.2">
      <c r="A59" s="1" t="s">
        <v>748</v>
      </c>
      <c r="B59" s="1" t="s">
        <v>432</v>
      </c>
      <c r="C59" s="1" t="s">
        <v>432</v>
      </c>
      <c r="D59" s="1">
        <f>VLOOKUP(A59,samples!A:E,5,FALSE)</f>
        <v>71</v>
      </c>
      <c r="E59" s="1" t="s">
        <v>43</v>
      </c>
      <c r="F59" s="1">
        <f>VLOOKUP(A59,samples!A:H,8,FALSE)</f>
        <v>1</v>
      </c>
      <c r="G59" s="1" t="s">
        <v>341</v>
      </c>
      <c r="H59" s="1" t="s">
        <v>175</v>
      </c>
      <c r="I59" s="1" t="s">
        <v>543</v>
      </c>
      <c r="J59" s="1">
        <v>0</v>
      </c>
      <c r="K59" s="1" t="s">
        <v>434</v>
      </c>
      <c r="L59" s="1" t="s">
        <v>535</v>
      </c>
      <c r="M59" s="1" t="s">
        <v>755</v>
      </c>
      <c r="N59" s="1">
        <v>46.1</v>
      </c>
      <c r="O59" s="1">
        <v>2130</v>
      </c>
      <c r="P59" s="1">
        <v>91.4</v>
      </c>
      <c r="Q59" s="1">
        <v>127.2</v>
      </c>
      <c r="R59" s="1">
        <v>173.4</v>
      </c>
      <c r="S59" s="13">
        <v>160</v>
      </c>
      <c r="T59" s="13">
        <v>130</v>
      </c>
      <c r="U59" s="13">
        <v>80</v>
      </c>
      <c r="V59" s="7">
        <v>125.33333333333334</v>
      </c>
    </row>
    <row r="60" spans="1:22" ht="15.75" customHeight="1" x14ac:dyDescent="0.2">
      <c r="A60" s="1" t="s">
        <v>756</v>
      </c>
      <c r="B60" s="1" t="s">
        <v>186</v>
      </c>
      <c r="C60" s="1" t="s">
        <v>186</v>
      </c>
      <c r="D60" s="1">
        <f>VLOOKUP(A60,samples!A:E,5,FALSE)</f>
        <v>72</v>
      </c>
      <c r="E60" s="1" t="s">
        <v>758</v>
      </c>
      <c r="F60" s="1">
        <f>VLOOKUP(A60,samples!A:H,8,FALSE)</f>
        <v>1</v>
      </c>
      <c r="G60" s="1" t="s">
        <v>440</v>
      </c>
      <c r="H60" s="1" t="s">
        <v>107</v>
      </c>
      <c r="I60" s="1" t="s">
        <v>61</v>
      </c>
      <c r="J60" s="1">
        <v>0</v>
      </c>
      <c r="K60" s="1" t="s">
        <v>434</v>
      </c>
      <c r="L60" s="1" t="e">
        <v>#N/A</v>
      </c>
      <c r="M60" s="1" t="e">
        <v>#N/A</v>
      </c>
      <c r="N60" s="1" t="e">
        <v>#N/A</v>
      </c>
      <c r="O60" s="1" t="e">
        <v>#N/A</v>
      </c>
      <c r="P60" s="1">
        <v>76.8</v>
      </c>
      <c r="Q60" s="1">
        <v>104.4</v>
      </c>
      <c r="R60" s="1">
        <v>149.69999999999999</v>
      </c>
      <c r="S60" s="6">
        <v>180</v>
      </c>
      <c r="T60" s="6">
        <v>150</v>
      </c>
      <c r="U60" s="6">
        <v>110</v>
      </c>
      <c r="V60" s="7">
        <v>145.69999999999999</v>
      </c>
    </row>
    <row r="61" spans="1:22" ht="15.75" customHeight="1" x14ac:dyDescent="0.2">
      <c r="A61" s="1" t="s">
        <v>799</v>
      </c>
      <c r="B61" s="1" t="s">
        <v>463</v>
      </c>
      <c r="C61" s="1" t="s">
        <v>463</v>
      </c>
      <c r="D61" s="1">
        <f>VLOOKUP(A61,samples!A:E,5,FALSE)</f>
        <v>76</v>
      </c>
      <c r="E61" s="1" t="s">
        <v>43</v>
      </c>
      <c r="F61" s="1">
        <f>VLOOKUP(A61,samples!A:H,8,FALSE)</f>
        <v>1</v>
      </c>
      <c r="G61" s="1" t="s">
        <v>341</v>
      </c>
      <c r="H61" s="1" t="s">
        <v>175</v>
      </c>
      <c r="I61" s="1" t="s">
        <v>400</v>
      </c>
      <c r="J61" s="1">
        <v>0</v>
      </c>
      <c r="K61" s="1" t="s">
        <v>62</v>
      </c>
      <c r="L61" s="1" t="e">
        <v>#N/A</v>
      </c>
      <c r="M61" s="1" t="e">
        <v>#N/A</v>
      </c>
      <c r="N61" s="1" t="e">
        <v>#N/A</v>
      </c>
      <c r="O61" s="1" t="e">
        <v>#N/A</v>
      </c>
      <c r="P61" s="1">
        <v>73.5</v>
      </c>
      <c r="Q61" s="1">
        <v>99.2</v>
      </c>
      <c r="R61" s="1">
        <v>144</v>
      </c>
      <c r="S61" s="10">
        <v>180</v>
      </c>
      <c r="T61" s="10">
        <v>160</v>
      </c>
      <c r="U61" s="10">
        <v>110</v>
      </c>
      <c r="V61" s="7">
        <v>150.43333333333334</v>
      </c>
    </row>
    <row r="62" spans="1:22" ht="15.75" customHeight="1" x14ac:dyDescent="0.2">
      <c r="A62" s="1" t="s">
        <v>810</v>
      </c>
      <c r="B62" s="1" t="s">
        <v>442</v>
      </c>
      <c r="C62" s="1" t="s">
        <v>442</v>
      </c>
      <c r="D62" s="1">
        <f>VLOOKUP(A62,samples!A:E,5,FALSE)</f>
        <v>77</v>
      </c>
      <c r="E62" s="1" t="s">
        <v>43</v>
      </c>
      <c r="F62" s="1">
        <f>VLOOKUP(A62,samples!A:H,8,FALSE)</f>
        <v>1</v>
      </c>
      <c r="G62" s="1" t="s">
        <v>341</v>
      </c>
      <c r="H62" s="1" t="s">
        <v>175</v>
      </c>
      <c r="I62" s="1" t="s">
        <v>61</v>
      </c>
      <c r="J62" s="1">
        <v>0</v>
      </c>
      <c r="K62" s="1" t="s">
        <v>454</v>
      </c>
      <c r="L62" s="1" t="e">
        <v>#N/A</v>
      </c>
      <c r="M62" s="1" t="e">
        <v>#N/A</v>
      </c>
      <c r="N62" s="1" t="e">
        <v>#N/A</v>
      </c>
      <c r="O62" s="1" t="e">
        <v>#N/A</v>
      </c>
      <c r="P62" s="1">
        <v>97.1</v>
      </c>
      <c r="Q62" s="1">
        <v>135.5</v>
      </c>
      <c r="R62" s="1">
        <v>174.6</v>
      </c>
      <c r="S62" s="11">
        <v>160</v>
      </c>
      <c r="T62" s="11">
        <v>120</v>
      </c>
      <c r="U62" s="11">
        <v>80</v>
      </c>
      <c r="V62" s="7">
        <v>120.26666666666668</v>
      </c>
    </row>
    <row r="63" spans="1:22" ht="15.75" customHeight="1" x14ac:dyDescent="0.2">
      <c r="A63" s="1" t="s">
        <v>818</v>
      </c>
      <c r="B63" s="1" t="s">
        <v>469</v>
      </c>
      <c r="C63" s="1" t="s">
        <v>469</v>
      </c>
      <c r="D63" s="1">
        <f>VLOOKUP(A63,samples!A:E,5,FALSE)</f>
        <v>78</v>
      </c>
      <c r="E63" s="1" t="s">
        <v>43</v>
      </c>
      <c r="F63" s="1">
        <f>VLOOKUP(A63,samples!A:H,8,FALSE)</f>
        <v>1</v>
      </c>
      <c r="G63" s="1" t="s">
        <v>578</v>
      </c>
      <c r="H63" s="1" t="s">
        <v>816</v>
      </c>
      <c r="I63" s="1" t="s">
        <v>823</v>
      </c>
      <c r="J63" s="1">
        <v>0</v>
      </c>
      <c r="K63" s="1" t="s">
        <v>62</v>
      </c>
      <c r="L63" s="1" t="e">
        <v>#N/A</v>
      </c>
      <c r="M63" s="1" t="e">
        <v>#N/A</v>
      </c>
      <c r="N63" s="1" t="e">
        <v>#N/A</v>
      </c>
      <c r="O63" s="1" t="e">
        <v>#N/A</v>
      </c>
      <c r="P63" s="1">
        <v>73</v>
      </c>
      <c r="Q63" s="1">
        <v>99.1</v>
      </c>
      <c r="R63" s="1">
        <v>144.6</v>
      </c>
      <c r="S63" s="10">
        <v>180</v>
      </c>
      <c r="T63" s="10">
        <v>160</v>
      </c>
      <c r="U63" s="10">
        <v>110</v>
      </c>
      <c r="V63" s="7">
        <v>150.43333333333334</v>
      </c>
    </row>
    <row r="64" spans="1:22" ht="15.75" customHeight="1" x14ac:dyDescent="0.2">
      <c r="A64" s="1" t="s">
        <v>825</v>
      </c>
      <c r="B64" s="1" t="s">
        <v>826</v>
      </c>
      <c r="C64" s="1" t="s">
        <v>393</v>
      </c>
      <c r="D64" s="1">
        <f>VLOOKUP(A64,samples!A:E,5,FALSE)</f>
        <v>79</v>
      </c>
      <c r="E64" s="1" t="s">
        <v>828</v>
      </c>
      <c r="F64" s="1">
        <f>VLOOKUP(A64,samples!A:H,8,FALSE)</f>
        <v>1</v>
      </c>
      <c r="G64" s="1" t="s">
        <v>341</v>
      </c>
      <c r="H64" s="1" t="s">
        <v>175</v>
      </c>
      <c r="I64" s="1" t="s">
        <v>400</v>
      </c>
      <c r="J64" s="1">
        <v>0</v>
      </c>
      <c r="K64" s="1" t="s">
        <v>62</v>
      </c>
      <c r="L64" s="1" t="e">
        <v>#N/A</v>
      </c>
      <c r="M64" s="1" t="e">
        <v>#N/A</v>
      </c>
      <c r="N64" s="1" t="e">
        <v>#N/A</v>
      </c>
      <c r="O64" s="1" t="e">
        <v>#N/A</v>
      </c>
      <c r="P64" s="1">
        <v>67</v>
      </c>
      <c r="Q64" s="1">
        <v>85.4</v>
      </c>
      <c r="R64" s="1">
        <v>130.30000000000001</v>
      </c>
      <c r="S64" s="17">
        <v>190</v>
      </c>
      <c r="T64" s="17">
        <v>170</v>
      </c>
      <c r="U64" s="17">
        <v>130</v>
      </c>
      <c r="V64" s="7">
        <v>161.76666666666665</v>
      </c>
    </row>
    <row r="65" spans="1:22" ht="15.75" customHeight="1" x14ac:dyDescent="0.2">
      <c r="A65" s="1" t="s">
        <v>837</v>
      </c>
      <c r="B65" s="1" t="s">
        <v>838</v>
      </c>
      <c r="C65" s="1" t="s">
        <v>790</v>
      </c>
      <c r="D65" s="1">
        <f>VLOOKUP(A65,samples!A:E,5,FALSE)</f>
        <v>80</v>
      </c>
      <c r="E65" s="1" t="s">
        <v>43</v>
      </c>
      <c r="F65" s="1">
        <f>VLOOKUP(A65,samples!A:H,8,FALSE)</f>
        <v>1</v>
      </c>
      <c r="G65" s="1" t="s">
        <v>353</v>
      </c>
      <c r="H65" s="1" t="s">
        <v>107</v>
      </c>
      <c r="I65" s="1" t="s">
        <v>46</v>
      </c>
      <c r="J65" s="1">
        <v>0</v>
      </c>
      <c r="K65" s="1" t="s">
        <v>62</v>
      </c>
      <c r="L65" s="1" t="e">
        <v>#N/A</v>
      </c>
      <c r="M65" s="1" t="e">
        <v>#N/A</v>
      </c>
      <c r="N65" s="1" t="e">
        <v>#N/A</v>
      </c>
      <c r="O65" s="1" t="e">
        <v>#N/A</v>
      </c>
      <c r="P65" s="1">
        <v>71.8</v>
      </c>
      <c r="Q65" s="1">
        <v>100.6</v>
      </c>
      <c r="R65" s="1">
        <v>147</v>
      </c>
      <c r="S65" s="10">
        <v>180</v>
      </c>
      <c r="T65" s="10">
        <v>160</v>
      </c>
      <c r="U65" s="10">
        <v>110</v>
      </c>
      <c r="V65" s="7">
        <v>149.53333333333336</v>
      </c>
    </row>
    <row r="66" spans="1:22" ht="15.75" customHeight="1" x14ac:dyDescent="0.2">
      <c r="A66" s="1" t="s">
        <v>846</v>
      </c>
      <c r="B66" s="1" t="s">
        <v>530</v>
      </c>
      <c r="C66" s="1" t="s">
        <v>530</v>
      </c>
      <c r="D66" s="1">
        <f>VLOOKUP(A66,samples!A:E,5,FALSE)</f>
        <v>81</v>
      </c>
      <c r="E66" s="1" t="s">
        <v>848</v>
      </c>
      <c r="F66" s="1">
        <f>VLOOKUP(A66,samples!A:H,8,FALSE)</f>
        <v>1</v>
      </c>
      <c r="G66" s="1" t="s">
        <v>341</v>
      </c>
      <c r="H66" s="1" t="s">
        <v>175</v>
      </c>
      <c r="I66" s="1" t="s">
        <v>543</v>
      </c>
      <c r="J66" s="1">
        <v>0</v>
      </c>
      <c r="K66" s="1" t="s">
        <v>434</v>
      </c>
      <c r="L66" s="1" t="e">
        <v>#N/A</v>
      </c>
      <c r="M66" s="1" t="e">
        <v>#N/A</v>
      </c>
      <c r="N66" s="1" t="e">
        <v>#N/A</v>
      </c>
      <c r="O66" s="1" t="e">
        <v>#N/A</v>
      </c>
      <c r="P66" s="1">
        <v>74.7</v>
      </c>
      <c r="Q66" s="1">
        <v>73.599999999999994</v>
      </c>
      <c r="R66" s="1">
        <v>123.8</v>
      </c>
      <c r="S66" s="26">
        <v>180</v>
      </c>
      <c r="T66" s="26">
        <v>180</v>
      </c>
      <c r="U66" s="26">
        <v>130</v>
      </c>
      <c r="V66" s="7">
        <v>165.3</v>
      </c>
    </row>
    <row r="67" spans="1:22" ht="15.75" customHeight="1" x14ac:dyDescent="0.2">
      <c r="A67" s="1" t="s">
        <v>854</v>
      </c>
      <c r="B67" s="1" t="s">
        <v>843</v>
      </c>
      <c r="C67" s="1" t="s">
        <v>843</v>
      </c>
      <c r="D67" s="1">
        <f>VLOOKUP(A67,samples!A:E,5,FALSE)</f>
        <v>82</v>
      </c>
      <c r="E67" s="1" t="s">
        <v>856</v>
      </c>
      <c r="F67" s="1">
        <f>VLOOKUP(A67,samples!A:H,8,FALSE)</f>
        <v>1</v>
      </c>
      <c r="G67" s="1" t="s">
        <v>858</v>
      </c>
      <c r="H67" s="1" t="s">
        <v>279</v>
      </c>
      <c r="I67" s="1" t="s">
        <v>773</v>
      </c>
      <c r="J67" s="1">
        <v>0</v>
      </c>
      <c r="K67" s="1" t="s">
        <v>62</v>
      </c>
      <c r="L67" s="1" t="e">
        <v>#N/A</v>
      </c>
      <c r="M67" s="1" t="e">
        <v>#N/A</v>
      </c>
      <c r="N67" s="1" t="e">
        <v>#N/A</v>
      </c>
      <c r="O67" s="1" t="e">
        <v>#N/A</v>
      </c>
      <c r="P67" s="1">
        <v>74.099999999999994</v>
      </c>
      <c r="Q67" s="1">
        <v>101.3</v>
      </c>
      <c r="R67" s="1">
        <v>147.80000000000001</v>
      </c>
      <c r="S67" s="6">
        <v>180</v>
      </c>
      <c r="T67" s="6">
        <v>150</v>
      </c>
      <c r="U67" s="6">
        <v>110</v>
      </c>
      <c r="V67" s="7">
        <v>148.26666666666665</v>
      </c>
    </row>
    <row r="68" spans="1:22" ht="15.75" customHeight="1" x14ac:dyDescent="0.2">
      <c r="A68" s="1" t="s">
        <v>863</v>
      </c>
      <c r="B68" s="1" t="s">
        <v>865</v>
      </c>
      <c r="C68" s="1" t="s">
        <v>790</v>
      </c>
      <c r="D68" s="1">
        <f>VLOOKUP(A68,samples!A:E,5,FALSE)</f>
        <v>83</v>
      </c>
      <c r="E68" s="1" t="s">
        <v>866</v>
      </c>
      <c r="F68" s="1">
        <f>VLOOKUP(A68,samples!A:H,8,FALSE)</f>
        <v>1</v>
      </c>
      <c r="G68" s="1" t="s">
        <v>353</v>
      </c>
      <c r="H68" s="1" t="s">
        <v>107</v>
      </c>
      <c r="I68" s="1" t="s">
        <v>46</v>
      </c>
      <c r="J68" s="1">
        <v>0</v>
      </c>
      <c r="K68" s="1" t="s">
        <v>62</v>
      </c>
      <c r="L68" s="1" t="e">
        <v>#N/A</v>
      </c>
      <c r="M68" s="1" t="e">
        <v>#N/A</v>
      </c>
      <c r="N68" s="1" t="e">
        <v>#N/A</v>
      </c>
      <c r="O68" s="1" t="e">
        <v>#N/A</v>
      </c>
      <c r="P68" s="1">
        <v>71.8</v>
      </c>
      <c r="Q68" s="1">
        <v>100.6</v>
      </c>
      <c r="R68" s="1">
        <v>147</v>
      </c>
      <c r="S68" s="10">
        <v>180</v>
      </c>
      <c r="T68" s="10">
        <v>160</v>
      </c>
      <c r="U68" s="10">
        <v>110</v>
      </c>
      <c r="V68" s="7">
        <v>149.53333333333336</v>
      </c>
    </row>
    <row r="69" spans="1:22" ht="15.75" customHeight="1" x14ac:dyDescent="0.2">
      <c r="A69" s="1" t="s">
        <v>873</v>
      </c>
      <c r="B69" s="1" t="s">
        <v>257</v>
      </c>
      <c r="C69" s="1" t="s">
        <v>257</v>
      </c>
      <c r="D69" s="1">
        <f>VLOOKUP(A69,samples!A:E,5,FALSE)</f>
        <v>84</v>
      </c>
      <c r="E69" s="1" t="s">
        <v>43</v>
      </c>
      <c r="F69" s="1">
        <f>VLOOKUP(A69,samples!A:H,8,FALSE)</f>
        <v>1</v>
      </c>
      <c r="G69" s="1" t="s">
        <v>877</v>
      </c>
      <c r="H69" s="1" t="s">
        <v>86</v>
      </c>
      <c r="I69" s="1" t="s">
        <v>275</v>
      </c>
      <c r="J69" s="1">
        <v>0</v>
      </c>
      <c r="K69" s="1" t="s">
        <v>62</v>
      </c>
      <c r="L69" s="1" t="e">
        <v>#N/A</v>
      </c>
      <c r="M69" s="1" t="e">
        <v>#N/A</v>
      </c>
      <c r="N69" s="1" t="e">
        <v>#N/A</v>
      </c>
      <c r="O69" s="1" t="e">
        <v>#N/A</v>
      </c>
      <c r="P69" s="1">
        <v>72.400000000000006</v>
      </c>
      <c r="Q69" s="1">
        <v>99.6</v>
      </c>
      <c r="R69" s="1">
        <v>144.9</v>
      </c>
      <c r="S69" s="10">
        <v>180</v>
      </c>
      <c r="T69" s="10">
        <v>160</v>
      </c>
      <c r="U69" s="10">
        <v>110</v>
      </c>
      <c r="V69" s="7">
        <v>150.36666666666667</v>
      </c>
    </row>
    <row r="70" spans="1:22" ht="15.75" customHeight="1" x14ac:dyDescent="0.2">
      <c r="A70" s="1" t="s">
        <v>911</v>
      </c>
      <c r="B70" s="1" t="s">
        <v>912</v>
      </c>
      <c r="C70" s="1" t="s">
        <v>912</v>
      </c>
      <c r="D70" s="1">
        <f>VLOOKUP(A70,samples!A:E,5,FALSE)</f>
        <v>88</v>
      </c>
      <c r="E70" s="1" t="s">
        <v>43</v>
      </c>
      <c r="F70" s="1">
        <f>VLOOKUP(A70,samples!A:H,8,FALSE)</f>
        <v>1</v>
      </c>
      <c r="G70" s="1" t="s">
        <v>917</v>
      </c>
      <c r="H70" s="1" t="s">
        <v>175</v>
      </c>
      <c r="I70" s="1" t="s">
        <v>61</v>
      </c>
      <c r="J70" s="1">
        <v>0</v>
      </c>
      <c r="K70" s="1" t="s">
        <v>434</v>
      </c>
      <c r="L70" s="1" t="s">
        <v>535</v>
      </c>
      <c r="M70" s="1" t="s">
        <v>75</v>
      </c>
      <c r="N70" s="1">
        <v>38.1</v>
      </c>
      <c r="O70" s="1">
        <v>2130</v>
      </c>
      <c r="P70" s="1">
        <v>82.9</v>
      </c>
      <c r="Q70" s="1">
        <v>116.3</v>
      </c>
      <c r="R70" s="1">
        <v>166.2</v>
      </c>
      <c r="S70" s="27">
        <v>170</v>
      </c>
      <c r="T70" s="27">
        <v>140</v>
      </c>
      <c r="U70" s="27">
        <v>90</v>
      </c>
      <c r="V70" s="7">
        <v>134.19999999999999</v>
      </c>
    </row>
    <row r="71" spans="1:22" ht="15.75" customHeight="1" x14ac:dyDescent="0.2">
      <c r="A71" s="1" t="s">
        <v>920</v>
      </c>
      <c r="B71" s="1" t="s">
        <v>921</v>
      </c>
      <c r="C71" s="1" t="s">
        <v>921</v>
      </c>
      <c r="D71" s="1">
        <f>VLOOKUP(A71,samples!A:E,5,FALSE)</f>
        <v>89</v>
      </c>
      <c r="E71" s="1" t="s">
        <v>43</v>
      </c>
      <c r="F71" s="1">
        <f>VLOOKUP(A71,samples!A:H,8,FALSE)</f>
        <v>1</v>
      </c>
      <c r="G71" s="1" t="s">
        <v>386</v>
      </c>
      <c r="H71" s="1" t="s">
        <v>107</v>
      </c>
      <c r="I71" s="1" t="s">
        <v>74</v>
      </c>
      <c r="J71" s="1">
        <v>0</v>
      </c>
      <c r="K71" s="1" t="s">
        <v>356</v>
      </c>
      <c r="L71" s="1" t="s">
        <v>582</v>
      </c>
      <c r="M71" s="1" t="s">
        <v>75</v>
      </c>
      <c r="N71" s="1">
        <v>52.8</v>
      </c>
      <c r="O71" s="1">
        <v>2310</v>
      </c>
      <c r="P71" s="1">
        <v>73.5</v>
      </c>
      <c r="Q71" s="1">
        <v>99.1</v>
      </c>
      <c r="R71" s="1">
        <v>145.30000000000001</v>
      </c>
      <c r="S71" s="10">
        <v>180</v>
      </c>
      <c r="T71" s="10">
        <v>160</v>
      </c>
      <c r="U71" s="10">
        <v>110</v>
      </c>
      <c r="V71" s="7">
        <v>150.03333333333336</v>
      </c>
    </row>
    <row r="72" spans="1:22" ht="15.75" customHeight="1" x14ac:dyDescent="0.2">
      <c r="A72" s="1" t="s">
        <v>929</v>
      </c>
      <c r="B72" s="1" t="s">
        <v>172</v>
      </c>
      <c r="C72" s="1" t="s">
        <v>172</v>
      </c>
      <c r="D72" s="1">
        <f>VLOOKUP(A72,samples!A:E,5,FALSE)</f>
        <v>90</v>
      </c>
      <c r="E72" s="1" t="s">
        <v>43</v>
      </c>
      <c r="F72" s="1">
        <f>VLOOKUP(A72,samples!A:H,8,FALSE)</f>
        <v>1</v>
      </c>
      <c r="G72" s="1" t="s">
        <v>933</v>
      </c>
      <c r="H72" s="1" t="s">
        <v>107</v>
      </c>
      <c r="I72" s="1" t="s">
        <v>74</v>
      </c>
      <c r="J72" s="1">
        <v>0</v>
      </c>
      <c r="K72" s="1" t="s">
        <v>62</v>
      </c>
      <c r="L72" s="1" t="s">
        <v>582</v>
      </c>
      <c r="M72" s="1" t="s">
        <v>755</v>
      </c>
      <c r="N72" s="1">
        <v>50.7</v>
      </c>
      <c r="O72" s="1">
        <v>2100</v>
      </c>
      <c r="P72" s="1">
        <v>70.599999999999994</v>
      </c>
      <c r="Q72" s="1">
        <v>98.2</v>
      </c>
      <c r="R72" s="1">
        <v>144.6</v>
      </c>
      <c r="S72" s="12">
        <v>190</v>
      </c>
      <c r="T72" s="12">
        <v>160</v>
      </c>
      <c r="U72" s="12">
        <v>110</v>
      </c>
      <c r="V72" s="7">
        <v>151.53333333333336</v>
      </c>
    </row>
    <row r="73" spans="1:22" ht="15.75" customHeight="1" x14ac:dyDescent="0.2">
      <c r="A73" s="1" t="s">
        <v>938</v>
      </c>
      <c r="B73" s="1" t="s">
        <v>817</v>
      </c>
      <c r="C73" s="1" t="s">
        <v>817</v>
      </c>
      <c r="D73" s="1">
        <f>VLOOKUP(A73,samples!A:E,5,FALSE)</f>
        <v>91</v>
      </c>
      <c r="E73" s="1" t="s">
        <v>43</v>
      </c>
      <c r="F73" s="1">
        <f>VLOOKUP(A73,samples!A:H,8,FALSE)</f>
        <v>1</v>
      </c>
      <c r="G73" s="1" t="s">
        <v>353</v>
      </c>
      <c r="H73" s="1" t="s">
        <v>107</v>
      </c>
      <c r="I73" s="1" t="s">
        <v>74</v>
      </c>
      <c r="J73" s="1">
        <v>0</v>
      </c>
      <c r="K73" s="1" t="s">
        <v>47</v>
      </c>
      <c r="L73" s="1" t="s">
        <v>333</v>
      </c>
      <c r="M73" s="1" t="s">
        <v>75</v>
      </c>
      <c r="N73" s="1">
        <v>49.7</v>
      </c>
      <c r="O73" s="1">
        <v>2130</v>
      </c>
      <c r="P73" s="1">
        <v>72.7</v>
      </c>
      <c r="Q73" s="1">
        <v>95.2</v>
      </c>
      <c r="R73" s="1">
        <v>140.69999999999999</v>
      </c>
      <c r="S73" s="28">
        <v>180</v>
      </c>
      <c r="T73" s="28">
        <v>160</v>
      </c>
      <c r="U73" s="28">
        <v>120</v>
      </c>
      <c r="V73" s="7">
        <v>153.13333333333333</v>
      </c>
    </row>
    <row r="74" spans="1:22" ht="15.75" customHeight="1" x14ac:dyDescent="0.2">
      <c r="A74" s="1" t="s">
        <v>945</v>
      </c>
      <c r="B74" s="1" t="s">
        <v>378</v>
      </c>
      <c r="C74" s="1" t="s">
        <v>378</v>
      </c>
      <c r="D74" s="1">
        <f>VLOOKUP(A74,samples!A:E,5,FALSE)</f>
        <v>92</v>
      </c>
      <c r="E74" s="1" t="s">
        <v>43</v>
      </c>
      <c r="F74" s="1">
        <f>VLOOKUP(A74,samples!A:H,8,FALSE)</f>
        <v>1</v>
      </c>
      <c r="G74" s="1" t="s">
        <v>947</v>
      </c>
      <c r="H74" s="1" t="s">
        <v>1308</v>
      </c>
      <c r="I74" s="1" t="s">
        <v>275</v>
      </c>
      <c r="J74" s="1">
        <v>0</v>
      </c>
      <c r="K74" s="1" t="s">
        <v>62</v>
      </c>
      <c r="L74" s="1" t="e">
        <v>#N/A</v>
      </c>
      <c r="M74" s="1" t="e">
        <v>#N/A</v>
      </c>
      <c r="N74" s="1" t="e">
        <v>#N/A</v>
      </c>
      <c r="O74" s="1" t="e">
        <v>#N/A</v>
      </c>
      <c r="P74" s="1">
        <v>76.900000000000006</v>
      </c>
      <c r="Q74" s="1">
        <v>103.7</v>
      </c>
      <c r="R74" s="1">
        <v>149.19999999999999</v>
      </c>
      <c r="S74" s="6">
        <v>180</v>
      </c>
      <c r="T74" s="6">
        <v>150</v>
      </c>
      <c r="U74" s="6">
        <v>110</v>
      </c>
      <c r="V74" s="7">
        <v>146.06666666666666</v>
      </c>
    </row>
    <row r="75" spans="1:22" ht="15.75" customHeight="1" x14ac:dyDescent="0.2">
      <c r="A75" s="1" t="s">
        <v>951</v>
      </c>
      <c r="B75" s="1" t="s">
        <v>952</v>
      </c>
      <c r="C75" s="1" t="s">
        <v>850</v>
      </c>
      <c r="D75" s="1">
        <f>VLOOKUP(A75,samples!A:E,5,FALSE)</f>
        <v>93</v>
      </c>
      <c r="E75" s="1" t="s">
        <v>954</v>
      </c>
      <c r="F75" s="1">
        <f>VLOOKUP(A75,samples!A:H,8,FALSE)</f>
        <v>1</v>
      </c>
      <c r="G75" s="1" t="s">
        <v>858</v>
      </c>
      <c r="H75" s="1" t="s">
        <v>279</v>
      </c>
      <c r="I75" s="1" t="s">
        <v>344</v>
      </c>
      <c r="J75" s="1">
        <v>0</v>
      </c>
      <c r="K75" s="1" t="s">
        <v>434</v>
      </c>
      <c r="L75" s="1" t="e">
        <v>#N/A</v>
      </c>
      <c r="M75" s="1" t="e">
        <v>#N/A</v>
      </c>
      <c r="N75" s="1" t="e">
        <v>#N/A</v>
      </c>
      <c r="O75" s="1" t="e">
        <v>#N/A</v>
      </c>
      <c r="P75" s="1">
        <v>88.8</v>
      </c>
      <c r="Q75" s="1">
        <v>122.1</v>
      </c>
      <c r="R75" s="1">
        <v>167.6</v>
      </c>
      <c r="S75" s="29">
        <v>170</v>
      </c>
      <c r="T75" s="29">
        <v>130</v>
      </c>
      <c r="U75" s="29">
        <v>90</v>
      </c>
      <c r="V75" s="7">
        <v>129.83333333333331</v>
      </c>
    </row>
    <row r="76" spans="1:22" ht="15.75" customHeight="1" x14ac:dyDescent="0.2">
      <c r="A76" s="1" t="s">
        <v>962</v>
      </c>
      <c r="B76" s="1" t="s">
        <v>964</v>
      </c>
      <c r="C76" s="1" t="s">
        <v>850</v>
      </c>
      <c r="D76" s="1">
        <f>VLOOKUP(A76,samples!A:E,5,FALSE)</f>
        <v>94</v>
      </c>
      <c r="E76" s="1" t="s">
        <v>43</v>
      </c>
      <c r="F76" s="1">
        <f>VLOOKUP(A76,samples!A:H,8,FALSE)</f>
        <v>1</v>
      </c>
      <c r="G76" s="1" t="s">
        <v>858</v>
      </c>
      <c r="H76" s="1" t="s">
        <v>279</v>
      </c>
      <c r="I76" s="1" t="s">
        <v>344</v>
      </c>
      <c r="J76" s="1">
        <v>0</v>
      </c>
      <c r="K76" s="1" t="s">
        <v>434</v>
      </c>
      <c r="L76" s="1" t="e">
        <v>#N/A</v>
      </c>
      <c r="M76" s="1" t="e">
        <v>#N/A</v>
      </c>
      <c r="N76" s="1" t="e">
        <v>#N/A</v>
      </c>
      <c r="O76" s="1" t="e">
        <v>#N/A</v>
      </c>
      <c r="P76" s="1">
        <v>88.8</v>
      </c>
      <c r="Q76" s="1">
        <v>122.1</v>
      </c>
      <c r="R76" s="1">
        <v>167.6</v>
      </c>
      <c r="S76" s="29">
        <v>170</v>
      </c>
      <c r="T76" s="29">
        <v>130</v>
      </c>
      <c r="U76" s="29">
        <v>90</v>
      </c>
      <c r="V76" s="7">
        <v>129.83333333333331</v>
      </c>
    </row>
    <row r="77" spans="1:22" ht="15.75" customHeight="1" x14ac:dyDescent="0.2">
      <c r="A77" s="1" t="s">
        <v>972</v>
      </c>
      <c r="B77" s="1" t="s">
        <v>973</v>
      </c>
      <c r="C77" s="1" t="s">
        <v>973</v>
      </c>
      <c r="D77" s="1">
        <f>VLOOKUP(A77,samples!A:E,5,FALSE)</f>
        <v>95</v>
      </c>
      <c r="E77" s="1" t="s">
        <v>975</v>
      </c>
      <c r="F77" s="1">
        <f>VLOOKUP(A77,samples!A:H,8,FALSE)</f>
        <v>1</v>
      </c>
      <c r="G77" s="1" t="s">
        <v>440</v>
      </c>
      <c r="H77" s="1" t="s">
        <v>107</v>
      </c>
      <c r="I77" s="1" t="s">
        <v>74</v>
      </c>
      <c r="J77" s="1">
        <v>0</v>
      </c>
      <c r="K77" s="1" t="s">
        <v>356</v>
      </c>
      <c r="L77" s="1" t="e">
        <v>#N/A</v>
      </c>
      <c r="M77" s="1" t="e">
        <v>#N/A</v>
      </c>
      <c r="N77" s="1" t="e">
        <v>#N/A</v>
      </c>
      <c r="O77" s="1" t="e">
        <v>#N/A</v>
      </c>
      <c r="P77" s="1">
        <v>72.099999999999994</v>
      </c>
      <c r="Q77" s="1">
        <v>100.5</v>
      </c>
      <c r="R77" s="1">
        <v>149</v>
      </c>
      <c r="S77" s="10">
        <v>180</v>
      </c>
      <c r="T77" s="10">
        <v>160</v>
      </c>
      <c r="U77" s="10">
        <v>110</v>
      </c>
      <c r="V77" s="7">
        <v>148.80000000000001</v>
      </c>
    </row>
    <row r="78" spans="1:22" ht="15.75" customHeight="1" x14ac:dyDescent="0.2">
      <c r="A78" s="1" t="s">
        <v>983</v>
      </c>
      <c r="B78" s="1" t="s">
        <v>304</v>
      </c>
      <c r="C78" s="1" t="s">
        <v>304</v>
      </c>
      <c r="D78" s="1">
        <f>VLOOKUP(A78,samples!A:E,5,FALSE)</f>
        <v>96</v>
      </c>
      <c r="E78" s="1" t="s">
        <v>43</v>
      </c>
      <c r="F78" s="1">
        <f>VLOOKUP(A78,samples!A:H,8,FALSE)</f>
        <v>1</v>
      </c>
      <c r="G78" s="1" t="s">
        <v>987</v>
      </c>
      <c r="H78" s="1" t="s">
        <v>107</v>
      </c>
      <c r="I78" s="1" t="s">
        <v>74</v>
      </c>
      <c r="J78" s="1">
        <v>0</v>
      </c>
      <c r="K78" s="1" t="s">
        <v>47</v>
      </c>
      <c r="L78" s="1" t="e">
        <v>#N/A</v>
      </c>
      <c r="M78" s="1" t="e">
        <v>#N/A</v>
      </c>
      <c r="N78" s="1" t="e">
        <v>#N/A</v>
      </c>
      <c r="O78" s="1" t="e">
        <v>#N/A</v>
      </c>
      <c r="P78" s="1">
        <v>70.8</v>
      </c>
      <c r="Q78" s="1">
        <v>97.6</v>
      </c>
      <c r="R78" s="1">
        <v>145.80000000000001</v>
      </c>
      <c r="S78" s="12">
        <v>190</v>
      </c>
      <c r="T78" s="12">
        <v>160</v>
      </c>
      <c r="U78" s="12">
        <v>110</v>
      </c>
      <c r="V78" s="7">
        <v>151.26666666666665</v>
      </c>
    </row>
    <row r="79" spans="1:22" ht="15.75" customHeight="1" x14ac:dyDescent="0.2">
      <c r="A79" s="1" t="s">
        <v>993</v>
      </c>
      <c r="B79" s="1" t="s">
        <v>159</v>
      </c>
      <c r="C79" s="1" t="s">
        <v>159</v>
      </c>
      <c r="D79" s="1">
        <f>VLOOKUP(A79,samples!A:E,5,FALSE)</f>
        <v>97</v>
      </c>
      <c r="E79" s="1" t="s">
        <v>43</v>
      </c>
      <c r="F79" s="1">
        <f>VLOOKUP(A79,samples!A:H,8,FALSE)</f>
        <v>1</v>
      </c>
      <c r="G79" s="1" t="s">
        <v>996</v>
      </c>
      <c r="H79" s="1" t="s">
        <v>107</v>
      </c>
      <c r="I79" s="1" t="s">
        <v>74</v>
      </c>
      <c r="J79" s="1">
        <v>0</v>
      </c>
      <c r="K79" s="1" t="s">
        <v>62</v>
      </c>
      <c r="L79" s="1" t="e">
        <v>#N/A</v>
      </c>
      <c r="M79" s="1" t="e">
        <v>#N/A</v>
      </c>
      <c r="N79" s="1" t="e">
        <v>#N/A</v>
      </c>
      <c r="O79" s="1" t="e">
        <v>#N/A</v>
      </c>
      <c r="P79" s="1">
        <v>71.099999999999994</v>
      </c>
      <c r="Q79" s="1">
        <v>99.8</v>
      </c>
      <c r="R79" s="1">
        <v>147.1</v>
      </c>
      <c r="S79" s="10">
        <v>180</v>
      </c>
      <c r="T79" s="10">
        <v>160</v>
      </c>
      <c r="U79" s="10">
        <v>110</v>
      </c>
      <c r="V79" s="7">
        <v>150</v>
      </c>
    </row>
    <row r="80" spans="1:22" ht="15.75" customHeight="1" x14ac:dyDescent="0.2">
      <c r="A80" s="1" t="s">
        <v>1011</v>
      </c>
      <c r="B80" s="1" t="s">
        <v>197</v>
      </c>
      <c r="C80" s="1" t="s">
        <v>197</v>
      </c>
      <c r="D80" s="1">
        <f>VLOOKUP(A80,samples!A:E,5,FALSE)</f>
        <v>99</v>
      </c>
      <c r="E80" s="1" t="s">
        <v>43</v>
      </c>
      <c r="F80" s="1">
        <f>VLOOKUP(A80,samples!A:H,8,FALSE)</f>
        <v>1</v>
      </c>
      <c r="G80" s="1" t="s">
        <v>933</v>
      </c>
      <c r="H80" s="1" t="s">
        <v>107</v>
      </c>
      <c r="I80" s="1" t="s">
        <v>74</v>
      </c>
      <c r="J80" s="1">
        <v>0</v>
      </c>
      <c r="K80" s="1" t="s">
        <v>62</v>
      </c>
      <c r="L80" s="1" t="e">
        <v>#N/A</v>
      </c>
      <c r="M80" s="1" t="e">
        <v>#N/A</v>
      </c>
      <c r="N80" s="1" t="e">
        <v>#N/A</v>
      </c>
      <c r="O80" s="1" t="e">
        <v>#N/A</v>
      </c>
      <c r="P80" s="1">
        <v>72.3</v>
      </c>
      <c r="Q80" s="1">
        <v>103.1</v>
      </c>
      <c r="R80" s="1">
        <v>150.5</v>
      </c>
      <c r="S80" s="6">
        <v>180</v>
      </c>
      <c r="T80" s="6">
        <v>150</v>
      </c>
      <c r="U80" s="6">
        <v>110</v>
      </c>
      <c r="V80" s="7">
        <v>147.36666666666667</v>
      </c>
    </row>
    <row r="81" spans="1:22" ht="15.75" customHeight="1" x14ac:dyDescent="0.2">
      <c r="A81" s="1" t="s">
        <v>1019</v>
      </c>
      <c r="B81" s="1" t="s">
        <v>554</v>
      </c>
      <c r="C81" s="1" t="s">
        <v>554</v>
      </c>
      <c r="D81" s="1">
        <f>VLOOKUP(A81,samples!A:E,5,FALSE)</f>
        <v>100</v>
      </c>
      <c r="E81" s="1" t="s">
        <v>43</v>
      </c>
      <c r="F81" s="1">
        <f>VLOOKUP(A81,samples!A:H,8,FALSE)</f>
        <v>1</v>
      </c>
      <c r="G81" s="1" t="s">
        <v>213</v>
      </c>
      <c r="H81" s="1" t="s">
        <v>175</v>
      </c>
      <c r="I81" s="1" t="s">
        <v>258</v>
      </c>
      <c r="J81" s="1">
        <v>0</v>
      </c>
      <c r="K81" s="1" t="s">
        <v>47</v>
      </c>
      <c r="L81" s="1" t="e">
        <v>#N/A</v>
      </c>
      <c r="M81" s="1" t="e">
        <v>#N/A</v>
      </c>
      <c r="N81" s="1" t="e">
        <v>#N/A</v>
      </c>
      <c r="O81" s="1" t="e">
        <v>#N/A</v>
      </c>
      <c r="P81" s="1">
        <v>72.599999999999994</v>
      </c>
      <c r="Q81" s="1">
        <v>74.599999999999994</v>
      </c>
      <c r="R81" s="1">
        <v>122.6</v>
      </c>
      <c r="S81" s="26">
        <v>180</v>
      </c>
      <c r="T81" s="26">
        <v>180</v>
      </c>
      <c r="U81" s="26">
        <v>130</v>
      </c>
      <c r="V81" s="7">
        <v>166.06666666666666</v>
      </c>
    </row>
    <row r="82" spans="1:22" ht="15.75" customHeight="1" x14ac:dyDescent="0.2">
      <c r="A82" s="1" t="s">
        <v>1036</v>
      </c>
      <c r="B82" s="1" t="s">
        <v>644</v>
      </c>
      <c r="C82" s="1" t="s">
        <v>644</v>
      </c>
      <c r="D82" s="1">
        <f>VLOOKUP(A82,samples!A:E,5,FALSE)</f>
        <v>102</v>
      </c>
      <c r="E82" s="1" t="s">
        <v>43</v>
      </c>
      <c r="F82" s="1">
        <f>VLOOKUP(A82,samples!A:H,8,FALSE)</f>
        <v>1</v>
      </c>
      <c r="G82" s="1" t="s">
        <v>1039</v>
      </c>
      <c r="H82" s="1" t="s">
        <v>1337</v>
      </c>
      <c r="I82" s="1" t="s">
        <v>275</v>
      </c>
      <c r="J82" s="1">
        <v>0</v>
      </c>
      <c r="K82" s="1" t="s">
        <v>434</v>
      </c>
      <c r="L82" s="1" t="e">
        <v>#N/A</v>
      </c>
      <c r="M82" s="1" t="e">
        <v>#N/A</v>
      </c>
      <c r="N82" s="1" t="e">
        <v>#N/A</v>
      </c>
      <c r="O82" s="1" t="e">
        <v>#N/A</v>
      </c>
      <c r="P82" s="1">
        <v>76.400000000000006</v>
      </c>
      <c r="Q82" s="1">
        <v>82.3</v>
      </c>
      <c r="R82" s="1">
        <v>134</v>
      </c>
      <c r="S82" s="31">
        <v>180</v>
      </c>
      <c r="T82" s="31">
        <v>170</v>
      </c>
      <c r="U82" s="31">
        <v>120</v>
      </c>
      <c r="V82" s="7">
        <v>158.43333333333334</v>
      </c>
    </row>
    <row r="83" spans="1:22" ht="15.75" customHeight="1" x14ac:dyDescent="0.2">
      <c r="A83" s="1" t="s">
        <v>1042</v>
      </c>
      <c r="B83" s="1" t="s">
        <v>626</v>
      </c>
      <c r="C83" s="1" t="s">
        <v>626</v>
      </c>
      <c r="D83" s="1">
        <f>VLOOKUP(A83,samples!A:E,5,FALSE)</f>
        <v>103</v>
      </c>
      <c r="E83" s="1" t="s">
        <v>43</v>
      </c>
      <c r="F83" s="1">
        <f>VLOOKUP(A83,samples!A:H,8,FALSE)</f>
        <v>1</v>
      </c>
      <c r="G83" s="1" t="s">
        <v>906</v>
      </c>
      <c r="H83" s="1" t="s">
        <v>1334</v>
      </c>
      <c r="I83" s="1" t="s">
        <v>258</v>
      </c>
      <c r="J83" s="1">
        <v>0</v>
      </c>
      <c r="K83" s="1" t="s">
        <v>62</v>
      </c>
      <c r="L83" s="1" t="s">
        <v>565</v>
      </c>
      <c r="M83" s="1" t="s">
        <v>75</v>
      </c>
      <c r="N83" s="1">
        <v>40.200000000000003</v>
      </c>
      <c r="O83" s="1">
        <v>2130</v>
      </c>
      <c r="P83" s="1">
        <v>75.900000000000006</v>
      </c>
      <c r="Q83" s="1">
        <v>81.2</v>
      </c>
      <c r="R83" s="1">
        <v>128.9</v>
      </c>
      <c r="S83" s="32">
        <v>180</v>
      </c>
      <c r="T83" s="32">
        <v>170</v>
      </c>
      <c r="U83" s="32">
        <v>130</v>
      </c>
      <c r="V83" s="7">
        <v>160.66666666666669</v>
      </c>
    </row>
    <row r="84" spans="1:22" ht="15.75" customHeight="1" x14ac:dyDescent="0.2">
      <c r="A84" s="1" t="s">
        <v>1048</v>
      </c>
      <c r="B84" s="1" t="s">
        <v>824</v>
      </c>
      <c r="C84" s="1" t="s">
        <v>824</v>
      </c>
      <c r="D84" s="1">
        <f>VLOOKUP(A84,samples!A:E,5,FALSE)</f>
        <v>104</v>
      </c>
      <c r="E84" s="1" t="s">
        <v>43</v>
      </c>
      <c r="F84" s="1">
        <f>VLOOKUP(A84,samples!A:H,8,FALSE)</f>
        <v>1</v>
      </c>
      <c r="G84" s="1" t="s">
        <v>353</v>
      </c>
      <c r="H84" s="1" t="s">
        <v>107</v>
      </c>
      <c r="I84" s="1" t="s">
        <v>344</v>
      </c>
      <c r="J84" s="1">
        <v>0</v>
      </c>
      <c r="K84" s="1" t="s">
        <v>62</v>
      </c>
      <c r="L84" s="1" t="e">
        <v>#N/A</v>
      </c>
      <c r="M84" s="1" t="e">
        <v>#N/A</v>
      </c>
      <c r="N84" s="1" t="e">
        <v>#N/A</v>
      </c>
      <c r="O84" s="1" t="e">
        <v>#N/A</v>
      </c>
      <c r="P84" s="1">
        <v>71.2</v>
      </c>
      <c r="Q84" s="1">
        <v>89.3</v>
      </c>
      <c r="R84" s="1">
        <v>137.4</v>
      </c>
      <c r="S84" s="31">
        <v>180</v>
      </c>
      <c r="T84" s="31">
        <v>170</v>
      </c>
      <c r="U84" s="31">
        <v>120</v>
      </c>
      <c r="V84" s="7">
        <v>156.69999999999999</v>
      </c>
    </row>
    <row r="85" spans="1:22" ht="15.75" customHeight="1" x14ac:dyDescent="0.2">
      <c r="A85" s="1" t="s">
        <v>1056</v>
      </c>
      <c r="B85" s="1" t="s">
        <v>618</v>
      </c>
      <c r="C85" s="1" t="s">
        <v>618</v>
      </c>
      <c r="D85" s="1">
        <f>VLOOKUP(A85,samples!A:E,5,FALSE)</f>
        <v>105</v>
      </c>
      <c r="E85" s="1" t="s">
        <v>43</v>
      </c>
      <c r="F85" s="1">
        <f>VLOOKUP(A85,samples!A:H,8,FALSE)</f>
        <v>1</v>
      </c>
      <c r="G85" s="1" t="s">
        <v>906</v>
      </c>
      <c r="H85" s="1" t="s">
        <v>1334</v>
      </c>
      <c r="I85" s="1" t="s">
        <v>275</v>
      </c>
      <c r="J85" s="1">
        <v>0</v>
      </c>
      <c r="K85" s="1" t="s">
        <v>454</v>
      </c>
      <c r="L85" s="1" t="e">
        <v>#N/A</v>
      </c>
      <c r="M85" s="1" t="e">
        <v>#N/A</v>
      </c>
      <c r="N85" s="1" t="e">
        <v>#N/A</v>
      </c>
      <c r="O85" s="1" t="e">
        <v>#N/A</v>
      </c>
      <c r="P85" s="1">
        <v>82.7</v>
      </c>
      <c r="Q85" s="1">
        <v>113.6</v>
      </c>
      <c r="R85" s="1">
        <v>156.69999999999999</v>
      </c>
      <c r="S85" s="21">
        <v>170</v>
      </c>
      <c r="T85" s="21">
        <v>140</v>
      </c>
      <c r="U85" s="21">
        <v>100</v>
      </c>
      <c r="V85" s="7">
        <v>138.33333333333331</v>
      </c>
    </row>
    <row r="86" spans="1:22" ht="15.75" customHeight="1" x14ac:dyDescent="0.2">
      <c r="A86" s="1" t="s">
        <v>1063</v>
      </c>
      <c r="B86" s="1" t="s">
        <v>1064</v>
      </c>
      <c r="C86" s="1" t="s">
        <v>1064</v>
      </c>
      <c r="D86" s="1">
        <f>VLOOKUP(A86,samples!A:E,5,FALSE)</f>
        <v>106</v>
      </c>
      <c r="E86" s="1" t="s">
        <v>1066</v>
      </c>
      <c r="F86" s="1">
        <f>VLOOKUP(A86,samples!A:H,8,FALSE)</f>
        <v>1</v>
      </c>
      <c r="G86" s="1" t="s">
        <v>341</v>
      </c>
      <c r="H86" s="1" t="s">
        <v>175</v>
      </c>
      <c r="I86" s="1" t="s">
        <v>74</v>
      </c>
      <c r="J86" s="1">
        <v>0</v>
      </c>
      <c r="K86" s="1" t="s">
        <v>356</v>
      </c>
      <c r="L86" s="1" t="e">
        <v>#N/A</v>
      </c>
      <c r="M86" s="1" t="e">
        <v>#N/A</v>
      </c>
      <c r="N86" s="1" t="e">
        <v>#N/A</v>
      </c>
      <c r="O86" s="1" t="e">
        <v>#N/A</v>
      </c>
      <c r="P86" s="1">
        <v>72.7</v>
      </c>
      <c r="Q86" s="1">
        <v>99.7</v>
      </c>
      <c r="R86" s="1">
        <v>143.6</v>
      </c>
      <c r="S86" s="10">
        <v>180</v>
      </c>
      <c r="T86" s="10">
        <v>160</v>
      </c>
      <c r="U86" s="10">
        <v>110</v>
      </c>
      <c r="V86" s="7">
        <v>150.66666666666669</v>
      </c>
    </row>
    <row r="87" spans="1:22" ht="15.75" customHeight="1" x14ac:dyDescent="0.2">
      <c r="A87" s="1" t="s">
        <v>1073</v>
      </c>
      <c r="B87" s="1" t="s">
        <v>548</v>
      </c>
      <c r="C87" s="1" t="s">
        <v>548</v>
      </c>
      <c r="D87" s="1">
        <f>VLOOKUP(A87,samples!A:E,5,FALSE)</f>
        <v>107</v>
      </c>
      <c r="E87" s="1" t="s">
        <v>1075</v>
      </c>
      <c r="F87" s="1">
        <f>VLOOKUP(A87,samples!A:H,8,FALSE)</f>
        <v>1</v>
      </c>
      <c r="G87" s="1" t="s">
        <v>877</v>
      </c>
      <c r="H87" s="1" t="s">
        <v>86</v>
      </c>
      <c r="I87" s="1" t="s">
        <v>74</v>
      </c>
      <c r="J87" s="1">
        <v>0</v>
      </c>
      <c r="K87" s="1" t="s">
        <v>62</v>
      </c>
      <c r="L87" s="1" t="e">
        <v>#N/A</v>
      </c>
      <c r="M87" s="1" t="e">
        <v>#N/A</v>
      </c>
      <c r="N87" s="1" t="e">
        <v>#N/A</v>
      </c>
      <c r="O87" s="1" t="e">
        <v>#N/A</v>
      </c>
      <c r="P87" s="1">
        <v>74.7</v>
      </c>
      <c r="Q87" s="1">
        <v>106</v>
      </c>
      <c r="R87" s="1">
        <v>153.1</v>
      </c>
      <c r="S87" s="8">
        <v>180</v>
      </c>
      <c r="T87" s="8">
        <v>150</v>
      </c>
      <c r="U87" s="8">
        <v>100</v>
      </c>
      <c r="V87" s="7">
        <v>144.73333333333335</v>
      </c>
    </row>
    <row r="88" spans="1:22" ht="15.75" customHeight="1" x14ac:dyDescent="0.2">
      <c r="A88" s="1" t="s">
        <v>1082</v>
      </c>
      <c r="B88" s="1" t="s">
        <v>606</v>
      </c>
      <c r="C88" s="1" t="s">
        <v>606</v>
      </c>
      <c r="D88" s="1">
        <f>VLOOKUP(A88,samples!A:E,5,FALSE)</f>
        <v>108</v>
      </c>
      <c r="E88" s="1" t="s">
        <v>1075</v>
      </c>
      <c r="F88" s="1">
        <f>VLOOKUP(A88,samples!A:H,8,FALSE)</f>
        <v>1</v>
      </c>
      <c r="G88" s="1" t="s">
        <v>44</v>
      </c>
      <c r="H88" s="1" t="s">
        <v>45</v>
      </c>
      <c r="I88" s="1" t="s">
        <v>46</v>
      </c>
      <c r="J88" s="1">
        <v>0</v>
      </c>
      <c r="K88" s="1" t="s">
        <v>62</v>
      </c>
      <c r="L88" s="1" t="e">
        <v>#N/A</v>
      </c>
      <c r="M88" s="1" t="e">
        <v>#N/A</v>
      </c>
      <c r="N88" s="1" t="e">
        <v>#N/A</v>
      </c>
      <c r="O88" s="1" t="e">
        <v>#N/A</v>
      </c>
      <c r="P88" s="1">
        <v>70.8</v>
      </c>
      <c r="Q88" s="1">
        <v>103.2</v>
      </c>
      <c r="R88" s="1">
        <v>150.19999999999999</v>
      </c>
      <c r="S88" s="6">
        <v>190</v>
      </c>
      <c r="T88" s="6">
        <v>150</v>
      </c>
      <c r="U88" s="6">
        <v>110</v>
      </c>
      <c r="V88" s="7">
        <v>147.93333333333334</v>
      </c>
    </row>
    <row r="89" spans="1:22" ht="15.75" customHeight="1" x14ac:dyDescent="0.2">
      <c r="A89" s="1" t="s">
        <v>1088</v>
      </c>
      <c r="B89" s="1" t="s">
        <v>1089</v>
      </c>
      <c r="C89" s="1" t="s">
        <v>555</v>
      </c>
      <c r="D89" s="1">
        <f>VLOOKUP(A89,samples!A:E,5,FALSE)</f>
        <v>109</v>
      </c>
      <c r="E89" s="1" t="s">
        <v>1091</v>
      </c>
      <c r="F89" s="1">
        <f>VLOOKUP(A89,samples!A:H,8,FALSE)</f>
        <v>1</v>
      </c>
      <c r="G89" s="1" t="s">
        <v>44</v>
      </c>
      <c r="H89" s="1" t="s">
        <v>45</v>
      </c>
      <c r="I89" s="1" t="s">
        <v>46</v>
      </c>
      <c r="J89" s="1">
        <v>0</v>
      </c>
      <c r="K89" s="1" t="s">
        <v>47</v>
      </c>
      <c r="L89" s="1" t="e">
        <v>#N/A</v>
      </c>
      <c r="M89" s="1" t="e">
        <v>#N/A</v>
      </c>
      <c r="N89" s="1" t="e">
        <v>#N/A</v>
      </c>
      <c r="O89" s="1" t="e">
        <v>#N/A</v>
      </c>
      <c r="P89" s="1">
        <v>74.900000000000006</v>
      </c>
      <c r="Q89" s="1">
        <v>103.2</v>
      </c>
      <c r="R89" s="1">
        <v>149.6</v>
      </c>
      <c r="S89" s="6">
        <v>180</v>
      </c>
      <c r="T89" s="6">
        <v>150</v>
      </c>
      <c r="U89" s="6">
        <v>110</v>
      </c>
      <c r="V89" s="7">
        <v>146.76666666666665</v>
      </c>
    </row>
    <row r="90" spans="1:22" ht="15.75" customHeight="1" x14ac:dyDescent="0.2">
      <c r="A90" s="1" t="s">
        <v>1099</v>
      </c>
      <c r="B90" s="1" t="s">
        <v>465</v>
      </c>
      <c r="C90" s="1" t="s">
        <v>465</v>
      </c>
      <c r="D90" s="1">
        <f>VLOOKUP(A90,samples!A:E,5,FALSE)</f>
        <v>110</v>
      </c>
      <c r="E90" s="1" t="s">
        <v>1075</v>
      </c>
      <c r="F90" s="1">
        <f>VLOOKUP(A90,samples!A:H,8,FALSE)</f>
        <v>1</v>
      </c>
      <c r="G90" s="1" t="s">
        <v>341</v>
      </c>
      <c r="H90" s="1" t="s">
        <v>175</v>
      </c>
      <c r="I90" s="1" t="s">
        <v>61</v>
      </c>
      <c r="J90" s="1">
        <v>0</v>
      </c>
      <c r="K90" s="1" t="s">
        <v>62</v>
      </c>
      <c r="L90" s="1" t="e">
        <v>#N/A</v>
      </c>
      <c r="M90" s="1" t="e">
        <v>#N/A</v>
      </c>
      <c r="N90" s="1" t="e">
        <v>#N/A</v>
      </c>
      <c r="O90" s="1" t="e">
        <v>#N/A</v>
      </c>
      <c r="P90" s="1">
        <v>75.900000000000006</v>
      </c>
      <c r="Q90" s="1">
        <v>100</v>
      </c>
      <c r="R90" s="1">
        <v>149.30000000000001</v>
      </c>
      <c r="S90" s="10">
        <v>180</v>
      </c>
      <c r="T90" s="10">
        <v>160</v>
      </c>
      <c r="U90" s="10">
        <v>110</v>
      </c>
      <c r="V90" s="7">
        <v>147.59999999999997</v>
      </c>
    </row>
    <row r="91" spans="1:22" ht="15.75" customHeight="1" x14ac:dyDescent="0.2">
      <c r="A91" s="1" t="s">
        <v>1116</v>
      </c>
      <c r="B91" s="1" t="s">
        <v>572</v>
      </c>
      <c r="C91" s="1" t="s">
        <v>572</v>
      </c>
      <c r="D91" s="1">
        <f>VLOOKUP(A91,samples!A:E,5,FALSE)</f>
        <v>112</v>
      </c>
      <c r="E91" s="1" t="s">
        <v>1075</v>
      </c>
      <c r="F91" s="1">
        <f>VLOOKUP(A91,samples!A:H,8,FALSE)</f>
        <v>1</v>
      </c>
      <c r="G91" s="1" t="s">
        <v>44</v>
      </c>
      <c r="H91" s="1" t="s">
        <v>45</v>
      </c>
      <c r="I91" s="1" t="s">
        <v>74</v>
      </c>
      <c r="J91" s="1">
        <v>0</v>
      </c>
      <c r="K91" s="1" t="s">
        <v>62</v>
      </c>
      <c r="L91" s="1" t="e">
        <v>#N/A</v>
      </c>
      <c r="M91" s="1" t="e">
        <v>#N/A</v>
      </c>
      <c r="N91" s="1" t="e">
        <v>#N/A</v>
      </c>
      <c r="O91" s="1" t="e">
        <v>#N/A</v>
      </c>
      <c r="P91" s="1">
        <v>71.5</v>
      </c>
      <c r="Q91" s="1">
        <v>102.4</v>
      </c>
      <c r="R91" s="1">
        <v>150.69999999999999</v>
      </c>
      <c r="S91" s="6">
        <v>180</v>
      </c>
      <c r="T91" s="6">
        <v>150</v>
      </c>
      <c r="U91" s="6">
        <v>110</v>
      </c>
      <c r="V91" s="7">
        <v>147.80000000000001</v>
      </c>
    </row>
    <row r="92" spans="1:22" ht="15.75" customHeight="1" x14ac:dyDescent="0.2">
      <c r="A92" s="9" t="s">
        <v>1124</v>
      </c>
      <c r="B92" s="1" t="s">
        <v>555</v>
      </c>
      <c r="C92" s="1" t="s">
        <v>555</v>
      </c>
      <c r="D92" s="1">
        <f>VLOOKUP(A92,samples!A:E,5,FALSE)</f>
        <v>113</v>
      </c>
      <c r="E92" s="1" t="s">
        <v>1075</v>
      </c>
      <c r="F92" s="1">
        <f>VLOOKUP(A92,samples!A:H,8,FALSE)</f>
        <v>1</v>
      </c>
      <c r="G92" s="1" t="s">
        <v>44</v>
      </c>
      <c r="H92" s="1" t="s">
        <v>45</v>
      </c>
      <c r="I92" s="1" t="s">
        <v>46</v>
      </c>
      <c r="J92" s="1">
        <v>0</v>
      </c>
      <c r="K92" s="1" t="s">
        <v>47</v>
      </c>
      <c r="L92" s="1" t="e">
        <v>#N/A</v>
      </c>
      <c r="M92" s="1" t="e">
        <v>#N/A</v>
      </c>
      <c r="N92" s="1" t="e">
        <v>#N/A</v>
      </c>
      <c r="O92" s="1" t="e">
        <v>#N/A</v>
      </c>
      <c r="P92" s="1">
        <v>74.900000000000006</v>
      </c>
      <c r="Q92" s="1">
        <v>103.2</v>
      </c>
      <c r="R92" s="1">
        <v>149.6</v>
      </c>
      <c r="S92" s="1">
        <f t="shared" ref="S92:U92" si="6">ROUND((256-P92),-1)</f>
        <v>180</v>
      </c>
      <c r="T92" s="1">
        <f t="shared" si="6"/>
        <v>150</v>
      </c>
      <c r="U92" s="1">
        <f t="shared" si="6"/>
        <v>110</v>
      </c>
      <c r="V92" s="7">
        <v>146.76666666666665</v>
      </c>
    </row>
    <row r="93" spans="1:22" ht="15.75" customHeight="1" x14ac:dyDescent="0.2">
      <c r="A93" s="1" t="s">
        <v>1133</v>
      </c>
      <c r="B93" s="1" t="s">
        <v>272</v>
      </c>
      <c r="C93" s="1" t="s">
        <v>272</v>
      </c>
      <c r="D93" s="1">
        <f>VLOOKUP(A93,samples!A:E,5,FALSE)</f>
        <v>114</v>
      </c>
      <c r="E93" s="1" t="s">
        <v>1135</v>
      </c>
      <c r="F93" s="1">
        <f>VLOOKUP(A93,samples!A:H,8,FALSE)</f>
        <v>1</v>
      </c>
      <c r="G93" s="1" t="s">
        <v>169</v>
      </c>
      <c r="H93" s="1" t="s">
        <v>279</v>
      </c>
      <c r="I93" s="1" t="s">
        <v>46</v>
      </c>
      <c r="J93" s="1">
        <v>0</v>
      </c>
      <c r="K93" s="1" t="s">
        <v>62</v>
      </c>
      <c r="L93" s="1" t="s">
        <v>582</v>
      </c>
      <c r="M93" s="1" t="s">
        <v>75</v>
      </c>
      <c r="N93" s="1">
        <v>48.8</v>
      </c>
      <c r="O93" s="1">
        <v>2130</v>
      </c>
      <c r="P93" s="1">
        <v>78.099999999999994</v>
      </c>
      <c r="Q93" s="1">
        <v>106.5</v>
      </c>
      <c r="R93" s="1">
        <v>153.6</v>
      </c>
      <c r="S93" s="8">
        <v>180</v>
      </c>
      <c r="T93" s="8">
        <v>150</v>
      </c>
      <c r="U93" s="8">
        <v>100</v>
      </c>
      <c r="V93" s="7">
        <v>143.26666666666665</v>
      </c>
    </row>
    <row r="94" spans="1:22" ht="15.75" customHeight="1" x14ac:dyDescent="0.2">
      <c r="A94" s="1" t="s">
        <v>1145</v>
      </c>
      <c r="B94" s="1" t="s">
        <v>1104</v>
      </c>
      <c r="C94" s="1" t="s">
        <v>1104</v>
      </c>
      <c r="D94" s="1">
        <f>VLOOKUP(A94,samples!A:E,5,FALSE)</f>
        <v>116</v>
      </c>
      <c r="E94" s="1" t="s">
        <v>1146</v>
      </c>
      <c r="F94" s="1">
        <f>VLOOKUP(A94,samples!A:H,8,FALSE)</f>
        <v>1</v>
      </c>
      <c r="G94" s="1" t="s">
        <v>174</v>
      </c>
      <c r="H94" s="1" t="s">
        <v>175</v>
      </c>
      <c r="I94" s="1" t="s">
        <v>74</v>
      </c>
      <c r="J94" s="1">
        <v>0</v>
      </c>
      <c r="K94" s="1" t="s">
        <v>62</v>
      </c>
      <c r="L94" s="1" t="e">
        <v>#N/A</v>
      </c>
      <c r="M94" s="1" t="e">
        <v>#N/A</v>
      </c>
      <c r="N94" s="1" t="e">
        <v>#N/A</v>
      </c>
      <c r="O94" s="1" t="e">
        <v>#N/A</v>
      </c>
      <c r="P94" s="1">
        <v>72.900000000000006</v>
      </c>
      <c r="Q94" s="1">
        <v>105.1</v>
      </c>
      <c r="R94" s="1">
        <v>151.9</v>
      </c>
      <c r="S94" s="8">
        <v>180</v>
      </c>
      <c r="T94" s="8">
        <v>150</v>
      </c>
      <c r="U94" s="8">
        <v>100</v>
      </c>
      <c r="V94" s="7">
        <v>146.03333333333336</v>
      </c>
    </row>
    <row r="95" spans="1:22" ht="15.75" customHeight="1" x14ac:dyDescent="0.2">
      <c r="A95" s="1" t="s">
        <v>1153</v>
      </c>
      <c r="B95" s="1" t="s">
        <v>1096</v>
      </c>
      <c r="C95" s="1" t="s">
        <v>1096</v>
      </c>
      <c r="D95" s="1">
        <f>VLOOKUP(A95,samples!A:E,5,FALSE)</f>
        <v>117</v>
      </c>
      <c r="E95" s="1" t="s">
        <v>1155</v>
      </c>
      <c r="F95" s="1">
        <f>VLOOKUP(A95,samples!A:H,8,FALSE)</f>
        <v>1</v>
      </c>
      <c r="G95" s="1" t="s">
        <v>174</v>
      </c>
      <c r="H95" s="1" t="s">
        <v>175</v>
      </c>
      <c r="I95" s="1" t="s">
        <v>74</v>
      </c>
      <c r="J95" s="1">
        <v>0</v>
      </c>
      <c r="K95" s="1" t="s">
        <v>62</v>
      </c>
      <c r="L95" s="1" t="e">
        <v>#N/A</v>
      </c>
      <c r="M95" s="1" t="e">
        <v>#N/A</v>
      </c>
      <c r="N95" s="1" t="e">
        <v>#N/A</v>
      </c>
      <c r="O95" s="1" t="e">
        <v>#N/A</v>
      </c>
      <c r="P95" s="1">
        <v>68.5</v>
      </c>
      <c r="Q95" s="1">
        <v>88.2</v>
      </c>
      <c r="R95" s="1">
        <v>131.69999999999999</v>
      </c>
      <c r="S95" s="17">
        <v>190</v>
      </c>
      <c r="T95" s="17">
        <v>170</v>
      </c>
      <c r="U95" s="17">
        <v>120</v>
      </c>
      <c r="V95" s="7">
        <v>159.86666666666667</v>
      </c>
    </row>
    <row r="96" spans="1:22" ht="15.75" customHeight="1" x14ac:dyDescent="0.2">
      <c r="A96" s="1" t="s">
        <v>1166</v>
      </c>
      <c r="B96" s="1" t="s">
        <v>1167</v>
      </c>
      <c r="C96" s="1" t="s">
        <v>1090</v>
      </c>
      <c r="D96" s="1">
        <f>VLOOKUP(A96,samples!A:E,5,FALSE)</f>
        <v>118</v>
      </c>
      <c r="E96" s="1" t="s">
        <v>1169</v>
      </c>
      <c r="F96" s="1">
        <f>VLOOKUP(A96,samples!A:H,8,FALSE)</f>
        <v>1</v>
      </c>
      <c r="G96" s="1" t="s">
        <v>174</v>
      </c>
      <c r="H96" s="1" t="s">
        <v>175</v>
      </c>
      <c r="I96" s="1" t="s">
        <v>61</v>
      </c>
      <c r="J96" s="1">
        <v>0</v>
      </c>
      <c r="K96" s="1" t="s">
        <v>62</v>
      </c>
      <c r="L96" s="1" t="e">
        <v>#N/A</v>
      </c>
      <c r="M96" s="1" t="e">
        <v>#N/A</v>
      </c>
      <c r="N96" s="1" t="e">
        <v>#N/A</v>
      </c>
      <c r="O96" s="1" t="e">
        <v>#N/A</v>
      </c>
      <c r="P96" s="1">
        <v>71.7</v>
      </c>
      <c r="Q96" s="1">
        <v>103.1</v>
      </c>
      <c r="R96" s="1">
        <v>148.9</v>
      </c>
      <c r="S96" s="6">
        <v>180</v>
      </c>
      <c r="T96" s="6">
        <v>150</v>
      </c>
      <c r="U96" s="6">
        <v>110</v>
      </c>
      <c r="V96" s="7">
        <v>148.09999999999997</v>
      </c>
    </row>
    <row r="97" spans="1:22" ht="15.75" customHeight="1" x14ac:dyDescent="0.2">
      <c r="A97" s="1" t="s">
        <v>1180</v>
      </c>
      <c r="B97" s="1" t="s">
        <v>1100</v>
      </c>
      <c r="C97" s="1" t="s">
        <v>1100</v>
      </c>
      <c r="D97" s="1">
        <f>VLOOKUP(A97,samples!A:E,5,FALSE)</f>
        <v>119</v>
      </c>
      <c r="E97" s="1" t="s">
        <v>1146</v>
      </c>
      <c r="F97" s="1">
        <f>VLOOKUP(A97,samples!A:H,8,FALSE)</f>
        <v>1</v>
      </c>
      <c r="G97" s="1" t="s">
        <v>174</v>
      </c>
      <c r="H97" s="1" t="s">
        <v>175</v>
      </c>
      <c r="I97" s="1" t="s">
        <v>74</v>
      </c>
      <c r="J97" s="1">
        <v>0</v>
      </c>
      <c r="K97" s="1" t="s">
        <v>62</v>
      </c>
      <c r="L97" s="1" t="e">
        <v>#N/A</v>
      </c>
      <c r="M97" s="1" t="e">
        <v>#N/A</v>
      </c>
      <c r="N97" s="1" t="e">
        <v>#N/A</v>
      </c>
      <c r="O97" s="1" t="e">
        <v>#N/A</v>
      </c>
      <c r="P97" s="1">
        <v>72.599999999999994</v>
      </c>
      <c r="Q97" s="1">
        <v>102</v>
      </c>
      <c r="R97" s="1">
        <v>149.69999999999999</v>
      </c>
      <c r="S97" s="6">
        <v>180</v>
      </c>
      <c r="T97" s="6">
        <v>150</v>
      </c>
      <c r="U97" s="6">
        <v>110</v>
      </c>
      <c r="V97" s="7">
        <v>147.90000000000003</v>
      </c>
    </row>
    <row r="98" spans="1:22" ht="15.75" customHeight="1" x14ac:dyDescent="0.2">
      <c r="A98" s="1" t="s">
        <v>1191</v>
      </c>
      <c r="B98" s="1" t="s">
        <v>1090</v>
      </c>
      <c r="C98" s="1" t="s">
        <v>1090</v>
      </c>
      <c r="D98" s="1">
        <f>VLOOKUP(A98,samples!A:E,5,FALSE)</f>
        <v>120</v>
      </c>
      <c r="E98" s="1" t="s">
        <v>1146</v>
      </c>
      <c r="F98" s="1">
        <f>VLOOKUP(A98,samples!A:H,8,FALSE)</f>
        <v>1</v>
      </c>
      <c r="G98" s="1" t="s">
        <v>174</v>
      </c>
      <c r="H98" s="1" t="s">
        <v>175</v>
      </c>
      <c r="I98" s="1" t="s">
        <v>61</v>
      </c>
      <c r="J98" s="1">
        <v>0</v>
      </c>
      <c r="K98" s="1" t="s">
        <v>62</v>
      </c>
      <c r="L98" s="1" t="e">
        <v>#N/A</v>
      </c>
      <c r="M98" s="1" t="e">
        <v>#N/A</v>
      </c>
      <c r="N98" s="1" t="e">
        <v>#N/A</v>
      </c>
      <c r="O98" s="1" t="e">
        <v>#N/A</v>
      </c>
      <c r="P98" s="1">
        <v>71.7</v>
      </c>
      <c r="Q98" s="1">
        <v>103.1</v>
      </c>
      <c r="R98" s="1">
        <v>148.9</v>
      </c>
      <c r="S98" s="6">
        <v>180</v>
      </c>
      <c r="T98" s="6">
        <v>150</v>
      </c>
      <c r="U98" s="6">
        <v>110</v>
      </c>
      <c r="V98" s="7">
        <v>148.09999999999997</v>
      </c>
    </row>
    <row r="99" spans="1:22" ht="15.75" customHeight="1" x14ac:dyDescent="0.2">
      <c r="A99" s="9" t="s">
        <v>1199</v>
      </c>
      <c r="B99" s="1" t="s">
        <v>1200</v>
      </c>
      <c r="C99" s="1" t="s">
        <v>1104</v>
      </c>
      <c r="D99" s="1">
        <f>VLOOKUP(A99,samples!A:E,5,FALSE)</f>
        <v>121</v>
      </c>
      <c r="E99" s="1" t="s">
        <v>43</v>
      </c>
      <c r="F99" s="1">
        <f>VLOOKUP(A99,samples!A:H,8,FALSE)</f>
        <v>1</v>
      </c>
      <c r="G99" s="1" t="s">
        <v>174</v>
      </c>
      <c r="H99" s="1" t="s">
        <v>175</v>
      </c>
      <c r="I99" s="1" t="s">
        <v>74</v>
      </c>
      <c r="J99" s="1">
        <v>0</v>
      </c>
      <c r="K99" s="1" t="s">
        <v>62</v>
      </c>
      <c r="L99" s="1" t="e">
        <v>#N/A</v>
      </c>
      <c r="M99" s="1" t="e">
        <v>#N/A</v>
      </c>
      <c r="N99" s="1" t="e">
        <v>#N/A</v>
      </c>
      <c r="O99" s="1" t="e">
        <v>#N/A</v>
      </c>
      <c r="P99" s="1">
        <v>72.900000000000006</v>
      </c>
      <c r="Q99" s="1">
        <v>105.1</v>
      </c>
      <c r="R99" s="1">
        <v>151.9</v>
      </c>
      <c r="S99" s="1">
        <f t="shared" ref="S99:U99" si="7">ROUND((256-P99),-1)</f>
        <v>180</v>
      </c>
      <c r="T99" s="1">
        <f t="shared" si="7"/>
        <v>150</v>
      </c>
      <c r="U99" s="1">
        <f t="shared" si="7"/>
        <v>100</v>
      </c>
      <c r="V99" s="7">
        <v>146.03333333333336</v>
      </c>
    </row>
    <row r="100" spans="1:22" ht="15.75" customHeight="1" x14ac:dyDescent="0.2">
      <c r="A100" s="1" t="s">
        <v>1207</v>
      </c>
      <c r="B100" s="1" t="s">
        <v>307</v>
      </c>
      <c r="C100" s="1" t="s">
        <v>307</v>
      </c>
      <c r="D100" s="1">
        <f>VLOOKUP(A100,samples!A:E,5,FALSE)</f>
        <v>122</v>
      </c>
      <c r="E100" s="1" t="s">
        <v>43</v>
      </c>
      <c r="F100" s="1">
        <f>VLOOKUP(A100,samples!A:H,8,FALSE)</f>
        <v>1</v>
      </c>
      <c r="G100" s="1" t="s">
        <v>987</v>
      </c>
      <c r="H100" s="1" t="s">
        <v>107</v>
      </c>
      <c r="I100" s="1" t="s">
        <v>74</v>
      </c>
      <c r="J100" s="1">
        <v>0</v>
      </c>
      <c r="K100" s="1" t="s">
        <v>47</v>
      </c>
      <c r="L100" s="1" t="e">
        <v>#N/A</v>
      </c>
      <c r="M100" s="1" t="e">
        <v>#N/A</v>
      </c>
      <c r="N100" s="1" t="e">
        <v>#N/A</v>
      </c>
      <c r="O100" s="1" t="e">
        <v>#N/A</v>
      </c>
      <c r="P100" s="1">
        <v>71.900000000000006</v>
      </c>
      <c r="Q100" s="1">
        <v>101.3</v>
      </c>
      <c r="R100" s="1">
        <v>147.30000000000001</v>
      </c>
      <c r="S100" s="6">
        <v>180</v>
      </c>
      <c r="T100" s="6">
        <v>150</v>
      </c>
      <c r="U100" s="6">
        <v>110</v>
      </c>
      <c r="V100" s="7">
        <v>149.16666666666669</v>
      </c>
    </row>
    <row r="101" spans="1:22" ht="15.75" customHeight="1" x14ac:dyDescent="0.2">
      <c r="A101" s="1" t="s">
        <v>1222</v>
      </c>
      <c r="B101" s="1" t="s">
        <v>627</v>
      </c>
      <c r="C101" s="1" t="s">
        <v>627</v>
      </c>
      <c r="D101" s="1">
        <f>VLOOKUP(A101,samples!A:E,5,FALSE)</f>
        <v>124</v>
      </c>
      <c r="E101" s="1" t="s">
        <v>43</v>
      </c>
      <c r="F101" s="1">
        <f>VLOOKUP(A101,samples!A:H,8,FALSE)</f>
        <v>1</v>
      </c>
      <c r="G101" s="1" t="s">
        <v>906</v>
      </c>
      <c r="H101" s="1" t="s">
        <v>1334</v>
      </c>
      <c r="I101" s="1" t="s">
        <v>258</v>
      </c>
      <c r="J101" s="1">
        <v>0</v>
      </c>
      <c r="K101" s="1" t="s">
        <v>62</v>
      </c>
      <c r="L101" s="1" t="s">
        <v>48</v>
      </c>
      <c r="M101" s="1" t="s">
        <v>75</v>
      </c>
      <c r="N101" s="1">
        <v>53.4</v>
      </c>
      <c r="O101" s="1">
        <v>2130</v>
      </c>
      <c r="P101" s="1">
        <v>70.099999999999994</v>
      </c>
      <c r="Q101" s="1">
        <v>94.9</v>
      </c>
      <c r="R101" s="1">
        <v>142.4</v>
      </c>
      <c r="S101" s="12">
        <v>190</v>
      </c>
      <c r="T101" s="12">
        <v>160</v>
      </c>
      <c r="U101" s="12">
        <v>110</v>
      </c>
      <c r="V101" s="7">
        <v>153.53333333333336</v>
      </c>
    </row>
    <row r="102" spans="1:22" ht="15.75" customHeight="1" x14ac:dyDescent="0.2">
      <c r="A102" s="1" t="s">
        <v>1231</v>
      </c>
      <c r="B102" s="1" t="s">
        <v>1232</v>
      </c>
      <c r="C102" s="1" t="s">
        <v>452</v>
      </c>
      <c r="D102" s="1">
        <f>VLOOKUP(A102,samples!A:E,5,FALSE)</f>
        <v>125</v>
      </c>
      <c r="E102" s="1" t="s">
        <v>43</v>
      </c>
      <c r="F102" s="1">
        <f>VLOOKUP(A102,samples!A:H,8,FALSE)</f>
        <v>1</v>
      </c>
      <c r="G102" s="1" t="s">
        <v>341</v>
      </c>
      <c r="H102" s="1" t="s">
        <v>175</v>
      </c>
      <c r="I102" s="1" t="s">
        <v>773</v>
      </c>
      <c r="J102" s="1">
        <v>0</v>
      </c>
      <c r="K102" s="1" t="s">
        <v>62</v>
      </c>
      <c r="L102" s="1" t="e">
        <v>#N/A</v>
      </c>
      <c r="M102" s="1" t="e">
        <v>#N/A</v>
      </c>
      <c r="N102" s="1" t="e">
        <v>#N/A</v>
      </c>
      <c r="O102" s="1" t="e">
        <v>#N/A</v>
      </c>
      <c r="P102" s="1">
        <v>77.8</v>
      </c>
      <c r="Q102" s="1">
        <v>108.6</v>
      </c>
      <c r="R102" s="1">
        <v>153.30000000000001</v>
      </c>
      <c r="S102" s="8">
        <v>180</v>
      </c>
      <c r="T102" s="8">
        <v>150</v>
      </c>
      <c r="U102" s="8">
        <v>100</v>
      </c>
      <c r="V102" s="7">
        <v>142.76666666666665</v>
      </c>
    </row>
    <row r="103" spans="1:22" ht="15.75" customHeight="1" x14ac:dyDescent="0.2">
      <c r="A103" s="1" t="s">
        <v>1241</v>
      </c>
      <c r="B103" s="1" t="s">
        <v>431</v>
      </c>
      <c r="C103" s="1" t="s">
        <v>431</v>
      </c>
      <c r="D103" s="1">
        <f>VLOOKUP(A103,samples!A:E,5,FALSE)</f>
        <v>126</v>
      </c>
      <c r="E103" s="1" t="s">
        <v>43</v>
      </c>
      <c r="F103" s="1">
        <f>VLOOKUP(A103,samples!A:H,8,FALSE)</f>
        <v>1</v>
      </c>
      <c r="G103" s="1" t="s">
        <v>578</v>
      </c>
      <c r="H103" s="1" t="s">
        <v>816</v>
      </c>
      <c r="I103" s="1" t="s">
        <v>46</v>
      </c>
      <c r="J103" s="1">
        <v>0</v>
      </c>
      <c r="K103" s="1" t="s">
        <v>434</v>
      </c>
      <c r="L103" s="1" t="e">
        <v>#N/A</v>
      </c>
      <c r="M103" s="1" t="e">
        <v>#N/A</v>
      </c>
      <c r="N103" s="1" t="e">
        <v>#N/A</v>
      </c>
      <c r="O103" s="1" t="e">
        <v>#N/A</v>
      </c>
      <c r="P103" s="1">
        <v>95.5</v>
      </c>
      <c r="Q103" s="1">
        <v>133.69999999999999</v>
      </c>
      <c r="R103" s="1">
        <v>178.6</v>
      </c>
      <c r="S103" s="11">
        <v>160</v>
      </c>
      <c r="T103" s="11">
        <v>120</v>
      </c>
      <c r="U103" s="11">
        <v>80</v>
      </c>
      <c r="V103" s="7">
        <v>120.06666666666669</v>
      </c>
    </row>
    <row r="104" spans="1:22" ht="15.75" customHeight="1" x14ac:dyDescent="0.2">
      <c r="A104" s="1" t="s">
        <v>1249</v>
      </c>
      <c r="B104" s="1" t="s">
        <v>459</v>
      </c>
      <c r="C104" s="1" t="s">
        <v>459</v>
      </c>
      <c r="D104" s="1">
        <f>VLOOKUP(A104,samples!A:E,5,FALSE)</f>
        <v>127</v>
      </c>
      <c r="E104" s="1" t="s">
        <v>43</v>
      </c>
      <c r="F104" s="1">
        <f>VLOOKUP(A104,samples!A:H,8,FALSE)</f>
        <v>1</v>
      </c>
      <c r="G104" s="1" t="s">
        <v>236</v>
      </c>
      <c r="H104" s="1" t="s">
        <v>253</v>
      </c>
      <c r="I104" s="1" t="s">
        <v>74</v>
      </c>
      <c r="J104" s="1">
        <v>0</v>
      </c>
      <c r="K104" s="1" t="s">
        <v>62</v>
      </c>
      <c r="L104" s="1" t="e">
        <v>#N/A</v>
      </c>
      <c r="M104" s="1" t="e">
        <v>#N/A</v>
      </c>
      <c r="N104" s="1" t="e">
        <v>#N/A</v>
      </c>
      <c r="O104" s="1" t="e">
        <v>#N/A</v>
      </c>
      <c r="P104" s="1">
        <v>75.099999999999994</v>
      </c>
      <c r="Q104" s="1">
        <v>104.7</v>
      </c>
      <c r="R104" s="1">
        <v>150.30000000000001</v>
      </c>
      <c r="S104" s="6">
        <v>180</v>
      </c>
      <c r="T104" s="6">
        <v>150</v>
      </c>
      <c r="U104" s="6">
        <v>110</v>
      </c>
      <c r="V104" s="7">
        <v>145.96666666666664</v>
      </c>
    </row>
    <row r="105" spans="1:22" ht="15.75" customHeight="1" x14ac:dyDescent="0.2">
      <c r="A105" s="1" t="s">
        <v>1257</v>
      </c>
      <c r="B105" s="1" t="s">
        <v>513</v>
      </c>
      <c r="C105" s="1" t="s">
        <v>513</v>
      </c>
      <c r="D105" s="1">
        <f>VLOOKUP(A105,samples!A:E,5,FALSE)</f>
        <v>128</v>
      </c>
      <c r="E105" s="1" t="s">
        <v>43</v>
      </c>
      <c r="F105" s="1">
        <f>VLOOKUP(A105,samples!A:H,8,FALSE)</f>
        <v>1</v>
      </c>
      <c r="G105" s="1" t="s">
        <v>341</v>
      </c>
      <c r="H105" s="1" t="s">
        <v>175</v>
      </c>
      <c r="I105" s="1" t="s">
        <v>258</v>
      </c>
      <c r="J105" s="1">
        <v>0</v>
      </c>
      <c r="K105" s="1" t="s">
        <v>47</v>
      </c>
      <c r="L105" s="1" t="e">
        <v>#N/A</v>
      </c>
      <c r="M105" s="1" t="e">
        <v>#N/A</v>
      </c>
      <c r="N105" s="1" t="e">
        <v>#N/A</v>
      </c>
      <c r="O105" s="1" t="e">
        <v>#N/A</v>
      </c>
      <c r="P105" s="1">
        <v>77.599999999999994</v>
      </c>
      <c r="Q105" s="1">
        <v>83.8</v>
      </c>
      <c r="R105" s="1">
        <v>136.6</v>
      </c>
      <c r="S105" s="31">
        <v>180</v>
      </c>
      <c r="T105" s="31">
        <v>170</v>
      </c>
      <c r="U105" s="31">
        <v>120</v>
      </c>
      <c r="V105" s="7">
        <v>156.66666666666669</v>
      </c>
    </row>
    <row r="106" spans="1:22" ht="15.75" customHeight="1" x14ac:dyDescent="0.2">
      <c r="A106" s="1" t="s">
        <v>1265</v>
      </c>
      <c r="B106" s="1" t="s">
        <v>508</v>
      </c>
      <c r="C106" s="1" t="s">
        <v>508</v>
      </c>
      <c r="D106" s="1">
        <f>VLOOKUP(A106,samples!A:E,5,FALSE)</f>
        <v>129</v>
      </c>
      <c r="E106" s="1" t="s">
        <v>43</v>
      </c>
      <c r="F106" s="1">
        <f>VLOOKUP(A106,samples!A:H,8,FALSE)</f>
        <v>1</v>
      </c>
      <c r="G106" s="1" t="s">
        <v>341</v>
      </c>
      <c r="H106" s="1" t="s">
        <v>175</v>
      </c>
      <c r="I106" s="1" t="s">
        <v>543</v>
      </c>
      <c r="J106" s="1">
        <v>0</v>
      </c>
      <c r="K106" s="1" t="s">
        <v>434</v>
      </c>
      <c r="L106" s="1" t="s">
        <v>535</v>
      </c>
      <c r="M106" s="1" t="s">
        <v>75</v>
      </c>
      <c r="N106" s="1">
        <v>40.799999999999997</v>
      </c>
      <c r="O106" s="1">
        <v>2130</v>
      </c>
      <c r="P106" s="1">
        <v>74</v>
      </c>
      <c r="Q106" s="1">
        <v>67</v>
      </c>
      <c r="R106" s="1">
        <v>87.5</v>
      </c>
      <c r="S106" s="36">
        <v>180</v>
      </c>
      <c r="T106" s="36">
        <v>190</v>
      </c>
      <c r="U106" s="36">
        <v>170</v>
      </c>
      <c r="V106" s="7">
        <v>179.83333333333331</v>
      </c>
    </row>
    <row r="107" spans="1:22" ht="15.75" customHeight="1" x14ac:dyDescent="0.2">
      <c r="A107" s="1" t="s">
        <v>1273</v>
      </c>
      <c r="B107" s="1" t="s">
        <v>1274</v>
      </c>
      <c r="C107" s="1" t="s">
        <v>514</v>
      </c>
      <c r="D107" s="1">
        <f>VLOOKUP(A107,samples!A:E,5,FALSE)</f>
        <v>130</v>
      </c>
      <c r="E107" s="1" t="s">
        <v>43</v>
      </c>
      <c r="F107" s="1">
        <f>VLOOKUP(A107,samples!A:H,8,FALSE)</f>
        <v>1</v>
      </c>
      <c r="G107" s="1" t="s">
        <v>341</v>
      </c>
      <c r="H107" s="1" t="s">
        <v>175</v>
      </c>
      <c r="I107" s="1" t="s">
        <v>773</v>
      </c>
      <c r="J107" s="1">
        <v>0</v>
      </c>
      <c r="K107" s="1" t="s">
        <v>62</v>
      </c>
      <c r="L107" s="1" t="e">
        <v>#N/A</v>
      </c>
      <c r="M107" s="1" t="e">
        <v>#N/A</v>
      </c>
      <c r="N107" s="1" t="e">
        <v>#N/A</v>
      </c>
      <c r="O107" s="1" t="e">
        <v>#N/A</v>
      </c>
      <c r="P107" s="1">
        <v>71.5</v>
      </c>
      <c r="Q107" s="1">
        <v>105.8</v>
      </c>
      <c r="R107" s="1">
        <v>152.80000000000001</v>
      </c>
      <c r="S107" s="8">
        <v>180</v>
      </c>
      <c r="T107" s="8">
        <v>150</v>
      </c>
      <c r="U107" s="8">
        <v>100</v>
      </c>
      <c r="V107" s="7">
        <v>145.96666666666664</v>
      </c>
    </row>
    <row r="108" spans="1:22" ht="15.75" customHeight="1" x14ac:dyDescent="0.2">
      <c r="A108" s="1" t="s">
        <v>1284</v>
      </c>
      <c r="B108" s="1" t="s">
        <v>1062</v>
      </c>
      <c r="C108" s="1" t="s">
        <v>1062</v>
      </c>
      <c r="D108" s="1">
        <f>VLOOKUP(A108,samples!A:E,5,FALSE)</f>
        <v>131</v>
      </c>
      <c r="E108" s="1" t="s">
        <v>43</v>
      </c>
      <c r="F108" s="1">
        <f>VLOOKUP(A108,samples!A:H,8,FALSE)</f>
        <v>1</v>
      </c>
      <c r="G108" s="1" t="s">
        <v>917</v>
      </c>
      <c r="H108" s="1" t="s">
        <v>175</v>
      </c>
      <c r="I108" s="1" t="s">
        <v>344</v>
      </c>
      <c r="J108" s="1">
        <v>0</v>
      </c>
      <c r="K108" s="1" t="s">
        <v>62</v>
      </c>
      <c r="L108" s="1" t="e">
        <v>#N/A</v>
      </c>
      <c r="M108" s="1" t="e">
        <v>#N/A</v>
      </c>
      <c r="N108" s="1" t="e">
        <v>#N/A</v>
      </c>
      <c r="O108" s="1" t="e">
        <v>#N/A</v>
      </c>
      <c r="P108" s="1">
        <v>72.900000000000006</v>
      </c>
      <c r="Q108" s="1">
        <v>95.8</v>
      </c>
      <c r="R108" s="1">
        <v>140.1</v>
      </c>
      <c r="S108" s="28">
        <v>180</v>
      </c>
      <c r="T108" s="28">
        <v>160</v>
      </c>
      <c r="U108" s="28">
        <v>120</v>
      </c>
      <c r="V108" s="7">
        <v>153.06666666666666</v>
      </c>
    </row>
    <row r="109" spans="1:22" ht="15.75" customHeight="1" x14ac:dyDescent="0.2">
      <c r="A109" s="1" t="s">
        <v>1306</v>
      </c>
      <c r="B109" s="1" t="s">
        <v>466</v>
      </c>
      <c r="C109" s="1" t="s">
        <v>466</v>
      </c>
      <c r="D109" s="1">
        <f>VLOOKUP(A109,samples!A:E,5,FALSE)</f>
        <v>133</v>
      </c>
      <c r="E109" s="1" t="s">
        <v>43</v>
      </c>
      <c r="F109" s="1">
        <f>VLOOKUP(A109,samples!A:H,8,FALSE)</f>
        <v>1</v>
      </c>
      <c r="G109" s="1" t="s">
        <v>578</v>
      </c>
      <c r="H109" s="1" t="s">
        <v>816</v>
      </c>
      <c r="I109" s="1" t="s">
        <v>773</v>
      </c>
      <c r="J109" s="1">
        <v>0</v>
      </c>
      <c r="K109" s="1" t="s">
        <v>454</v>
      </c>
      <c r="L109" s="1" t="e">
        <v>#N/A</v>
      </c>
      <c r="M109" s="1" t="e">
        <v>#N/A</v>
      </c>
      <c r="N109" s="1" t="e">
        <v>#N/A</v>
      </c>
      <c r="O109" s="1" t="e">
        <v>#N/A</v>
      </c>
      <c r="P109" s="1">
        <v>74.900000000000006</v>
      </c>
      <c r="Q109" s="1">
        <v>103</v>
      </c>
      <c r="R109" s="1">
        <v>149.4</v>
      </c>
      <c r="S109" s="6">
        <v>180</v>
      </c>
      <c r="T109" s="6">
        <v>150</v>
      </c>
      <c r="U109" s="6">
        <v>110</v>
      </c>
      <c r="V109" s="7">
        <v>146.89999999999998</v>
      </c>
    </row>
    <row r="110" spans="1:22" ht="15.75" customHeight="1" x14ac:dyDescent="0.2">
      <c r="A110" s="1" t="s">
        <v>1309</v>
      </c>
      <c r="B110" s="1" t="s">
        <v>971</v>
      </c>
      <c r="C110" s="1" t="s">
        <v>971</v>
      </c>
      <c r="D110" s="1">
        <f>VLOOKUP(A110,samples!A:E,5,FALSE)</f>
        <v>134</v>
      </c>
      <c r="E110" s="1" t="s">
        <v>43</v>
      </c>
      <c r="F110" s="1">
        <f>VLOOKUP(A110,samples!A:H,8,FALSE)</f>
        <v>1</v>
      </c>
      <c r="G110" s="1" t="s">
        <v>174</v>
      </c>
      <c r="H110" s="1" t="s">
        <v>175</v>
      </c>
      <c r="I110" s="1" t="s">
        <v>275</v>
      </c>
      <c r="J110" s="1">
        <v>0</v>
      </c>
      <c r="K110" s="1" t="s">
        <v>62</v>
      </c>
      <c r="L110" s="1" t="e">
        <v>#N/A</v>
      </c>
      <c r="M110" s="1" t="e">
        <v>#N/A</v>
      </c>
      <c r="N110" s="1" t="e">
        <v>#N/A</v>
      </c>
      <c r="O110" s="1" t="e">
        <v>#N/A</v>
      </c>
      <c r="P110" s="1">
        <v>69.8</v>
      </c>
      <c r="Q110" s="1">
        <v>101.8</v>
      </c>
      <c r="R110" s="1">
        <v>150.5</v>
      </c>
      <c r="S110" s="6">
        <v>190</v>
      </c>
      <c r="T110" s="6">
        <v>150</v>
      </c>
      <c r="U110" s="6">
        <v>110</v>
      </c>
      <c r="V110" s="7">
        <v>148.63333333333333</v>
      </c>
    </row>
    <row r="111" spans="1:22" ht="15.75" customHeight="1" x14ac:dyDescent="0.2">
      <c r="A111" s="1" t="s">
        <v>1311</v>
      </c>
      <c r="B111" s="1" t="s">
        <v>227</v>
      </c>
      <c r="C111" s="1" t="s">
        <v>227</v>
      </c>
      <c r="D111" s="1">
        <f>VLOOKUP(A111,samples!A:E,5,FALSE)</f>
        <v>135</v>
      </c>
      <c r="E111" s="1" t="s">
        <v>43</v>
      </c>
      <c r="F111" s="1">
        <f>VLOOKUP(A111,samples!A:H,8,FALSE)</f>
        <v>1</v>
      </c>
      <c r="G111" s="1" t="s">
        <v>199</v>
      </c>
      <c r="H111" s="1" t="s">
        <v>175</v>
      </c>
      <c r="I111" s="1" t="s">
        <v>74</v>
      </c>
      <c r="J111" s="1">
        <v>0</v>
      </c>
      <c r="K111" s="1" t="s">
        <v>62</v>
      </c>
      <c r="L111" s="1" t="e">
        <v>#N/A</v>
      </c>
      <c r="M111" s="1" t="e">
        <v>#N/A</v>
      </c>
      <c r="N111" s="1" t="e">
        <v>#N/A</v>
      </c>
      <c r="O111" s="1" t="e">
        <v>#N/A</v>
      </c>
      <c r="P111" s="1">
        <v>68.3</v>
      </c>
      <c r="Q111" s="1">
        <v>104.3</v>
      </c>
      <c r="R111" s="1">
        <v>151.9</v>
      </c>
      <c r="S111" s="20">
        <v>190</v>
      </c>
      <c r="T111" s="20">
        <v>150</v>
      </c>
      <c r="U111" s="20">
        <v>100</v>
      </c>
      <c r="V111" s="7">
        <v>147.83333333333331</v>
      </c>
    </row>
    <row r="112" spans="1:22" ht="15.75" customHeight="1" x14ac:dyDescent="0.2">
      <c r="A112" s="1" t="s">
        <v>1314</v>
      </c>
      <c r="B112" s="1" t="s">
        <v>1081</v>
      </c>
      <c r="C112" s="1" t="s">
        <v>1081</v>
      </c>
      <c r="D112" s="1">
        <f>VLOOKUP(A112,samples!A:E,5,FALSE)</f>
        <v>136</v>
      </c>
      <c r="E112" s="1" t="s">
        <v>43</v>
      </c>
      <c r="F112" s="1">
        <f>VLOOKUP(A112,samples!A:H,8,FALSE)</f>
        <v>1</v>
      </c>
      <c r="G112" s="1" t="s">
        <v>174</v>
      </c>
      <c r="H112" s="1" t="s">
        <v>175</v>
      </c>
      <c r="I112" s="1" t="s">
        <v>61</v>
      </c>
      <c r="J112" s="1">
        <v>0</v>
      </c>
      <c r="K112" s="1" t="s">
        <v>62</v>
      </c>
      <c r="L112" s="1" t="e">
        <v>#N/A</v>
      </c>
      <c r="M112" s="1" t="e">
        <v>#N/A</v>
      </c>
      <c r="N112" s="1" t="e">
        <v>#N/A</v>
      </c>
      <c r="O112" s="1" t="e">
        <v>#N/A</v>
      </c>
      <c r="P112" s="1">
        <v>84.1</v>
      </c>
      <c r="Q112" s="1">
        <v>128.30000000000001</v>
      </c>
      <c r="R112" s="1">
        <v>174.5</v>
      </c>
      <c r="S112" s="23">
        <v>170</v>
      </c>
      <c r="T112" s="23">
        <v>130</v>
      </c>
      <c r="U112" s="23">
        <v>80</v>
      </c>
      <c r="V112" s="7">
        <v>127.03333333333333</v>
      </c>
    </row>
    <row r="113" spans="1:22" ht="15.75" customHeight="1" x14ac:dyDescent="0.2">
      <c r="A113" s="1" t="s">
        <v>1316</v>
      </c>
      <c r="B113" s="1" t="s">
        <v>511</v>
      </c>
      <c r="C113" s="1" t="s">
        <v>511</v>
      </c>
      <c r="D113" s="1">
        <f>VLOOKUP(A113,samples!A:E,5,FALSE)</f>
        <v>137</v>
      </c>
      <c r="E113" s="1" t="s">
        <v>43</v>
      </c>
      <c r="F113" s="1">
        <f>VLOOKUP(A113,samples!A:H,8,FALSE)</f>
        <v>1</v>
      </c>
      <c r="G113" s="1" t="s">
        <v>341</v>
      </c>
      <c r="H113" s="1" t="s">
        <v>175</v>
      </c>
      <c r="I113" s="1" t="s">
        <v>823</v>
      </c>
      <c r="J113" s="1">
        <v>0</v>
      </c>
      <c r="K113" s="1" t="s">
        <v>62</v>
      </c>
      <c r="L113" s="1" t="e">
        <v>#N/A</v>
      </c>
      <c r="M113" s="1" t="e">
        <v>#N/A</v>
      </c>
      <c r="N113" s="1" t="e">
        <v>#N/A</v>
      </c>
      <c r="O113" s="1" t="e">
        <v>#N/A</v>
      </c>
      <c r="P113" s="1">
        <v>73.599999999999994</v>
      </c>
      <c r="Q113" s="1">
        <v>69.5</v>
      </c>
      <c r="R113" s="1">
        <v>90.6</v>
      </c>
      <c r="S113" s="36">
        <v>180</v>
      </c>
      <c r="T113" s="36">
        <v>190</v>
      </c>
      <c r="U113" s="36">
        <v>170</v>
      </c>
      <c r="V113" s="7">
        <v>178.10000000000002</v>
      </c>
    </row>
    <row r="114" spans="1:22" ht="15.75" customHeight="1" x14ac:dyDescent="0.2">
      <c r="A114" s="1" t="s">
        <v>1322</v>
      </c>
      <c r="B114" s="1" t="s">
        <v>1323</v>
      </c>
      <c r="C114" s="1" t="s">
        <v>1290</v>
      </c>
      <c r="D114" s="1">
        <f>VLOOKUP(A114,samples!A:E,5,FALSE)</f>
        <v>139</v>
      </c>
      <c r="E114" s="1" t="s">
        <v>43</v>
      </c>
      <c r="F114" s="1">
        <f>VLOOKUP(A114,samples!A:H,8,FALSE)</f>
        <v>1</v>
      </c>
      <c r="G114" s="1" t="s">
        <v>341</v>
      </c>
      <c r="H114" s="1" t="s">
        <v>175</v>
      </c>
      <c r="I114" s="1" t="s">
        <v>74</v>
      </c>
      <c r="J114" s="1">
        <v>0</v>
      </c>
      <c r="K114" s="1" t="s">
        <v>47</v>
      </c>
      <c r="L114" s="1" t="e">
        <v>#N/A</v>
      </c>
      <c r="M114" s="1" t="e">
        <v>#N/A</v>
      </c>
      <c r="N114" s="1" t="e">
        <v>#N/A</v>
      </c>
      <c r="O114" s="1" t="e">
        <v>#N/A</v>
      </c>
      <c r="P114" s="1">
        <v>73.2</v>
      </c>
      <c r="Q114" s="1">
        <v>88.2</v>
      </c>
      <c r="R114" s="1">
        <v>131.9</v>
      </c>
      <c r="S114" s="31">
        <v>180</v>
      </c>
      <c r="T114" s="31">
        <v>170</v>
      </c>
      <c r="U114" s="31">
        <v>120</v>
      </c>
      <c r="V114" s="7">
        <v>158.23333333333335</v>
      </c>
    </row>
    <row r="115" spans="1:22" ht="15.75" customHeight="1" x14ac:dyDescent="0.2">
      <c r="A115" s="1" t="s">
        <v>1326</v>
      </c>
      <c r="B115" s="1" t="s">
        <v>1327</v>
      </c>
      <c r="C115" s="1" t="s">
        <v>492</v>
      </c>
      <c r="D115" s="1">
        <f>VLOOKUP(A115,samples!A:E,5,FALSE)</f>
        <v>140</v>
      </c>
      <c r="E115" s="1" t="s">
        <v>43</v>
      </c>
      <c r="F115" s="1">
        <f>VLOOKUP(A115,samples!A:H,8,FALSE)</f>
        <v>1</v>
      </c>
      <c r="G115" s="1" t="s">
        <v>341</v>
      </c>
      <c r="H115" s="1" t="s">
        <v>175</v>
      </c>
      <c r="I115" s="1" t="s">
        <v>74</v>
      </c>
      <c r="J115" s="1">
        <v>0</v>
      </c>
      <c r="K115" s="1" t="s">
        <v>62</v>
      </c>
      <c r="L115" s="1" t="e">
        <v>#N/A</v>
      </c>
      <c r="M115" s="1" t="e">
        <v>#N/A</v>
      </c>
      <c r="N115" s="1" t="e">
        <v>#N/A</v>
      </c>
      <c r="O115" s="1" t="e">
        <v>#N/A</v>
      </c>
      <c r="P115" s="1">
        <v>77.7</v>
      </c>
      <c r="Q115" s="1">
        <v>85.4</v>
      </c>
      <c r="R115" s="1">
        <v>133.80000000000001</v>
      </c>
      <c r="S115" s="31">
        <v>180</v>
      </c>
      <c r="T115" s="31">
        <v>170</v>
      </c>
      <c r="U115" s="31">
        <v>120</v>
      </c>
      <c r="V115" s="7">
        <v>157.0333333333333</v>
      </c>
    </row>
    <row r="116" spans="1:22" ht="15.75" customHeight="1" x14ac:dyDescent="0.2">
      <c r="A116" s="1" t="s">
        <v>1339</v>
      </c>
      <c r="B116" s="1" t="s">
        <v>1083</v>
      </c>
      <c r="C116" s="1" t="s">
        <v>1083</v>
      </c>
      <c r="D116" s="1">
        <f>VLOOKUP(A116,samples!A:E,5,FALSE)</f>
        <v>141</v>
      </c>
      <c r="E116" s="1" t="s">
        <v>43</v>
      </c>
      <c r="F116" s="1">
        <f>VLOOKUP(A116,samples!A:H,8,FALSE)</f>
        <v>1</v>
      </c>
      <c r="G116" s="1" t="s">
        <v>174</v>
      </c>
      <c r="H116" s="1" t="s">
        <v>175</v>
      </c>
      <c r="I116" s="1" t="s">
        <v>46</v>
      </c>
      <c r="J116" s="1">
        <v>0</v>
      </c>
      <c r="K116" s="1" t="s">
        <v>62</v>
      </c>
      <c r="L116" s="1" t="e">
        <v>#N/A</v>
      </c>
      <c r="M116" s="1" t="e">
        <v>#N/A</v>
      </c>
      <c r="N116" s="1" t="e">
        <v>#N/A</v>
      </c>
      <c r="O116" s="1" t="e">
        <v>#N/A</v>
      </c>
      <c r="P116" s="1">
        <v>89.8</v>
      </c>
      <c r="Q116" s="1">
        <v>131.80000000000001</v>
      </c>
      <c r="R116" s="1">
        <v>172.5</v>
      </c>
      <c r="S116" s="39">
        <v>170</v>
      </c>
      <c r="T116" s="39">
        <v>120</v>
      </c>
      <c r="U116" s="39">
        <v>80</v>
      </c>
      <c r="V116" s="7">
        <v>124.63333333333333</v>
      </c>
    </row>
    <row r="117" spans="1:22" ht="15.75" customHeight="1" x14ac:dyDescent="0.2">
      <c r="A117" s="1" t="s">
        <v>1345</v>
      </c>
      <c r="B117" s="1" t="s">
        <v>1346</v>
      </c>
      <c r="C117" s="1" t="s">
        <v>138</v>
      </c>
      <c r="D117" s="1">
        <f>VLOOKUP(A117,samples!A:E,5,FALSE)</f>
        <v>143</v>
      </c>
      <c r="E117" s="1" t="s">
        <v>43</v>
      </c>
      <c r="F117" s="1">
        <f>VLOOKUP(A117,samples!A:H,8,FALSE)</f>
        <v>1</v>
      </c>
      <c r="G117" s="1" t="s">
        <v>236</v>
      </c>
      <c r="H117" s="1" t="s">
        <v>253</v>
      </c>
      <c r="I117" s="1" t="s">
        <v>344</v>
      </c>
      <c r="J117" s="1">
        <v>0</v>
      </c>
      <c r="K117" s="1" t="s">
        <v>75</v>
      </c>
      <c r="L117" s="1" t="s">
        <v>535</v>
      </c>
      <c r="M117" s="1" t="s">
        <v>75</v>
      </c>
      <c r="N117" s="1">
        <v>40.299999999999997</v>
      </c>
      <c r="O117" s="1">
        <v>3421</v>
      </c>
      <c r="P117" s="1">
        <v>67.7</v>
      </c>
      <c r="Q117" s="1">
        <v>69.5</v>
      </c>
      <c r="R117" s="1">
        <v>120</v>
      </c>
      <c r="S117" s="40">
        <v>190</v>
      </c>
      <c r="T117" s="40">
        <v>190</v>
      </c>
      <c r="U117" s="40">
        <v>140</v>
      </c>
      <c r="V117" s="7">
        <v>170.26666666666665</v>
      </c>
    </row>
    <row r="118" spans="1:22" ht="15.75" customHeight="1" x14ac:dyDescent="0.2">
      <c r="A118" s="1" t="s">
        <v>1348</v>
      </c>
      <c r="B118" s="1" t="s">
        <v>110</v>
      </c>
      <c r="C118" s="1" t="s">
        <v>110</v>
      </c>
      <c r="D118" s="1">
        <f>VLOOKUP(A118,samples!A:E,5,FALSE)</f>
        <v>144</v>
      </c>
      <c r="E118" s="1" t="s">
        <v>43</v>
      </c>
      <c r="F118" s="1">
        <f>VLOOKUP(A118,samples!A:H,8,FALSE)</f>
        <v>1</v>
      </c>
      <c r="G118" s="1" t="s">
        <v>1350</v>
      </c>
      <c r="H118" s="1" t="s">
        <v>1330</v>
      </c>
      <c r="I118" s="1" t="s">
        <v>74</v>
      </c>
      <c r="J118" s="1">
        <v>0</v>
      </c>
      <c r="K118" s="1" t="s">
        <v>62</v>
      </c>
      <c r="L118" s="1" t="e">
        <v>#N/A</v>
      </c>
      <c r="M118" s="1" t="e">
        <v>#N/A</v>
      </c>
      <c r="N118" s="1" t="e">
        <v>#N/A</v>
      </c>
      <c r="O118" s="1" t="e">
        <v>#N/A</v>
      </c>
      <c r="P118" s="1">
        <v>67.8</v>
      </c>
      <c r="Q118" s="1">
        <v>70.099999999999994</v>
      </c>
      <c r="R118" s="1">
        <v>124.3</v>
      </c>
      <c r="S118" s="40">
        <v>190</v>
      </c>
      <c r="T118" s="40">
        <v>190</v>
      </c>
      <c r="U118" s="40">
        <v>130</v>
      </c>
      <c r="V118" s="7">
        <v>168.60000000000002</v>
      </c>
    </row>
    <row r="119" spans="1:22" ht="15.75" customHeight="1" x14ac:dyDescent="0.2">
      <c r="A119" s="1" t="s">
        <v>1353</v>
      </c>
      <c r="B119" s="1" t="s">
        <v>1354</v>
      </c>
      <c r="C119" s="1" t="s">
        <v>1065</v>
      </c>
      <c r="D119" s="1">
        <f>VLOOKUP(A119,samples!A:E,5,FALSE)</f>
        <v>146</v>
      </c>
      <c r="E119" s="1" t="s">
        <v>43</v>
      </c>
      <c r="F119" s="1">
        <f>VLOOKUP(A119,samples!A:H,8,FALSE)</f>
        <v>1</v>
      </c>
      <c r="G119" s="1" t="s">
        <v>917</v>
      </c>
      <c r="H119" s="1" t="s">
        <v>175</v>
      </c>
      <c r="I119" s="1" t="s">
        <v>275</v>
      </c>
      <c r="J119" s="1">
        <v>0</v>
      </c>
      <c r="K119" s="1" t="s">
        <v>62</v>
      </c>
      <c r="L119" s="1" t="e">
        <v>#N/A</v>
      </c>
      <c r="M119" s="1" t="e">
        <v>#N/A</v>
      </c>
      <c r="N119" s="1" t="e">
        <v>#N/A</v>
      </c>
      <c r="O119" s="1" t="e">
        <v>#N/A</v>
      </c>
      <c r="P119" s="1">
        <v>75</v>
      </c>
      <c r="Q119" s="1">
        <v>103.4</v>
      </c>
      <c r="R119" s="1">
        <v>150.1</v>
      </c>
      <c r="S119" s="6">
        <v>180</v>
      </c>
      <c r="T119" s="6">
        <v>150</v>
      </c>
      <c r="U119" s="6">
        <v>110</v>
      </c>
      <c r="V119" s="7">
        <v>146.5</v>
      </c>
    </row>
    <row r="120" spans="1:22" ht="15.75" customHeight="1" x14ac:dyDescent="0.2">
      <c r="A120" s="1" t="s">
        <v>1356</v>
      </c>
      <c r="B120" s="1" t="s">
        <v>450</v>
      </c>
      <c r="C120" s="1" t="s">
        <v>450</v>
      </c>
      <c r="D120" s="1">
        <f>VLOOKUP(A120,samples!A:E,5,FALSE)</f>
        <v>147</v>
      </c>
      <c r="E120" s="1" t="s">
        <v>43</v>
      </c>
      <c r="F120" s="1">
        <f>VLOOKUP(A120,samples!A:H,8,FALSE)</f>
        <v>1</v>
      </c>
      <c r="G120" s="1" t="s">
        <v>341</v>
      </c>
      <c r="H120" s="1" t="s">
        <v>175</v>
      </c>
      <c r="I120" s="1" t="s">
        <v>46</v>
      </c>
      <c r="J120" s="1">
        <v>0</v>
      </c>
      <c r="K120" s="1" t="s">
        <v>62</v>
      </c>
      <c r="L120" s="1" t="e">
        <v>#N/A</v>
      </c>
      <c r="M120" s="1" t="e">
        <v>#N/A</v>
      </c>
      <c r="N120" s="1" t="e">
        <v>#N/A</v>
      </c>
      <c r="O120" s="1" t="e">
        <v>#N/A</v>
      </c>
      <c r="P120" s="1">
        <v>71.3</v>
      </c>
      <c r="Q120" s="1">
        <v>99.3</v>
      </c>
      <c r="R120" s="1">
        <v>147.19999999999999</v>
      </c>
      <c r="S120" s="10">
        <v>180</v>
      </c>
      <c r="T120" s="10">
        <v>160</v>
      </c>
      <c r="U120" s="10">
        <v>110</v>
      </c>
      <c r="V120" s="7">
        <v>150.06666666666666</v>
      </c>
    </row>
    <row r="121" spans="1:22" ht="15.75" customHeight="1" x14ac:dyDescent="0.2">
      <c r="A121" s="1" t="s">
        <v>1358</v>
      </c>
      <c r="B121" s="1" t="s">
        <v>471</v>
      </c>
      <c r="C121" s="1" t="s">
        <v>471</v>
      </c>
      <c r="D121" s="1">
        <f>VLOOKUP(A121,samples!A:E,5,FALSE)</f>
        <v>148</v>
      </c>
      <c r="E121" s="1" t="s">
        <v>43</v>
      </c>
      <c r="F121" s="1">
        <f>VLOOKUP(A121,samples!A:H,8,FALSE)</f>
        <v>1</v>
      </c>
      <c r="G121" s="1" t="s">
        <v>578</v>
      </c>
      <c r="H121" s="1" t="s">
        <v>816</v>
      </c>
      <c r="I121" s="1" t="s">
        <v>74</v>
      </c>
      <c r="J121" s="1">
        <v>0</v>
      </c>
      <c r="K121" s="1" t="s">
        <v>62</v>
      </c>
      <c r="L121" s="1" t="e">
        <v>#N/A</v>
      </c>
      <c r="M121" s="1" t="e">
        <v>#N/A</v>
      </c>
      <c r="N121" s="1" t="e">
        <v>#N/A</v>
      </c>
      <c r="O121" s="1" t="e">
        <v>#N/A</v>
      </c>
      <c r="P121" s="1">
        <v>72.599999999999994</v>
      </c>
      <c r="Q121" s="1">
        <v>100.9</v>
      </c>
      <c r="R121" s="1">
        <v>146.19999999999999</v>
      </c>
      <c r="S121" s="10">
        <v>180</v>
      </c>
      <c r="T121" s="10">
        <v>160</v>
      </c>
      <c r="U121" s="10">
        <v>110</v>
      </c>
      <c r="V121" s="7">
        <v>149.43333333333334</v>
      </c>
    </row>
    <row r="122" spans="1:22" ht="15.75" customHeight="1" x14ac:dyDescent="0.2">
      <c r="A122" s="1" t="s">
        <v>1360</v>
      </c>
      <c r="B122" s="1" t="s">
        <v>1361</v>
      </c>
      <c r="C122" s="1" t="s">
        <v>443</v>
      </c>
      <c r="D122" s="1">
        <f>VLOOKUP(A122,samples!A:E,5,FALSE)</f>
        <v>149</v>
      </c>
      <c r="E122" s="1" t="s">
        <v>43</v>
      </c>
      <c r="F122" s="1">
        <f>VLOOKUP(A122,samples!A:H,8,FALSE)</f>
        <v>1</v>
      </c>
      <c r="G122" s="1" t="s">
        <v>341</v>
      </c>
      <c r="H122" s="1" t="s">
        <v>175</v>
      </c>
      <c r="I122" s="1" t="s">
        <v>773</v>
      </c>
      <c r="J122" s="1">
        <v>0</v>
      </c>
      <c r="K122" s="1" t="s">
        <v>62</v>
      </c>
      <c r="L122" s="1" t="e">
        <v>#N/A</v>
      </c>
      <c r="M122" s="1" t="e">
        <v>#N/A</v>
      </c>
      <c r="N122" s="1" t="e">
        <v>#N/A</v>
      </c>
      <c r="O122" s="1" t="e">
        <v>#N/A</v>
      </c>
      <c r="P122" s="1">
        <v>79.400000000000006</v>
      </c>
      <c r="Q122" s="1">
        <v>109.4</v>
      </c>
      <c r="R122" s="1">
        <v>154.9</v>
      </c>
      <c r="S122" s="8">
        <v>180</v>
      </c>
      <c r="T122" s="8">
        <v>150</v>
      </c>
      <c r="U122" s="8">
        <v>100</v>
      </c>
      <c r="V122" s="7">
        <v>141.43333333333334</v>
      </c>
    </row>
    <row r="123" spans="1:22" ht="15.75" customHeight="1" x14ac:dyDescent="0.2">
      <c r="A123" s="1" t="s">
        <v>1363</v>
      </c>
      <c r="B123" s="1" t="s">
        <v>308</v>
      </c>
      <c r="C123" s="1" t="s">
        <v>308</v>
      </c>
      <c r="D123" s="1">
        <f>VLOOKUP(A123,samples!A:E,5,FALSE)</f>
        <v>150</v>
      </c>
      <c r="E123" s="1" t="s">
        <v>43</v>
      </c>
      <c r="F123" s="1">
        <f>VLOOKUP(A123,samples!A:H,8,FALSE)</f>
        <v>1</v>
      </c>
      <c r="G123" s="1" t="s">
        <v>987</v>
      </c>
      <c r="H123" s="1" t="s">
        <v>107</v>
      </c>
      <c r="I123" s="1" t="s">
        <v>258</v>
      </c>
      <c r="J123" s="1">
        <v>0</v>
      </c>
      <c r="K123" s="1" t="s">
        <v>47</v>
      </c>
      <c r="L123" s="1" t="e">
        <v>#N/A</v>
      </c>
      <c r="M123" s="1" t="e">
        <v>#N/A</v>
      </c>
      <c r="N123" s="1" t="e">
        <v>#N/A</v>
      </c>
      <c r="O123" s="1" t="e">
        <v>#N/A</v>
      </c>
      <c r="P123" s="1">
        <v>77.900000000000006</v>
      </c>
      <c r="Q123" s="1">
        <v>107.8</v>
      </c>
      <c r="R123" s="1">
        <v>152.69999999999999</v>
      </c>
      <c r="S123" s="8">
        <v>180</v>
      </c>
      <c r="T123" s="8">
        <v>150</v>
      </c>
      <c r="U123" s="8">
        <v>100</v>
      </c>
      <c r="V123" s="7">
        <v>143.19999999999999</v>
      </c>
    </row>
    <row r="124" spans="1:22" ht="15.75" customHeight="1" x14ac:dyDescent="0.2">
      <c r="A124" s="1" t="s">
        <v>1365</v>
      </c>
      <c r="B124" s="1" t="s">
        <v>482</v>
      </c>
      <c r="C124" s="1" t="s">
        <v>482</v>
      </c>
      <c r="D124" s="1">
        <f>VLOOKUP(A124,samples!A:E,5,FALSE)</f>
        <v>151</v>
      </c>
      <c r="E124" s="1" t="s">
        <v>43</v>
      </c>
      <c r="F124" s="1">
        <f>VLOOKUP(A124,samples!A:H,8,FALSE)</f>
        <v>1</v>
      </c>
      <c r="G124" s="1" t="s">
        <v>341</v>
      </c>
      <c r="H124" s="1" t="s">
        <v>175</v>
      </c>
      <c r="I124" s="1" t="s">
        <v>74</v>
      </c>
      <c r="J124" s="1">
        <v>0</v>
      </c>
      <c r="K124" s="1" t="s">
        <v>62</v>
      </c>
      <c r="L124" s="1" t="e">
        <v>#N/A</v>
      </c>
      <c r="M124" s="1" t="e">
        <v>#N/A</v>
      </c>
      <c r="N124" s="1" t="e">
        <v>#N/A</v>
      </c>
      <c r="O124" s="1" t="e">
        <v>#N/A</v>
      </c>
      <c r="P124" s="1">
        <v>94.2</v>
      </c>
      <c r="Q124" s="1">
        <v>133.80000000000001</v>
      </c>
      <c r="R124" s="1">
        <v>158.1</v>
      </c>
      <c r="S124" s="41">
        <v>160</v>
      </c>
      <c r="T124" s="41">
        <v>120</v>
      </c>
      <c r="U124" s="41">
        <v>100</v>
      </c>
      <c r="V124" s="7">
        <v>127.29999999999998</v>
      </c>
    </row>
    <row r="125" spans="1:22" ht="15.75" customHeight="1" x14ac:dyDescent="0.2">
      <c r="A125" s="1" t="s">
        <v>1368</v>
      </c>
      <c r="B125" s="1" t="s">
        <v>616</v>
      </c>
      <c r="C125" s="1" t="s">
        <v>616</v>
      </c>
      <c r="D125" s="1">
        <f>VLOOKUP(A125,samples!A:E,5,FALSE)</f>
        <v>152</v>
      </c>
      <c r="E125" s="1" t="s">
        <v>43</v>
      </c>
      <c r="F125" s="1">
        <f>VLOOKUP(A125,samples!A:H,8,FALSE)</f>
        <v>1</v>
      </c>
      <c r="G125" s="1" t="s">
        <v>213</v>
      </c>
      <c r="H125" s="1" t="s">
        <v>175</v>
      </c>
      <c r="I125" s="1" t="s">
        <v>61</v>
      </c>
      <c r="J125" s="1">
        <v>0</v>
      </c>
      <c r="K125" s="1" t="s">
        <v>62</v>
      </c>
      <c r="L125" s="1" t="s">
        <v>48</v>
      </c>
      <c r="M125" s="1" t="s">
        <v>75</v>
      </c>
      <c r="N125" s="1">
        <v>63.5</v>
      </c>
      <c r="O125" s="1">
        <v>2310</v>
      </c>
      <c r="P125" s="1">
        <v>101.3</v>
      </c>
      <c r="Q125" s="1">
        <v>143.30000000000001</v>
      </c>
      <c r="R125" s="1">
        <v>167.4</v>
      </c>
      <c r="S125" s="42">
        <v>150</v>
      </c>
      <c r="T125" s="42">
        <v>110</v>
      </c>
      <c r="U125" s="42">
        <v>90</v>
      </c>
      <c r="V125" s="7">
        <v>118.66666666666666</v>
      </c>
    </row>
    <row r="126" spans="1:22" ht="15.75" customHeight="1" x14ac:dyDescent="0.2">
      <c r="A126" s="1" t="s">
        <v>1371</v>
      </c>
      <c r="B126" s="1" t="s">
        <v>1061</v>
      </c>
      <c r="C126" s="1" t="s">
        <v>1061</v>
      </c>
      <c r="D126" s="1">
        <f>VLOOKUP(A126,samples!A:E,5,FALSE)</f>
        <v>153</v>
      </c>
      <c r="E126" s="1" t="s">
        <v>43</v>
      </c>
      <c r="F126" s="1">
        <f>VLOOKUP(A126,samples!A:H,8,FALSE)</f>
        <v>1</v>
      </c>
      <c r="G126" s="1" t="s">
        <v>106</v>
      </c>
      <c r="H126" s="1" t="s">
        <v>107</v>
      </c>
      <c r="I126" s="1" t="s">
        <v>74</v>
      </c>
      <c r="J126" s="1">
        <v>0</v>
      </c>
      <c r="K126" s="1" t="s">
        <v>434</v>
      </c>
      <c r="L126" s="1" t="e">
        <v>#N/A</v>
      </c>
      <c r="M126" s="1" t="e">
        <v>#N/A</v>
      </c>
      <c r="N126" s="1" t="e">
        <v>#N/A</v>
      </c>
      <c r="O126" s="1" t="e">
        <v>#N/A</v>
      </c>
      <c r="P126" s="1">
        <v>87.3</v>
      </c>
      <c r="Q126" s="1">
        <v>131.69999999999999</v>
      </c>
      <c r="R126" s="1">
        <v>179.3</v>
      </c>
      <c r="S126" s="39">
        <v>170</v>
      </c>
      <c r="T126" s="39">
        <v>120</v>
      </c>
      <c r="U126" s="39">
        <v>80</v>
      </c>
      <c r="V126" s="7">
        <v>123.23333333333332</v>
      </c>
    </row>
    <row r="127" spans="1:22" ht="15.75" customHeight="1" x14ac:dyDescent="0.2">
      <c r="A127" s="1" t="s">
        <v>1374</v>
      </c>
      <c r="B127" s="1" t="s">
        <v>456</v>
      </c>
      <c r="C127" s="1" t="s">
        <v>456</v>
      </c>
      <c r="D127" s="1">
        <f>VLOOKUP(A127,samples!A:E,5,FALSE)</f>
        <v>154</v>
      </c>
      <c r="E127" s="1" t="s">
        <v>43</v>
      </c>
      <c r="F127" s="1">
        <f>VLOOKUP(A127,samples!A:H,8,FALSE)</f>
        <v>1</v>
      </c>
      <c r="G127" s="1" t="s">
        <v>578</v>
      </c>
      <c r="H127" s="1" t="s">
        <v>816</v>
      </c>
      <c r="I127" s="1" t="s">
        <v>1376</v>
      </c>
      <c r="J127" s="1">
        <v>0</v>
      </c>
      <c r="K127" s="1" t="s">
        <v>62</v>
      </c>
      <c r="L127" s="1" t="e">
        <v>#N/A</v>
      </c>
      <c r="M127" s="1" t="e">
        <v>#N/A</v>
      </c>
      <c r="N127" s="1" t="e">
        <v>#N/A</v>
      </c>
      <c r="O127" s="1" t="e">
        <v>#N/A</v>
      </c>
      <c r="P127" s="1">
        <v>67.8</v>
      </c>
      <c r="Q127" s="1">
        <v>98.3</v>
      </c>
      <c r="R127" s="1">
        <v>147.4</v>
      </c>
      <c r="S127" s="12">
        <v>190</v>
      </c>
      <c r="T127" s="12">
        <v>160</v>
      </c>
      <c r="U127" s="12">
        <v>110</v>
      </c>
      <c r="V127" s="7">
        <v>151.5</v>
      </c>
    </row>
    <row r="128" spans="1:22" ht="15.75" customHeight="1" x14ac:dyDescent="0.2">
      <c r="A128" s="1" t="s">
        <v>1377</v>
      </c>
      <c r="B128" s="1" t="s">
        <v>1080</v>
      </c>
      <c r="C128" s="1" t="s">
        <v>1080</v>
      </c>
      <c r="D128" s="1">
        <f>VLOOKUP(A128,samples!A:E,5,FALSE)</f>
        <v>155</v>
      </c>
      <c r="E128" s="1" t="s">
        <v>43</v>
      </c>
      <c r="F128" s="1">
        <f>VLOOKUP(A128,samples!A:H,8,FALSE)</f>
        <v>1</v>
      </c>
      <c r="G128" s="1" t="s">
        <v>174</v>
      </c>
      <c r="H128" s="1" t="s">
        <v>175</v>
      </c>
      <c r="I128" s="1" t="s">
        <v>46</v>
      </c>
      <c r="J128" s="1">
        <v>0</v>
      </c>
      <c r="K128" s="1" t="s">
        <v>62</v>
      </c>
      <c r="L128" s="1" t="e">
        <v>#N/A</v>
      </c>
      <c r="M128" s="1" t="e">
        <v>#N/A</v>
      </c>
      <c r="N128" s="1" t="e">
        <v>#N/A</v>
      </c>
      <c r="O128" s="1" t="e">
        <v>#N/A</v>
      </c>
      <c r="P128" s="1">
        <v>91.7</v>
      </c>
      <c r="Q128" s="1">
        <v>133.30000000000001</v>
      </c>
      <c r="R128" s="1">
        <v>179.4</v>
      </c>
      <c r="S128" s="11">
        <v>160</v>
      </c>
      <c r="T128" s="11">
        <v>120</v>
      </c>
      <c r="U128" s="11">
        <v>80</v>
      </c>
      <c r="V128" s="7">
        <v>121.20000000000002</v>
      </c>
    </row>
    <row r="129" spans="1:22" ht="15.75" customHeight="1" x14ac:dyDescent="0.2">
      <c r="A129" s="1" t="s">
        <v>1379</v>
      </c>
      <c r="B129" s="1" t="s">
        <v>435</v>
      </c>
      <c r="C129" s="1" t="s">
        <v>435</v>
      </c>
      <c r="D129" s="1">
        <f>VLOOKUP(A129,samples!A:E,5,FALSE)</f>
        <v>156</v>
      </c>
      <c r="E129" s="1" t="s">
        <v>43</v>
      </c>
      <c r="F129" s="1">
        <f>VLOOKUP(A129,samples!A:H,8,FALSE)</f>
        <v>1</v>
      </c>
      <c r="G129" s="1" t="s">
        <v>341</v>
      </c>
      <c r="H129" s="1" t="s">
        <v>175</v>
      </c>
      <c r="I129" s="1" t="s">
        <v>543</v>
      </c>
      <c r="J129" s="1">
        <v>0</v>
      </c>
      <c r="K129" s="1" t="s">
        <v>434</v>
      </c>
      <c r="L129" s="1" t="e">
        <v>#N/A</v>
      </c>
      <c r="M129" s="1" t="e">
        <v>#N/A</v>
      </c>
      <c r="N129" s="1" t="e">
        <v>#N/A</v>
      </c>
      <c r="O129" s="1" t="e">
        <v>#N/A</v>
      </c>
      <c r="P129" s="1">
        <v>109.7</v>
      </c>
      <c r="Q129" s="1">
        <v>150.80000000000001</v>
      </c>
      <c r="R129" s="1">
        <v>189.2</v>
      </c>
      <c r="S129" s="43">
        <v>150</v>
      </c>
      <c r="T129" s="43">
        <v>110</v>
      </c>
      <c r="U129" s="43">
        <v>70</v>
      </c>
      <c r="V129" s="7">
        <v>106.1</v>
      </c>
    </row>
    <row r="130" spans="1:22" ht="15.75" customHeight="1" x14ac:dyDescent="0.2">
      <c r="A130" s="1" t="s">
        <v>1381</v>
      </c>
      <c r="B130" s="1" t="s">
        <v>461</v>
      </c>
      <c r="C130" s="1" t="s">
        <v>461</v>
      </c>
      <c r="D130" s="1">
        <f>VLOOKUP(A130,samples!A:E,5,FALSE)</f>
        <v>157</v>
      </c>
      <c r="E130" s="1" t="s">
        <v>43</v>
      </c>
      <c r="F130" s="1">
        <f>VLOOKUP(A130,samples!A:H,8,FALSE)</f>
        <v>1</v>
      </c>
      <c r="G130" s="1" t="s">
        <v>341</v>
      </c>
      <c r="H130" s="1" t="s">
        <v>175</v>
      </c>
      <c r="I130" s="1" t="s">
        <v>400</v>
      </c>
      <c r="J130" s="1">
        <v>0</v>
      </c>
      <c r="K130" s="1" t="s">
        <v>62</v>
      </c>
      <c r="L130" s="1" t="e">
        <v>#N/A</v>
      </c>
      <c r="M130" s="1" t="e">
        <v>#N/A</v>
      </c>
      <c r="N130" s="1" t="e">
        <v>#N/A</v>
      </c>
      <c r="O130" s="1" t="e">
        <v>#N/A</v>
      </c>
      <c r="P130" s="1">
        <v>72.900000000000006</v>
      </c>
      <c r="Q130" s="1">
        <v>84.4</v>
      </c>
      <c r="R130" s="1">
        <v>134</v>
      </c>
      <c r="S130" s="31">
        <v>180</v>
      </c>
      <c r="T130" s="31">
        <v>170</v>
      </c>
      <c r="U130" s="31">
        <v>120</v>
      </c>
      <c r="V130" s="7">
        <v>158.89999999999998</v>
      </c>
    </row>
    <row r="131" spans="1:22" ht="15.75" customHeight="1" x14ac:dyDescent="0.2">
      <c r="A131" s="1" t="s">
        <v>1383</v>
      </c>
      <c r="B131" s="1" t="s">
        <v>1384</v>
      </c>
      <c r="C131" s="1" t="s">
        <v>455</v>
      </c>
      <c r="D131" s="1">
        <f>VLOOKUP(A131,samples!A:E,5,FALSE)</f>
        <v>158</v>
      </c>
      <c r="E131" s="1" t="s">
        <v>1385</v>
      </c>
      <c r="F131" s="1">
        <f>VLOOKUP(A131,samples!A:H,8,FALSE)</f>
        <v>1</v>
      </c>
      <c r="G131" s="1" t="s">
        <v>174</v>
      </c>
      <c r="H131" s="1" t="s">
        <v>175</v>
      </c>
      <c r="I131" s="1" t="s">
        <v>275</v>
      </c>
      <c r="J131" s="1">
        <v>0</v>
      </c>
      <c r="K131" s="1" t="s">
        <v>62</v>
      </c>
      <c r="L131" s="1" t="e">
        <v>#N/A</v>
      </c>
      <c r="M131" s="1" t="e">
        <v>#N/A</v>
      </c>
      <c r="N131" s="1" t="e">
        <v>#N/A</v>
      </c>
      <c r="O131" s="1" t="e">
        <v>#N/A</v>
      </c>
      <c r="P131" s="1">
        <v>72.400000000000006</v>
      </c>
      <c r="Q131" s="1">
        <v>97.3</v>
      </c>
      <c r="R131" s="1">
        <v>146.5</v>
      </c>
      <c r="S131" s="10">
        <v>180</v>
      </c>
      <c r="T131" s="10">
        <v>160</v>
      </c>
      <c r="U131" s="10">
        <v>110</v>
      </c>
      <c r="V131" s="7">
        <v>150.60000000000002</v>
      </c>
    </row>
    <row r="132" spans="1:22" ht="15.75" customHeight="1" x14ac:dyDescent="0.2">
      <c r="A132" s="1" t="s">
        <v>1388</v>
      </c>
      <c r="B132" s="1" t="s">
        <v>1213</v>
      </c>
      <c r="C132" s="1" t="s">
        <v>1213</v>
      </c>
      <c r="D132" s="1">
        <f>VLOOKUP(A132,samples!A:E,5,FALSE)</f>
        <v>159</v>
      </c>
      <c r="E132" s="1" t="s">
        <v>43</v>
      </c>
      <c r="F132" s="1">
        <f>VLOOKUP(A132,samples!A:H,8,FALSE)</f>
        <v>1</v>
      </c>
      <c r="G132" s="1" t="s">
        <v>341</v>
      </c>
      <c r="H132" s="1" t="s">
        <v>175</v>
      </c>
      <c r="I132" s="1" t="s">
        <v>74</v>
      </c>
      <c r="J132" s="1">
        <v>0</v>
      </c>
      <c r="K132" s="1" t="s">
        <v>356</v>
      </c>
      <c r="L132" s="1" t="e">
        <v>#N/A</v>
      </c>
      <c r="M132" s="1" t="e">
        <v>#N/A</v>
      </c>
      <c r="N132" s="1" t="e">
        <v>#N/A</v>
      </c>
      <c r="O132" s="1" t="e">
        <v>#N/A</v>
      </c>
      <c r="P132" s="1">
        <v>72.400000000000006</v>
      </c>
      <c r="Q132" s="1">
        <v>94.1</v>
      </c>
      <c r="R132" s="1">
        <v>140.80000000000001</v>
      </c>
      <c r="S132" s="28">
        <v>180</v>
      </c>
      <c r="T132" s="28">
        <v>160</v>
      </c>
      <c r="U132" s="28">
        <v>120</v>
      </c>
      <c r="V132" s="7">
        <v>153.56666666666666</v>
      </c>
    </row>
    <row r="133" spans="1:22" ht="15.75" customHeight="1" x14ac:dyDescent="0.2">
      <c r="A133" s="1" t="s">
        <v>1390</v>
      </c>
      <c r="B133" s="1" t="s">
        <v>1211</v>
      </c>
      <c r="C133" s="1" t="s">
        <v>1211</v>
      </c>
      <c r="D133" s="1">
        <f>VLOOKUP(A133,samples!A:E,5,FALSE)</f>
        <v>160</v>
      </c>
      <c r="E133" s="1" t="s">
        <v>43</v>
      </c>
      <c r="F133" s="1">
        <f>VLOOKUP(A133,samples!A:H,8,FALSE)</f>
        <v>1</v>
      </c>
      <c r="G133" s="1" t="s">
        <v>341</v>
      </c>
      <c r="H133" s="1" t="s">
        <v>175</v>
      </c>
      <c r="I133" s="1" t="s">
        <v>74</v>
      </c>
      <c r="J133" s="1">
        <v>0</v>
      </c>
      <c r="K133" s="1" t="s">
        <v>454</v>
      </c>
      <c r="L133" s="1" t="e">
        <v>#N/A</v>
      </c>
      <c r="M133" s="1" t="e">
        <v>#N/A</v>
      </c>
      <c r="N133" s="1" t="e">
        <v>#N/A</v>
      </c>
      <c r="O133" s="1" t="e">
        <v>#N/A</v>
      </c>
      <c r="P133" s="1">
        <v>72.2</v>
      </c>
      <c r="Q133" s="1">
        <v>102.3</v>
      </c>
      <c r="R133" s="1">
        <v>147.5</v>
      </c>
      <c r="S133" s="6">
        <v>180</v>
      </c>
      <c r="T133" s="6">
        <v>150</v>
      </c>
      <c r="U133" s="6">
        <v>110</v>
      </c>
      <c r="V133" s="7">
        <v>148.66666666666669</v>
      </c>
    </row>
    <row r="134" spans="1:22" ht="15.75" customHeight="1" x14ac:dyDescent="0.2">
      <c r="A134" s="1" t="s">
        <v>1392</v>
      </c>
      <c r="B134" s="1" t="s">
        <v>157</v>
      </c>
      <c r="C134" s="1" t="s">
        <v>157</v>
      </c>
      <c r="D134" s="1">
        <f>VLOOKUP(A134,samples!A:E,5,FALSE)</f>
        <v>161</v>
      </c>
      <c r="E134" s="1" t="s">
        <v>43</v>
      </c>
      <c r="F134" s="1">
        <f>VLOOKUP(A134,samples!A:H,8,FALSE)</f>
        <v>1</v>
      </c>
      <c r="G134" s="1" t="s">
        <v>578</v>
      </c>
      <c r="H134" s="1" t="s">
        <v>816</v>
      </c>
      <c r="I134" s="1" t="s">
        <v>1394</v>
      </c>
      <c r="J134" s="1">
        <v>0</v>
      </c>
      <c r="K134" s="1" t="s">
        <v>62</v>
      </c>
      <c r="L134" s="1" t="e">
        <v>#N/A</v>
      </c>
      <c r="M134" s="1" t="e">
        <v>#N/A</v>
      </c>
      <c r="N134" s="1" t="e">
        <v>#N/A</v>
      </c>
      <c r="O134" s="1" t="e">
        <v>#N/A</v>
      </c>
      <c r="P134" s="1">
        <v>70.099999999999994</v>
      </c>
      <c r="Q134" s="1">
        <v>97.6</v>
      </c>
      <c r="R134" s="1">
        <v>145.5</v>
      </c>
      <c r="S134" s="12">
        <v>190</v>
      </c>
      <c r="T134" s="12">
        <v>160</v>
      </c>
      <c r="U134" s="12">
        <v>110</v>
      </c>
      <c r="V134" s="7">
        <v>151.60000000000002</v>
      </c>
    </row>
    <row r="135" spans="1:22" ht="15.75" customHeight="1" x14ac:dyDescent="0.2">
      <c r="A135" s="1" t="s">
        <v>1395</v>
      </c>
      <c r="B135" s="1" t="s">
        <v>1396</v>
      </c>
      <c r="C135" s="1" t="s">
        <v>1076</v>
      </c>
      <c r="D135" s="1">
        <f>VLOOKUP(A135,samples!A:E,5,FALSE)</f>
        <v>162</v>
      </c>
      <c r="E135" s="1" t="s">
        <v>43</v>
      </c>
      <c r="F135" s="1">
        <f>VLOOKUP(A135,samples!A:H,8,FALSE)</f>
        <v>1</v>
      </c>
      <c r="G135" s="1" t="s">
        <v>917</v>
      </c>
      <c r="H135" s="1" t="s">
        <v>175</v>
      </c>
      <c r="I135" s="1" t="s">
        <v>74</v>
      </c>
      <c r="J135" s="1">
        <v>0</v>
      </c>
      <c r="K135" s="1" t="s">
        <v>62</v>
      </c>
      <c r="L135" s="1" t="e">
        <v>#N/A</v>
      </c>
      <c r="M135" s="1" t="e">
        <v>#N/A</v>
      </c>
      <c r="N135" s="1" t="e">
        <v>#N/A</v>
      </c>
      <c r="O135" s="1" t="e">
        <v>#N/A</v>
      </c>
      <c r="P135" s="1">
        <v>75.400000000000006</v>
      </c>
      <c r="Q135" s="1">
        <v>105.5</v>
      </c>
      <c r="R135" s="1">
        <v>151.6</v>
      </c>
      <c r="S135" s="8">
        <v>180</v>
      </c>
      <c r="T135" s="8">
        <v>150</v>
      </c>
      <c r="U135" s="8">
        <v>100</v>
      </c>
      <c r="V135" s="7">
        <v>145.16666666666669</v>
      </c>
    </row>
    <row r="136" spans="1:22" ht="15.75" customHeight="1" x14ac:dyDescent="0.2">
      <c r="A136" s="1" t="s">
        <v>1401</v>
      </c>
      <c r="B136" s="1" t="s">
        <v>1402</v>
      </c>
      <c r="C136" s="1" t="s">
        <v>1068</v>
      </c>
      <c r="D136" s="1">
        <f>VLOOKUP(A136,samples!A:E,5,FALSE)</f>
        <v>164</v>
      </c>
      <c r="E136" s="1" t="s">
        <v>1403</v>
      </c>
      <c r="F136" s="1">
        <f>VLOOKUP(A136,samples!A:H,8,FALSE)</f>
        <v>1</v>
      </c>
      <c r="G136" s="1" t="s">
        <v>917</v>
      </c>
      <c r="H136" s="1" t="s">
        <v>175</v>
      </c>
      <c r="I136" s="1" t="s">
        <v>344</v>
      </c>
      <c r="J136" s="1">
        <v>0</v>
      </c>
      <c r="K136" s="1" t="s">
        <v>75</v>
      </c>
      <c r="L136" s="1" t="e">
        <v>#N/A</v>
      </c>
      <c r="M136" s="1" t="e">
        <v>#N/A</v>
      </c>
      <c r="N136" s="1" t="e">
        <v>#N/A</v>
      </c>
      <c r="O136" s="1" t="e">
        <v>#N/A</v>
      </c>
      <c r="P136" s="1">
        <v>72.8</v>
      </c>
      <c r="Q136" s="1">
        <v>90.5</v>
      </c>
      <c r="R136" s="1">
        <v>139.80000000000001</v>
      </c>
      <c r="S136" s="31">
        <v>180</v>
      </c>
      <c r="T136" s="31">
        <v>170</v>
      </c>
      <c r="U136" s="31">
        <v>120</v>
      </c>
      <c r="V136" s="7">
        <v>154.96666666666664</v>
      </c>
    </row>
    <row r="137" spans="1:22" ht="15.75" customHeight="1" x14ac:dyDescent="0.2">
      <c r="A137" s="1" t="s">
        <v>1405</v>
      </c>
      <c r="B137" s="1" t="s">
        <v>512</v>
      </c>
      <c r="C137" s="1" t="s">
        <v>512</v>
      </c>
      <c r="D137" s="1">
        <f>VLOOKUP(A137,samples!A:E,5,FALSE)</f>
        <v>165</v>
      </c>
      <c r="E137" s="1" t="s">
        <v>43</v>
      </c>
      <c r="F137" s="1">
        <f>VLOOKUP(A137,samples!A:H,8,FALSE)</f>
        <v>1</v>
      </c>
      <c r="G137" s="1" t="s">
        <v>341</v>
      </c>
      <c r="H137" s="1" t="s">
        <v>175</v>
      </c>
      <c r="I137" s="1" t="s">
        <v>258</v>
      </c>
      <c r="J137" s="1">
        <v>0</v>
      </c>
      <c r="K137" s="1" t="s">
        <v>47</v>
      </c>
      <c r="L137" s="1" t="e">
        <v>#N/A</v>
      </c>
      <c r="M137" s="1" t="e">
        <v>#N/A</v>
      </c>
      <c r="N137" s="1" t="e">
        <v>#N/A</v>
      </c>
      <c r="O137" s="1" t="e">
        <v>#N/A</v>
      </c>
      <c r="P137" s="1">
        <v>75.5</v>
      </c>
      <c r="Q137" s="1">
        <v>79.3</v>
      </c>
      <c r="R137" s="1">
        <v>130.1</v>
      </c>
      <c r="S137" s="26">
        <v>180</v>
      </c>
      <c r="T137" s="26">
        <v>180</v>
      </c>
      <c r="U137" s="26">
        <v>130</v>
      </c>
      <c r="V137" s="7">
        <v>161.03333333333336</v>
      </c>
    </row>
    <row r="138" spans="1:22" ht="15.75" customHeight="1" x14ac:dyDescent="0.2">
      <c r="A138" s="1" t="s">
        <v>1407</v>
      </c>
      <c r="B138" s="1" t="s">
        <v>1408</v>
      </c>
      <c r="C138" s="1" t="s">
        <v>1068</v>
      </c>
      <c r="D138" s="1">
        <f>VLOOKUP(A138,samples!A:E,5,FALSE)</f>
        <v>166</v>
      </c>
      <c r="E138" s="1" t="s">
        <v>43</v>
      </c>
      <c r="F138" s="1">
        <f>VLOOKUP(A138,samples!A:H,8,FALSE)</f>
        <v>1</v>
      </c>
      <c r="G138" s="1" t="s">
        <v>917</v>
      </c>
      <c r="H138" s="1" t="s">
        <v>175</v>
      </c>
      <c r="I138" s="1" t="s">
        <v>344</v>
      </c>
      <c r="J138" s="1">
        <v>0</v>
      </c>
      <c r="K138" s="1" t="s">
        <v>75</v>
      </c>
      <c r="L138" s="1" t="e">
        <v>#N/A</v>
      </c>
      <c r="M138" s="1" t="e">
        <v>#N/A</v>
      </c>
      <c r="N138" s="1" t="e">
        <v>#N/A</v>
      </c>
      <c r="O138" s="1" t="e">
        <v>#N/A</v>
      </c>
      <c r="P138" s="1">
        <v>72.8</v>
      </c>
      <c r="Q138" s="1">
        <v>90.5</v>
      </c>
      <c r="R138" s="1">
        <v>139.80000000000001</v>
      </c>
      <c r="S138" s="31">
        <v>180</v>
      </c>
      <c r="T138" s="31">
        <v>170</v>
      </c>
      <c r="U138" s="31">
        <v>120</v>
      </c>
      <c r="V138" s="7">
        <v>154.96666666666664</v>
      </c>
    </row>
    <row r="139" spans="1:22" ht="15.75" customHeight="1" x14ac:dyDescent="0.2">
      <c r="A139" s="1" t="s">
        <v>1410</v>
      </c>
      <c r="B139" s="1" t="s">
        <v>502</v>
      </c>
      <c r="C139" s="1" t="s">
        <v>502</v>
      </c>
      <c r="D139" s="1">
        <f>VLOOKUP(A139,samples!A:E,5,FALSE)</f>
        <v>167</v>
      </c>
      <c r="E139" s="1" t="s">
        <v>43</v>
      </c>
      <c r="F139" s="1">
        <f>VLOOKUP(A139,samples!A:H,8,FALSE)</f>
        <v>1</v>
      </c>
      <c r="G139" s="1" t="s">
        <v>341</v>
      </c>
      <c r="H139" s="1" t="s">
        <v>175</v>
      </c>
      <c r="I139" s="1" t="s">
        <v>543</v>
      </c>
      <c r="J139" s="1">
        <v>0</v>
      </c>
      <c r="K139" s="1" t="s">
        <v>434</v>
      </c>
      <c r="L139" s="1" t="e">
        <v>#N/A</v>
      </c>
      <c r="M139" s="1" t="e">
        <v>#N/A</v>
      </c>
      <c r="N139" s="1" t="e">
        <v>#N/A</v>
      </c>
      <c r="O139" s="1" t="e">
        <v>#N/A</v>
      </c>
      <c r="P139" s="1">
        <v>74.3</v>
      </c>
      <c r="Q139" s="1">
        <v>76.7</v>
      </c>
      <c r="R139" s="1">
        <v>126.5</v>
      </c>
      <c r="S139" s="26">
        <v>180</v>
      </c>
      <c r="T139" s="26">
        <v>180</v>
      </c>
      <c r="U139" s="26">
        <v>130</v>
      </c>
      <c r="V139" s="7">
        <v>163.5</v>
      </c>
    </row>
    <row r="140" spans="1:22" ht="15.75" customHeight="1" x14ac:dyDescent="0.2">
      <c r="A140" s="1" t="s">
        <v>1412</v>
      </c>
      <c r="B140" s="1" t="s">
        <v>447</v>
      </c>
      <c r="C140" s="1" t="s">
        <v>447</v>
      </c>
      <c r="D140" s="1">
        <f>VLOOKUP(A140,samples!A:E,5,FALSE)</f>
        <v>168</v>
      </c>
      <c r="E140" s="1" t="s">
        <v>43</v>
      </c>
      <c r="F140" s="1">
        <f>VLOOKUP(A140,samples!A:H,8,FALSE)</f>
        <v>1</v>
      </c>
      <c r="G140" s="1" t="s">
        <v>341</v>
      </c>
      <c r="H140" s="1" t="s">
        <v>175</v>
      </c>
      <c r="I140" s="1" t="s">
        <v>74</v>
      </c>
      <c r="J140" s="1">
        <v>0</v>
      </c>
      <c r="K140" s="1" t="s">
        <v>62</v>
      </c>
      <c r="L140" s="1" t="e">
        <v>#N/A</v>
      </c>
      <c r="M140" s="1" t="e">
        <v>#N/A</v>
      </c>
      <c r="N140" s="1" t="e">
        <v>#N/A</v>
      </c>
      <c r="O140" s="1" t="e">
        <v>#N/A</v>
      </c>
      <c r="P140" s="1">
        <v>72.099999999999994</v>
      </c>
      <c r="Q140" s="1">
        <v>102.4</v>
      </c>
      <c r="R140" s="1">
        <v>148.69999999999999</v>
      </c>
      <c r="S140" s="6">
        <v>180</v>
      </c>
      <c r="T140" s="6">
        <v>150</v>
      </c>
      <c r="U140" s="6">
        <v>110</v>
      </c>
      <c r="V140" s="7">
        <v>148.26666666666665</v>
      </c>
    </row>
    <row r="141" spans="1:22" ht="15.75" customHeight="1" x14ac:dyDescent="0.2">
      <c r="A141" s="1" t="s">
        <v>1415</v>
      </c>
      <c r="B141" s="1" t="s">
        <v>520</v>
      </c>
      <c r="C141" s="1" t="s">
        <v>520</v>
      </c>
      <c r="D141" s="1">
        <f>VLOOKUP(A141,samples!A:E,5,FALSE)</f>
        <v>169</v>
      </c>
      <c r="E141" s="1" t="s">
        <v>43</v>
      </c>
      <c r="F141" s="1">
        <f>VLOOKUP(A141,samples!A:H,8,FALSE)</f>
        <v>1</v>
      </c>
      <c r="G141" s="1" t="s">
        <v>341</v>
      </c>
      <c r="H141" s="1" t="s">
        <v>175</v>
      </c>
      <c r="I141" s="1" t="s">
        <v>400</v>
      </c>
      <c r="J141" s="1">
        <v>0</v>
      </c>
      <c r="K141" s="1" t="s">
        <v>62</v>
      </c>
      <c r="L141" s="1" t="e">
        <v>#N/A</v>
      </c>
      <c r="M141" s="1" t="e">
        <v>#N/A</v>
      </c>
      <c r="N141" s="1" t="e">
        <v>#N/A</v>
      </c>
      <c r="O141" s="1" t="e">
        <v>#N/A</v>
      </c>
      <c r="P141" s="1">
        <v>78.8</v>
      </c>
      <c r="Q141" s="1">
        <v>108.6</v>
      </c>
      <c r="R141" s="1">
        <v>156.80000000000001</v>
      </c>
      <c r="S141" s="8">
        <v>180</v>
      </c>
      <c r="T141" s="8">
        <v>150</v>
      </c>
      <c r="U141" s="8">
        <v>100</v>
      </c>
      <c r="V141" s="7">
        <v>141.26666666666665</v>
      </c>
    </row>
    <row r="142" spans="1:22" ht="15.75" customHeight="1" x14ac:dyDescent="0.2">
      <c r="A142" s="1" t="s">
        <v>1417</v>
      </c>
      <c r="B142" s="1" t="s">
        <v>1107</v>
      </c>
      <c r="C142" s="1" t="s">
        <v>1107</v>
      </c>
      <c r="D142" s="1">
        <f>VLOOKUP(A142,samples!A:E,5,FALSE)</f>
        <v>170</v>
      </c>
      <c r="E142" s="1" t="s">
        <v>43</v>
      </c>
      <c r="F142" s="1">
        <f>VLOOKUP(A142,samples!A:H,8,FALSE)</f>
        <v>1</v>
      </c>
      <c r="G142" s="1" t="s">
        <v>578</v>
      </c>
      <c r="H142" s="1" t="s">
        <v>816</v>
      </c>
      <c r="I142" s="1" t="s">
        <v>74</v>
      </c>
      <c r="J142" s="1">
        <v>0</v>
      </c>
      <c r="K142" s="1" t="s">
        <v>62</v>
      </c>
      <c r="L142" s="1" t="e">
        <v>#N/A</v>
      </c>
      <c r="M142" s="1" t="e">
        <v>#N/A</v>
      </c>
      <c r="N142" s="1" t="e">
        <v>#N/A</v>
      </c>
      <c r="O142" s="1" t="e">
        <v>#N/A</v>
      </c>
      <c r="P142" s="1">
        <v>81</v>
      </c>
      <c r="Q142" s="1">
        <v>109.3</v>
      </c>
      <c r="R142" s="1">
        <v>154.1</v>
      </c>
      <c r="S142" s="8">
        <v>180</v>
      </c>
      <c r="T142" s="8">
        <v>150</v>
      </c>
      <c r="U142" s="8">
        <v>100</v>
      </c>
      <c r="V142" s="7">
        <v>141.19999999999999</v>
      </c>
    </row>
    <row r="143" spans="1:22" ht="15.75" customHeight="1" x14ac:dyDescent="0.2">
      <c r="A143" s="1" t="s">
        <v>1419</v>
      </c>
      <c r="B143" s="1" t="s">
        <v>1079</v>
      </c>
      <c r="C143" s="1" t="s">
        <v>1079</v>
      </c>
      <c r="D143" s="1">
        <f>VLOOKUP(A143,samples!A:E,5,FALSE)</f>
        <v>171</v>
      </c>
      <c r="E143" s="1" t="s">
        <v>43</v>
      </c>
      <c r="F143" s="1">
        <f>VLOOKUP(A143,samples!A:H,8,FALSE)</f>
        <v>1</v>
      </c>
      <c r="G143" s="1" t="s">
        <v>917</v>
      </c>
      <c r="H143" s="1" t="s">
        <v>175</v>
      </c>
      <c r="I143" s="1" t="s">
        <v>46</v>
      </c>
      <c r="J143" s="1">
        <v>0</v>
      </c>
      <c r="K143" s="1" t="s">
        <v>62</v>
      </c>
      <c r="L143" s="1" t="e">
        <v>#N/A</v>
      </c>
      <c r="M143" s="1" t="e">
        <v>#N/A</v>
      </c>
      <c r="N143" s="1" t="e">
        <v>#N/A</v>
      </c>
      <c r="O143" s="1" t="e">
        <v>#N/A</v>
      </c>
      <c r="P143" s="1">
        <v>89.7</v>
      </c>
      <c r="Q143" s="1">
        <v>130</v>
      </c>
      <c r="R143" s="1">
        <v>175.3</v>
      </c>
      <c r="S143" s="23">
        <v>170</v>
      </c>
      <c r="T143" s="23">
        <v>130</v>
      </c>
      <c r="U143" s="23">
        <v>80</v>
      </c>
      <c r="V143" s="7">
        <v>124.33333333333334</v>
      </c>
    </row>
    <row r="144" spans="1:22" ht="15.75" customHeight="1" x14ac:dyDescent="0.2">
      <c r="A144" s="1" t="s">
        <v>1421</v>
      </c>
      <c r="B144" s="1" t="s">
        <v>620</v>
      </c>
      <c r="C144" s="1" t="s">
        <v>620</v>
      </c>
      <c r="D144" s="1">
        <f>VLOOKUP(A144,samples!A:E,5,FALSE)</f>
        <v>172</v>
      </c>
      <c r="E144" s="1" t="s">
        <v>1422</v>
      </c>
      <c r="F144" s="1">
        <f>VLOOKUP(A144,samples!A:H,8,FALSE)</f>
        <v>1</v>
      </c>
      <c r="G144" s="1" t="s">
        <v>906</v>
      </c>
      <c r="H144" s="1" t="s">
        <v>1334</v>
      </c>
      <c r="I144" s="1" t="s">
        <v>275</v>
      </c>
      <c r="J144" s="1">
        <v>0</v>
      </c>
      <c r="K144" s="1" t="s">
        <v>47</v>
      </c>
      <c r="L144" s="1" t="e">
        <v>#N/A</v>
      </c>
      <c r="M144" s="1" t="e">
        <v>#N/A</v>
      </c>
      <c r="N144" s="1" t="e">
        <v>#N/A</v>
      </c>
      <c r="O144" s="1" t="e">
        <v>#N/A</v>
      </c>
      <c r="P144" s="1">
        <v>74.5</v>
      </c>
      <c r="Q144" s="1">
        <v>103.4</v>
      </c>
      <c r="R144" s="1">
        <v>150.80000000000001</v>
      </c>
      <c r="S144" s="6">
        <v>180</v>
      </c>
      <c r="T144" s="6">
        <v>150</v>
      </c>
      <c r="U144" s="6">
        <v>110</v>
      </c>
      <c r="V144" s="7">
        <v>146.43333333333334</v>
      </c>
    </row>
    <row r="145" spans="1:22" ht="15.75" customHeight="1" x14ac:dyDescent="0.2">
      <c r="A145" s="1" t="s">
        <v>1424</v>
      </c>
      <c r="B145" s="1" t="s">
        <v>536</v>
      </c>
      <c r="C145" s="1" t="s">
        <v>536</v>
      </c>
      <c r="D145" s="1">
        <f>VLOOKUP(A145,samples!A:E,5,FALSE)</f>
        <v>173</v>
      </c>
      <c r="E145" s="1" t="s">
        <v>1425</v>
      </c>
      <c r="F145" s="1">
        <f>VLOOKUP(A145,samples!A:H,8,FALSE)</f>
        <v>1</v>
      </c>
      <c r="G145" s="1" t="s">
        <v>341</v>
      </c>
      <c r="H145" s="1" t="s">
        <v>175</v>
      </c>
      <c r="I145" s="1" t="s">
        <v>1394</v>
      </c>
      <c r="J145" s="1">
        <v>0</v>
      </c>
      <c r="K145" s="1" t="s">
        <v>434</v>
      </c>
      <c r="L145" s="1" t="e">
        <v>#N/A</v>
      </c>
      <c r="M145" s="1" t="e">
        <v>#N/A</v>
      </c>
      <c r="N145" s="1" t="e">
        <v>#N/A</v>
      </c>
      <c r="O145" s="1" t="e">
        <v>#N/A</v>
      </c>
      <c r="P145" s="1">
        <v>87.2</v>
      </c>
      <c r="Q145" s="1">
        <v>97.5</v>
      </c>
      <c r="R145" s="1">
        <v>140.6</v>
      </c>
      <c r="S145" s="18">
        <v>170</v>
      </c>
      <c r="T145" s="18">
        <v>160</v>
      </c>
      <c r="U145" s="18">
        <v>120</v>
      </c>
      <c r="V145" s="7">
        <v>147.56666666666666</v>
      </c>
    </row>
    <row r="146" spans="1:22" ht="15.75" customHeight="1" x14ac:dyDescent="0.2">
      <c r="A146" s="1" t="s">
        <v>1427</v>
      </c>
      <c r="B146" s="1" t="s">
        <v>560</v>
      </c>
      <c r="C146" s="1" t="s">
        <v>560</v>
      </c>
      <c r="D146" s="1">
        <f>VLOOKUP(A146,samples!A:E,5,FALSE)</f>
        <v>174</v>
      </c>
      <c r="E146" s="1" t="s">
        <v>43</v>
      </c>
      <c r="F146" s="1">
        <f>VLOOKUP(A146,samples!A:H,8,FALSE)</f>
        <v>1</v>
      </c>
      <c r="G146" s="1" t="s">
        <v>386</v>
      </c>
      <c r="H146" s="1" t="s">
        <v>107</v>
      </c>
      <c r="I146" s="1" t="s">
        <v>61</v>
      </c>
      <c r="J146" s="1">
        <v>0</v>
      </c>
      <c r="K146" s="1" t="s">
        <v>62</v>
      </c>
      <c r="L146" s="1" t="e">
        <v>#N/A</v>
      </c>
      <c r="M146" s="1" t="e">
        <v>#N/A</v>
      </c>
      <c r="N146" s="1" t="e">
        <v>#N/A</v>
      </c>
      <c r="O146" s="1" t="e">
        <v>#N/A</v>
      </c>
      <c r="P146" s="1">
        <v>70.5</v>
      </c>
      <c r="Q146" s="1">
        <v>95.6</v>
      </c>
      <c r="R146" s="1">
        <v>143.5</v>
      </c>
      <c r="S146" s="12">
        <v>190</v>
      </c>
      <c r="T146" s="12">
        <v>160</v>
      </c>
      <c r="U146" s="12">
        <v>110</v>
      </c>
      <c r="V146" s="7">
        <v>152.80000000000001</v>
      </c>
    </row>
    <row r="147" spans="1:22" ht="15.75" customHeight="1" x14ac:dyDescent="0.2">
      <c r="A147" s="1" t="s">
        <v>1430</v>
      </c>
      <c r="B147" s="1" t="s">
        <v>757</v>
      </c>
      <c r="C147" s="1" t="s">
        <v>757</v>
      </c>
      <c r="D147" s="1">
        <f>VLOOKUP(A147,samples!A:E,5,FALSE)</f>
        <v>175</v>
      </c>
      <c r="E147" s="1" t="s">
        <v>1431</v>
      </c>
      <c r="F147" s="1">
        <f>VLOOKUP(A147,samples!A:H,8,FALSE)</f>
        <v>1</v>
      </c>
      <c r="G147" s="1" t="s">
        <v>44</v>
      </c>
      <c r="H147" s="1" t="s">
        <v>45</v>
      </c>
      <c r="I147" s="1" t="s">
        <v>74</v>
      </c>
      <c r="J147" s="1">
        <v>0</v>
      </c>
      <c r="K147" s="1" t="s">
        <v>47</v>
      </c>
      <c r="L147" s="1" t="e">
        <v>#N/A</v>
      </c>
      <c r="M147" s="1" t="e">
        <v>#N/A</v>
      </c>
      <c r="N147" s="1" t="e">
        <v>#N/A</v>
      </c>
      <c r="O147" s="1" t="e">
        <v>#N/A</v>
      </c>
      <c r="P147" s="1">
        <v>72.400000000000006</v>
      </c>
      <c r="Q147" s="1">
        <v>102.5</v>
      </c>
      <c r="R147" s="1">
        <v>150.80000000000001</v>
      </c>
      <c r="S147" s="6">
        <v>180</v>
      </c>
      <c r="T147" s="6">
        <v>150</v>
      </c>
      <c r="U147" s="6">
        <v>110</v>
      </c>
      <c r="V147" s="7">
        <v>147.43333333333334</v>
      </c>
    </row>
    <row r="148" spans="1:22" ht="15.75" customHeight="1" x14ac:dyDescent="0.2">
      <c r="A148" s="1" t="s">
        <v>1434</v>
      </c>
      <c r="B148" s="1" t="s">
        <v>1435</v>
      </c>
      <c r="C148" s="1" t="s">
        <v>757</v>
      </c>
      <c r="D148" s="1">
        <f>VLOOKUP(A148,samples!A:E,5,FALSE)</f>
        <v>176</v>
      </c>
      <c r="E148" s="1" t="s">
        <v>1436</v>
      </c>
      <c r="F148" s="1">
        <f>VLOOKUP(A148,samples!A:H,8,FALSE)</f>
        <v>1</v>
      </c>
      <c r="G148" s="1" t="s">
        <v>44</v>
      </c>
      <c r="H148" s="1" t="s">
        <v>45</v>
      </c>
      <c r="I148" s="1" t="s">
        <v>74</v>
      </c>
      <c r="J148" s="1">
        <v>0</v>
      </c>
      <c r="K148" s="1" t="s">
        <v>47</v>
      </c>
      <c r="L148" s="1" t="e">
        <v>#N/A</v>
      </c>
      <c r="M148" s="1" t="e">
        <v>#N/A</v>
      </c>
      <c r="N148" s="1" t="e">
        <v>#N/A</v>
      </c>
      <c r="O148" s="1" t="e">
        <v>#N/A</v>
      </c>
      <c r="P148" s="1">
        <v>72.400000000000006</v>
      </c>
      <c r="Q148" s="1">
        <v>102.5</v>
      </c>
      <c r="R148" s="1">
        <v>150.80000000000001</v>
      </c>
      <c r="S148" s="6">
        <v>180</v>
      </c>
      <c r="T148" s="6">
        <v>150</v>
      </c>
      <c r="U148" s="6">
        <v>110</v>
      </c>
      <c r="V148" s="7">
        <v>147.43333333333334</v>
      </c>
    </row>
    <row r="149" spans="1:22" ht="15.75" customHeight="1" x14ac:dyDescent="0.2">
      <c r="A149" s="1" t="s">
        <v>1439</v>
      </c>
      <c r="B149" s="1" t="s">
        <v>589</v>
      </c>
      <c r="C149" s="1" t="s">
        <v>589</v>
      </c>
      <c r="D149" s="1">
        <f>VLOOKUP(A149,samples!A:E,5,FALSE)</f>
        <v>177</v>
      </c>
      <c r="E149" s="1" t="s">
        <v>1431</v>
      </c>
      <c r="F149" s="1">
        <f>VLOOKUP(A149,samples!A:H,8,FALSE)</f>
        <v>1</v>
      </c>
      <c r="G149" s="1" t="s">
        <v>44</v>
      </c>
      <c r="H149" s="1" t="s">
        <v>45</v>
      </c>
      <c r="I149" s="1" t="s">
        <v>61</v>
      </c>
      <c r="J149" s="1">
        <v>0</v>
      </c>
      <c r="K149" s="1" t="s">
        <v>62</v>
      </c>
      <c r="L149" s="1" t="e">
        <v>#N/A</v>
      </c>
      <c r="M149" s="1" t="e">
        <v>#N/A</v>
      </c>
      <c r="N149" s="1" t="e">
        <v>#N/A</v>
      </c>
      <c r="O149" s="1" t="e">
        <v>#N/A</v>
      </c>
      <c r="P149" s="1">
        <v>85.4</v>
      </c>
      <c r="Q149" s="1">
        <v>89.9</v>
      </c>
      <c r="R149" s="1">
        <v>122.7</v>
      </c>
      <c r="S149" s="18">
        <v>170</v>
      </c>
      <c r="T149" s="18">
        <v>170</v>
      </c>
      <c r="U149" s="18">
        <v>130</v>
      </c>
      <c r="V149" s="7">
        <v>156.66666666666669</v>
      </c>
    </row>
    <row r="150" spans="1:22" ht="15.75" customHeight="1" x14ac:dyDescent="0.2">
      <c r="A150" s="1" t="s">
        <v>1444</v>
      </c>
      <c r="B150" s="1" t="s">
        <v>585</v>
      </c>
      <c r="C150" s="1" t="s">
        <v>585</v>
      </c>
      <c r="D150" s="1">
        <f>VLOOKUP(A150,samples!A:E,5,FALSE)</f>
        <v>179</v>
      </c>
      <c r="E150" s="1" t="s">
        <v>1445</v>
      </c>
      <c r="F150" s="1">
        <f>VLOOKUP(A150,samples!A:H,8,FALSE)</f>
        <v>1</v>
      </c>
      <c r="G150" s="1" t="s">
        <v>44</v>
      </c>
      <c r="H150" s="1" t="s">
        <v>45</v>
      </c>
      <c r="I150" s="1" t="s">
        <v>61</v>
      </c>
      <c r="J150" s="1">
        <v>0</v>
      </c>
      <c r="K150" s="1" t="s">
        <v>62</v>
      </c>
      <c r="L150" s="1" t="e">
        <v>#N/A</v>
      </c>
      <c r="M150" s="1" t="e">
        <v>#N/A</v>
      </c>
      <c r="N150" s="1" t="e">
        <v>#N/A</v>
      </c>
      <c r="O150" s="1" t="e">
        <v>#N/A</v>
      </c>
      <c r="P150" s="1">
        <v>76.099999999999994</v>
      </c>
      <c r="Q150" s="1">
        <v>104.8</v>
      </c>
      <c r="R150" s="1">
        <v>152.5</v>
      </c>
      <c r="S150" s="8">
        <v>180</v>
      </c>
      <c r="T150" s="8">
        <v>150</v>
      </c>
      <c r="U150" s="8">
        <v>100</v>
      </c>
      <c r="V150" s="7">
        <v>144.86666666666667</v>
      </c>
    </row>
    <row r="151" spans="1:22" ht="15.75" customHeight="1" x14ac:dyDescent="0.2">
      <c r="A151" s="1" t="s">
        <v>1447</v>
      </c>
      <c r="B151" s="1" t="s">
        <v>772</v>
      </c>
      <c r="C151" s="1" t="s">
        <v>772</v>
      </c>
      <c r="D151" s="1">
        <f>VLOOKUP(A151,samples!A:E,5,FALSE)</f>
        <v>180</v>
      </c>
      <c r="E151" s="1" t="s">
        <v>1448</v>
      </c>
      <c r="F151" s="1">
        <f>VLOOKUP(A151,samples!A:H,8,FALSE)</f>
        <v>1</v>
      </c>
      <c r="G151" s="1" t="s">
        <v>906</v>
      </c>
      <c r="H151" s="1" t="s">
        <v>1334</v>
      </c>
      <c r="I151" s="1" t="s">
        <v>74</v>
      </c>
      <c r="J151" s="1">
        <v>0</v>
      </c>
      <c r="K151" s="1" t="s">
        <v>62</v>
      </c>
      <c r="L151" s="1" t="e">
        <v>#N/A</v>
      </c>
      <c r="M151" s="1" t="e">
        <v>#N/A</v>
      </c>
      <c r="N151" s="1" t="e">
        <v>#N/A</v>
      </c>
      <c r="O151" s="1" t="e">
        <v>#N/A</v>
      </c>
      <c r="P151" s="1">
        <v>70.3</v>
      </c>
      <c r="Q151" s="1">
        <v>95.2</v>
      </c>
      <c r="R151" s="1">
        <v>142.6</v>
      </c>
      <c r="S151" s="12">
        <v>190</v>
      </c>
      <c r="T151" s="12">
        <v>160</v>
      </c>
      <c r="U151" s="12">
        <v>110</v>
      </c>
      <c r="V151" s="7">
        <v>153.30000000000001</v>
      </c>
    </row>
    <row r="152" spans="1:22" ht="15.75" customHeight="1" x14ac:dyDescent="0.2">
      <c r="A152" s="1" t="s">
        <v>1450</v>
      </c>
      <c r="B152" s="1" t="s">
        <v>902</v>
      </c>
      <c r="C152" s="1" t="s">
        <v>902</v>
      </c>
      <c r="D152" s="1">
        <f>VLOOKUP(A152,samples!A:E,5,FALSE)</f>
        <v>181</v>
      </c>
      <c r="E152" s="1" t="s">
        <v>1451</v>
      </c>
      <c r="F152" s="1">
        <f>VLOOKUP(A152,samples!A:H,8,FALSE)</f>
        <v>1</v>
      </c>
      <c r="G152" s="1" t="s">
        <v>106</v>
      </c>
      <c r="H152" s="1" t="s">
        <v>107</v>
      </c>
      <c r="I152" s="1" t="s">
        <v>275</v>
      </c>
      <c r="J152" s="1">
        <v>0</v>
      </c>
      <c r="K152" s="1" t="s">
        <v>62</v>
      </c>
      <c r="L152" s="1" t="e">
        <v>#N/A</v>
      </c>
      <c r="M152" s="1" t="e">
        <v>#N/A</v>
      </c>
      <c r="N152" s="1" t="e">
        <v>#N/A</v>
      </c>
      <c r="O152" s="1" t="e">
        <v>#N/A</v>
      </c>
      <c r="P152" s="1">
        <v>77.8</v>
      </c>
      <c r="Q152" s="1">
        <v>103.7</v>
      </c>
      <c r="R152" s="1">
        <v>149.19999999999999</v>
      </c>
      <c r="S152" s="6">
        <v>180</v>
      </c>
      <c r="T152" s="6">
        <v>150</v>
      </c>
      <c r="U152" s="6">
        <v>110</v>
      </c>
      <c r="V152" s="7">
        <v>145.76666666666665</v>
      </c>
    </row>
    <row r="153" spans="1:22" ht="15.75" customHeight="1" x14ac:dyDescent="0.2">
      <c r="A153" s="1" t="s">
        <v>1454</v>
      </c>
      <c r="B153" s="1" t="s">
        <v>899</v>
      </c>
      <c r="C153" s="1" t="s">
        <v>899</v>
      </c>
      <c r="D153" s="1">
        <f>VLOOKUP(A153,samples!A:E,5,FALSE)</f>
        <v>182</v>
      </c>
      <c r="E153" s="1" t="s">
        <v>1455</v>
      </c>
      <c r="F153" s="1">
        <f>VLOOKUP(A153,samples!A:H,8,FALSE)</f>
        <v>1</v>
      </c>
      <c r="G153" s="1" t="s">
        <v>106</v>
      </c>
      <c r="H153" s="1" t="s">
        <v>107</v>
      </c>
      <c r="I153" s="1" t="s">
        <v>275</v>
      </c>
      <c r="J153" s="1">
        <v>0</v>
      </c>
      <c r="K153" s="1" t="s">
        <v>62</v>
      </c>
      <c r="L153" s="1" t="e">
        <v>#N/A</v>
      </c>
      <c r="M153" s="1" t="e">
        <v>#N/A</v>
      </c>
      <c r="N153" s="1" t="e">
        <v>#N/A</v>
      </c>
      <c r="O153" s="1" t="e">
        <v>#N/A</v>
      </c>
      <c r="P153" s="1">
        <v>69.400000000000006</v>
      </c>
      <c r="Q153" s="1">
        <v>97</v>
      </c>
      <c r="R153" s="1">
        <v>143.5</v>
      </c>
      <c r="S153" s="12">
        <v>190</v>
      </c>
      <c r="T153" s="12">
        <v>160</v>
      </c>
      <c r="U153" s="12">
        <v>110</v>
      </c>
      <c r="V153" s="7">
        <v>152.69999999999999</v>
      </c>
    </row>
    <row r="154" spans="1:22" ht="15.75" customHeight="1" x14ac:dyDescent="0.2">
      <c r="A154" s="1" t="s">
        <v>1457</v>
      </c>
      <c r="B154" s="1" t="s">
        <v>1458</v>
      </c>
      <c r="C154" s="1" t="s">
        <v>1041</v>
      </c>
      <c r="D154" s="1">
        <f>VLOOKUP(A154,samples!A:E,5,FALSE)</f>
        <v>183</v>
      </c>
      <c r="E154" s="1" t="s">
        <v>1459</v>
      </c>
      <c r="F154" s="1">
        <f>VLOOKUP(A154,samples!A:H,8,FALSE)</f>
        <v>1</v>
      </c>
      <c r="G154" s="1" t="s">
        <v>353</v>
      </c>
      <c r="H154" s="1" t="s">
        <v>107</v>
      </c>
      <c r="I154" s="1" t="s">
        <v>74</v>
      </c>
      <c r="J154" s="1">
        <v>0</v>
      </c>
      <c r="K154" s="1" t="s">
        <v>356</v>
      </c>
      <c r="L154" s="1" t="e">
        <v>#N/A</v>
      </c>
      <c r="M154" s="1" t="e">
        <v>#N/A</v>
      </c>
      <c r="N154" s="1" t="e">
        <v>#N/A</v>
      </c>
      <c r="O154" s="1" t="e">
        <v>#N/A</v>
      </c>
      <c r="P154" s="1">
        <v>69.900000000000006</v>
      </c>
      <c r="Q154" s="1">
        <v>94.6</v>
      </c>
      <c r="R154" s="1">
        <v>142.9</v>
      </c>
      <c r="S154" s="12">
        <v>190</v>
      </c>
      <c r="T154" s="12">
        <v>160</v>
      </c>
      <c r="U154" s="12">
        <v>110</v>
      </c>
      <c r="V154" s="7">
        <v>153.53333333333336</v>
      </c>
    </row>
    <row r="155" spans="1:22" ht="15.75" customHeight="1" x14ac:dyDescent="0.2">
      <c r="A155" s="1" t="s">
        <v>1461</v>
      </c>
      <c r="B155" s="1" t="s">
        <v>602</v>
      </c>
      <c r="C155" s="1" t="s">
        <v>602</v>
      </c>
      <c r="D155" s="1">
        <f>VLOOKUP(A155,samples!A:E,5,FALSE)</f>
        <v>184</v>
      </c>
      <c r="E155" s="1" t="s">
        <v>1462</v>
      </c>
      <c r="F155" s="1">
        <f>VLOOKUP(A155,samples!A:H,8,FALSE)</f>
        <v>1</v>
      </c>
      <c r="G155" s="1" t="s">
        <v>44</v>
      </c>
      <c r="H155" s="1" t="s">
        <v>45</v>
      </c>
      <c r="I155" s="1" t="s">
        <v>46</v>
      </c>
      <c r="J155" s="1">
        <v>0</v>
      </c>
      <c r="K155" s="1" t="s">
        <v>454</v>
      </c>
      <c r="L155" s="1" t="e">
        <v>#N/A</v>
      </c>
      <c r="M155" s="1" t="e">
        <v>#N/A</v>
      </c>
      <c r="N155" s="1" t="e">
        <v>#N/A</v>
      </c>
      <c r="O155" s="1" t="e">
        <v>#N/A</v>
      </c>
      <c r="P155" s="1">
        <v>68.400000000000006</v>
      </c>
      <c r="Q155" s="1">
        <v>100.5</v>
      </c>
      <c r="R155" s="1">
        <v>148.69999999999999</v>
      </c>
      <c r="S155" s="12">
        <v>190</v>
      </c>
      <c r="T155" s="12">
        <v>160</v>
      </c>
      <c r="U155" s="12">
        <v>110</v>
      </c>
      <c r="V155" s="7">
        <v>150.13333333333333</v>
      </c>
    </row>
    <row r="156" spans="1:22" ht="15.75" customHeight="1" x14ac:dyDescent="0.2">
      <c r="A156" s="1" t="s">
        <v>1464</v>
      </c>
      <c r="B156" s="1" t="s">
        <v>1465</v>
      </c>
      <c r="C156" s="1" t="s">
        <v>602</v>
      </c>
      <c r="D156" s="1">
        <f>VLOOKUP(A156,samples!A:E,5,FALSE)</f>
        <v>185</v>
      </c>
      <c r="E156" s="1" t="s">
        <v>1466</v>
      </c>
      <c r="F156" s="1">
        <f>VLOOKUP(A156,samples!A:H,8,FALSE)</f>
        <v>1</v>
      </c>
      <c r="G156" s="1" t="s">
        <v>44</v>
      </c>
      <c r="H156" s="1" t="s">
        <v>45</v>
      </c>
      <c r="I156" s="1" t="s">
        <v>46</v>
      </c>
      <c r="J156" s="1">
        <v>0</v>
      </c>
      <c r="K156" s="1" t="s">
        <v>454</v>
      </c>
      <c r="L156" s="1" t="e">
        <v>#N/A</v>
      </c>
      <c r="M156" s="1" t="e">
        <v>#N/A</v>
      </c>
      <c r="N156" s="1" t="e">
        <v>#N/A</v>
      </c>
      <c r="O156" s="1" t="e">
        <v>#N/A</v>
      </c>
      <c r="P156" s="1">
        <v>68.400000000000006</v>
      </c>
      <c r="Q156" s="1">
        <v>100.5</v>
      </c>
      <c r="R156" s="1">
        <v>148.69999999999999</v>
      </c>
      <c r="S156" s="12">
        <v>190</v>
      </c>
      <c r="T156" s="12">
        <v>160</v>
      </c>
      <c r="U156" s="12">
        <v>110</v>
      </c>
      <c r="V156" s="7">
        <v>150.13333333333333</v>
      </c>
    </row>
    <row r="157" spans="1:22" ht="15.75" customHeight="1" x14ac:dyDescent="0.2">
      <c r="A157" s="1" t="s">
        <v>1468</v>
      </c>
      <c r="B157" s="1" t="s">
        <v>177</v>
      </c>
      <c r="C157" s="1" t="s">
        <v>177</v>
      </c>
      <c r="D157" s="1">
        <f>VLOOKUP(A157,samples!A:E,5,FALSE)</f>
        <v>186</v>
      </c>
      <c r="E157" s="1" t="s">
        <v>1469</v>
      </c>
      <c r="F157" s="1">
        <f>VLOOKUP(A157,samples!A:H,8,FALSE)</f>
        <v>1</v>
      </c>
      <c r="G157" s="1" t="s">
        <v>213</v>
      </c>
      <c r="H157" s="1" t="s">
        <v>175</v>
      </c>
      <c r="I157" s="1" t="s">
        <v>61</v>
      </c>
      <c r="J157" s="1">
        <v>0</v>
      </c>
      <c r="K157" s="1" t="s">
        <v>62</v>
      </c>
      <c r="L157" s="1" t="e">
        <v>#N/A</v>
      </c>
      <c r="M157" s="1" t="e">
        <v>#N/A</v>
      </c>
      <c r="N157" s="1" t="e">
        <v>#N/A</v>
      </c>
      <c r="O157" s="1" t="e">
        <v>#N/A</v>
      </c>
      <c r="P157" s="1">
        <v>70.599999999999994</v>
      </c>
      <c r="Q157" s="1">
        <v>98.6</v>
      </c>
      <c r="R157" s="1">
        <v>147</v>
      </c>
      <c r="S157" s="12">
        <v>190</v>
      </c>
      <c r="T157" s="12">
        <v>160</v>
      </c>
      <c r="U157" s="12">
        <v>110</v>
      </c>
      <c r="V157" s="7">
        <v>150.60000000000002</v>
      </c>
    </row>
    <row r="158" spans="1:22" ht="15.75" customHeight="1" x14ac:dyDescent="0.2">
      <c r="A158" s="1" t="s">
        <v>1471</v>
      </c>
      <c r="B158" s="1" t="s">
        <v>764</v>
      </c>
      <c r="C158" s="1" t="s">
        <v>764</v>
      </c>
      <c r="D158" s="1">
        <f>VLOOKUP(A158,samples!A:E,5,FALSE)</f>
        <v>187</v>
      </c>
      <c r="E158" s="1" t="s">
        <v>1466</v>
      </c>
      <c r="F158" s="1">
        <f>VLOOKUP(A158,samples!A:H,8,FALSE)</f>
        <v>1</v>
      </c>
      <c r="G158" s="1" t="s">
        <v>73</v>
      </c>
      <c r="H158" s="1" t="s">
        <v>86</v>
      </c>
      <c r="I158" s="1" t="s">
        <v>61</v>
      </c>
      <c r="J158" s="1">
        <v>0</v>
      </c>
      <c r="K158" s="1" t="s">
        <v>62</v>
      </c>
      <c r="L158" s="1" t="e">
        <v>#N/A</v>
      </c>
      <c r="M158" s="1" t="e">
        <v>#N/A</v>
      </c>
      <c r="N158" s="1" t="e">
        <v>#N/A</v>
      </c>
      <c r="O158" s="1" t="e">
        <v>#N/A</v>
      </c>
      <c r="P158" s="1">
        <v>76.099999999999994</v>
      </c>
      <c r="Q158" s="1">
        <v>104.7</v>
      </c>
      <c r="R158" s="1">
        <v>152.6</v>
      </c>
      <c r="S158" s="8">
        <v>180</v>
      </c>
      <c r="T158" s="8">
        <v>150</v>
      </c>
      <c r="U158" s="8">
        <v>100</v>
      </c>
      <c r="V158" s="7">
        <v>144.86666666666667</v>
      </c>
    </row>
    <row r="159" spans="1:22" ht="15.75" customHeight="1" x14ac:dyDescent="0.2">
      <c r="A159" s="1" t="s">
        <v>1473</v>
      </c>
      <c r="B159" s="1" t="s">
        <v>581</v>
      </c>
      <c r="C159" s="1" t="s">
        <v>581</v>
      </c>
      <c r="D159" s="1">
        <f>VLOOKUP(A159,samples!A:E,5,FALSE)</f>
        <v>188</v>
      </c>
      <c r="E159" s="1" t="s">
        <v>1474</v>
      </c>
      <c r="F159" s="1">
        <f>VLOOKUP(A159,samples!A:H,8,FALSE)</f>
        <v>1</v>
      </c>
      <c r="G159" s="1" t="s">
        <v>44</v>
      </c>
      <c r="H159" s="1" t="s">
        <v>45</v>
      </c>
      <c r="I159" s="1" t="s">
        <v>74</v>
      </c>
      <c r="J159" s="1">
        <v>0</v>
      </c>
      <c r="K159" s="1" t="s">
        <v>62</v>
      </c>
      <c r="L159" s="1" t="e">
        <v>#N/A</v>
      </c>
      <c r="M159" s="1" t="e">
        <v>#N/A</v>
      </c>
      <c r="N159" s="1" t="e">
        <v>#N/A</v>
      </c>
      <c r="O159" s="1" t="e">
        <v>#N/A</v>
      </c>
      <c r="P159" s="1">
        <v>69.400000000000006</v>
      </c>
      <c r="Q159" s="1">
        <v>98.8</v>
      </c>
      <c r="R159" s="1">
        <v>146.80000000000001</v>
      </c>
      <c r="S159" s="12">
        <v>190</v>
      </c>
      <c r="T159" s="12">
        <v>160</v>
      </c>
      <c r="U159" s="12">
        <v>110</v>
      </c>
      <c r="V159" s="7">
        <v>151</v>
      </c>
    </row>
    <row r="160" spans="1:22" ht="15.75" customHeight="1" x14ac:dyDescent="0.2">
      <c r="A160" s="1" t="s">
        <v>1476</v>
      </c>
      <c r="B160" s="1" t="s">
        <v>767</v>
      </c>
      <c r="C160" s="1" t="s">
        <v>767</v>
      </c>
      <c r="D160" s="1">
        <f>VLOOKUP(A160,samples!A:E,5,FALSE)</f>
        <v>189</v>
      </c>
      <c r="E160" s="1" t="s">
        <v>1477</v>
      </c>
      <c r="F160" s="1">
        <f>VLOOKUP(A160,samples!A:H,8,FALSE)</f>
        <v>1</v>
      </c>
      <c r="G160" s="1" t="s">
        <v>1480</v>
      </c>
      <c r="H160" s="1" t="s">
        <v>279</v>
      </c>
      <c r="I160" s="1" t="s">
        <v>344</v>
      </c>
      <c r="J160" s="1">
        <v>0</v>
      </c>
      <c r="K160" s="1" t="s">
        <v>62</v>
      </c>
      <c r="L160" s="1" t="e">
        <v>#N/A</v>
      </c>
      <c r="M160" s="1" t="e">
        <v>#N/A</v>
      </c>
      <c r="N160" s="1" t="e">
        <v>#N/A</v>
      </c>
      <c r="O160" s="1" t="e">
        <v>#N/A</v>
      </c>
      <c r="P160" s="1">
        <v>72.599999999999994</v>
      </c>
      <c r="Q160" s="1">
        <v>104.2</v>
      </c>
      <c r="R160" s="1">
        <v>152.69999999999999</v>
      </c>
      <c r="S160" s="8">
        <v>180</v>
      </c>
      <c r="T160" s="8">
        <v>150</v>
      </c>
      <c r="U160" s="8">
        <v>100</v>
      </c>
      <c r="V160" s="7">
        <v>146.16666666666669</v>
      </c>
    </row>
    <row r="161" spans="1:22" ht="15.75" customHeight="1" x14ac:dyDescent="0.2">
      <c r="A161" s="1" t="s">
        <v>1481</v>
      </c>
      <c r="B161" s="1" t="s">
        <v>719</v>
      </c>
      <c r="C161" s="1" t="s">
        <v>719</v>
      </c>
      <c r="D161" s="1">
        <f>VLOOKUP(A161,samples!A:E,5,FALSE)</f>
        <v>190</v>
      </c>
      <c r="E161" s="1" t="s">
        <v>1477</v>
      </c>
      <c r="F161" s="1">
        <f>VLOOKUP(A161,samples!A:H,8,FALSE)</f>
        <v>1</v>
      </c>
      <c r="G161" s="1" t="s">
        <v>1483</v>
      </c>
      <c r="H161" s="1" t="s">
        <v>1332</v>
      </c>
      <c r="I161" s="1" t="s">
        <v>46</v>
      </c>
      <c r="J161" s="1">
        <v>0</v>
      </c>
      <c r="K161" s="1" t="s">
        <v>62</v>
      </c>
      <c r="L161" s="1" t="e">
        <v>#N/A</v>
      </c>
      <c r="M161" s="1" t="e">
        <v>#N/A</v>
      </c>
      <c r="N161" s="1" t="e">
        <v>#N/A</v>
      </c>
      <c r="O161" s="1" t="e">
        <v>#N/A</v>
      </c>
      <c r="P161" s="1">
        <v>71.7</v>
      </c>
      <c r="Q161" s="1">
        <v>103.3</v>
      </c>
      <c r="R161" s="1">
        <v>150.1</v>
      </c>
      <c r="S161" s="6">
        <v>180</v>
      </c>
      <c r="T161" s="6">
        <v>150</v>
      </c>
      <c r="U161" s="6">
        <v>110</v>
      </c>
      <c r="V161" s="7">
        <v>147.63333333333333</v>
      </c>
    </row>
    <row r="162" spans="1:22" ht="15.75" customHeight="1" x14ac:dyDescent="0.2">
      <c r="A162" s="1" t="s">
        <v>1487</v>
      </c>
      <c r="B162" s="1" t="s">
        <v>313</v>
      </c>
      <c r="C162" s="1" t="s">
        <v>313</v>
      </c>
      <c r="D162" s="1">
        <f>VLOOKUP(A162,samples!A:E,5,FALSE)</f>
        <v>192</v>
      </c>
      <c r="E162" s="1" t="s">
        <v>1488</v>
      </c>
      <c r="F162" s="1">
        <f>VLOOKUP(A162,samples!A:H,8,FALSE)</f>
        <v>1</v>
      </c>
      <c r="G162" s="1" t="s">
        <v>987</v>
      </c>
      <c r="H162" s="1" t="s">
        <v>107</v>
      </c>
      <c r="I162" s="1" t="s">
        <v>46</v>
      </c>
      <c r="J162" s="1">
        <v>0</v>
      </c>
      <c r="K162" s="1" t="s">
        <v>434</v>
      </c>
      <c r="L162" s="1" t="s">
        <v>582</v>
      </c>
      <c r="M162" s="1" t="s">
        <v>755</v>
      </c>
      <c r="N162" s="1">
        <v>58.1</v>
      </c>
      <c r="O162" s="1">
        <v>2100</v>
      </c>
      <c r="P162" s="1">
        <v>73.099999999999994</v>
      </c>
      <c r="Q162" s="1">
        <v>102.9</v>
      </c>
      <c r="R162" s="1">
        <v>150.1</v>
      </c>
      <c r="S162" s="6">
        <v>180</v>
      </c>
      <c r="T162" s="6">
        <v>150</v>
      </c>
      <c r="U162" s="6">
        <v>110</v>
      </c>
      <c r="V162" s="7">
        <v>147.30000000000001</v>
      </c>
    </row>
    <row r="163" spans="1:22" ht="15.75" customHeight="1" x14ac:dyDescent="0.2">
      <c r="A163" s="1" t="s">
        <v>1490</v>
      </c>
      <c r="B163" s="1" t="s">
        <v>171</v>
      </c>
      <c r="C163" s="1" t="s">
        <v>171</v>
      </c>
      <c r="D163" s="1">
        <f>VLOOKUP(A163,samples!A:E,5,FALSE)</f>
        <v>193</v>
      </c>
      <c r="E163" s="1" t="s">
        <v>1491</v>
      </c>
      <c r="F163" s="1">
        <f>VLOOKUP(A163,samples!A:H,8,FALSE)</f>
        <v>1</v>
      </c>
      <c r="G163" s="1" t="s">
        <v>106</v>
      </c>
      <c r="H163" s="1" t="s">
        <v>107</v>
      </c>
      <c r="I163" s="1" t="s">
        <v>258</v>
      </c>
      <c r="J163" s="1">
        <v>0</v>
      </c>
      <c r="K163" s="1" t="s">
        <v>62</v>
      </c>
      <c r="L163" s="1" t="e">
        <v>#N/A</v>
      </c>
      <c r="M163" s="1" t="e">
        <v>#N/A</v>
      </c>
      <c r="N163" s="1" t="e">
        <v>#N/A</v>
      </c>
      <c r="O163" s="1" t="e">
        <v>#N/A</v>
      </c>
      <c r="P163" s="1">
        <v>75.099999999999994</v>
      </c>
      <c r="Q163" s="1">
        <v>108.7</v>
      </c>
      <c r="R163" s="1">
        <v>156.9</v>
      </c>
      <c r="S163" s="8">
        <v>180</v>
      </c>
      <c r="T163" s="8">
        <v>150</v>
      </c>
      <c r="U163" s="8">
        <v>100</v>
      </c>
      <c r="V163" s="7">
        <v>142.43333333333334</v>
      </c>
    </row>
    <row r="164" spans="1:22" ht="15.75" customHeight="1" x14ac:dyDescent="0.2">
      <c r="A164" s="1" t="s">
        <v>1493</v>
      </c>
      <c r="B164" s="1" t="s">
        <v>439</v>
      </c>
      <c r="C164" s="1" t="s">
        <v>439</v>
      </c>
      <c r="D164" s="1">
        <f>VLOOKUP(A164,samples!A:E,5,FALSE)</f>
        <v>194</v>
      </c>
      <c r="E164" s="1" t="s">
        <v>1146</v>
      </c>
      <c r="F164" s="1">
        <f>VLOOKUP(A164,samples!A:H,8,FALSE)</f>
        <v>1</v>
      </c>
      <c r="G164" s="1" t="s">
        <v>174</v>
      </c>
      <c r="H164" s="1" t="s">
        <v>175</v>
      </c>
      <c r="I164" s="1" t="s">
        <v>1495</v>
      </c>
      <c r="J164" s="1">
        <v>0</v>
      </c>
      <c r="K164" s="1" t="s">
        <v>434</v>
      </c>
      <c r="L164" s="1" t="e">
        <v>#N/A</v>
      </c>
      <c r="M164" s="1" t="e">
        <v>#N/A</v>
      </c>
      <c r="N164" s="1" t="e">
        <v>#N/A</v>
      </c>
      <c r="O164" s="1" t="e">
        <v>#N/A</v>
      </c>
      <c r="P164" s="1">
        <v>95.6</v>
      </c>
      <c r="Q164" s="1">
        <v>139.69999999999999</v>
      </c>
      <c r="R164" s="1">
        <v>182.5</v>
      </c>
      <c r="S164" s="46">
        <v>160</v>
      </c>
      <c r="T164" s="46">
        <v>120</v>
      </c>
      <c r="U164" s="46">
        <v>70</v>
      </c>
      <c r="V164" s="7">
        <v>116.73333333333335</v>
      </c>
    </row>
    <row r="165" spans="1:22" ht="15.75" customHeight="1" x14ac:dyDescent="0.2">
      <c r="A165" s="1" t="s">
        <v>1496</v>
      </c>
      <c r="B165" s="1" t="s">
        <v>638</v>
      </c>
      <c r="C165" s="1" t="s">
        <v>638</v>
      </c>
      <c r="D165" s="1">
        <f>VLOOKUP(A165,samples!A:E,5,FALSE)</f>
        <v>195</v>
      </c>
      <c r="E165" s="1" t="s">
        <v>1488</v>
      </c>
      <c r="F165" s="1">
        <f>VLOOKUP(A165,samples!A:H,8,FALSE)</f>
        <v>1</v>
      </c>
      <c r="G165" s="1" t="s">
        <v>213</v>
      </c>
      <c r="H165" s="1" t="s">
        <v>175</v>
      </c>
      <c r="I165" s="1" t="s">
        <v>61</v>
      </c>
      <c r="J165" s="1">
        <v>0</v>
      </c>
      <c r="K165" s="1" t="s">
        <v>62</v>
      </c>
      <c r="L165" s="1" t="s">
        <v>535</v>
      </c>
      <c r="M165" s="1" t="s">
        <v>755</v>
      </c>
      <c r="N165" s="1">
        <v>37.700000000000003</v>
      </c>
      <c r="O165" s="1">
        <v>2100</v>
      </c>
      <c r="P165" s="1">
        <v>65.900000000000006</v>
      </c>
      <c r="Q165" s="1">
        <v>92</v>
      </c>
      <c r="R165" s="1">
        <v>140.30000000000001</v>
      </c>
      <c r="S165" s="17">
        <v>190</v>
      </c>
      <c r="T165" s="17">
        <v>160</v>
      </c>
      <c r="U165" s="17">
        <v>120</v>
      </c>
      <c r="V165" s="7">
        <v>156.59999999999997</v>
      </c>
    </row>
    <row r="166" spans="1:22" ht="15.75" customHeight="1" x14ac:dyDescent="0.2">
      <c r="A166" s="1" t="s">
        <v>1499</v>
      </c>
      <c r="B166" s="1" t="s">
        <v>570</v>
      </c>
      <c r="C166" s="1" t="s">
        <v>570</v>
      </c>
      <c r="D166" s="1">
        <f>VLOOKUP(A166,samples!A:E,5,FALSE)</f>
        <v>196</v>
      </c>
      <c r="E166" s="1" t="s">
        <v>1488</v>
      </c>
      <c r="F166" s="1">
        <f>VLOOKUP(A166,samples!A:H,8,FALSE)</f>
        <v>1</v>
      </c>
      <c r="G166" s="1" t="s">
        <v>44</v>
      </c>
      <c r="H166" s="1" t="s">
        <v>45</v>
      </c>
      <c r="I166" s="1" t="s">
        <v>74</v>
      </c>
      <c r="J166" s="1">
        <v>0</v>
      </c>
      <c r="K166" s="1" t="s">
        <v>62</v>
      </c>
      <c r="L166" s="1" t="e">
        <v>#N/A</v>
      </c>
      <c r="M166" s="1" t="e">
        <v>#N/A</v>
      </c>
      <c r="N166" s="1" t="e">
        <v>#N/A</v>
      </c>
      <c r="O166" s="1" t="e">
        <v>#N/A</v>
      </c>
      <c r="P166" s="1">
        <v>72.3</v>
      </c>
      <c r="Q166" s="1">
        <v>100.8</v>
      </c>
      <c r="R166" s="1">
        <v>147.80000000000001</v>
      </c>
      <c r="S166" s="10">
        <v>180</v>
      </c>
      <c r="T166" s="10">
        <v>160</v>
      </c>
      <c r="U166" s="10">
        <v>110</v>
      </c>
      <c r="V166" s="7">
        <v>149.03333333333336</v>
      </c>
    </row>
    <row r="167" spans="1:22" ht="15.75" customHeight="1" x14ac:dyDescent="0.2">
      <c r="A167" s="1" t="s">
        <v>1508</v>
      </c>
      <c r="B167" s="1" t="s">
        <v>311</v>
      </c>
      <c r="C167" s="1" t="s">
        <v>311</v>
      </c>
      <c r="D167" s="1">
        <f>VLOOKUP(A167,samples!A:E,5,FALSE)</f>
        <v>198</v>
      </c>
      <c r="E167" s="1" t="s">
        <v>1488</v>
      </c>
      <c r="F167" s="1">
        <f>VLOOKUP(A167,samples!A:H,8,FALSE)</f>
        <v>1</v>
      </c>
      <c r="G167" s="1" t="s">
        <v>987</v>
      </c>
      <c r="H167" s="1" t="s">
        <v>107</v>
      </c>
      <c r="I167" s="1" t="s">
        <v>46</v>
      </c>
      <c r="J167" s="1">
        <v>0</v>
      </c>
      <c r="K167" s="1" t="s">
        <v>62</v>
      </c>
      <c r="L167" s="1" t="e">
        <v>#N/A</v>
      </c>
      <c r="M167" s="1" t="e">
        <v>#N/A</v>
      </c>
      <c r="N167" s="1" t="e">
        <v>#N/A</v>
      </c>
      <c r="O167" s="1" t="e">
        <v>#N/A</v>
      </c>
      <c r="P167" s="1">
        <v>70.7</v>
      </c>
      <c r="Q167" s="1">
        <v>103.9</v>
      </c>
      <c r="R167" s="1">
        <v>155.30000000000001</v>
      </c>
      <c r="S167" s="20">
        <v>190</v>
      </c>
      <c r="T167" s="20">
        <v>150</v>
      </c>
      <c r="U167" s="20">
        <v>100</v>
      </c>
      <c r="V167" s="7">
        <v>146.0333333333333</v>
      </c>
    </row>
    <row r="168" spans="1:22" ht="15.75" customHeight="1" x14ac:dyDescent="0.2">
      <c r="A168" s="1" t="s">
        <v>1510</v>
      </c>
      <c r="B168" s="1" t="s">
        <v>135</v>
      </c>
      <c r="C168" s="1" t="s">
        <v>135</v>
      </c>
      <c r="D168" s="1">
        <f>VLOOKUP(A168,samples!A:E,5,FALSE)</f>
        <v>199</v>
      </c>
      <c r="E168" s="1" t="s">
        <v>1511</v>
      </c>
      <c r="F168" s="1">
        <f>VLOOKUP(A168,samples!A:H,8,FALSE)</f>
        <v>1</v>
      </c>
      <c r="G168" s="1" t="s">
        <v>236</v>
      </c>
      <c r="H168" s="1" t="s">
        <v>253</v>
      </c>
      <c r="I168" s="1" t="s">
        <v>275</v>
      </c>
      <c r="J168" s="1">
        <v>0</v>
      </c>
      <c r="K168" s="1" t="s">
        <v>62</v>
      </c>
      <c r="L168" s="1" t="e">
        <v>#N/A</v>
      </c>
      <c r="M168" s="1" t="e">
        <v>#N/A</v>
      </c>
      <c r="N168" s="1" t="e">
        <v>#N/A</v>
      </c>
      <c r="O168" s="1" t="e">
        <v>#N/A</v>
      </c>
      <c r="P168" s="1">
        <v>71.400000000000006</v>
      </c>
      <c r="Q168" s="1">
        <v>99</v>
      </c>
      <c r="R168" s="1">
        <v>144</v>
      </c>
      <c r="S168" s="10">
        <v>180</v>
      </c>
      <c r="T168" s="10">
        <v>160</v>
      </c>
      <c r="U168" s="10">
        <v>110</v>
      </c>
      <c r="V168" s="7">
        <v>151.19999999999999</v>
      </c>
    </row>
    <row r="169" spans="1:22" ht="15.75" customHeight="1" x14ac:dyDescent="0.2">
      <c r="A169" s="1" t="s">
        <v>1513</v>
      </c>
      <c r="B169" s="1" t="s">
        <v>137</v>
      </c>
      <c r="C169" s="1" t="s">
        <v>137</v>
      </c>
      <c r="D169" s="1">
        <f>VLOOKUP(A169,samples!A:E,5,FALSE)</f>
        <v>200</v>
      </c>
      <c r="E169" s="1" t="s">
        <v>1511</v>
      </c>
      <c r="F169" s="1">
        <f>VLOOKUP(A169,samples!A:H,8,FALSE)</f>
        <v>1</v>
      </c>
      <c r="G169" s="1" t="s">
        <v>236</v>
      </c>
      <c r="H169" s="1" t="s">
        <v>253</v>
      </c>
      <c r="I169" s="1" t="s">
        <v>275</v>
      </c>
      <c r="J169" s="1">
        <v>0</v>
      </c>
      <c r="K169" s="1" t="s">
        <v>62</v>
      </c>
      <c r="L169" s="1" t="e">
        <v>#N/A</v>
      </c>
      <c r="M169" s="1" t="e">
        <v>#N/A</v>
      </c>
      <c r="N169" s="1" t="e">
        <v>#N/A</v>
      </c>
      <c r="O169" s="1" t="e">
        <v>#N/A</v>
      </c>
      <c r="P169" s="1">
        <v>68.8</v>
      </c>
      <c r="Q169" s="1">
        <v>95.9</v>
      </c>
      <c r="R169" s="1">
        <v>143</v>
      </c>
      <c r="S169" s="12">
        <v>190</v>
      </c>
      <c r="T169" s="12">
        <v>160</v>
      </c>
      <c r="U169" s="12">
        <v>110</v>
      </c>
      <c r="V169" s="7">
        <v>153.43333333333334</v>
      </c>
    </row>
    <row r="170" spans="1:22" ht="15.75" customHeight="1" x14ac:dyDescent="0.2">
      <c r="A170" s="1" t="s">
        <v>1515</v>
      </c>
      <c r="B170" s="1" t="s">
        <v>193</v>
      </c>
      <c r="C170" s="1" t="s">
        <v>193</v>
      </c>
      <c r="D170" s="1">
        <f>VLOOKUP(A170,samples!A:E,5,FALSE)</f>
        <v>201</v>
      </c>
      <c r="E170" s="1" t="s">
        <v>1511</v>
      </c>
      <c r="F170" s="1">
        <f>VLOOKUP(A170,samples!A:H,8,FALSE)</f>
        <v>1</v>
      </c>
      <c r="G170" s="1" t="s">
        <v>271</v>
      </c>
      <c r="H170" s="1" t="s">
        <v>107</v>
      </c>
      <c r="I170" s="1" t="s">
        <v>46</v>
      </c>
      <c r="J170" s="1">
        <v>0</v>
      </c>
      <c r="K170" s="1" t="s">
        <v>47</v>
      </c>
      <c r="L170" s="1" t="e">
        <v>#N/A</v>
      </c>
      <c r="M170" s="1" t="e">
        <v>#N/A</v>
      </c>
      <c r="N170" s="1" t="e">
        <v>#N/A</v>
      </c>
      <c r="O170" s="1" t="e">
        <v>#N/A</v>
      </c>
      <c r="P170" s="1">
        <v>75</v>
      </c>
      <c r="Q170" s="1">
        <v>100.2</v>
      </c>
      <c r="R170" s="1">
        <v>144.5</v>
      </c>
      <c r="S170" s="10">
        <v>180</v>
      </c>
      <c r="T170" s="10">
        <v>160</v>
      </c>
      <c r="U170" s="10">
        <v>110</v>
      </c>
      <c r="V170" s="7">
        <v>149.43333333333334</v>
      </c>
    </row>
    <row r="171" spans="1:22" ht="15.75" customHeight="1" x14ac:dyDescent="0.2">
      <c r="A171" s="1" t="s">
        <v>1518</v>
      </c>
      <c r="B171" s="1" t="s">
        <v>782</v>
      </c>
      <c r="C171" s="1" t="s">
        <v>782</v>
      </c>
      <c r="D171" s="1">
        <f>VLOOKUP(A171,samples!A:E,5,FALSE)</f>
        <v>202</v>
      </c>
      <c r="E171" s="1" t="s">
        <v>1519</v>
      </c>
      <c r="F171" s="1">
        <f>VLOOKUP(A171,samples!A:H,8,FALSE)</f>
        <v>1</v>
      </c>
      <c r="G171" s="1" t="s">
        <v>906</v>
      </c>
      <c r="H171" s="1" t="s">
        <v>1334</v>
      </c>
      <c r="I171" s="1" t="s">
        <v>74</v>
      </c>
      <c r="J171" s="1">
        <v>0</v>
      </c>
      <c r="K171" s="1" t="s">
        <v>62</v>
      </c>
      <c r="L171" s="1" t="e">
        <v>#N/A</v>
      </c>
      <c r="M171" s="1" t="e">
        <v>#N/A</v>
      </c>
      <c r="N171" s="1" t="e">
        <v>#N/A</v>
      </c>
      <c r="O171" s="1" t="e">
        <v>#N/A</v>
      </c>
      <c r="P171" s="1">
        <v>74.7</v>
      </c>
      <c r="Q171" s="1">
        <v>105.1</v>
      </c>
      <c r="R171" s="1">
        <v>150.6</v>
      </c>
      <c r="S171" s="6">
        <v>180</v>
      </c>
      <c r="T171" s="6">
        <v>150</v>
      </c>
      <c r="U171" s="6">
        <v>110</v>
      </c>
      <c r="V171" s="7">
        <v>145.86666666666667</v>
      </c>
    </row>
    <row r="172" spans="1:22" ht="15.75" customHeight="1" x14ac:dyDescent="0.2">
      <c r="A172" s="1" t="s">
        <v>1527</v>
      </c>
      <c r="B172" s="1" t="s">
        <v>830</v>
      </c>
      <c r="C172" s="1" t="s">
        <v>830</v>
      </c>
      <c r="D172" s="1">
        <f>VLOOKUP(A172,samples!A:E,5,FALSE)</f>
        <v>205</v>
      </c>
      <c r="E172" s="1" t="s">
        <v>1528</v>
      </c>
      <c r="F172" s="1">
        <f>VLOOKUP(A172,samples!A:H,8,FALSE)</f>
        <v>1</v>
      </c>
      <c r="G172" s="1" t="s">
        <v>1530</v>
      </c>
      <c r="H172" s="1" t="s">
        <v>1332</v>
      </c>
      <c r="I172" s="1" t="s">
        <v>74</v>
      </c>
      <c r="J172" s="1">
        <v>0</v>
      </c>
      <c r="K172" s="1" t="s">
        <v>62</v>
      </c>
      <c r="L172" s="1" t="e">
        <v>#N/A</v>
      </c>
      <c r="M172" s="1" t="e">
        <v>#N/A</v>
      </c>
      <c r="N172" s="1" t="e">
        <v>#N/A</v>
      </c>
      <c r="O172" s="1" t="e">
        <v>#N/A</v>
      </c>
      <c r="P172" s="1">
        <v>70.900000000000006</v>
      </c>
      <c r="Q172" s="1">
        <v>88.5</v>
      </c>
      <c r="R172" s="1">
        <v>131.80000000000001</v>
      </c>
      <c r="S172" s="17">
        <v>190</v>
      </c>
      <c r="T172" s="17">
        <v>170</v>
      </c>
      <c r="U172" s="17">
        <v>120</v>
      </c>
      <c r="V172" s="7">
        <v>158.93333333333334</v>
      </c>
    </row>
    <row r="173" spans="1:22" ht="15.75" customHeight="1" x14ac:dyDescent="0.2">
      <c r="A173" s="1" t="s">
        <v>1531</v>
      </c>
      <c r="B173" s="1" t="s">
        <v>455</v>
      </c>
      <c r="C173" s="1" t="s">
        <v>455</v>
      </c>
      <c r="D173" s="1">
        <f>VLOOKUP(A173,samples!A:E,5,FALSE)</f>
        <v>206</v>
      </c>
      <c r="E173" s="1" t="s">
        <v>1488</v>
      </c>
      <c r="F173" s="1">
        <f>VLOOKUP(A173,samples!A:H,8,FALSE)</f>
        <v>1</v>
      </c>
      <c r="G173" s="1" t="s">
        <v>174</v>
      </c>
      <c r="H173" s="1" t="s">
        <v>175</v>
      </c>
      <c r="I173" s="1" t="s">
        <v>275</v>
      </c>
      <c r="J173" s="1">
        <v>0</v>
      </c>
      <c r="K173" s="1" t="s">
        <v>62</v>
      </c>
      <c r="L173" s="1" t="e">
        <v>#N/A</v>
      </c>
      <c r="M173" s="1" t="e">
        <v>#N/A</v>
      </c>
      <c r="N173" s="1" t="e">
        <v>#N/A</v>
      </c>
      <c r="O173" s="1" t="e">
        <v>#N/A</v>
      </c>
      <c r="P173" s="1">
        <v>72.400000000000006</v>
      </c>
      <c r="Q173" s="1">
        <v>97.3</v>
      </c>
      <c r="R173" s="1">
        <v>146.5</v>
      </c>
      <c r="S173" s="10">
        <v>180</v>
      </c>
      <c r="T173" s="10">
        <v>160</v>
      </c>
      <c r="U173" s="10">
        <v>110</v>
      </c>
      <c r="V173" s="7">
        <v>150.60000000000002</v>
      </c>
    </row>
    <row r="174" spans="1:22" ht="15.75" customHeight="1" x14ac:dyDescent="0.2">
      <c r="A174" s="1" t="s">
        <v>1533</v>
      </c>
      <c r="B174" s="1" t="s">
        <v>156</v>
      </c>
      <c r="C174" s="1" t="s">
        <v>156</v>
      </c>
      <c r="D174" s="1">
        <f>VLOOKUP(A174,samples!A:E,5,FALSE)</f>
        <v>207</v>
      </c>
      <c r="E174" s="1" t="s">
        <v>1511</v>
      </c>
      <c r="F174" s="1">
        <f>VLOOKUP(A174,samples!A:H,8,FALSE)</f>
        <v>1</v>
      </c>
      <c r="G174" s="1" t="s">
        <v>578</v>
      </c>
      <c r="H174" s="1" t="s">
        <v>816</v>
      </c>
      <c r="I174" s="1" t="s">
        <v>275</v>
      </c>
      <c r="J174" s="1">
        <v>0</v>
      </c>
      <c r="K174" s="1" t="s">
        <v>62</v>
      </c>
      <c r="L174" s="1" t="s">
        <v>582</v>
      </c>
      <c r="M174" s="1" t="s">
        <v>755</v>
      </c>
      <c r="N174" s="1">
        <v>84.8</v>
      </c>
      <c r="O174" s="1">
        <v>2100</v>
      </c>
      <c r="P174" s="1">
        <v>69.5</v>
      </c>
      <c r="Q174" s="1">
        <v>100.3</v>
      </c>
      <c r="R174" s="1">
        <v>150.5</v>
      </c>
      <c r="S174" s="12">
        <v>190</v>
      </c>
      <c r="T174" s="12">
        <v>160</v>
      </c>
      <c r="U174" s="12">
        <v>110</v>
      </c>
      <c r="V174" s="7">
        <v>149.23333333333335</v>
      </c>
    </row>
    <row r="175" spans="1:22" ht="15.75" customHeight="1" x14ac:dyDescent="0.2">
      <c r="A175" s="1" t="s">
        <v>1540</v>
      </c>
      <c r="B175" s="1" t="s">
        <v>1041</v>
      </c>
      <c r="C175" s="1" t="s">
        <v>1041</v>
      </c>
      <c r="D175" s="1">
        <f>VLOOKUP(A175,samples!A:E,5,FALSE)</f>
        <v>209</v>
      </c>
      <c r="E175" s="1" t="s">
        <v>1541</v>
      </c>
      <c r="F175" s="1">
        <f>VLOOKUP(A175,samples!A:H,8,FALSE)</f>
        <v>1</v>
      </c>
      <c r="G175" s="1" t="s">
        <v>353</v>
      </c>
      <c r="H175" s="1" t="s">
        <v>107</v>
      </c>
      <c r="I175" s="1" t="s">
        <v>74</v>
      </c>
      <c r="J175" s="1">
        <v>0</v>
      </c>
      <c r="K175" s="1" t="s">
        <v>356</v>
      </c>
      <c r="L175" s="1" t="e">
        <v>#N/A</v>
      </c>
      <c r="M175" s="1" t="e">
        <v>#N/A</v>
      </c>
      <c r="N175" s="1" t="e">
        <v>#N/A</v>
      </c>
      <c r="O175" s="1" t="e">
        <v>#N/A</v>
      </c>
      <c r="P175" s="1">
        <v>69.900000000000006</v>
      </c>
      <c r="Q175" s="1">
        <v>94.6</v>
      </c>
      <c r="R175" s="1">
        <v>142.9</v>
      </c>
      <c r="S175" s="12">
        <v>190</v>
      </c>
      <c r="T175" s="12">
        <v>160</v>
      </c>
      <c r="U175" s="12">
        <v>110</v>
      </c>
      <c r="V175" s="7">
        <v>153.53333333333336</v>
      </c>
    </row>
    <row r="176" spans="1:22" ht="15.75" customHeight="1" x14ac:dyDescent="0.2">
      <c r="A176" s="1" t="s">
        <v>1543</v>
      </c>
      <c r="B176" s="1" t="s">
        <v>685</v>
      </c>
      <c r="C176" s="1" t="s">
        <v>685</v>
      </c>
      <c r="D176" s="1">
        <f>VLOOKUP(A176,samples!A:E,5,FALSE)</f>
        <v>210</v>
      </c>
      <c r="E176" s="1" t="s">
        <v>1519</v>
      </c>
      <c r="F176" s="1">
        <f>VLOOKUP(A176,samples!A:H,8,FALSE)</f>
        <v>1</v>
      </c>
      <c r="G176" s="1" t="s">
        <v>1539</v>
      </c>
      <c r="H176" s="1" t="s">
        <v>1334</v>
      </c>
      <c r="I176" s="1" t="s">
        <v>74</v>
      </c>
      <c r="J176" s="1">
        <v>0</v>
      </c>
      <c r="K176" s="1" t="s">
        <v>62</v>
      </c>
      <c r="L176" s="1" t="e">
        <v>#N/A</v>
      </c>
      <c r="M176" s="1" t="e">
        <v>#N/A</v>
      </c>
      <c r="N176" s="1" t="e">
        <v>#N/A</v>
      </c>
      <c r="O176" s="1" t="e">
        <v>#N/A</v>
      </c>
      <c r="P176" s="1">
        <v>70.7</v>
      </c>
      <c r="Q176" s="1">
        <v>104.2</v>
      </c>
      <c r="R176" s="1">
        <v>150.80000000000001</v>
      </c>
      <c r="S176" s="6">
        <v>190</v>
      </c>
      <c r="T176" s="6">
        <v>150</v>
      </c>
      <c r="U176" s="6">
        <v>110</v>
      </c>
      <c r="V176" s="7">
        <v>147.43333333333334</v>
      </c>
    </row>
    <row r="177" spans="1:22" ht="15.75" customHeight="1" x14ac:dyDescent="0.2">
      <c r="A177" s="1" t="s">
        <v>1545</v>
      </c>
      <c r="B177" s="1" t="s">
        <v>690</v>
      </c>
      <c r="C177" s="1" t="s">
        <v>690</v>
      </c>
      <c r="D177" s="1">
        <f>VLOOKUP(A177,samples!A:E,5,FALSE)</f>
        <v>211</v>
      </c>
      <c r="E177" s="1" t="s">
        <v>1519</v>
      </c>
      <c r="F177" s="1">
        <f>VLOOKUP(A177,samples!A:H,8,FALSE)</f>
        <v>1</v>
      </c>
      <c r="G177" s="1" t="s">
        <v>1539</v>
      </c>
      <c r="H177" s="1" t="s">
        <v>1334</v>
      </c>
      <c r="I177" s="1" t="s">
        <v>74</v>
      </c>
      <c r="J177" s="1">
        <v>0</v>
      </c>
      <c r="K177" s="1" t="s">
        <v>62</v>
      </c>
      <c r="L177" s="1" t="s">
        <v>48</v>
      </c>
      <c r="M177" s="1" t="s">
        <v>75</v>
      </c>
      <c r="N177" s="1">
        <v>76.099999999999994</v>
      </c>
      <c r="O177" s="1">
        <v>2130</v>
      </c>
      <c r="P177" s="1">
        <v>71.7</v>
      </c>
      <c r="Q177" s="1">
        <v>99.6</v>
      </c>
      <c r="R177" s="1">
        <v>145.9</v>
      </c>
      <c r="S177" s="10">
        <v>180</v>
      </c>
      <c r="T177" s="10">
        <v>160</v>
      </c>
      <c r="U177" s="10">
        <v>110</v>
      </c>
      <c r="V177" s="7">
        <v>150.26666666666665</v>
      </c>
    </row>
    <row r="178" spans="1:22" ht="15.75" customHeight="1" x14ac:dyDescent="0.2">
      <c r="A178" s="1" t="s">
        <v>1547</v>
      </c>
      <c r="B178" s="1" t="s">
        <v>808</v>
      </c>
      <c r="C178" s="1" t="s">
        <v>808</v>
      </c>
      <c r="D178" s="1">
        <f>VLOOKUP(A178,samples!A:E,5,FALSE)</f>
        <v>212</v>
      </c>
      <c r="E178" s="1" t="s">
        <v>1519</v>
      </c>
      <c r="F178" s="1">
        <f>VLOOKUP(A178,samples!A:H,8,FALSE)</f>
        <v>1</v>
      </c>
      <c r="G178" s="1" t="s">
        <v>44</v>
      </c>
      <c r="H178" s="1" t="s">
        <v>45</v>
      </c>
      <c r="I178" s="1" t="s">
        <v>258</v>
      </c>
      <c r="J178" s="1">
        <v>0</v>
      </c>
      <c r="K178" s="1" t="s">
        <v>62</v>
      </c>
      <c r="L178" s="1" t="e">
        <v>#N/A</v>
      </c>
      <c r="M178" s="1" t="e">
        <v>#N/A</v>
      </c>
      <c r="N178" s="1" t="e">
        <v>#N/A</v>
      </c>
      <c r="O178" s="1" t="e">
        <v>#N/A</v>
      </c>
      <c r="P178" s="1">
        <v>73.099999999999994</v>
      </c>
      <c r="Q178" s="1">
        <v>99.9</v>
      </c>
      <c r="R178" s="1">
        <v>148.5</v>
      </c>
      <c r="S178" s="10">
        <v>180</v>
      </c>
      <c r="T178" s="10">
        <v>160</v>
      </c>
      <c r="U178" s="10">
        <v>110</v>
      </c>
      <c r="V178" s="7">
        <v>148.83333333333331</v>
      </c>
    </row>
    <row r="179" spans="1:22" ht="15.75" customHeight="1" x14ac:dyDescent="0.2">
      <c r="A179" s="1" t="s">
        <v>1549</v>
      </c>
      <c r="B179" s="1" t="s">
        <v>636</v>
      </c>
      <c r="C179" s="1" t="s">
        <v>636</v>
      </c>
      <c r="D179" s="1">
        <f>VLOOKUP(A179,samples!A:E,5,FALSE)</f>
        <v>213</v>
      </c>
      <c r="E179" s="1" t="s">
        <v>1519</v>
      </c>
      <c r="F179" s="1">
        <f>VLOOKUP(A179,samples!A:H,8,FALSE)</f>
        <v>1</v>
      </c>
      <c r="G179" s="1" t="s">
        <v>877</v>
      </c>
      <c r="H179" s="1" t="s">
        <v>86</v>
      </c>
      <c r="I179" s="1" t="s">
        <v>275</v>
      </c>
      <c r="J179" s="1">
        <v>0</v>
      </c>
      <c r="K179" s="1" t="s">
        <v>62</v>
      </c>
      <c r="L179" s="1" t="e">
        <v>#N/A</v>
      </c>
      <c r="M179" s="1" t="e">
        <v>#N/A</v>
      </c>
      <c r="N179" s="1" t="e">
        <v>#N/A</v>
      </c>
      <c r="O179" s="1" t="e">
        <v>#N/A</v>
      </c>
      <c r="P179" s="1">
        <v>71.3</v>
      </c>
      <c r="Q179" s="1">
        <v>103.4</v>
      </c>
      <c r="R179" s="1">
        <v>150.69999999999999</v>
      </c>
      <c r="S179" s="6">
        <v>180</v>
      </c>
      <c r="T179" s="6">
        <v>150</v>
      </c>
      <c r="U179" s="6">
        <v>110</v>
      </c>
      <c r="V179" s="7">
        <v>147.53333333333336</v>
      </c>
    </row>
    <row r="180" spans="1:22" ht="15.75" customHeight="1" x14ac:dyDescent="0.2">
      <c r="A180" s="1" t="s">
        <v>1555</v>
      </c>
      <c r="B180" s="1" t="s">
        <v>1297</v>
      </c>
      <c r="C180" s="1" t="s">
        <v>1297</v>
      </c>
      <c r="D180" s="1">
        <f>VLOOKUP(A180,samples!A:E,5,FALSE)</f>
        <v>215</v>
      </c>
      <c r="E180" s="1" t="s">
        <v>1556</v>
      </c>
      <c r="F180" s="1">
        <f>VLOOKUP(A180,samples!A:H,8,FALSE)</f>
        <v>1</v>
      </c>
      <c r="G180" s="1" t="s">
        <v>236</v>
      </c>
      <c r="H180" s="1" t="s">
        <v>253</v>
      </c>
      <c r="I180" s="1" t="s">
        <v>74</v>
      </c>
      <c r="J180" s="1">
        <v>0</v>
      </c>
      <c r="K180" s="1" t="s">
        <v>62</v>
      </c>
      <c r="L180" s="1" t="e">
        <v>#N/A</v>
      </c>
      <c r="M180" s="1" t="e">
        <v>#N/A</v>
      </c>
      <c r="N180" s="1" t="e">
        <v>#N/A</v>
      </c>
      <c r="O180" s="1" t="e">
        <v>#N/A</v>
      </c>
      <c r="P180" s="1">
        <v>73.400000000000006</v>
      </c>
      <c r="Q180" s="1">
        <v>103</v>
      </c>
      <c r="R180" s="1">
        <v>149.5</v>
      </c>
      <c r="S180" s="6">
        <v>180</v>
      </c>
      <c r="T180" s="6">
        <v>150</v>
      </c>
      <c r="U180" s="6">
        <v>110</v>
      </c>
      <c r="V180" s="7">
        <v>147.36666666666667</v>
      </c>
    </row>
    <row r="181" spans="1:22" ht="15.75" customHeight="1" x14ac:dyDescent="0.2">
      <c r="A181" s="9" t="s">
        <v>1558</v>
      </c>
      <c r="B181" s="1" t="s">
        <v>490</v>
      </c>
      <c r="C181" s="1" t="s">
        <v>490</v>
      </c>
      <c r="D181" s="1">
        <f>VLOOKUP(A181,samples!A:E,5,FALSE)</f>
        <v>216</v>
      </c>
      <c r="E181" s="1" t="s">
        <v>1488</v>
      </c>
      <c r="F181" s="1">
        <f>VLOOKUP(A181,samples!A:H,8,FALSE)</f>
        <v>1</v>
      </c>
      <c r="G181" s="1" t="s">
        <v>236</v>
      </c>
      <c r="H181" s="1" t="s">
        <v>253</v>
      </c>
      <c r="I181" s="1" t="s">
        <v>74</v>
      </c>
      <c r="J181" s="1">
        <v>0</v>
      </c>
      <c r="K181" s="1" t="s">
        <v>62</v>
      </c>
      <c r="L181" s="1" t="e">
        <v>#N/A</v>
      </c>
      <c r="M181" s="1" t="e">
        <v>#N/A</v>
      </c>
      <c r="N181" s="1" t="e">
        <v>#N/A</v>
      </c>
      <c r="O181" s="1" t="e">
        <v>#N/A</v>
      </c>
      <c r="P181" s="1">
        <v>70.8</v>
      </c>
      <c r="Q181" s="1">
        <v>99.4</v>
      </c>
      <c r="R181" s="1">
        <v>146.80000000000001</v>
      </c>
      <c r="S181" s="1">
        <f t="shared" ref="S181:U181" si="8">ROUND((256-P181),-1)</f>
        <v>190</v>
      </c>
      <c r="T181" s="1">
        <f t="shared" si="8"/>
        <v>160</v>
      </c>
      <c r="U181" s="1">
        <f t="shared" si="8"/>
        <v>110</v>
      </c>
      <c r="V181" s="7">
        <v>150.33333333333331</v>
      </c>
    </row>
    <row r="182" spans="1:22" ht="15.75" customHeight="1" x14ac:dyDescent="0.2">
      <c r="A182" s="1" t="s">
        <v>1560</v>
      </c>
      <c r="B182" s="1" t="s">
        <v>498</v>
      </c>
      <c r="C182" s="1" t="s">
        <v>498</v>
      </c>
      <c r="D182" s="1">
        <f>VLOOKUP(A182,samples!A:E,5,FALSE)</f>
        <v>217</v>
      </c>
      <c r="E182" s="1" t="s">
        <v>1519</v>
      </c>
      <c r="F182" s="1">
        <f>VLOOKUP(A182,samples!A:H,8,FALSE)</f>
        <v>1</v>
      </c>
      <c r="G182" s="1" t="s">
        <v>73</v>
      </c>
      <c r="H182" s="1" t="s">
        <v>86</v>
      </c>
      <c r="I182" s="1" t="s">
        <v>46</v>
      </c>
      <c r="J182" s="1">
        <v>0</v>
      </c>
      <c r="K182" s="1" t="s">
        <v>62</v>
      </c>
      <c r="L182" s="1" t="e">
        <v>#N/A</v>
      </c>
      <c r="M182" s="1" t="e">
        <v>#N/A</v>
      </c>
      <c r="N182" s="1" t="e">
        <v>#N/A</v>
      </c>
      <c r="O182" s="1" t="e">
        <v>#N/A</v>
      </c>
      <c r="P182" s="1">
        <v>71.8</v>
      </c>
      <c r="Q182" s="1">
        <v>100.1</v>
      </c>
      <c r="R182" s="1">
        <v>148.9</v>
      </c>
      <c r="S182" s="10">
        <v>180</v>
      </c>
      <c r="T182" s="10">
        <v>160</v>
      </c>
      <c r="U182" s="10">
        <v>110</v>
      </c>
      <c r="V182" s="7">
        <v>149.06666666666666</v>
      </c>
    </row>
    <row r="183" spans="1:22" ht="15.75" customHeight="1" x14ac:dyDescent="0.2">
      <c r="A183" s="1" t="s">
        <v>1563</v>
      </c>
      <c r="B183" s="1" t="s">
        <v>1564</v>
      </c>
      <c r="C183" s="1" t="s">
        <v>498</v>
      </c>
      <c r="D183" s="1">
        <f>VLOOKUP(A183,samples!A:E,5,FALSE)</f>
        <v>218</v>
      </c>
      <c r="E183" s="1" t="s">
        <v>1565</v>
      </c>
      <c r="F183" s="1">
        <f>VLOOKUP(A183,samples!A:H,8,FALSE)</f>
        <v>1</v>
      </c>
      <c r="G183" s="1" t="s">
        <v>73</v>
      </c>
      <c r="H183" s="1" t="s">
        <v>86</v>
      </c>
      <c r="I183" s="1" t="s">
        <v>46</v>
      </c>
      <c r="J183" s="1">
        <v>0</v>
      </c>
      <c r="K183" s="1" t="s">
        <v>62</v>
      </c>
      <c r="L183" s="1" t="e">
        <v>#N/A</v>
      </c>
      <c r="M183" s="1" t="e">
        <v>#N/A</v>
      </c>
      <c r="N183" s="1" t="e">
        <v>#N/A</v>
      </c>
      <c r="O183" s="1" t="e">
        <v>#N/A</v>
      </c>
      <c r="P183" s="1">
        <v>71.8</v>
      </c>
      <c r="Q183" s="1">
        <v>100.1</v>
      </c>
      <c r="R183" s="1">
        <v>148.9</v>
      </c>
      <c r="S183" s="10">
        <v>180</v>
      </c>
      <c r="T183" s="10">
        <v>160</v>
      </c>
      <c r="U183" s="10">
        <v>110</v>
      </c>
      <c r="V183" s="7">
        <v>149.06666666666666</v>
      </c>
    </row>
    <row r="184" spans="1:22" ht="15.75" customHeight="1" x14ac:dyDescent="0.2">
      <c r="A184" s="1" t="s">
        <v>1567</v>
      </c>
      <c r="B184" s="1" t="s">
        <v>134</v>
      </c>
      <c r="C184" s="1" t="s">
        <v>134</v>
      </c>
      <c r="D184" s="1">
        <f>VLOOKUP(A184,samples!A:E,5,FALSE)</f>
        <v>219</v>
      </c>
      <c r="E184" s="1" t="s">
        <v>1568</v>
      </c>
      <c r="F184" s="1">
        <f>VLOOKUP(A184,samples!A:H,8,FALSE)</f>
        <v>1</v>
      </c>
      <c r="G184" s="1" t="s">
        <v>236</v>
      </c>
      <c r="H184" s="1" t="s">
        <v>253</v>
      </c>
      <c r="I184" s="1" t="s">
        <v>74</v>
      </c>
      <c r="J184" s="1">
        <v>0</v>
      </c>
      <c r="K184" s="1" t="s">
        <v>62</v>
      </c>
      <c r="L184" s="1" t="s">
        <v>333</v>
      </c>
      <c r="M184" s="1" t="s">
        <v>755</v>
      </c>
      <c r="N184" s="1">
        <v>63.1</v>
      </c>
      <c r="O184" s="1">
        <v>2100</v>
      </c>
      <c r="P184" s="1">
        <v>67.7</v>
      </c>
      <c r="Q184" s="1">
        <v>94.2</v>
      </c>
      <c r="R184" s="1">
        <v>141</v>
      </c>
      <c r="S184" s="17">
        <v>190</v>
      </c>
      <c r="T184" s="17">
        <v>160</v>
      </c>
      <c r="U184" s="17">
        <v>120</v>
      </c>
      <c r="V184" s="7">
        <v>155.03333333333336</v>
      </c>
    </row>
    <row r="185" spans="1:22" ht="15.75" customHeight="1" x14ac:dyDescent="0.2">
      <c r="A185" s="1" t="s">
        <v>1570</v>
      </c>
      <c r="B185" s="1" t="s">
        <v>692</v>
      </c>
      <c r="C185" s="1" t="s">
        <v>692</v>
      </c>
      <c r="D185" s="1">
        <f>VLOOKUP(A185,samples!A:E,5,FALSE)</f>
        <v>220</v>
      </c>
      <c r="E185" s="1" t="s">
        <v>1519</v>
      </c>
      <c r="F185" s="1">
        <f>VLOOKUP(A185,samples!A:H,8,FALSE)</f>
        <v>1</v>
      </c>
      <c r="G185" s="1" t="s">
        <v>1572</v>
      </c>
      <c r="H185" s="1" t="s">
        <v>1337</v>
      </c>
      <c r="I185" s="1" t="s">
        <v>773</v>
      </c>
      <c r="J185" s="1">
        <v>0</v>
      </c>
      <c r="K185" s="1" t="s">
        <v>62</v>
      </c>
      <c r="L185" s="1" t="e">
        <v>#N/A</v>
      </c>
      <c r="M185" s="1" t="e">
        <v>#N/A</v>
      </c>
      <c r="N185" s="1" t="e">
        <v>#N/A</v>
      </c>
      <c r="O185" s="1" t="e">
        <v>#N/A</v>
      </c>
      <c r="P185" s="1">
        <v>71</v>
      </c>
      <c r="Q185" s="1">
        <v>100.3</v>
      </c>
      <c r="R185" s="1">
        <v>145.19999999999999</v>
      </c>
      <c r="S185" s="12">
        <v>190</v>
      </c>
      <c r="T185" s="12">
        <v>160</v>
      </c>
      <c r="U185" s="12">
        <v>110</v>
      </c>
      <c r="V185" s="7">
        <v>150.5</v>
      </c>
    </row>
    <row r="186" spans="1:22" ht="15.75" customHeight="1" x14ac:dyDescent="0.2">
      <c r="A186" s="1" t="s">
        <v>1573</v>
      </c>
      <c r="B186" s="1" t="s">
        <v>491</v>
      </c>
      <c r="C186" s="1" t="s">
        <v>491</v>
      </c>
      <c r="D186" s="1">
        <f>VLOOKUP(A186,samples!A:E,5,FALSE)</f>
        <v>221</v>
      </c>
      <c r="E186" s="1" t="s">
        <v>1574</v>
      </c>
      <c r="F186" s="1">
        <f>VLOOKUP(A186,samples!A:H,8,FALSE)</f>
        <v>1</v>
      </c>
      <c r="G186" s="1" t="s">
        <v>1577</v>
      </c>
      <c r="H186" s="1" t="s">
        <v>1333</v>
      </c>
      <c r="I186" s="1" t="s">
        <v>46</v>
      </c>
      <c r="J186" s="1">
        <v>0</v>
      </c>
      <c r="K186" s="1" t="s">
        <v>62</v>
      </c>
      <c r="L186" s="1" t="e">
        <v>#N/A</v>
      </c>
      <c r="M186" s="1" t="e">
        <v>#N/A</v>
      </c>
      <c r="N186" s="1" t="e">
        <v>#N/A</v>
      </c>
      <c r="O186" s="1" t="e">
        <v>#N/A</v>
      </c>
      <c r="P186" s="1">
        <v>77</v>
      </c>
      <c r="Q186" s="1">
        <v>106.8</v>
      </c>
      <c r="R186" s="1">
        <v>155.1</v>
      </c>
      <c r="S186" s="8">
        <v>180</v>
      </c>
      <c r="T186" s="8">
        <v>150</v>
      </c>
      <c r="U186" s="8">
        <v>100</v>
      </c>
      <c r="V186" s="7">
        <v>143.03333333333336</v>
      </c>
    </row>
    <row r="187" spans="1:22" ht="15.75" customHeight="1" x14ac:dyDescent="0.2">
      <c r="A187" s="1" t="s">
        <v>1578</v>
      </c>
      <c r="B187" s="1" t="s">
        <v>610</v>
      </c>
      <c r="C187" s="1" t="s">
        <v>610</v>
      </c>
      <c r="D187" s="1">
        <f>VLOOKUP(A187,samples!A:E,5,FALSE)</f>
        <v>222</v>
      </c>
      <c r="E187" s="1" t="s">
        <v>1519</v>
      </c>
      <c r="F187" s="1">
        <f>VLOOKUP(A187,samples!A:H,8,FALSE)</f>
        <v>1</v>
      </c>
      <c r="G187" s="1" t="s">
        <v>1580</v>
      </c>
      <c r="H187" s="1" t="s">
        <v>1336</v>
      </c>
      <c r="I187" s="1" t="s">
        <v>46</v>
      </c>
      <c r="J187" s="1">
        <v>0</v>
      </c>
      <c r="K187" s="1" t="s">
        <v>62</v>
      </c>
      <c r="L187" s="1" t="e">
        <v>#N/A</v>
      </c>
      <c r="M187" s="1" t="e">
        <v>#N/A</v>
      </c>
      <c r="N187" s="1" t="e">
        <v>#N/A</v>
      </c>
      <c r="O187" s="1" t="e">
        <v>#N/A</v>
      </c>
      <c r="P187" s="1">
        <v>68.3</v>
      </c>
      <c r="Q187" s="1">
        <v>95</v>
      </c>
      <c r="R187" s="1">
        <v>144.6</v>
      </c>
      <c r="S187" s="12">
        <v>190</v>
      </c>
      <c r="T187" s="12">
        <v>160</v>
      </c>
      <c r="U187" s="12">
        <v>110</v>
      </c>
      <c r="V187" s="7">
        <v>153.36666666666667</v>
      </c>
    </row>
    <row r="188" spans="1:22" ht="15.75" customHeight="1" x14ac:dyDescent="0.2">
      <c r="A188" s="1" t="s">
        <v>1581</v>
      </c>
      <c r="B188" s="1" t="s">
        <v>562</v>
      </c>
      <c r="C188" s="1" t="s">
        <v>562</v>
      </c>
      <c r="D188" s="1">
        <f>VLOOKUP(A188,samples!A:E,5,FALSE)</f>
        <v>223</v>
      </c>
      <c r="E188" s="1" t="s">
        <v>1582</v>
      </c>
      <c r="F188" s="1">
        <f>VLOOKUP(A188,samples!A:H,8,FALSE)</f>
        <v>1</v>
      </c>
      <c r="G188" s="1" t="s">
        <v>1584</v>
      </c>
      <c r="H188" s="1" t="s">
        <v>1335</v>
      </c>
      <c r="I188" s="1" t="s">
        <v>258</v>
      </c>
      <c r="J188" s="1">
        <v>0</v>
      </c>
      <c r="K188" s="1" t="s">
        <v>62</v>
      </c>
      <c r="L188" s="1" t="e">
        <v>#N/A</v>
      </c>
      <c r="M188" s="1" t="e">
        <v>#N/A</v>
      </c>
      <c r="N188" s="1" t="e">
        <v>#N/A</v>
      </c>
      <c r="O188" s="1" t="e">
        <v>#N/A</v>
      </c>
      <c r="P188" s="1">
        <v>70.3</v>
      </c>
      <c r="Q188" s="1">
        <v>101.4</v>
      </c>
      <c r="R188" s="1">
        <v>149.30000000000001</v>
      </c>
      <c r="S188" s="6">
        <v>190</v>
      </c>
      <c r="T188" s="6">
        <v>150</v>
      </c>
      <c r="U188" s="6">
        <v>110</v>
      </c>
      <c r="V188" s="7">
        <v>149</v>
      </c>
    </row>
    <row r="189" spans="1:22" ht="15.75" customHeight="1" x14ac:dyDescent="0.2">
      <c r="A189" s="1" t="s">
        <v>1585</v>
      </c>
      <c r="B189" s="1" t="s">
        <v>609</v>
      </c>
      <c r="C189" s="1" t="s">
        <v>609</v>
      </c>
      <c r="D189" s="1">
        <f>VLOOKUP(A189,samples!A:E,5,FALSE)</f>
        <v>224</v>
      </c>
      <c r="E189" s="1" t="s">
        <v>1519</v>
      </c>
      <c r="F189" s="1">
        <f>VLOOKUP(A189,samples!A:H,8,FALSE)</f>
        <v>1</v>
      </c>
      <c r="G189" s="1" t="s">
        <v>1580</v>
      </c>
      <c r="H189" s="1" t="s">
        <v>1336</v>
      </c>
      <c r="I189" s="1" t="s">
        <v>46</v>
      </c>
      <c r="J189" s="1">
        <v>0</v>
      </c>
      <c r="K189" s="1" t="s">
        <v>62</v>
      </c>
      <c r="L189" s="1" t="e">
        <v>#N/A</v>
      </c>
      <c r="M189" s="1" t="e">
        <v>#N/A</v>
      </c>
      <c r="N189" s="1" t="e">
        <v>#N/A</v>
      </c>
      <c r="O189" s="1" t="e">
        <v>#N/A</v>
      </c>
      <c r="P189" s="1">
        <v>68.7</v>
      </c>
      <c r="Q189" s="1">
        <v>99</v>
      </c>
      <c r="R189" s="1">
        <v>147.30000000000001</v>
      </c>
      <c r="S189" s="12">
        <v>190</v>
      </c>
      <c r="T189" s="12">
        <v>160</v>
      </c>
      <c r="U189" s="12">
        <v>110</v>
      </c>
      <c r="V189" s="7">
        <v>151</v>
      </c>
    </row>
    <row r="190" spans="1:22" ht="15.75" customHeight="1" x14ac:dyDescent="0.2">
      <c r="A190" s="1" t="s">
        <v>1588</v>
      </c>
      <c r="B190" s="1" t="s">
        <v>1589</v>
      </c>
      <c r="C190" s="1" t="s">
        <v>490</v>
      </c>
      <c r="D190" s="1">
        <f>VLOOKUP(A190,samples!A:E,5,FALSE)</f>
        <v>225</v>
      </c>
      <c r="E190" s="1" t="s">
        <v>1590</v>
      </c>
      <c r="F190" s="1">
        <f>VLOOKUP(A190,samples!A:H,8,FALSE)</f>
        <v>1</v>
      </c>
      <c r="G190" s="1" t="s">
        <v>236</v>
      </c>
      <c r="H190" s="1" t="s">
        <v>253</v>
      </c>
      <c r="I190" s="1" t="s">
        <v>74</v>
      </c>
      <c r="J190" s="1">
        <v>0</v>
      </c>
      <c r="K190" s="1" t="s">
        <v>62</v>
      </c>
      <c r="L190" s="1" t="e">
        <v>#N/A</v>
      </c>
      <c r="M190" s="1" t="e">
        <v>#N/A</v>
      </c>
      <c r="N190" s="1" t="e">
        <v>#N/A</v>
      </c>
      <c r="O190" s="1" t="e">
        <v>#N/A</v>
      </c>
      <c r="P190" s="1">
        <v>70.8</v>
      </c>
      <c r="Q190" s="1">
        <v>99.4</v>
      </c>
      <c r="R190" s="1">
        <v>146.80000000000001</v>
      </c>
      <c r="S190" s="12">
        <v>190</v>
      </c>
      <c r="T190" s="12">
        <v>160</v>
      </c>
      <c r="U190" s="12">
        <v>110</v>
      </c>
      <c r="V190" s="7">
        <v>150.33333333333331</v>
      </c>
    </row>
    <row r="191" spans="1:22" ht="15.75" customHeight="1" x14ac:dyDescent="0.2">
      <c r="A191" s="1" t="s">
        <v>1592</v>
      </c>
      <c r="B191" s="1" t="s">
        <v>1593</v>
      </c>
      <c r="C191" s="1" t="s">
        <v>927</v>
      </c>
      <c r="D191" s="1">
        <f>VLOOKUP(A191,samples!A:E,5,FALSE)</f>
        <v>226</v>
      </c>
      <c r="E191" s="1" t="s">
        <v>1519</v>
      </c>
      <c r="F191" s="1">
        <f>VLOOKUP(A191,samples!A:H,8,FALSE)</f>
        <v>1</v>
      </c>
      <c r="G191" s="1" t="s">
        <v>236</v>
      </c>
      <c r="H191" s="1" t="s">
        <v>253</v>
      </c>
      <c r="I191" s="1" t="s">
        <v>74</v>
      </c>
      <c r="J191" s="1">
        <v>0</v>
      </c>
      <c r="K191" s="1" t="s">
        <v>62</v>
      </c>
      <c r="L191" s="1" t="e">
        <v>#N/A</v>
      </c>
      <c r="M191" s="1" t="e">
        <v>#N/A</v>
      </c>
      <c r="N191" s="1" t="e">
        <v>#N/A</v>
      </c>
      <c r="O191" s="1" t="e">
        <v>#N/A</v>
      </c>
      <c r="P191" s="1">
        <v>70.8</v>
      </c>
      <c r="Q191" s="1">
        <v>101.5</v>
      </c>
      <c r="R191" s="1">
        <v>149.30000000000001</v>
      </c>
      <c r="S191" s="6">
        <v>190</v>
      </c>
      <c r="T191" s="6">
        <v>150</v>
      </c>
      <c r="U191" s="6">
        <v>110</v>
      </c>
      <c r="V191" s="7">
        <v>148.80000000000001</v>
      </c>
    </row>
    <row r="192" spans="1:22" ht="15.75" customHeight="1" x14ac:dyDescent="0.2">
      <c r="A192" s="1" t="s">
        <v>1595</v>
      </c>
      <c r="B192" s="1" t="s">
        <v>563</v>
      </c>
      <c r="C192" s="1" t="s">
        <v>563</v>
      </c>
      <c r="D192" s="1">
        <f>VLOOKUP(A192,samples!A:E,5,FALSE)</f>
        <v>227</v>
      </c>
      <c r="E192" s="1" t="s">
        <v>1596</v>
      </c>
      <c r="F192" s="1">
        <f>VLOOKUP(A192,samples!A:H,8,FALSE)</f>
        <v>1</v>
      </c>
      <c r="G192" s="1" t="s">
        <v>1584</v>
      </c>
      <c r="H192" s="1" t="s">
        <v>1335</v>
      </c>
      <c r="I192" s="1" t="s">
        <v>74</v>
      </c>
      <c r="J192" s="1">
        <v>0</v>
      </c>
      <c r="K192" s="1" t="s">
        <v>62</v>
      </c>
      <c r="L192" s="1" t="e">
        <v>#N/A</v>
      </c>
      <c r="M192" s="1" t="e">
        <v>#N/A</v>
      </c>
      <c r="N192" s="1" t="e">
        <v>#N/A</v>
      </c>
      <c r="O192" s="1" t="e">
        <v>#N/A</v>
      </c>
      <c r="P192" s="1">
        <v>71.400000000000006</v>
      </c>
      <c r="Q192" s="1">
        <v>102.8</v>
      </c>
      <c r="R192" s="1">
        <v>151.5</v>
      </c>
      <c r="S192" s="8">
        <v>180</v>
      </c>
      <c r="T192" s="8">
        <v>150</v>
      </c>
      <c r="U192" s="8">
        <v>100</v>
      </c>
      <c r="V192" s="7">
        <v>147.43333333333334</v>
      </c>
    </row>
    <row r="193" spans="1:22" ht="15.75" customHeight="1" x14ac:dyDescent="0.2">
      <c r="A193" s="1" t="s">
        <v>1598</v>
      </c>
      <c r="B193" s="1" t="s">
        <v>927</v>
      </c>
      <c r="C193" s="1" t="s">
        <v>927</v>
      </c>
      <c r="D193" s="1">
        <f>VLOOKUP(A193,samples!A:E,5,FALSE)</f>
        <v>228</v>
      </c>
      <c r="E193" s="1" t="s">
        <v>1599</v>
      </c>
      <c r="F193" s="1">
        <f>VLOOKUP(A193,samples!A:H,8,FALSE)</f>
        <v>1</v>
      </c>
      <c r="G193" s="1" t="s">
        <v>236</v>
      </c>
      <c r="H193" s="1" t="s">
        <v>253</v>
      </c>
      <c r="I193" s="1" t="s">
        <v>74</v>
      </c>
      <c r="J193" s="1">
        <v>0</v>
      </c>
      <c r="K193" s="1" t="s">
        <v>62</v>
      </c>
      <c r="L193" s="1" t="e">
        <v>#N/A</v>
      </c>
      <c r="M193" s="1" t="e">
        <v>#N/A</v>
      </c>
      <c r="N193" s="1" t="e">
        <v>#N/A</v>
      </c>
      <c r="O193" s="1" t="e">
        <v>#N/A</v>
      </c>
      <c r="P193" s="1">
        <v>70.8</v>
      </c>
      <c r="Q193" s="1">
        <v>101.5</v>
      </c>
      <c r="R193" s="1">
        <v>149.30000000000001</v>
      </c>
      <c r="S193" s="6">
        <v>190</v>
      </c>
      <c r="T193" s="6">
        <v>150</v>
      </c>
      <c r="U193" s="6">
        <v>110</v>
      </c>
      <c r="V193" s="7">
        <v>148.80000000000001</v>
      </c>
    </row>
    <row r="194" spans="1:22" ht="15.75" customHeight="1" x14ac:dyDescent="0.2">
      <c r="A194" s="1" t="s">
        <v>1601</v>
      </c>
      <c r="B194" s="1" t="s">
        <v>1602</v>
      </c>
      <c r="C194" s="1" t="s">
        <v>562</v>
      </c>
      <c r="D194" s="1">
        <f>VLOOKUP(A194,samples!A:E,5,FALSE)</f>
        <v>229</v>
      </c>
      <c r="E194" s="1" t="s">
        <v>1603</v>
      </c>
      <c r="F194" s="1">
        <f>VLOOKUP(A194,samples!A:H,8,FALSE)</f>
        <v>1</v>
      </c>
      <c r="G194" s="1" t="s">
        <v>1584</v>
      </c>
      <c r="H194" s="1" t="s">
        <v>1335</v>
      </c>
      <c r="I194" s="1" t="s">
        <v>258</v>
      </c>
      <c r="J194" s="1">
        <v>0</v>
      </c>
      <c r="K194" s="1" t="s">
        <v>62</v>
      </c>
      <c r="L194" s="1" t="e">
        <v>#N/A</v>
      </c>
      <c r="M194" s="1" t="e">
        <v>#N/A</v>
      </c>
      <c r="N194" s="1" t="e">
        <v>#N/A</v>
      </c>
      <c r="O194" s="1" t="e">
        <v>#N/A</v>
      </c>
      <c r="P194" s="1">
        <v>70.3</v>
      </c>
      <c r="Q194" s="1">
        <v>101.4</v>
      </c>
      <c r="R194" s="1">
        <v>149.30000000000001</v>
      </c>
      <c r="S194" s="6">
        <v>190</v>
      </c>
      <c r="T194" s="6">
        <v>150</v>
      </c>
      <c r="U194" s="6">
        <v>110</v>
      </c>
      <c r="V194" s="7">
        <v>149</v>
      </c>
    </row>
    <row r="195" spans="1:22" ht="15.75" customHeight="1" x14ac:dyDescent="0.2">
      <c r="A195" s="1" t="s">
        <v>1605</v>
      </c>
      <c r="B195" s="1" t="s">
        <v>210</v>
      </c>
      <c r="C195" s="1" t="s">
        <v>210</v>
      </c>
      <c r="D195" s="1">
        <f>VLOOKUP(A195,samples!A:E,5,FALSE)</f>
        <v>230</v>
      </c>
      <c r="E195" s="1" t="s">
        <v>1606</v>
      </c>
      <c r="F195" s="1">
        <f>VLOOKUP(A195,samples!A:H,8,FALSE)</f>
        <v>1</v>
      </c>
      <c r="G195" s="1" t="s">
        <v>1608</v>
      </c>
      <c r="H195" s="1" t="s">
        <v>1332</v>
      </c>
      <c r="I195" s="1" t="s">
        <v>74</v>
      </c>
      <c r="J195" s="1">
        <v>0</v>
      </c>
      <c r="K195" s="1" t="s">
        <v>62</v>
      </c>
      <c r="L195" s="1" t="e">
        <v>#N/A</v>
      </c>
      <c r="M195" s="1" t="e">
        <v>#N/A</v>
      </c>
      <c r="N195" s="1" t="e">
        <v>#N/A</v>
      </c>
      <c r="O195" s="1" t="e">
        <v>#N/A</v>
      </c>
      <c r="P195" s="1">
        <v>71.900000000000006</v>
      </c>
      <c r="Q195" s="1">
        <v>99.9</v>
      </c>
      <c r="R195" s="1">
        <v>149.30000000000001</v>
      </c>
      <c r="S195" s="10">
        <v>180</v>
      </c>
      <c r="T195" s="10">
        <v>160</v>
      </c>
      <c r="U195" s="10">
        <v>110</v>
      </c>
      <c r="V195" s="7">
        <v>148.96666666666664</v>
      </c>
    </row>
    <row r="196" spans="1:22" ht="15.75" customHeight="1" x14ac:dyDescent="0.2">
      <c r="A196" s="1" t="s">
        <v>1609</v>
      </c>
      <c r="B196" s="1" t="s">
        <v>788</v>
      </c>
      <c r="C196" s="1" t="s">
        <v>788</v>
      </c>
      <c r="D196" s="1">
        <f>VLOOKUP(A196,samples!A:E,5,FALSE)</f>
        <v>231</v>
      </c>
      <c r="E196" s="1" t="s">
        <v>1610</v>
      </c>
      <c r="F196" s="1">
        <f>VLOOKUP(A196,samples!A:H,8,FALSE)</f>
        <v>1</v>
      </c>
      <c r="G196" s="1" t="s">
        <v>1584</v>
      </c>
      <c r="H196" s="1" t="s">
        <v>1335</v>
      </c>
      <c r="I196" s="1" t="s">
        <v>275</v>
      </c>
      <c r="J196" s="1">
        <v>0</v>
      </c>
      <c r="K196" s="1" t="s">
        <v>62</v>
      </c>
      <c r="L196" s="1" t="s">
        <v>48</v>
      </c>
      <c r="M196" s="1" t="s">
        <v>755</v>
      </c>
      <c r="N196" s="1">
        <v>56.9</v>
      </c>
      <c r="O196" s="1">
        <v>2100</v>
      </c>
      <c r="P196" s="1">
        <v>69.900000000000006</v>
      </c>
      <c r="Q196" s="1">
        <v>96.7</v>
      </c>
      <c r="R196" s="1">
        <v>144.69999999999999</v>
      </c>
      <c r="S196" s="12">
        <v>190</v>
      </c>
      <c r="T196" s="12">
        <v>160</v>
      </c>
      <c r="U196" s="12">
        <v>110</v>
      </c>
      <c r="V196" s="7">
        <v>152.23333333333335</v>
      </c>
    </row>
    <row r="197" spans="1:22" ht="15.75" customHeight="1" x14ac:dyDescent="0.2">
      <c r="A197" s="1" t="s">
        <v>1612</v>
      </c>
      <c r="B197" s="1" t="s">
        <v>670</v>
      </c>
      <c r="C197" s="1" t="s">
        <v>670</v>
      </c>
      <c r="D197" s="1">
        <f>VLOOKUP(A197,samples!A:E,5,FALSE)</f>
        <v>232</v>
      </c>
      <c r="E197" s="1" t="s">
        <v>1519</v>
      </c>
      <c r="F197" s="1">
        <f>VLOOKUP(A197,samples!A:H,8,FALSE)</f>
        <v>1</v>
      </c>
      <c r="G197" s="1" t="s">
        <v>906</v>
      </c>
      <c r="H197" s="1" t="s">
        <v>1334</v>
      </c>
      <c r="I197" s="1" t="s">
        <v>74</v>
      </c>
      <c r="J197" s="1">
        <v>0</v>
      </c>
      <c r="K197" s="1" t="s">
        <v>62</v>
      </c>
      <c r="L197" s="1" t="e">
        <v>#N/A</v>
      </c>
      <c r="M197" s="1" t="e">
        <v>#N/A</v>
      </c>
      <c r="N197" s="1" t="e">
        <v>#N/A</v>
      </c>
      <c r="O197" s="1" t="e">
        <v>#N/A</v>
      </c>
      <c r="P197" s="1">
        <v>75.2</v>
      </c>
      <c r="Q197" s="1">
        <v>107.3</v>
      </c>
      <c r="R197" s="1">
        <v>152.1</v>
      </c>
      <c r="S197" s="8">
        <v>180</v>
      </c>
      <c r="T197" s="8">
        <v>150</v>
      </c>
      <c r="U197" s="8">
        <v>100</v>
      </c>
      <c r="V197" s="7">
        <v>144.46666666666664</v>
      </c>
    </row>
    <row r="198" spans="1:22" ht="15.75" customHeight="1" x14ac:dyDescent="0.2">
      <c r="A198" s="1" t="s">
        <v>1614</v>
      </c>
      <c r="B198" s="1" t="s">
        <v>787</v>
      </c>
      <c r="C198" s="1" t="s">
        <v>787</v>
      </c>
      <c r="D198" s="1">
        <f>VLOOKUP(A198,samples!A:E,5,FALSE)</f>
        <v>233</v>
      </c>
      <c r="E198" s="1" t="s">
        <v>1519</v>
      </c>
      <c r="F198" s="1">
        <f>VLOOKUP(A198,samples!A:H,8,FALSE)</f>
        <v>1</v>
      </c>
      <c r="G198" s="1" t="s">
        <v>1584</v>
      </c>
      <c r="H198" s="1" t="s">
        <v>1335</v>
      </c>
      <c r="I198" s="1" t="s">
        <v>74</v>
      </c>
      <c r="J198" s="1">
        <v>0</v>
      </c>
      <c r="K198" s="1" t="s">
        <v>62</v>
      </c>
      <c r="L198" s="1" t="s">
        <v>582</v>
      </c>
      <c r="M198" s="1" t="s">
        <v>75</v>
      </c>
      <c r="N198" s="1">
        <v>72.099999999999994</v>
      </c>
      <c r="O198" s="1">
        <v>2130</v>
      </c>
      <c r="P198" s="1">
        <v>68.7</v>
      </c>
      <c r="Q198" s="1">
        <v>96.5</v>
      </c>
      <c r="R198" s="1">
        <v>143.9</v>
      </c>
      <c r="S198" s="12">
        <v>190</v>
      </c>
      <c r="T198" s="12">
        <v>160</v>
      </c>
      <c r="U198" s="12">
        <v>110</v>
      </c>
      <c r="V198" s="7">
        <v>152.96666666666664</v>
      </c>
    </row>
    <row r="199" spans="1:22" ht="15.75" customHeight="1" x14ac:dyDescent="0.2">
      <c r="A199" s="1" t="s">
        <v>1616</v>
      </c>
      <c r="B199" s="1" t="s">
        <v>1085</v>
      </c>
      <c r="C199" s="1" t="s">
        <v>1085</v>
      </c>
      <c r="D199" s="1">
        <f>VLOOKUP(A199,samples!A:E,5,FALSE)</f>
        <v>234</v>
      </c>
      <c r="E199" s="1" t="s">
        <v>1519</v>
      </c>
      <c r="F199" s="1">
        <f>VLOOKUP(A199,samples!A:H,8,FALSE)</f>
        <v>1</v>
      </c>
      <c r="G199" s="1" t="s">
        <v>174</v>
      </c>
      <c r="H199" s="1" t="s">
        <v>175</v>
      </c>
      <c r="I199" s="1" t="s">
        <v>46</v>
      </c>
      <c r="J199" s="1">
        <v>0</v>
      </c>
      <c r="K199" s="1" t="s">
        <v>62</v>
      </c>
      <c r="L199" s="1" t="e">
        <v>#N/A</v>
      </c>
      <c r="M199" s="1" t="e">
        <v>#N/A</v>
      </c>
      <c r="N199" s="1" t="e">
        <v>#N/A</v>
      </c>
      <c r="O199" s="1" t="e">
        <v>#N/A</v>
      </c>
      <c r="P199" s="1">
        <v>85.4</v>
      </c>
      <c r="Q199" s="1">
        <v>128.9</v>
      </c>
      <c r="R199" s="1">
        <v>175</v>
      </c>
      <c r="S199" s="23">
        <v>170</v>
      </c>
      <c r="T199" s="23">
        <v>130</v>
      </c>
      <c r="U199" s="23">
        <v>80</v>
      </c>
      <c r="V199" s="7">
        <v>126.23333333333332</v>
      </c>
    </row>
    <row r="200" spans="1:22" ht="15.75" customHeight="1" x14ac:dyDescent="0.2">
      <c r="A200" s="1" t="s">
        <v>1618</v>
      </c>
      <c r="B200" s="1" t="s">
        <v>931</v>
      </c>
      <c r="C200" s="1" t="s">
        <v>931</v>
      </c>
      <c r="D200" s="1">
        <f>VLOOKUP(A200,samples!A:E,5,FALSE)</f>
        <v>235</v>
      </c>
      <c r="E200" s="1" t="s">
        <v>1619</v>
      </c>
      <c r="F200" s="1">
        <f>VLOOKUP(A200,samples!A:H,8,FALSE)</f>
        <v>1</v>
      </c>
      <c r="G200" s="1" t="s">
        <v>236</v>
      </c>
      <c r="H200" s="1" t="s">
        <v>253</v>
      </c>
      <c r="I200" s="1" t="s">
        <v>74</v>
      </c>
      <c r="J200" s="1">
        <v>0</v>
      </c>
      <c r="K200" s="1" t="s">
        <v>62</v>
      </c>
      <c r="L200" s="1" t="e">
        <v>#N/A</v>
      </c>
      <c r="M200" s="1" t="e">
        <v>#N/A</v>
      </c>
      <c r="N200" s="1" t="e">
        <v>#N/A</v>
      </c>
      <c r="O200" s="1" t="e">
        <v>#N/A</v>
      </c>
      <c r="P200" s="1" t="e">
        <v>#N/A</v>
      </c>
      <c r="Q200" s="1" t="e">
        <v>#N/A</v>
      </c>
      <c r="R200" s="1" t="e">
        <v>#N/A</v>
      </c>
      <c r="S200" s="1" t="e">
        <v>#N/A</v>
      </c>
      <c r="T200" s="1" t="e">
        <v>#N/A</v>
      </c>
      <c r="U200" s="1" t="e">
        <v>#N/A</v>
      </c>
      <c r="V200" s="7" t="e">
        <v>#N/A</v>
      </c>
    </row>
    <row r="201" spans="1:22" ht="15.75" customHeight="1" x14ac:dyDescent="0.2">
      <c r="A201" s="1" t="s">
        <v>1622</v>
      </c>
      <c r="B201" s="1" t="s">
        <v>1623</v>
      </c>
      <c r="C201" s="1" t="s">
        <v>1053</v>
      </c>
      <c r="D201" s="1">
        <f>VLOOKUP(A201,samples!A:E,5,FALSE)</f>
        <v>236</v>
      </c>
      <c r="E201" s="1" t="s">
        <v>1624</v>
      </c>
      <c r="F201" s="1">
        <f>VLOOKUP(A201,samples!A:H,8,FALSE)</f>
        <v>1</v>
      </c>
      <c r="G201" s="1" t="s">
        <v>236</v>
      </c>
      <c r="H201" s="1" t="s">
        <v>253</v>
      </c>
      <c r="I201" s="1" t="s">
        <v>74</v>
      </c>
      <c r="J201" s="1">
        <v>0</v>
      </c>
      <c r="K201" s="1" t="s">
        <v>62</v>
      </c>
      <c r="L201" s="1" t="e">
        <v>#N/A</v>
      </c>
      <c r="M201" s="1" t="e">
        <v>#N/A</v>
      </c>
      <c r="N201" s="1" t="e">
        <v>#N/A</v>
      </c>
      <c r="O201" s="1" t="e">
        <v>#N/A</v>
      </c>
      <c r="P201" s="1">
        <v>79.900000000000006</v>
      </c>
      <c r="Q201" s="1">
        <v>114</v>
      </c>
      <c r="R201" s="1">
        <v>161.5</v>
      </c>
      <c r="S201" s="47">
        <v>180</v>
      </c>
      <c r="T201" s="47">
        <v>140</v>
      </c>
      <c r="U201" s="47">
        <v>90</v>
      </c>
      <c r="V201" s="7">
        <v>137.53333333333336</v>
      </c>
    </row>
    <row r="202" spans="1:22" ht="15.75" customHeight="1" x14ac:dyDescent="0.2">
      <c r="A202" s="1" t="s">
        <v>1626</v>
      </c>
      <c r="B202" s="1" t="s">
        <v>1627</v>
      </c>
      <c r="C202" s="1" t="s">
        <v>1054</v>
      </c>
      <c r="D202" s="1">
        <f>VLOOKUP(A202,samples!A:E,5,FALSE)</f>
        <v>237</v>
      </c>
      <c r="E202" s="1" t="s">
        <v>1628</v>
      </c>
      <c r="F202" s="1">
        <f>VLOOKUP(A202,samples!A:H,8,FALSE)</f>
        <v>1</v>
      </c>
      <c r="G202" s="1" t="s">
        <v>236</v>
      </c>
      <c r="H202" s="1" t="s">
        <v>253</v>
      </c>
      <c r="I202" s="1" t="s">
        <v>74</v>
      </c>
      <c r="J202" s="1">
        <v>0</v>
      </c>
      <c r="K202" s="1" t="s">
        <v>62</v>
      </c>
      <c r="L202" s="1" t="e">
        <v>#N/A</v>
      </c>
      <c r="M202" s="1" t="e">
        <v>#N/A</v>
      </c>
      <c r="N202" s="1" t="e">
        <v>#N/A</v>
      </c>
      <c r="O202" s="1" t="e">
        <v>#N/A</v>
      </c>
      <c r="P202" s="1">
        <v>77.599999999999994</v>
      </c>
      <c r="Q202" s="1">
        <v>112.8</v>
      </c>
      <c r="R202" s="1">
        <v>154.30000000000001</v>
      </c>
      <c r="S202" s="16">
        <v>180</v>
      </c>
      <c r="T202" s="16">
        <v>140</v>
      </c>
      <c r="U202" s="16">
        <v>100</v>
      </c>
      <c r="V202" s="7">
        <v>141.10000000000002</v>
      </c>
    </row>
    <row r="203" spans="1:22" ht="15.75" customHeight="1" x14ac:dyDescent="0.2">
      <c r="A203" s="1" t="s">
        <v>1630</v>
      </c>
      <c r="B203" s="1" t="s">
        <v>1631</v>
      </c>
      <c r="C203" s="1" t="s">
        <v>1054</v>
      </c>
      <c r="D203" s="1">
        <f>VLOOKUP(A203,samples!A:E,5,FALSE)</f>
        <v>238</v>
      </c>
      <c r="E203" s="1" t="s">
        <v>1632</v>
      </c>
      <c r="F203" s="1">
        <f>VLOOKUP(A203,samples!A:H,8,FALSE)</f>
        <v>1</v>
      </c>
      <c r="G203" s="1" t="s">
        <v>236</v>
      </c>
      <c r="H203" s="1" t="s">
        <v>253</v>
      </c>
      <c r="I203" s="1" t="s">
        <v>74</v>
      </c>
      <c r="J203" s="1">
        <v>0</v>
      </c>
      <c r="K203" s="1" t="s">
        <v>62</v>
      </c>
      <c r="L203" s="1" t="e">
        <v>#N/A</v>
      </c>
      <c r="M203" s="1" t="e">
        <v>#N/A</v>
      </c>
      <c r="N203" s="1" t="e">
        <v>#N/A</v>
      </c>
      <c r="O203" s="1" t="e">
        <v>#N/A</v>
      </c>
      <c r="P203" s="1">
        <v>77.599999999999994</v>
      </c>
      <c r="Q203" s="1">
        <v>112.8</v>
      </c>
      <c r="R203" s="1">
        <v>154.30000000000001</v>
      </c>
      <c r="S203" s="16">
        <v>180</v>
      </c>
      <c r="T203" s="16">
        <v>140</v>
      </c>
      <c r="U203" s="16">
        <v>100</v>
      </c>
      <c r="V203" s="7">
        <v>141.10000000000002</v>
      </c>
    </row>
    <row r="204" spans="1:22" ht="15.75" customHeight="1" x14ac:dyDescent="0.2">
      <c r="A204" s="1" t="s">
        <v>1634</v>
      </c>
      <c r="B204" s="1" t="s">
        <v>635</v>
      </c>
      <c r="C204" s="1" t="s">
        <v>635</v>
      </c>
      <c r="D204" s="1">
        <f>VLOOKUP(A204,samples!A:E,5,FALSE)</f>
        <v>239</v>
      </c>
      <c r="E204" s="1" t="s">
        <v>1635</v>
      </c>
      <c r="F204" s="1">
        <f>VLOOKUP(A204,samples!A:H,8,FALSE)</f>
        <v>1</v>
      </c>
      <c r="G204" s="1" t="s">
        <v>906</v>
      </c>
      <c r="H204" s="1" t="s">
        <v>1334</v>
      </c>
      <c r="I204" s="1" t="s">
        <v>258</v>
      </c>
      <c r="J204" s="1">
        <v>0</v>
      </c>
      <c r="K204" s="1" t="s">
        <v>62</v>
      </c>
      <c r="L204" s="1" t="e">
        <v>#N/A</v>
      </c>
      <c r="M204" s="1" t="e">
        <v>#N/A</v>
      </c>
      <c r="N204" s="1" t="e">
        <v>#N/A</v>
      </c>
      <c r="O204" s="1" t="e">
        <v>#N/A</v>
      </c>
      <c r="P204" s="1">
        <v>122.3</v>
      </c>
      <c r="Q204" s="1">
        <v>166.6</v>
      </c>
      <c r="R204" s="1">
        <v>189.5</v>
      </c>
      <c r="S204" s="48">
        <v>130</v>
      </c>
      <c r="T204" s="48">
        <v>90</v>
      </c>
      <c r="U204" s="48">
        <v>70</v>
      </c>
      <c r="V204" s="7">
        <v>96.533333333333331</v>
      </c>
    </row>
    <row r="205" spans="1:22" ht="15.75" customHeight="1" x14ac:dyDescent="0.2">
      <c r="A205" s="1" t="s">
        <v>1637</v>
      </c>
      <c r="B205" s="1" t="s">
        <v>791</v>
      </c>
      <c r="C205" s="1" t="s">
        <v>791</v>
      </c>
      <c r="D205" s="1">
        <f>VLOOKUP(A205,samples!A:E,5,FALSE)</f>
        <v>240</v>
      </c>
      <c r="E205" s="1" t="s">
        <v>1638</v>
      </c>
      <c r="F205" s="1">
        <f>VLOOKUP(A205,samples!A:H,8,FALSE)</f>
        <v>1</v>
      </c>
      <c r="G205" s="1" t="s">
        <v>1584</v>
      </c>
      <c r="H205" s="1" t="s">
        <v>1335</v>
      </c>
      <c r="I205" s="1" t="s">
        <v>46</v>
      </c>
      <c r="J205" s="1">
        <v>0</v>
      </c>
      <c r="K205" s="1" t="s">
        <v>434</v>
      </c>
      <c r="L205" s="1" t="e">
        <v>#N/A</v>
      </c>
      <c r="M205" s="1" t="e">
        <v>#N/A</v>
      </c>
      <c r="N205" s="1" t="e">
        <v>#N/A</v>
      </c>
      <c r="O205" s="1" t="e">
        <v>#N/A</v>
      </c>
      <c r="P205" s="1">
        <v>70.5</v>
      </c>
      <c r="Q205" s="1">
        <v>98.7</v>
      </c>
      <c r="R205" s="1">
        <v>145.80000000000001</v>
      </c>
      <c r="S205" s="12">
        <v>190</v>
      </c>
      <c r="T205" s="12">
        <v>160</v>
      </c>
      <c r="U205" s="12">
        <v>110</v>
      </c>
      <c r="V205" s="7">
        <v>151</v>
      </c>
    </row>
    <row r="206" spans="1:22" ht="15.75" customHeight="1" x14ac:dyDescent="0.2">
      <c r="A206" s="1" t="s">
        <v>1649</v>
      </c>
      <c r="B206" s="1" t="s">
        <v>607</v>
      </c>
      <c r="C206" s="1" t="s">
        <v>607</v>
      </c>
      <c r="D206" s="1">
        <f>VLOOKUP(A206,samples!A:E,5,FALSE)</f>
        <v>242</v>
      </c>
      <c r="E206" s="1" t="s">
        <v>1650</v>
      </c>
      <c r="F206" s="1">
        <f>VLOOKUP(A206,samples!A:H,8,FALSE)</f>
        <v>1</v>
      </c>
      <c r="G206" s="1" t="s">
        <v>906</v>
      </c>
      <c r="H206" s="1" t="s">
        <v>1334</v>
      </c>
      <c r="I206" s="1" t="s">
        <v>275</v>
      </c>
      <c r="J206" s="1">
        <v>0</v>
      </c>
      <c r="K206" s="1" t="s">
        <v>62</v>
      </c>
      <c r="L206" s="1" t="e">
        <v>#N/A</v>
      </c>
      <c r="M206" s="1" t="e">
        <v>#N/A</v>
      </c>
      <c r="N206" s="1" t="e">
        <v>#N/A</v>
      </c>
      <c r="O206" s="1" t="e">
        <v>#N/A</v>
      </c>
      <c r="P206" s="1">
        <v>74.8</v>
      </c>
      <c r="Q206" s="1">
        <v>102.6</v>
      </c>
      <c r="R206" s="1">
        <v>148.80000000000001</v>
      </c>
      <c r="S206" s="6">
        <v>180</v>
      </c>
      <c r="T206" s="6">
        <v>150</v>
      </c>
      <c r="U206" s="6">
        <v>110</v>
      </c>
      <c r="V206" s="7">
        <v>147.26666666666665</v>
      </c>
    </row>
    <row r="207" spans="1:22" ht="15.75" customHeight="1" x14ac:dyDescent="0.2">
      <c r="A207" s="1" t="s">
        <v>1652</v>
      </c>
      <c r="B207" s="1" t="s">
        <v>753</v>
      </c>
      <c r="C207" s="1" t="s">
        <v>753</v>
      </c>
      <c r="D207" s="1">
        <f>VLOOKUP(A207,samples!A:E,5,FALSE)</f>
        <v>243</v>
      </c>
      <c r="E207" s="1" t="s">
        <v>1653</v>
      </c>
      <c r="F207" s="1">
        <f>VLOOKUP(A207,samples!A:H,8,FALSE)</f>
        <v>1</v>
      </c>
      <c r="G207" s="1" t="s">
        <v>73</v>
      </c>
      <c r="H207" s="1" t="s">
        <v>86</v>
      </c>
      <c r="I207" s="1" t="s">
        <v>258</v>
      </c>
      <c r="J207" s="1">
        <v>0</v>
      </c>
      <c r="K207" s="1" t="s">
        <v>62</v>
      </c>
      <c r="L207" s="1" t="e">
        <v>#N/A</v>
      </c>
      <c r="M207" s="1" t="e">
        <v>#N/A</v>
      </c>
      <c r="N207" s="1" t="e">
        <v>#N/A</v>
      </c>
      <c r="O207" s="1" t="e">
        <v>#N/A</v>
      </c>
      <c r="P207" s="1">
        <v>72.5</v>
      </c>
      <c r="Q207" s="1">
        <v>104.5</v>
      </c>
      <c r="R207" s="1">
        <v>153.5</v>
      </c>
      <c r="S207" s="8">
        <v>180</v>
      </c>
      <c r="T207" s="8">
        <v>150</v>
      </c>
      <c r="U207" s="8">
        <v>100</v>
      </c>
      <c r="V207" s="7">
        <v>145.83333333333331</v>
      </c>
    </row>
    <row r="208" spans="1:22" ht="15.75" customHeight="1" x14ac:dyDescent="0.2">
      <c r="A208" s="1" t="s">
        <v>1655</v>
      </c>
      <c r="B208" s="1" t="s">
        <v>814</v>
      </c>
      <c r="C208" s="1" t="s">
        <v>814</v>
      </c>
      <c r="D208" s="1">
        <f>VLOOKUP(A208,samples!A:E,5,FALSE)</f>
        <v>244</v>
      </c>
      <c r="E208" s="1" t="s">
        <v>1638</v>
      </c>
      <c r="F208" s="1">
        <f>VLOOKUP(A208,samples!A:H,8,FALSE)</f>
        <v>1</v>
      </c>
      <c r="G208" s="1" t="s">
        <v>906</v>
      </c>
      <c r="H208" s="1" t="s">
        <v>1334</v>
      </c>
      <c r="I208" s="1" t="s">
        <v>74</v>
      </c>
      <c r="J208" s="1">
        <v>0</v>
      </c>
      <c r="K208" s="1" t="s">
        <v>62</v>
      </c>
      <c r="L208" s="1" t="e">
        <v>#N/A</v>
      </c>
      <c r="M208" s="1" t="e">
        <v>#N/A</v>
      </c>
      <c r="N208" s="1" t="e">
        <v>#N/A</v>
      </c>
      <c r="O208" s="1" t="e">
        <v>#N/A</v>
      </c>
      <c r="P208" s="1">
        <v>70.8</v>
      </c>
      <c r="Q208" s="1">
        <v>102.6</v>
      </c>
      <c r="R208" s="1">
        <v>149.30000000000001</v>
      </c>
      <c r="S208" s="6">
        <v>190</v>
      </c>
      <c r="T208" s="6">
        <v>150</v>
      </c>
      <c r="U208" s="6">
        <v>110</v>
      </c>
      <c r="V208" s="7">
        <v>148.43333333333334</v>
      </c>
    </row>
    <row r="209" spans="1:22" ht="15.75" customHeight="1" x14ac:dyDescent="0.2">
      <c r="A209" s="1" t="s">
        <v>1657</v>
      </c>
      <c r="B209" s="1" t="s">
        <v>65</v>
      </c>
      <c r="C209" s="1" t="s">
        <v>65</v>
      </c>
      <c r="D209" s="1">
        <f>VLOOKUP(A209,samples!A:E,5,FALSE)</f>
        <v>245</v>
      </c>
      <c r="E209" s="1" t="s">
        <v>1658</v>
      </c>
      <c r="F209" s="1">
        <f>VLOOKUP(A209,samples!A:H,8,FALSE)</f>
        <v>1</v>
      </c>
      <c r="G209" s="1" t="s">
        <v>1660</v>
      </c>
      <c r="H209" s="1" t="s">
        <v>1335</v>
      </c>
      <c r="I209" s="1" t="s">
        <v>374</v>
      </c>
      <c r="J209" s="1">
        <v>0</v>
      </c>
      <c r="K209" s="1" t="s">
        <v>62</v>
      </c>
      <c r="L209" s="1" t="e">
        <v>#N/A</v>
      </c>
      <c r="M209" s="1" t="e">
        <v>#N/A</v>
      </c>
      <c r="N209" s="1" t="e">
        <v>#N/A</v>
      </c>
      <c r="O209" s="1" t="e">
        <v>#N/A</v>
      </c>
      <c r="P209" s="1" t="e">
        <v>#N/A</v>
      </c>
      <c r="Q209" s="1" t="e">
        <v>#N/A</v>
      </c>
      <c r="R209" s="1" t="e">
        <v>#N/A</v>
      </c>
      <c r="S209" s="1" t="e">
        <v>#N/A</v>
      </c>
      <c r="T209" s="1" t="e">
        <v>#N/A</v>
      </c>
      <c r="U209" s="1" t="e">
        <v>#N/A</v>
      </c>
      <c r="V209" s="7" t="e">
        <v>#N/A</v>
      </c>
    </row>
    <row r="210" spans="1:22" ht="15.75" customHeight="1" x14ac:dyDescent="0.2">
      <c r="A210" s="1" t="s">
        <v>1661</v>
      </c>
      <c r="B210" s="1" t="s">
        <v>925</v>
      </c>
      <c r="C210" s="1" t="s">
        <v>925</v>
      </c>
      <c r="D210" s="1">
        <f>VLOOKUP(A210,samples!A:E,5,FALSE)</f>
        <v>246</v>
      </c>
      <c r="E210" s="1" t="s">
        <v>1662</v>
      </c>
      <c r="F210" s="1">
        <f>VLOOKUP(A210,samples!A:H,8,FALSE)</f>
        <v>1</v>
      </c>
      <c r="G210" s="1" t="s">
        <v>73</v>
      </c>
      <c r="H210" s="1" t="s">
        <v>86</v>
      </c>
      <c r="I210" s="1" t="s">
        <v>61</v>
      </c>
      <c r="J210" s="1">
        <v>0</v>
      </c>
      <c r="K210" s="1" t="s">
        <v>62</v>
      </c>
      <c r="L210" s="1" t="e">
        <v>#N/A</v>
      </c>
      <c r="M210" s="1" t="e">
        <v>#N/A</v>
      </c>
      <c r="N210" s="1" t="e">
        <v>#N/A</v>
      </c>
      <c r="O210" s="1" t="e">
        <v>#N/A</v>
      </c>
      <c r="P210" s="1">
        <v>71.8</v>
      </c>
      <c r="Q210" s="1">
        <v>105.8</v>
      </c>
      <c r="R210" s="1">
        <v>155.69999999999999</v>
      </c>
      <c r="S210" s="8">
        <v>180</v>
      </c>
      <c r="T210" s="8">
        <v>150</v>
      </c>
      <c r="U210" s="8">
        <v>100</v>
      </c>
      <c r="V210" s="7">
        <v>144.90000000000003</v>
      </c>
    </row>
    <row r="211" spans="1:22" ht="15.75" customHeight="1" x14ac:dyDescent="0.2">
      <c r="A211" s="1" t="s">
        <v>1664</v>
      </c>
      <c r="B211" s="1" t="s">
        <v>970</v>
      </c>
      <c r="C211" s="1" t="s">
        <v>970</v>
      </c>
      <c r="D211" s="1">
        <f>VLOOKUP(A211,samples!A:E,5,FALSE)</f>
        <v>247</v>
      </c>
      <c r="E211" s="1" t="s">
        <v>1665</v>
      </c>
      <c r="F211" s="1">
        <f>VLOOKUP(A211,samples!A:H,8,FALSE)</f>
        <v>1</v>
      </c>
      <c r="G211" s="1" t="s">
        <v>236</v>
      </c>
      <c r="H211" s="1" t="s">
        <v>253</v>
      </c>
      <c r="I211" s="1" t="s">
        <v>74</v>
      </c>
      <c r="J211" s="1">
        <v>0</v>
      </c>
      <c r="K211" s="1" t="s">
        <v>75</v>
      </c>
      <c r="L211" s="1" t="e">
        <v>#N/A</v>
      </c>
      <c r="M211" s="1" t="e">
        <v>#N/A</v>
      </c>
      <c r="N211" s="1" t="e">
        <v>#N/A</v>
      </c>
      <c r="O211" s="1" t="e">
        <v>#N/A</v>
      </c>
      <c r="P211" s="1">
        <v>74.7</v>
      </c>
      <c r="Q211" s="1">
        <v>110</v>
      </c>
      <c r="R211" s="1">
        <v>160</v>
      </c>
      <c r="S211" s="8">
        <v>180</v>
      </c>
      <c r="T211" s="8">
        <v>150</v>
      </c>
      <c r="U211" s="8">
        <v>100</v>
      </c>
      <c r="V211" s="7">
        <v>141.10000000000002</v>
      </c>
    </row>
    <row r="212" spans="1:22" ht="15.75" customHeight="1" x14ac:dyDescent="0.2">
      <c r="A212" s="1" t="s">
        <v>1667</v>
      </c>
      <c r="B212" s="1" t="s">
        <v>1668</v>
      </c>
      <c r="C212" s="1" t="s">
        <v>970</v>
      </c>
      <c r="D212" s="1">
        <f>VLOOKUP(A212,samples!A:E,5,FALSE)</f>
        <v>248</v>
      </c>
      <c r="E212" s="1" t="s">
        <v>1669</v>
      </c>
      <c r="F212" s="1">
        <f>VLOOKUP(A212,samples!A:H,8,FALSE)</f>
        <v>1</v>
      </c>
      <c r="G212" s="1" t="s">
        <v>236</v>
      </c>
      <c r="H212" s="1" t="s">
        <v>253</v>
      </c>
      <c r="I212" s="1" t="s">
        <v>74</v>
      </c>
      <c r="J212" s="1">
        <v>0</v>
      </c>
      <c r="K212" s="1" t="s">
        <v>75</v>
      </c>
      <c r="L212" s="1" t="e">
        <v>#N/A</v>
      </c>
      <c r="M212" s="1" t="e">
        <v>#N/A</v>
      </c>
      <c r="N212" s="1" t="e">
        <v>#N/A</v>
      </c>
      <c r="O212" s="1" t="e">
        <v>#N/A</v>
      </c>
      <c r="P212" s="1">
        <v>74.7</v>
      </c>
      <c r="Q212" s="1">
        <v>110</v>
      </c>
      <c r="R212" s="1">
        <v>160</v>
      </c>
      <c r="S212" s="8">
        <v>180</v>
      </c>
      <c r="T212" s="8">
        <v>150</v>
      </c>
      <c r="U212" s="8">
        <v>100</v>
      </c>
      <c r="V212" s="7">
        <v>141.10000000000002</v>
      </c>
    </row>
    <row r="213" spans="1:22" ht="15.75" customHeight="1" x14ac:dyDescent="0.2">
      <c r="A213" s="1" t="s">
        <v>1671</v>
      </c>
      <c r="B213" s="1" t="s">
        <v>1672</v>
      </c>
      <c r="C213" s="1" t="s">
        <v>970</v>
      </c>
      <c r="D213" s="1">
        <f>VLOOKUP(A213,samples!A:E,5,FALSE)</f>
        <v>249</v>
      </c>
      <c r="E213" s="1" t="s">
        <v>1673</v>
      </c>
      <c r="F213" s="1">
        <f>VLOOKUP(A213,samples!A:H,8,FALSE)</f>
        <v>1</v>
      </c>
      <c r="G213" s="1" t="s">
        <v>236</v>
      </c>
      <c r="H213" s="1" t="s">
        <v>253</v>
      </c>
      <c r="I213" s="1" t="s">
        <v>74</v>
      </c>
      <c r="J213" s="1">
        <v>0</v>
      </c>
      <c r="K213" s="1" t="s">
        <v>75</v>
      </c>
      <c r="L213" s="1" t="e">
        <v>#N/A</v>
      </c>
      <c r="M213" s="1" t="e">
        <v>#N/A</v>
      </c>
      <c r="N213" s="1" t="e">
        <v>#N/A</v>
      </c>
      <c r="O213" s="1" t="e">
        <v>#N/A</v>
      </c>
      <c r="P213" s="1">
        <v>74.7</v>
      </c>
      <c r="Q213" s="1">
        <v>110</v>
      </c>
      <c r="R213" s="1">
        <v>160</v>
      </c>
      <c r="S213" s="8">
        <v>180</v>
      </c>
      <c r="T213" s="8">
        <v>150</v>
      </c>
      <c r="U213" s="8">
        <v>100</v>
      </c>
      <c r="V213" s="7">
        <v>141.10000000000002</v>
      </c>
    </row>
    <row r="214" spans="1:22" ht="15.75" customHeight="1" x14ac:dyDescent="0.2">
      <c r="A214" s="1" t="s">
        <v>1680</v>
      </c>
      <c r="B214" s="1" t="s">
        <v>1681</v>
      </c>
      <c r="C214" s="1" t="s">
        <v>227</v>
      </c>
      <c r="D214" s="1">
        <f>VLOOKUP(A214,samples!A:E,5,FALSE)</f>
        <v>251</v>
      </c>
      <c r="E214" s="1" t="s">
        <v>1682</v>
      </c>
      <c r="F214" s="1">
        <f>VLOOKUP(A214,samples!A:H,8,FALSE)</f>
        <v>1</v>
      </c>
      <c r="G214" s="1" t="s">
        <v>199</v>
      </c>
      <c r="H214" s="1" t="s">
        <v>175</v>
      </c>
      <c r="I214" s="1" t="s">
        <v>74</v>
      </c>
      <c r="J214" s="1">
        <v>0</v>
      </c>
      <c r="K214" s="1" t="s">
        <v>62</v>
      </c>
      <c r="L214" s="1" t="e">
        <v>#N/A</v>
      </c>
      <c r="M214" s="1" t="e">
        <v>#N/A</v>
      </c>
      <c r="N214" s="1" t="e">
        <v>#N/A</v>
      </c>
      <c r="O214" s="1" t="e">
        <v>#N/A</v>
      </c>
      <c r="P214" s="1">
        <v>68.3</v>
      </c>
      <c r="Q214" s="1">
        <v>104.3</v>
      </c>
      <c r="R214" s="1">
        <v>151.9</v>
      </c>
      <c r="S214" s="20">
        <v>190</v>
      </c>
      <c r="T214" s="20">
        <v>150</v>
      </c>
      <c r="U214" s="20">
        <v>100</v>
      </c>
      <c r="V214" s="7">
        <v>147.83333333333331</v>
      </c>
    </row>
    <row r="215" spans="1:22" ht="15.75" customHeight="1" x14ac:dyDescent="0.2">
      <c r="A215" s="1" t="s">
        <v>1684</v>
      </c>
      <c r="B215" s="1" t="s">
        <v>948</v>
      </c>
      <c r="C215" s="1" t="s">
        <v>948</v>
      </c>
      <c r="D215" s="1">
        <f>VLOOKUP(A215,samples!A:E,5,FALSE)</f>
        <v>252</v>
      </c>
      <c r="E215" s="1" t="s">
        <v>1685</v>
      </c>
      <c r="F215" s="1">
        <f>VLOOKUP(A215,samples!A:H,8,FALSE)</f>
        <v>1</v>
      </c>
      <c r="G215" s="1" t="s">
        <v>213</v>
      </c>
      <c r="H215" s="1" t="s">
        <v>175</v>
      </c>
      <c r="I215" s="1" t="s">
        <v>46</v>
      </c>
      <c r="J215" s="1">
        <v>0</v>
      </c>
      <c r="K215" s="1" t="s">
        <v>62</v>
      </c>
      <c r="L215" s="1" t="e">
        <v>#N/A</v>
      </c>
      <c r="M215" s="1" t="e">
        <v>#N/A</v>
      </c>
      <c r="N215" s="1" t="e">
        <v>#N/A</v>
      </c>
      <c r="O215" s="1" t="e">
        <v>#N/A</v>
      </c>
      <c r="P215" s="1">
        <v>67.7</v>
      </c>
      <c r="Q215" s="1">
        <v>105.8</v>
      </c>
      <c r="R215" s="1">
        <v>157</v>
      </c>
      <c r="S215" s="20">
        <v>190</v>
      </c>
      <c r="T215" s="20">
        <v>150</v>
      </c>
      <c r="U215" s="20">
        <v>100</v>
      </c>
      <c r="V215" s="7">
        <v>145.83333333333331</v>
      </c>
    </row>
    <row r="216" spans="1:22" ht="15.75" customHeight="1" x14ac:dyDescent="0.2">
      <c r="A216" s="1" t="s">
        <v>1687</v>
      </c>
      <c r="B216" s="1" t="s">
        <v>1688</v>
      </c>
      <c r="C216" s="1" t="s">
        <v>822</v>
      </c>
      <c r="D216" s="1">
        <f>VLOOKUP(A216,samples!A:E,5,FALSE)</f>
        <v>253</v>
      </c>
      <c r="E216" s="1" t="s">
        <v>1689</v>
      </c>
      <c r="F216" s="1">
        <f>VLOOKUP(A216,samples!A:H,8,FALSE)</f>
        <v>1</v>
      </c>
      <c r="G216" s="1" t="s">
        <v>353</v>
      </c>
      <c r="H216" s="1" t="s">
        <v>107</v>
      </c>
      <c r="I216" s="1" t="s">
        <v>74</v>
      </c>
      <c r="J216" s="1">
        <v>0</v>
      </c>
      <c r="K216" s="1" t="s">
        <v>62</v>
      </c>
      <c r="L216" s="1" t="e">
        <v>#N/A</v>
      </c>
      <c r="M216" s="1" t="e">
        <v>#N/A</v>
      </c>
      <c r="N216" s="1" t="e">
        <v>#N/A</v>
      </c>
      <c r="O216" s="1" t="e">
        <v>#N/A</v>
      </c>
      <c r="P216" s="1">
        <v>78.8</v>
      </c>
      <c r="Q216" s="1">
        <v>113.8</v>
      </c>
      <c r="R216" s="1">
        <v>162.80000000000001</v>
      </c>
      <c r="S216" s="47">
        <v>180</v>
      </c>
      <c r="T216" s="47">
        <v>140</v>
      </c>
      <c r="U216" s="47">
        <v>90</v>
      </c>
      <c r="V216" s="7">
        <v>137.53333333333336</v>
      </c>
    </row>
    <row r="217" spans="1:22" ht="15.75" customHeight="1" x14ac:dyDescent="0.2">
      <c r="A217" s="1" t="s">
        <v>1696</v>
      </c>
      <c r="B217" s="1" t="s">
        <v>807</v>
      </c>
      <c r="C217" s="1" t="s">
        <v>807</v>
      </c>
      <c r="D217" s="1">
        <f>VLOOKUP(A217,samples!A:E,5,FALSE)</f>
        <v>256</v>
      </c>
      <c r="E217" s="1" t="s">
        <v>1689</v>
      </c>
      <c r="F217" s="1">
        <f>VLOOKUP(A217,samples!A:H,8,FALSE)</f>
        <v>1</v>
      </c>
      <c r="G217" s="1" t="s">
        <v>1480</v>
      </c>
      <c r="H217" s="1" t="s">
        <v>279</v>
      </c>
      <c r="I217" s="1" t="s">
        <v>61</v>
      </c>
      <c r="J217" s="1">
        <v>0</v>
      </c>
      <c r="K217" s="1" t="s">
        <v>62</v>
      </c>
      <c r="L217" s="1" t="e">
        <v>#N/A</v>
      </c>
      <c r="M217" s="1" t="e">
        <v>#N/A</v>
      </c>
      <c r="N217" s="1" t="e">
        <v>#N/A</v>
      </c>
      <c r="O217" s="1" t="e">
        <v>#N/A</v>
      </c>
      <c r="P217" s="1">
        <v>69.900000000000006</v>
      </c>
      <c r="Q217" s="1">
        <v>69.8</v>
      </c>
      <c r="R217" s="1">
        <v>111.1</v>
      </c>
      <c r="S217" s="40">
        <v>190</v>
      </c>
      <c r="T217" s="40">
        <v>190</v>
      </c>
      <c r="U217" s="40">
        <v>140</v>
      </c>
      <c r="V217" s="7">
        <v>172.4</v>
      </c>
    </row>
    <row r="218" spans="1:22" ht="15.75" customHeight="1" x14ac:dyDescent="0.2">
      <c r="A218" s="1" t="s">
        <v>2097</v>
      </c>
      <c r="B218" s="1" t="s">
        <v>5627</v>
      </c>
      <c r="C218" s="1" t="s">
        <v>5627</v>
      </c>
      <c r="D218" s="1">
        <f>VLOOKUP(A218,samples!A:E,5,FALSE)</f>
        <v>257</v>
      </c>
      <c r="E218" s="1" t="s">
        <v>1698</v>
      </c>
      <c r="F218" s="1">
        <f>VLOOKUP(A218,samples!A:H,8,FALSE)</f>
        <v>1</v>
      </c>
      <c r="G218" s="1" t="s">
        <v>1660</v>
      </c>
      <c r="H218" s="1" t="s">
        <v>1335</v>
      </c>
      <c r="I218" s="1" t="s">
        <v>374</v>
      </c>
      <c r="J218" s="1">
        <v>0</v>
      </c>
      <c r="K218" s="1" t="e">
        <v>#N/A</v>
      </c>
      <c r="L218" s="1" t="e">
        <v>#N/A</v>
      </c>
      <c r="M218" s="1" t="e">
        <v>#N/A</v>
      </c>
      <c r="N218" s="1" t="e">
        <v>#N/A</v>
      </c>
      <c r="O218" s="1" t="e">
        <v>#N/A</v>
      </c>
      <c r="P218" s="1" t="e">
        <v>#N/A</v>
      </c>
      <c r="Q218" s="1" t="e">
        <v>#N/A</v>
      </c>
      <c r="R218" s="1" t="e">
        <v>#N/A</v>
      </c>
      <c r="S218" s="1" t="e">
        <v>#N/A</v>
      </c>
      <c r="T218" s="1" t="e">
        <v>#N/A</v>
      </c>
      <c r="U218" s="1" t="e">
        <v>#N/A</v>
      </c>
      <c r="V218" s="7" t="e">
        <v>#N/A</v>
      </c>
    </row>
    <row r="219" spans="1:22" ht="15.75" customHeight="1" x14ac:dyDescent="0.2">
      <c r="A219" s="1" t="s">
        <v>1700</v>
      </c>
      <c r="B219" s="1" t="s">
        <v>93</v>
      </c>
      <c r="C219" s="1" t="s">
        <v>93</v>
      </c>
      <c r="D219" s="1">
        <f>VLOOKUP(A219,samples!A:E,5,FALSE)</f>
        <v>258</v>
      </c>
      <c r="E219" s="1" t="s">
        <v>1701</v>
      </c>
      <c r="F219" s="1">
        <f>VLOOKUP(A219,samples!A:H,8,FALSE)</f>
        <v>1</v>
      </c>
      <c r="G219" s="1" t="s">
        <v>374</v>
      </c>
      <c r="H219" s="1" t="s">
        <v>374</v>
      </c>
      <c r="I219" s="1" t="s">
        <v>374</v>
      </c>
      <c r="J219" s="1">
        <v>0</v>
      </c>
      <c r="K219" s="1" t="e">
        <v>#N/A</v>
      </c>
      <c r="L219" s="1" t="e">
        <v>#N/A</v>
      </c>
      <c r="M219" s="1" t="e">
        <v>#N/A</v>
      </c>
      <c r="N219" s="1" t="e">
        <v>#N/A</v>
      </c>
      <c r="O219" s="1" t="e">
        <v>#N/A</v>
      </c>
      <c r="P219" s="1" t="e">
        <v>#N/A</v>
      </c>
      <c r="Q219" s="1" t="e">
        <v>#N/A</v>
      </c>
      <c r="R219" s="1" t="e">
        <v>#N/A</v>
      </c>
      <c r="S219" s="1" t="e">
        <v>#N/A</v>
      </c>
      <c r="T219" s="1" t="e">
        <v>#N/A</v>
      </c>
      <c r="U219" s="1" t="e">
        <v>#N/A</v>
      </c>
      <c r="V219" s="7" t="e">
        <v>#N/A</v>
      </c>
    </row>
    <row r="220" spans="1:22" ht="15.75" customHeight="1" x14ac:dyDescent="0.2">
      <c r="A220" s="1" t="s">
        <v>1703</v>
      </c>
      <c r="B220" s="1" t="s">
        <v>152</v>
      </c>
      <c r="C220" s="1" t="s">
        <v>152</v>
      </c>
      <c r="D220" s="1">
        <f>VLOOKUP(A220,samples!A:E,5,FALSE)</f>
        <v>259</v>
      </c>
      <c r="E220" s="1" t="s">
        <v>1704</v>
      </c>
      <c r="F220" s="1">
        <f>VLOOKUP(A220,samples!A:H,8,FALSE)</f>
        <v>1</v>
      </c>
      <c r="G220" s="1" t="s">
        <v>1706</v>
      </c>
      <c r="H220" s="1" t="s">
        <v>86</v>
      </c>
      <c r="I220" s="1" t="s">
        <v>74</v>
      </c>
      <c r="J220" s="1">
        <v>0</v>
      </c>
      <c r="K220" s="1" t="s">
        <v>434</v>
      </c>
      <c r="L220" s="1" t="e">
        <v>#N/A</v>
      </c>
      <c r="M220" s="1" t="e">
        <v>#N/A</v>
      </c>
      <c r="N220" s="1" t="e">
        <v>#N/A</v>
      </c>
      <c r="O220" s="1" t="e">
        <v>#N/A</v>
      </c>
      <c r="P220" s="1" t="e">
        <v>#N/A</v>
      </c>
      <c r="Q220" s="1" t="e">
        <v>#N/A</v>
      </c>
      <c r="R220" s="1" t="e">
        <v>#N/A</v>
      </c>
      <c r="S220" s="1" t="e">
        <v>#N/A</v>
      </c>
      <c r="T220" s="1" t="e">
        <v>#N/A</v>
      </c>
      <c r="U220" s="1" t="e">
        <v>#N/A</v>
      </c>
      <c r="V220" s="7" t="e">
        <v>#N/A</v>
      </c>
    </row>
    <row r="221" spans="1:22" ht="15.75" customHeight="1" x14ac:dyDescent="0.2">
      <c r="A221" s="1" t="s">
        <v>1707</v>
      </c>
      <c r="B221" s="1" t="s">
        <v>1708</v>
      </c>
      <c r="C221" s="1" t="s">
        <v>195</v>
      </c>
      <c r="D221" s="1">
        <f>VLOOKUP(A221,samples!A:E,5,FALSE)</f>
        <v>260</v>
      </c>
      <c r="E221" s="1" t="s">
        <v>1709</v>
      </c>
      <c r="F221" s="1">
        <f>VLOOKUP(A221,samples!A:H,8,FALSE)</f>
        <v>1</v>
      </c>
      <c r="G221" s="1" t="s">
        <v>440</v>
      </c>
      <c r="H221" s="1" t="s">
        <v>107</v>
      </c>
      <c r="I221" s="1" t="s">
        <v>46</v>
      </c>
      <c r="J221" s="1">
        <v>0</v>
      </c>
      <c r="K221" s="1" t="s">
        <v>62</v>
      </c>
      <c r="L221" s="1" t="e">
        <v>#N/A</v>
      </c>
      <c r="M221" s="1" t="e">
        <v>#N/A</v>
      </c>
      <c r="N221" s="1" t="e">
        <v>#N/A</v>
      </c>
      <c r="O221" s="1" t="e">
        <v>#N/A</v>
      </c>
      <c r="P221" s="1">
        <v>70</v>
      </c>
      <c r="Q221" s="1">
        <v>103.4</v>
      </c>
      <c r="R221" s="1">
        <v>152</v>
      </c>
      <c r="S221" s="20">
        <v>190</v>
      </c>
      <c r="T221" s="20">
        <v>150</v>
      </c>
      <c r="U221" s="20">
        <v>100</v>
      </c>
      <c r="V221" s="7">
        <v>147.53333333333336</v>
      </c>
    </row>
    <row r="222" spans="1:22" ht="15.75" customHeight="1" x14ac:dyDescent="0.2">
      <c r="A222" s="1" t="s">
        <v>1711</v>
      </c>
      <c r="B222" s="1" t="s">
        <v>1290</v>
      </c>
      <c r="C222" s="1" t="s">
        <v>1290</v>
      </c>
      <c r="D222" s="1">
        <f>VLOOKUP(A222,samples!A:E,5,FALSE)</f>
        <v>261</v>
      </c>
      <c r="E222" s="1" t="s">
        <v>1712</v>
      </c>
      <c r="F222" s="1">
        <f>VLOOKUP(A222,samples!A:H,8,FALSE)</f>
        <v>1</v>
      </c>
      <c r="G222" s="1" t="s">
        <v>341</v>
      </c>
      <c r="H222" s="1" t="s">
        <v>175</v>
      </c>
      <c r="I222" s="1" t="s">
        <v>74</v>
      </c>
      <c r="J222" s="1">
        <v>0</v>
      </c>
      <c r="K222" s="1" t="s">
        <v>47</v>
      </c>
      <c r="L222" s="1" t="e">
        <v>#N/A</v>
      </c>
      <c r="M222" s="1" t="e">
        <v>#N/A</v>
      </c>
      <c r="N222" s="1" t="e">
        <v>#N/A</v>
      </c>
      <c r="O222" s="1" t="e">
        <v>#N/A</v>
      </c>
      <c r="P222" s="1">
        <v>73.2</v>
      </c>
      <c r="Q222" s="1">
        <v>88.2</v>
      </c>
      <c r="R222" s="1">
        <v>131.9</v>
      </c>
      <c r="S222" s="31">
        <v>180</v>
      </c>
      <c r="T222" s="31">
        <v>170</v>
      </c>
      <c r="U222" s="31">
        <v>120</v>
      </c>
      <c r="V222" s="7">
        <v>158.23333333333335</v>
      </c>
    </row>
    <row r="223" spans="1:22" ht="15.75" customHeight="1" x14ac:dyDescent="0.2">
      <c r="A223" s="1" t="s">
        <v>1714</v>
      </c>
      <c r="B223" s="1" t="s">
        <v>1299</v>
      </c>
      <c r="C223" s="1" t="s">
        <v>1299</v>
      </c>
      <c r="D223" s="1">
        <f>VLOOKUP(A223,samples!A:E,5,FALSE)</f>
        <v>262</v>
      </c>
      <c r="E223" s="1" t="s">
        <v>1715</v>
      </c>
      <c r="F223" s="1">
        <f>VLOOKUP(A223,samples!A:H,8,FALSE)</f>
        <v>1</v>
      </c>
      <c r="G223" s="1" t="s">
        <v>1660</v>
      </c>
      <c r="H223" s="1" t="s">
        <v>1335</v>
      </c>
      <c r="I223" s="1" t="s">
        <v>374</v>
      </c>
      <c r="J223" s="1">
        <v>0</v>
      </c>
      <c r="K223" s="1" t="s">
        <v>454</v>
      </c>
      <c r="L223" s="1" t="e">
        <v>#N/A</v>
      </c>
      <c r="M223" s="1" t="e">
        <v>#N/A</v>
      </c>
      <c r="N223" s="1" t="e">
        <v>#N/A</v>
      </c>
      <c r="O223" s="1" t="e">
        <v>#N/A</v>
      </c>
      <c r="P223" s="1" t="e">
        <v>#N/A</v>
      </c>
      <c r="Q223" s="1" t="e">
        <v>#N/A</v>
      </c>
      <c r="R223" s="1" t="e">
        <v>#N/A</v>
      </c>
      <c r="S223" s="1" t="e">
        <v>#N/A</v>
      </c>
      <c r="T223" s="1" t="e">
        <v>#N/A</v>
      </c>
      <c r="U223" s="1" t="e">
        <v>#N/A</v>
      </c>
      <c r="V223" s="7" t="e">
        <v>#N/A</v>
      </c>
    </row>
    <row r="224" spans="1:22" ht="15.75" customHeight="1" x14ac:dyDescent="0.2">
      <c r="A224" s="1" t="s">
        <v>1717</v>
      </c>
      <c r="B224" s="1" t="s">
        <v>1092</v>
      </c>
      <c r="C224" s="1" t="s">
        <v>1092</v>
      </c>
      <c r="D224" s="1">
        <f>VLOOKUP(A224,samples!A:E,5,FALSE)</f>
        <v>263</v>
      </c>
      <c r="E224" s="1" t="s">
        <v>1718</v>
      </c>
      <c r="F224" s="1">
        <f>VLOOKUP(A224,samples!A:H,8,FALSE)</f>
        <v>1</v>
      </c>
      <c r="G224" s="1" t="s">
        <v>174</v>
      </c>
      <c r="H224" s="1" t="s">
        <v>175</v>
      </c>
      <c r="I224" s="1" t="s">
        <v>275</v>
      </c>
      <c r="J224" s="1">
        <v>0</v>
      </c>
      <c r="K224" s="1" t="s">
        <v>62</v>
      </c>
      <c r="L224" s="1" t="e">
        <v>#N/A</v>
      </c>
      <c r="M224" s="1" t="e">
        <v>#N/A</v>
      </c>
      <c r="N224" s="1" t="e">
        <v>#N/A</v>
      </c>
      <c r="O224" s="1" t="e">
        <v>#N/A</v>
      </c>
      <c r="P224" s="1">
        <v>70.900000000000006</v>
      </c>
      <c r="Q224" s="1">
        <v>100.6</v>
      </c>
      <c r="R224" s="1">
        <v>149.19999999999999</v>
      </c>
      <c r="S224" s="12">
        <v>190</v>
      </c>
      <c r="T224" s="12">
        <v>160</v>
      </c>
      <c r="U224" s="12">
        <v>110</v>
      </c>
      <c r="V224" s="7">
        <v>149.10000000000002</v>
      </c>
    </row>
    <row r="225" spans="1:22" ht="15.75" customHeight="1" x14ac:dyDescent="0.2">
      <c r="A225" s="1" t="s">
        <v>1721</v>
      </c>
      <c r="B225" s="1" t="s">
        <v>1720</v>
      </c>
      <c r="C225" s="1" t="s">
        <v>1720</v>
      </c>
      <c r="D225" s="1">
        <f>VLOOKUP(A225,samples!A:E,5,FALSE)</f>
        <v>264</v>
      </c>
      <c r="E225" s="1" t="s">
        <v>1722</v>
      </c>
      <c r="F225" s="1">
        <f>VLOOKUP(A225,samples!A:H,8,FALSE)</f>
        <v>1</v>
      </c>
      <c r="G225" s="1" t="s">
        <v>1660</v>
      </c>
      <c r="H225" s="1" t="s">
        <v>1335</v>
      </c>
      <c r="I225" s="1" t="s">
        <v>374</v>
      </c>
      <c r="J225" s="1">
        <v>0</v>
      </c>
      <c r="K225" s="1" t="s">
        <v>454</v>
      </c>
      <c r="L225" s="1" t="e">
        <v>#N/A</v>
      </c>
      <c r="M225" s="1" t="e">
        <v>#N/A</v>
      </c>
      <c r="N225" s="1" t="e">
        <v>#N/A</v>
      </c>
      <c r="O225" s="1" t="e">
        <v>#N/A</v>
      </c>
      <c r="P225" s="1" t="e">
        <v>#N/A</v>
      </c>
      <c r="Q225" s="1" t="e">
        <v>#N/A</v>
      </c>
      <c r="R225" s="1" t="e">
        <v>#N/A</v>
      </c>
      <c r="S225" s="1" t="e">
        <v>#N/A</v>
      </c>
      <c r="T225" s="1" t="e">
        <v>#N/A</v>
      </c>
      <c r="U225" s="1" t="e">
        <v>#N/A</v>
      </c>
      <c r="V225" s="7" t="e">
        <v>#N/A</v>
      </c>
    </row>
    <row r="226" spans="1:22" ht="15.75" customHeight="1" x14ac:dyDescent="0.2">
      <c r="A226" s="1" t="s">
        <v>1724</v>
      </c>
      <c r="B226" s="1" t="s">
        <v>784</v>
      </c>
      <c r="C226" s="1" t="s">
        <v>784</v>
      </c>
      <c r="D226" s="1">
        <f>VLOOKUP(A226,samples!A:E,5,FALSE)</f>
        <v>265</v>
      </c>
      <c r="E226" s="1" t="s">
        <v>1722</v>
      </c>
      <c r="F226" s="1">
        <f>VLOOKUP(A226,samples!A:H,8,FALSE)</f>
        <v>1</v>
      </c>
      <c r="G226" s="1" t="s">
        <v>906</v>
      </c>
      <c r="H226" s="1" t="s">
        <v>1334</v>
      </c>
      <c r="I226" s="1" t="s">
        <v>74</v>
      </c>
      <c r="J226" s="1">
        <v>0</v>
      </c>
      <c r="K226" s="1" t="s">
        <v>62</v>
      </c>
      <c r="L226" s="1" t="e">
        <v>#N/A</v>
      </c>
      <c r="M226" s="1" t="e">
        <v>#N/A</v>
      </c>
      <c r="N226" s="1" t="e">
        <v>#N/A</v>
      </c>
      <c r="O226" s="1" t="e">
        <v>#N/A</v>
      </c>
      <c r="P226" s="1">
        <v>76.099999999999994</v>
      </c>
      <c r="Q226" s="1">
        <v>113.1</v>
      </c>
      <c r="R226" s="1">
        <v>163.69999999999999</v>
      </c>
      <c r="S226" s="47">
        <v>180</v>
      </c>
      <c r="T226" s="47">
        <v>140</v>
      </c>
      <c r="U226" s="47">
        <v>90</v>
      </c>
      <c r="V226" s="7">
        <v>138.36666666666667</v>
      </c>
    </row>
    <row r="227" spans="1:22" ht="15.75" customHeight="1" x14ac:dyDescent="0.2">
      <c r="A227" s="1" t="s">
        <v>1726</v>
      </c>
      <c r="B227" s="1" t="s">
        <v>98</v>
      </c>
      <c r="C227" s="1" t="s">
        <v>98</v>
      </c>
      <c r="D227" s="1">
        <f>VLOOKUP(A227,samples!A:E,5,FALSE)</f>
        <v>266</v>
      </c>
      <c r="E227" s="1" t="s">
        <v>1727</v>
      </c>
      <c r="F227" s="1">
        <f>VLOOKUP(A227,samples!A:H,8,FALSE)</f>
        <v>1</v>
      </c>
      <c r="G227" s="1" t="s">
        <v>1660</v>
      </c>
      <c r="H227" s="1" t="s">
        <v>1335</v>
      </c>
      <c r="I227" s="1" t="s">
        <v>374</v>
      </c>
      <c r="J227" s="1">
        <v>0</v>
      </c>
      <c r="K227" s="1" t="s">
        <v>454</v>
      </c>
      <c r="L227" s="1" t="e">
        <v>#N/A</v>
      </c>
      <c r="M227" s="1" t="e">
        <v>#N/A</v>
      </c>
      <c r="N227" s="1" t="e">
        <v>#N/A</v>
      </c>
      <c r="O227" s="1" t="e">
        <v>#N/A</v>
      </c>
      <c r="P227" s="1" t="e">
        <v>#N/A</v>
      </c>
      <c r="Q227" s="1" t="e">
        <v>#N/A</v>
      </c>
      <c r="R227" s="1" t="e">
        <v>#N/A</v>
      </c>
      <c r="S227" s="1" t="e">
        <v>#N/A</v>
      </c>
      <c r="T227" s="1" t="e">
        <v>#N/A</v>
      </c>
      <c r="U227" s="1" t="e">
        <v>#N/A</v>
      </c>
      <c r="V227" s="7" t="e">
        <v>#N/A</v>
      </c>
    </row>
    <row r="228" spans="1:22" ht="15.75" customHeight="1" x14ac:dyDescent="0.2">
      <c r="A228" s="1" t="s">
        <v>1730</v>
      </c>
      <c r="B228" s="1" t="s">
        <v>1286</v>
      </c>
      <c r="C228" s="1" t="s">
        <v>1286</v>
      </c>
      <c r="D228" s="1">
        <f>VLOOKUP(A228,samples!A:E,5,FALSE)</f>
        <v>267</v>
      </c>
      <c r="E228" s="1" t="s">
        <v>1731</v>
      </c>
      <c r="F228" s="1">
        <f>VLOOKUP(A228,samples!A:H,8,FALSE)</f>
        <v>1</v>
      </c>
      <c r="G228" s="1" t="s">
        <v>858</v>
      </c>
      <c r="H228" s="1" t="s">
        <v>279</v>
      </c>
      <c r="I228" s="1" t="s">
        <v>74</v>
      </c>
      <c r="J228" s="1">
        <v>0</v>
      </c>
      <c r="K228" s="1" t="s">
        <v>356</v>
      </c>
      <c r="L228" s="1" t="s">
        <v>535</v>
      </c>
      <c r="M228" s="1" t="s">
        <v>49</v>
      </c>
      <c r="N228" s="1">
        <v>48.9</v>
      </c>
      <c r="O228" s="1">
        <v>3421</v>
      </c>
      <c r="P228" s="1">
        <v>73</v>
      </c>
      <c r="Q228" s="1">
        <v>113.2</v>
      </c>
      <c r="R228" s="1">
        <v>161.6</v>
      </c>
      <c r="S228" s="47">
        <v>180</v>
      </c>
      <c r="T228" s="47">
        <v>140</v>
      </c>
      <c r="U228" s="47">
        <v>90</v>
      </c>
      <c r="V228" s="7">
        <v>140.06666666666666</v>
      </c>
    </row>
    <row r="229" spans="1:22" ht="15.75" customHeight="1" x14ac:dyDescent="0.2">
      <c r="A229" s="1" t="s">
        <v>1304</v>
      </c>
      <c r="B229" s="1" t="s">
        <v>1304</v>
      </c>
      <c r="C229" s="1" t="s">
        <v>1304</v>
      </c>
      <c r="D229" s="1">
        <f>VLOOKUP(A229,samples!A:E,5,FALSE)</f>
        <v>268</v>
      </c>
      <c r="E229" s="1" t="s">
        <v>1733</v>
      </c>
      <c r="F229" s="1">
        <f>VLOOKUP(A229,samples!A:H,8,FALSE)</f>
        <v>1</v>
      </c>
      <c r="G229" s="1" t="s">
        <v>1660</v>
      </c>
      <c r="H229" s="1" t="s">
        <v>1335</v>
      </c>
      <c r="I229" s="1" t="s">
        <v>374</v>
      </c>
      <c r="J229" s="1">
        <v>0</v>
      </c>
      <c r="K229" s="1" t="s">
        <v>454</v>
      </c>
      <c r="L229" s="1">
        <v>0</v>
      </c>
      <c r="M229" s="1">
        <v>0</v>
      </c>
      <c r="N229" s="1">
        <v>0</v>
      </c>
      <c r="O229" s="1">
        <v>0</v>
      </c>
      <c r="P229" s="1" t="e">
        <v>#N/A</v>
      </c>
      <c r="Q229" s="1" t="e">
        <v>#N/A</v>
      </c>
      <c r="R229" s="1" t="e">
        <v>#N/A</v>
      </c>
      <c r="S229" s="1" t="e">
        <v>#N/A</v>
      </c>
      <c r="T229" s="1" t="e">
        <v>#N/A</v>
      </c>
      <c r="U229" s="1" t="e">
        <v>#N/A</v>
      </c>
      <c r="V229" s="7" t="e">
        <v>#N/A</v>
      </c>
    </row>
    <row r="230" spans="1:22" ht="15.75" customHeight="1" x14ac:dyDescent="0.2">
      <c r="A230" s="1" t="s">
        <v>1734</v>
      </c>
      <c r="B230" s="1" t="s">
        <v>1735</v>
      </c>
      <c r="C230" s="1" t="s">
        <v>1735</v>
      </c>
      <c r="D230" s="1">
        <f>VLOOKUP(A230,samples!A:E,5,FALSE)</f>
        <v>269</v>
      </c>
      <c r="E230" s="1" t="s">
        <v>1736</v>
      </c>
      <c r="F230" s="1">
        <f>VLOOKUP(A230,samples!A:H,8,FALSE)</f>
        <v>1</v>
      </c>
      <c r="G230" s="1" t="s">
        <v>1660</v>
      </c>
      <c r="H230" s="1" t="s">
        <v>1335</v>
      </c>
      <c r="I230" s="1" t="s">
        <v>374</v>
      </c>
      <c r="J230" s="1">
        <v>0</v>
      </c>
      <c r="K230" s="1" t="s">
        <v>454</v>
      </c>
      <c r="L230" s="1" t="e">
        <v>#N/A</v>
      </c>
      <c r="M230" s="1" t="e">
        <v>#N/A</v>
      </c>
      <c r="N230" s="1" t="e">
        <v>#N/A</v>
      </c>
      <c r="O230" s="1" t="e">
        <v>#N/A</v>
      </c>
      <c r="P230" s="1" t="e">
        <v>#N/A</v>
      </c>
      <c r="Q230" s="1" t="e">
        <v>#N/A</v>
      </c>
      <c r="R230" s="1" t="e">
        <v>#N/A</v>
      </c>
      <c r="S230" s="1" t="e">
        <v>#N/A</v>
      </c>
      <c r="T230" s="1" t="e">
        <v>#N/A</v>
      </c>
      <c r="U230" s="1" t="e">
        <v>#N/A</v>
      </c>
      <c r="V230" s="7" t="e">
        <v>#N/A</v>
      </c>
    </row>
    <row r="231" spans="1:22" ht="15.75" customHeight="1" x14ac:dyDescent="0.2">
      <c r="A231" s="1" t="s">
        <v>1738</v>
      </c>
      <c r="B231" s="1" t="s">
        <v>2271</v>
      </c>
      <c r="C231" s="1" t="s">
        <v>2271</v>
      </c>
      <c r="D231" s="1">
        <f>VLOOKUP(A231,samples!A:E,5,FALSE)</f>
        <v>270</v>
      </c>
      <c r="E231" s="1" t="s">
        <v>1740</v>
      </c>
      <c r="F231" s="1">
        <f>VLOOKUP(A231,samples!A:H,8,FALSE)</f>
        <v>1</v>
      </c>
      <c r="G231" s="1" t="s">
        <v>1660</v>
      </c>
      <c r="H231" s="1" t="s">
        <v>1335</v>
      </c>
      <c r="I231" s="1" t="s">
        <v>374</v>
      </c>
      <c r="J231" s="1">
        <v>0</v>
      </c>
      <c r="K231" s="1" t="s">
        <v>454</v>
      </c>
      <c r="L231" s="1" t="e">
        <v>#N/A</v>
      </c>
      <c r="M231" s="1" t="e">
        <v>#N/A</v>
      </c>
      <c r="N231" s="1" t="e">
        <v>#N/A</v>
      </c>
      <c r="O231" s="1" t="e">
        <v>#N/A</v>
      </c>
      <c r="P231" s="1" t="e">
        <v>#N/A</v>
      </c>
      <c r="Q231" s="1" t="e">
        <v>#N/A</v>
      </c>
      <c r="R231" s="1" t="e">
        <v>#N/A</v>
      </c>
      <c r="S231" s="1" t="e">
        <v>#N/A</v>
      </c>
      <c r="T231" s="1" t="e">
        <v>#N/A</v>
      </c>
      <c r="U231" s="1" t="e">
        <v>#N/A</v>
      </c>
      <c r="V231" s="7" t="e">
        <v>#N/A</v>
      </c>
    </row>
    <row r="232" spans="1:22" ht="15.75" customHeight="1" x14ac:dyDescent="0.2">
      <c r="A232" s="1" t="s">
        <v>1743</v>
      </c>
      <c r="B232" s="1" t="s">
        <v>1744</v>
      </c>
      <c r="C232" s="1" t="s">
        <v>1092</v>
      </c>
      <c r="D232" s="1">
        <f>VLOOKUP(A232,samples!A:E,5,FALSE)</f>
        <v>271</v>
      </c>
      <c r="E232" s="1" t="s">
        <v>1745</v>
      </c>
      <c r="F232" s="1">
        <f>VLOOKUP(A232,samples!A:H,8,FALSE)</f>
        <v>1</v>
      </c>
      <c r="G232" s="1" t="s">
        <v>174</v>
      </c>
      <c r="H232" s="1" t="s">
        <v>175</v>
      </c>
      <c r="I232" s="1" t="s">
        <v>275</v>
      </c>
      <c r="J232" s="1">
        <v>0</v>
      </c>
      <c r="K232" s="1" t="s">
        <v>62</v>
      </c>
      <c r="L232" s="1" t="e">
        <v>#N/A</v>
      </c>
      <c r="M232" s="1" t="e">
        <v>#N/A</v>
      </c>
      <c r="N232" s="1" t="e">
        <v>#N/A</v>
      </c>
      <c r="O232" s="1" t="e">
        <v>#N/A</v>
      </c>
      <c r="P232" s="1">
        <v>70.900000000000006</v>
      </c>
      <c r="Q232" s="1">
        <v>100.6</v>
      </c>
      <c r="R232" s="1">
        <v>149.19999999999999</v>
      </c>
      <c r="S232" s="12">
        <v>190</v>
      </c>
      <c r="T232" s="12">
        <v>160</v>
      </c>
      <c r="U232" s="12">
        <v>110</v>
      </c>
      <c r="V232" s="7">
        <v>149.10000000000002</v>
      </c>
    </row>
    <row r="233" spans="1:22" ht="15.75" customHeight="1" x14ac:dyDescent="0.2">
      <c r="A233" s="1" t="s">
        <v>1747</v>
      </c>
      <c r="B233" s="1" t="s">
        <v>1748</v>
      </c>
      <c r="C233" s="1" t="s">
        <v>633</v>
      </c>
      <c r="D233" s="1">
        <f>VLOOKUP(A233,samples!A:E,5,FALSE)</f>
        <v>272</v>
      </c>
      <c r="E233" s="1" t="s">
        <v>1749</v>
      </c>
      <c r="F233" s="1">
        <f>VLOOKUP(A233,samples!A:H,8,FALSE)</f>
        <v>1</v>
      </c>
      <c r="G233" s="1" t="s">
        <v>906</v>
      </c>
      <c r="H233" s="1" t="s">
        <v>1334</v>
      </c>
      <c r="I233" s="1" t="s">
        <v>275</v>
      </c>
      <c r="J233" s="1">
        <v>0</v>
      </c>
      <c r="K233" s="1" t="s">
        <v>62</v>
      </c>
      <c r="L233" s="1" t="s">
        <v>565</v>
      </c>
      <c r="M233" s="1" t="s">
        <v>755</v>
      </c>
      <c r="N233" s="1">
        <v>70.5</v>
      </c>
      <c r="O233" s="1">
        <v>2100</v>
      </c>
      <c r="P233" s="1">
        <v>75.8</v>
      </c>
      <c r="Q233" s="1">
        <v>114.1</v>
      </c>
      <c r="R233" s="1">
        <v>163.1</v>
      </c>
      <c r="S233" s="47">
        <v>180</v>
      </c>
      <c r="T233" s="47">
        <v>140</v>
      </c>
      <c r="U233" s="47">
        <v>90</v>
      </c>
      <c r="V233" s="7">
        <v>138.33333333333331</v>
      </c>
    </row>
    <row r="234" spans="1:22" ht="15.75" customHeight="1" x14ac:dyDescent="0.2">
      <c r="A234" s="1" t="s">
        <v>1751</v>
      </c>
      <c r="B234" s="1" t="s">
        <v>634</v>
      </c>
      <c r="C234" s="1" t="s">
        <v>634</v>
      </c>
      <c r="D234" s="1">
        <f>VLOOKUP(A234,samples!A:E,5,FALSE)</f>
        <v>273</v>
      </c>
      <c r="E234" s="1" t="s">
        <v>1749</v>
      </c>
      <c r="F234" s="1">
        <f>VLOOKUP(A234,samples!A:H,8,FALSE)</f>
        <v>1</v>
      </c>
      <c r="G234" s="1" t="s">
        <v>906</v>
      </c>
      <c r="H234" s="1" t="s">
        <v>1334</v>
      </c>
      <c r="I234" s="1" t="s">
        <v>275</v>
      </c>
      <c r="J234" s="1">
        <v>0</v>
      </c>
      <c r="K234" s="1" t="s">
        <v>62</v>
      </c>
      <c r="L234" s="1" t="s">
        <v>333</v>
      </c>
      <c r="M234" s="1" t="s">
        <v>755</v>
      </c>
      <c r="N234" s="1">
        <v>52</v>
      </c>
      <c r="O234" s="1">
        <v>2130</v>
      </c>
      <c r="P234" s="1">
        <v>73.099999999999994</v>
      </c>
      <c r="Q234" s="1">
        <v>105.5</v>
      </c>
      <c r="R234" s="1">
        <v>152.5</v>
      </c>
      <c r="S234" s="8">
        <v>180</v>
      </c>
      <c r="T234" s="8">
        <v>150</v>
      </c>
      <c r="U234" s="8">
        <v>100</v>
      </c>
      <c r="V234" s="7">
        <v>145.63333333333333</v>
      </c>
    </row>
    <row r="235" spans="1:22" ht="15.75" customHeight="1" x14ac:dyDescent="0.2">
      <c r="A235" s="1" t="s">
        <v>1753</v>
      </c>
      <c r="B235" s="1" t="s">
        <v>1754</v>
      </c>
      <c r="C235" s="1" t="s">
        <v>634</v>
      </c>
      <c r="D235" s="1">
        <f>VLOOKUP(A235,samples!A:E,5,FALSE)</f>
        <v>274</v>
      </c>
      <c r="E235" s="1" t="s">
        <v>1755</v>
      </c>
      <c r="F235" s="1">
        <f>VLOOKUP(A235,samples!A:H,8,FALSE)</f>
        <v>1</v>
      </c>
      <c r="G235" s="1" t="s">
        <v>906</v>
      </c>
      <c r="H235" s="1" t="s">
        <v>1334</v>
      </c>
      <c r="I235" s="1" t="s">
        <v>275</v>
      </c>
      <c r="J235" s="1">
        <v>0</v>
      </c>
      <c r="K235" s="1" t="s">
        <v>62</v>
      </c>
      <c r="L235" s="1" t="s">
        <v>333</v>
      </c>
      <c r="M235" s="1" t="s">
        <v>755</v>
      </c>
      <c r="N235" s="1">
        <v>52</v>
      </c>
      <c r="O235" s="1">
        <v>2130</v>
      </c>
      <c r="P235" s="1">
        <v>73.099999999999994</v>
      </c>
      <c r="Q235" s="1">
        <v>105.5</v>
      </c>
      <c r="R235" s="1">
        <v>152.5</v>
      </c>
      <c r="S235" s="8">
        <v>180</v>
      </c>
      <c r="T235" s="8">
        <v>150</v>
      </c>
      <c r="U235" s="8">
        <v>100</v>
      </c>
      <c r="V235" s="7">
        <v>145.63333333333333</v>
      </c>
    </row>
    <row r="236" spans="1:22" ht="15.75" customHeight="1" x14ac:dyDescent="0.2">
      <c r="A236" s="1" t="s">
        <v>1757</v>
      </c>
      <c r="B236" s="1" t="s">
        <v>1758</v>
      </c>
      <c r="C236" s="1" t="s">
        <v>1018</v>
      </c>
      <c r="D236" s="1">
        <f>VLOOKUP(A236,samples!A:E,5,FALSE)</f>
        <v>275</v>
      </c>
      <c r="E236" s="1" t="s">
        <v>1759</v>
      </c>
      <c r="F236" s="1">
        <f>VLOOKUP(A236,samples!A:H,8,FALSE)</f>
        <v>1</v>
      </c>
      <c r="G236" s="1" t="s">
        <v>1480</v>
      </c>
      <c r="H236" s="1" t="s">
        <v>279</v>
      </c>
      <c r="I236" s="1" t="s">
        <v>74</v>
      </c>
      <c r="J236" s="1" t="s">
        <v>1642</v>
      </c>
      <c r="K236" s="1" t="s">
        <v>62</v>
      </c>
      <c r="L236" s="1" t="e">
        <v>#N/A</v>
      </c>
      <c r="M236" s="1" t="e">
        <v>#N/A</v>
      </c>
      <c r="N236" s="1" t="e">
        <v>#N/A</v>
      </c>
      <c r="O236" s="1" t="e">
        <v>#N/A</v>
      </c>
      <c r="P236" s="1">
        <v>79.3</v>
      </c>
      <c r="Q236" s="1">
        <v>87.9</v>
      </c>
      <c r="R236" s="1">
        <v>127.1</v>
      </c>
      <c r="S236" s="32">
        <v>180</v>
      </c>
      <c r="T236" s="32">
        <v>170</v>
      </c>
      <c r="U236" s="32">
        <v>130</v>
      </c>
      <c r="V236" s="7">
        <v>157.90000000000003</v>
      </c>
    </row>
    <row r="237" spans="1:22" ht="15.75" customHeight="1" x14ac:dyDescent="0.2">
      <c r="A237" s="1" t="s">
        <v>1761</v>
      </c>
      <c r="B237" s="1" t="s">
        <v>1762</v>
      </c>
      <c r="C237" s="1" t="s">
        <v>1057</v>
      </c>
      <c r="D237" s="1">
        <f>VLOOKUP(A237,samples!A:E,5,FALSE)</f>
        <v>276</v>
      </c>
      <c r="E237" s="1" t="s">
        <v>1763</v>
      </c>
      <c r="F237" s="1">
        <f>VLOOKUP(A237,samples!A:H,8,FALSE)</f>
        <v>1</v>
      </c>
      <c r="G237" s="1" t="s">
        <v>374</v>
      </c>
      <c r="H237" s="1" t="s">
        <v>374</v>
      </c>
      <c r="I237" s="1" t="s">
        <v>374</v>
      </c>
      <c r="J237" s="1">
        <v>0</v>
      </c>
      <c r="K237" s="1" t="s">
        <v>62</v>
      </c>
      <c r="L237" s="1" t="e">
        <v>#N/A</v>
      </c>
      <c r="M237" s="1" t="e">
        <v>#N/A</v>
      </c>
      <c r="N237" s="1" t="e">
        <v>#N/A</v>
      </c>
      <c r="O237" s="1" t="e">
        <v>#N/A</v>
      </c>
      <c r="P237" s="1">
        <v>76.7</v>
      </c>
      <c r="Q237" s="1">
        <v>112</v>
      </c>
      <c r="R237" s="1">
        <v>161.19999999999999</v>
      </c>
      <c r="S237" s="47">
        <v>180</v>
      </c>
      <c r="T237" s="47">
        <v>140</v>
      </c>
      <c r="U237" s="47">
        <v>90</v>
      </c>
      <c r="V237" s="7">
        <v>139.36666666666667</v>
      </c>
    </row>
    <row r="238" spans="1:22" ht="15.75" customHeight="1" x14ac:dyDescent="0.2">
      <c r="A238" s="1" t="s">
        <v>1765</v>
      </c>
      <c r="B238" s="1" t="s">
        <v>317</v>
      </c>
      <c r="C238" s="1" t="s">
        <v>317</v>
      </c>
      <c r="D238" s="1">
        <f>VLOOKUP(A238,samples!A:E,5,FALSE)</f>
        <v>277</v>
      </c>
      <c r="E238" s="1" t="s">
        <v>1766</v>
      </c>
      <c r="F238" s="1">
        <f>VLOOKUP(A238,samples!A:H,8,FALSE)</f>
        <v>1</v>
      </c>
      <c r="G238" s="1" t="s">
        <v>1480</v>
      </c>
      <c r="H238" s="1" t="s">
        <v>279</v>
      </c>
      <c r="I238" s="1" t="s">
        <v>46</v>
      </c>
      <c r="J238" s="1">
        <v>0</v>
      </c>
      <c r="K238" s="1" t="s">
        <v>62</v>
      </c>
      <c r="L238" s="1" t="e">
        <v>#N/A</v>
      </c>
      <c r="M238" s="1" t="e">
        <v>#N/A</v>
      </c>
      <c r="N238" s="1" t="e">
        <v>#N/A</v>
      </c>
      <c r="O238" s="1" t="e">
        <v>#N/A</v>
      </c>
      <c r="P238" s="1">
        <v>67.5</v>
      </c>
      <c r="Q238" s="1">
        <v>100.1</v>
      </c>
      <c r="R238" s="1">
        <v>151.19999999999999</v>
      </c>
      <c r="S238" s="50">
        <v>190</v>
      </c>
      <c r="T238" s="50">
        <v>160</v>
      </c>
      <c r="U238" s="50">
        <v>100</v>
      </c>
      <c r="V238" s="7">
        <v>149.73333333333335</v>
      </c>
    </row>
    <row r="239" spans="1:22" ht="15.75" customHeight="1" x14ac:dyDescent="0.2">
      <c r="A239" s="1" t="s">
        <v>1773</v>
      </c>
      <c r="B239" s="1" t="s">
        <v>1774</v>
      </c>
      <c r="C239" s="1" t="s">
        <v>681</v>
      </c>
      <c r="D239" s="1">
        <f>VLOOKUP(A239,samples!A:E,5,FALSE)</f>
        <v>278</v>
      </c>
      <c r="E239" s="1" t="s">
        <v>1776</v>
      </c>
      <c r="F239" s="1">
        <f>VLOOKUP(A239,samples!A:H,8,FALSE)</f>
        <v>1</v>
      </c>
      <c r="G239" s="1" t="s">
        <v>906</v>
      </c>
      <c r="H239" s="1" t="s">
        <v>1334</v>
      </c>
      <c r="I239" s="1" t="s">
        <v>74</v>
      </c>
      <c r="J239" s="1">
        <v>0</v>
      </c>
      <c r="K239" s="1" t="s">
        <v>62</v>
      </c>
      <c r="L239" s="1" t="e">
        <v>#N/A</v>
      </c>
      <c r="M239" s="1" t="e">
        <v>#N/A</v>
      </c>
      <c r="N239" s="1" t="e">
        <v>#N/A</v>
      </c>
      <c r="O239" s="1" t="e">
        <v>#N/A</v>
      </c>
      <c r="P239" s="1">
        <v>74.900000000000006</v>
      </c>
      <c r="Q239" s="1">
        <v>110.9</v>
      </c>
      <c r="R239" s="1">
        <v>159.4</v>
      </c>
      <c r="S239" s="8">
        <v>180</v>
      </c>
      <c r="T239" s="8">
        <v>150</v>
      </c>
      <c r="U239" s="8">
        <v>100</v>
      </c>
      <c r="V239" s="7">
        <v>140.93333333333334</v>
      </c>
    </row>
    <row r="240" spans="1:22" ht="15.75" customHeight="1" x14ac:dyDescent="0.2">
      <c r="A240" s="1" t="s">
        <v>1780</v>
      </c>
      <c r="B240" s="1" t="s">
        <v>1781</v>
      </c>
      <c r="C240" s="1" t="s">
        <v>1024</v>
      </c>
      <c r="D240" s="1">
        <f>VLOOKUP(A240,samples!A:E,5,FALSE)</f>
        <v>279</v>
      </c>
      <c r="E240" s="1" t="s">
        <v>1782</v>
      </c>
      <c r="F240" s="1">
        <f>VLOOKUP(A240,samples!A:H,8,FALSE)</f>
        <v>1</v>
      </c>
      <c r="G240" s="1" t="s">
        <v>877</v>
      </c>
      <c r="H240" s="1" t="s">
        <v>86</v>
      </c>
      <c r="I240" s="1" t="s">
        <v>46</v>
      </c>
      <c r="J240" s="1" t="s">
        <v>1643</v>
      </c>
      <c r="K240" s="1" t="s">
        <v>47</v>
      </c>
      <c r="L240" s="1" t="e">
        <v>#N/A</v>
      </c>
      <c r="M240" s="1" t="e">
        <v>#N/A</v>
      </c>
      <c r="N240" s="1" t="e">
        <v>#N/A</v>
      </c>
      <c r="O240" s="1" t="e">
        <v>#N/A</v>
      </c>
      <c r="P240" s="1">
        <v>75.599999999999994</v>
      </c>
      <c r="Q240" s="1">
        <v>76.8</v>
      </c>
      <c r="R240" s="1">
        <v>132.69999999999999</v>
      </c>
      <c r="S240" s="51">
        <v>180</v>
      </c>
      <c r="T240" s="51">
        <v>180</v>
      </c>
      <c r="U240" s="51">
        <v>120</v>
      </c>
      <c r="V240" s="7">
        <v>160.9666666666667</v>
      </c>
    </row>
    <row r="241" spans="1:22" ht="15.75" customHeight="1" x14ac:dyDescent="0.2">
      <c r="A241" s="1" t="s">
        <v>1786</v>
      </c>
      <c r="B241" s="1" t="s">
        <v>974</v>
      </c>
      <c r="C241" s="1" t="s">
        <v>974</v>
      </c>
      <c r="D241" s="1">
        <f>VLOOKUP(A241,samples!A:E,5,FALSE)</f>
        <v>280</v>
      </c>
      <c r="E241" s="1" t="s">
        <v>1787</v>
      </c>
      <c r="F241" s="1">
        <f>VLOOKUP(A241,samples!A:H,8,FALSE)</f>
        <v>1</v>
      </c>
      <c r="G241" s="1" t="s">
        <v>174</v>
      </c>
      <c r="H241" s="1" t="s">
        <v>175</v>
      </c>
      <c r="I241" s="1" t="s">
        <v>74</v>
      </c>
      <c r="J241" s="1">
        <v>0</v>
      </c>
      <c r="K241" s="1" t="s">
        <v>75</v>
      </c>
      <c r="L241" s="1" t="e">
        <v>#N/A</v>
      </c>
      <c r="M241" s="1" t="e">
        <v>#N/A</v>
      </c>
      <c r="N241" s="1" t="e">
        <v>#N/A</v>
      </c>
      <c r="O241" s="1" t="e">
        <v>#N/A</v>
      </c>
      <c r="P241" s="1">
        <v>76</v>
      </c>
      <c r="Q241" s="1">
        <v>114.9</v>
      </c>
      <c r="R241" s="1">
        <v>159.5</v>
      </c>
      <c r="S241" s="16">
        <v>180</v>
      </c>
      <c r="T241" s="16">
        <v>140</v>
      </c>
      <c r="U241" s="16">
        <v>100</v>
      </c>
      <c r="V241" s="7">
        <v>139.19999999999999</v>
      </c>
    </row>
    <row r="242" spans="1:22" ht="15.75" customHeight="1" x14ac:dyDescent="0.2">
      <c r="A242" s="1" t="s">
        <v>1789</v>
      </c>
      <c r="B242" s="1" t="s">
        <v>529</v>
      </c>
      <c r="C242" s="1" t="s">
        <v>529</v>
      </c>
      <c r="D242" s="1">
        <f>VLOOKUP(A242,samples!A:E,5,FALSE)</f>
        <v>281</v>
      </c>
      <c r="E242" s="1" t="s">
        <v>1791</v>
      </c>
      <c r="F242" s="1">
        <f>VLOOKUP(A242,samples!A:H,8,FALSE)</f>
        <v>1</v>
      </c>
      <c r="G242" s="1" t="s">
        <v>341</v>
      </c>
      <c r="H242" s="1" t="s">
        <v>175</v>
      </c>
      <c r="I242" s="1" t="s">
        <v>74</v>
      </c>
      <c r="J242" s="1">
        <v>0</v>
      </c>
      <c r="K242" s="1" t="s">
        <v>75</v>
      </c>
      <c r="L242" s="1" t="e">
        <v>#N/A</v>
      </c>
      <c r="M242" s="1" t="e">
        <v>#N/A</v>
      </c>
      <c r="N242" s="1" t="e">
        <v>#N/A</v>
      </c>
      <c r="O242" s="1" t="e">
        <v>#N/A</v>
      </c>
      <c r="P242" s="1">
        <v>82.5</v>
      </c>
      <c r="Q242" s="1">
        <v>115.2</v>
      </c>
      <c r="R242" s="1">
        <v>162.69999999999999</v>
      </c>
      <c r="S242" s="27">
        <v>170</v>
      </c>
      <c r="T242" s="27">
        <v>140</v>
      </c>
      <c r="U242" s="27">
        <v>90</v>
      </c>
      <c r="V242" s="7">
        <v>135.86666666666667</v>
      </c>
    </row>
    <row r="243" spans="1:22" ht="15.75" customHeight="1" x14ac:dyDescent="0.2">
      <c r="A243" s="1" t="s">
        <v>1794</v>
      </c>
      <c r="B243" s="1" t="s">
        <v>1795</v>
      </c>
      <c r="C243" s="1" t="s">
        <v>1025</v>
      </c>
      <c r="D243" s="1">
        <f>VLOOKUP(A243,samples!A:E,5,FALSE)</f>
        <v>282</v>
      </c>
      <c r="E243" s="1" t="s">
        <v>1796</v>
      </c>
      <c r="F243" s="1">
        <f>VLOOKUP(A243,samples!A:H,8,FALSE)</f>
        <v>1</v>
      </c>
      <c r="G243" s="1" t="s">
        <v>877</v>
      </c>
      <c r="H243" s="1" t="s">
        <v>86</v>
      </c>
      <c r="I243" s="1" t="s">
        <v>46</v>
      </c>
      <c r="J243" s="1" t="s">
        <v>1642</v>
      </c>
      <c r="K243" s="1" t="s">
        <v>47</v>
      </c>
      <c r="L243" s="1" t="e">
        <v>#N/A</v>
      </c>
      <c r="M243" s="1" t="e">
        <v>#N/A</v>
      </c>
      <c r="N243" s="1" t="e">
        <v>#N/A</v>
      </c>
      <c r="O243" s="1" t="e">
        <v>#N/A</v>
      </c>
      <c r="P243" s="1">
        <v>78.5</v>
      </c>
      <c r="Q243" s="1">
        <v>88.7</v>
      </c>
      <c r="R243" s="1">
        <v>138.69999999999999</v>
      </c>
      <c r="S243" s="31">
        <v>180</v>
      </c>
      <c r="T243" s="31">
        <v>170</v>
      </c>
      <c r="U243" s="31">
        <v>120</v>
      </c>
      <c r="V243" s="7">
        <v>154.03333333333336</v>
      </c>
    </row>
    <row r="244" spans="1:22" ht="15.75" customHeight="1" x14ac:dyDescent="0.2">
      <c r="A244" s="1" t="s">
        <v>1798</v>
      </c>
      <c r="B244" s="1" t="s">
        <v>1799</v>
      </c>
      <c r="C244" s="1" t="s">
        <v>1060</v>
      </c>
      <c r="D244" s="1">
        <f>VLOOKUP(A244,samples!A:E,5,FALSE)</f>
        <v>283</v>
      </c>
      <c r="E244" s="1" t="s">
        <v>1800</v>
      </c>
      <c r="F244" s="1">
        <f>VLOOKUP(A244,samples!A:H,8,FALSE)</f>
        <v>1</v>
      </c>
      <c r="G244" s="1" t="s">
        <v>374</v>
      </c>
      <c r="H244" s="1" t="s">
        <v>374</v>
      </c>
      <c r="I244" s="1" t="s">
        <v>374</v>
      </c>
      <c r="J244" s="1">
        <v>0</v>
      </c>
      <c r="K244" s="1" t="s">
        <v>47</v>
      </c>
      <c r="L244" s="1" t="e">
        <v>#N/A</v>
      </c>
      <c r="M244" s="1" t="e">
        <v>#N/A</v>
      </c>
      <c r="N244" s="1" t="e">
        <v>#N/A</v>
      </c>
      <c r="O244" s="1" t="e">
        <v>#N/A</v>
      </c>
      <c r="P244" s="1">
        <v>76.099999999999994</v>
      </c>
      <c r="Q244" s="1">
        <v>111.6</v>
      </c>
      <c r="R244" s="1">
        <v>159.4</v>
      </c>
      <c r="S244" s="16">
        <v>180</v>
      </c>
      <c r="T244" s="16">
        <v>140</v>
      </c>
      <c r="U244" s="16">
        <v>100</v>
      </c>
      <c r="V244" s="7">
        <v>140.30000000000001</v>
      </c>
    </row>
    <row r="245" spans="1:22" ht="15.75" customHeight="1" x14ac:dyDescent="0.2">
      <c r="A245" s="1" t="s">
        <v>1803</v>
      </c>
      <c r="B245" s="1" t="s">
        <v>1804</v>
      </c>
      <c r="C245" s="1" t="s">
        <v>1016</v>
      </c>
      <c r="D245" s="1">
        <f>VLOOKUP(A245,samples!A:E,5,FALSE)</f>
        <v>284</v>
      </c>
      <c r="E245" s="1" t="s">
        <v>1806</v>
      </c>
      <c r="F245" s="1">
        <f>VLOOKUP(A245,samples!A:H,8,FALSE)</f>
        <v>1</v>
      </c>
      <c r="G245" s="1" t="s">
        <v>1480</v>
      </c>
      <c r="H245" s="1" t="s">
        <v>279</v>
      </c>
      <c r="I245" s="1" t="s">
        <v>46</v>
      </c>
      <c r="J245" s="1" t="s">
        <v>1643</v>
      </c>
      <c r="K245" s="1" t="s">
        <v>47</v>
      </c>
      <c r="L245" s="1" t="e">
        <v>#N/A</v>
      </c>
      <c r="M245" s="1" t="e">
        <v>#N/A</v>
      </c>
      <c r="N245" s="1" t="e">
        <v>#N/A</v>
      </c>
      <c r="O245" s="1" t="e">
        <v>#N/A</v>
      </c>
      <c r="P245" s="1">
        <v>85.5</v>
      </c>
      <c r="Q245" s="1">
        <v>138.19999999999999</v>
      </c>
      <c r="R245" s="1">
        <v>181.1</v>
      </c>
      <c r="S245" s="52">
        <v>170</v>
      </c>
      <c r="T245" s="52">
        <v>120</v>
      </c>
      <c r="U245" s="52">
        <v>70</v>
      </c>
      <c r="V245" s="7">
        <v>121.06666666666669</v>
      </c>
    </row>
    <row r="246" spans="1:22" ht="15.75" customHeight="1" x14ac:dyDescent="0.2">
      <c r="A246" s="1" t="s">
        <v>1809</v>
      </c>
      <c r="B246" s="1" t="s">
        <v>1810</v>
      </c>
      <c r="C246" s="1" t="s">
        <v>1055</v>
      </c>
      <c r="D246" s="1">
        <f>VLOOKUP(A246,samples!A:E,5,FALSE)</f>
        <v>285</v>
      </c>
      <c r="E246" s="1" t="s">
        <v>1811</v>
      </c>
      <c r="F246" s="1">
        <f>VLOOKUP(A246,samples!A:H,8,FALSE)</f>
        <v>1</v>
      </c>
      <c r="G246" s="1" t="s">
        <v>374</v>
      </c>
      <c r="H246" s="1" t="s">
        <v>374</v>
      </c>
      <c r="I246" s="1" t="s">
        <v>374</v>
      </c>
      <c r="J246" s="1">
        <v>0</v>
      </c>
      <c r="K246" s="1" t="s">
        <v>62</v>
      </c>
      <c r="L246" s="1" t="e">
        <v>#N/A</v>
      </c>
      <c r="M246" s="1" t="e">
        <v>#N/A</v>
      </c>
      <c r="N246" s="1" t="e">
        <v>#N/A</v>
      </c>
      <c r="O246" s="1" t="e">
        <v>#N/A</v>
      </c>
      <c r="P246" s="1">
        <v>75</v>
      </c>
      <c r="Q246" s="1">
        <v>110.9</v>
      </c>
      <c r="R246" s="1">
        <v>157.19999999999999</v>
      </c>
      <c r="S246" s="8">
        <v>180</v>
      </c>
      <c r="T246" s="8">
        <v>150</v>
      </c>
      <c r="U246" s="8">
        <v>100</v>
      </c>
      <c r="V246" s="7">
        <v>141.63333333333333</v>
      </c>
    </row>
    <row r="247" spans="1:22" ht="15.75" customHeight="1" x14ac:dyDescent="0.2">
      <c r="A247" s="1" t="s">
        <v>1815</v>
      </c>
      <c r="B247" s="1" t="s">
        <v>853</v>
      </c>
      <c r="C247" s="1" t="s">
        <v>853</v>
      </c>
      <c r="D247" s="1">
        <f>VLOOKUP(A247,samples!A:E,5,FALSE)</f>
        <v>286</v>
      </c>
      <c r="E247" s="1" t="s">
        <v>1816</v>
      </c>
      <c r="F247" s="1">
        <f>VLOOKUP(A247,samples!A:H,8,FALSE)</f>
        <v>1</v>
      </c>
      <c r="G247" s="1" t="s">
        <v>353</v>
      </c>
      <c r="H247" s="1" t="s">
        <v>107</v>
      </c>
      <c r="I247" s="1" t="s">
        <v>74</v>
      </c>
      <c r="J247" s="1">
        <v>0</v>
      </c>
      <c r="K247" s="1" t="s">
        <v>62</v>
      </c>
      <c r="L247" s="1" t="e">
        <v>#N/A</v>
      </c>
      <c r="M247" s="1" t="e">
        <v>#N/A</v>
      </c>
      <c r="N247" s="1" t="e">
        <v>#N/A</v>
      </c>
      <c r="O247" s="1" t="e">
        <v>#N/A</v>
      </c>
      <c r="P247" s="1">
        <v>71</v>
      </c>
      <c r="Q247" s="1">
        <v>101.6</v>
      </c>
      <c r="R247" s="1">
        <v>150.9</v>
      </c>
      <c r="S247" s="6">
        <v>190</v>
      </c>
      <c r="T247" s="6">
        <v>150</v>
      </c>
      <c r="U247" s="6">
        <v>110</v>
      </c>
      <c r="V247" s="7">
        <v>148.16666666666669</v>
      </c>
    </row>
    <row r="248" spans="1:22" ht="15.75" customHeight="1" x14ac:dyDescent="0.2">
      <c r="A248" s="1" t="s">
        <v>1819</v>
      </c>
      <c r="B248" s="1" t="s">
        <v>781</v>
      </c>
      <c r="C248" s="1" t="s">
        <v>781</v>
      </c>
      <c r="D248" s="1">
        <f>VLOOKUP(A248,samples!A:E,5,FALSE)</f>
        <v>287</v>
      </c>
      <c r="E248" s="1" t="s">
        <v>1820</v>
      </c>
      <c r="F248" s="1">
        <f>VLOOKUP(A248,samples!A:H,8,FALSE)</f>
        <v>1</v>
      </c>
      <c r="G248" s="1" t="s">
        <v>906</v>
      </c>
      <c r="H248" s="1" t="s">
        <v>1334</v>
      </c>
      <c r="I248" s="1" t="s">
        <v>74</v>
      </c>
      <c r="J248" s="1">
        <v>0</v>
      </c>
      <c r="K248" s="1" t="s">
        <v>62</v>
      </c>
      <c r="L248" s="1" t="s">
        <v>582</v>
      </c>
      <c r="M248" s="1" t="s">
        <v>755</v>
      </c>
      <c r="N248" s="1">
        <v>81.099999999999994</v>
      </c>
      <c r="O248" s="1">
        <v>2100</v>
      </c>
      <c r="P248" s="1">
        <v>72.7</v>
      </c>
      <c r="Q248" s="1">
        <v>104.3</v>
      </c>
      <c r="R248" s="1">
        <v>153.80000000000001</v>
      </c>
      <c r="S248" s="8">
        <v>180</v>
      </c>
      <c r="T248" s="8">
        <v>150</v>
      </c>
      <c r="U248" s="8">
        <v>100</v>
      </c>
      <c r="V248" s="7">
        <v>145.73333333333335</v>
      </c>
    </row>
    <row r="249" spans="1:22" ht="15.75" customHeight="1" x14ac:dyDescent="0.2">
      <c r="A249" s="1" t="s">
        <v>1823</v>
      </c>
      <c r="B249" s="1" t="s">
        <v>1824</v>
      </c>
      <c r="C249" s="1" t="s">
        <v>829</v>
      </c>
      <c r="D249" s="1">
        <f>VLOOKUP(A249,samples!A:E,5,FALSE)</f>
        <v>288</v>
      </c>
      <c r="E249" s="1" t="s">
        <v>1825</v>
      </c>
      <c r="F249" s="1">
        <f>VLOOKUP(A249,samples!A:H,8,FALSE)</f>
        <v>1</v>
      </c>
      <c r="G249" s="1" t="s">
        <v>906</v>
      </c>
      <c r="H249" s="1" t="s">
        <v>1334</v>
      </c>
      <c r="I249" s="1" t="s">
        <v>74</v>
      </c>
      <c r="J249" s="1">
        <v>0</v>
      </c>
      <c r="K249" s="1" t="s">
        <v>62</v>
      </c>
      <c r="L249" s="1" t="e">
        <v>#N/A</v>
      </c>
      <c r="M249" s="1" t="e">
        <v>#N/A</v>
      </c>
      <c r="N249" s="1" t="e">
        <v>#N/A</v>
      </c>
      <c r="O249" s="1" t="e">
        <v>#N/A</v>
      </c>
      <c r="P249" s="1">
        <v>68.2</v>
      </c>
      <c r="Q249" s="1">
        <v>97.4</v>
      </c>
      <c r="R249" s="1">
        <v>146.19999999999999</v>
      </c>
      <c r="S249" s="12">
        <v>190</v>
      </c>
      <c r="T249" s="12">
        <v>160</v>
      </c>
      <c r="U249" s="12">
        <v>110</v>
      </c>
      <c r="V249" s="7">
        <v>152.06666666666666</v>
      </c>
    </row>
    <row r="250" spans="1:22" ht="15.75" customHeight="1" x14ac:dyDescent="0.2">
      <c r="A250" s="1" t="s">
        <v>1827</v>
      </c>
      <c r="B250" s="1" t="s">
        <v>1828</v>
      </c>
      <c r="C250" s="1" t="s">
        <v>829</v>
      </c>
      <c r="D250" s="1">
        <f>VLOOKUP(A250,samples!A:E,5,FALSE)</f>
        <v>289</v>
      </c>
      <c r="E250" s="1" t="s">
        <v>1829</v>
      </c>
      <c r="F250" s="1">
        <f>VLOOKUP(A250,samples!A:H,8,FALSE)</f>
        <v>1</v>
      </c>
      <c r="G250" s="1" t="s">
        <v>906</v>
      </c>
      <c r="H250" s="1" t="s">
        <v>1334</v>
      </c>
      <c r="I250" s="1" t="s">
        <v>74</v>
      </c>
      <c r="J250" s="1">
        <v>0</v>
      </c>
      <c r="K250" s="1" t="s">
        <v>62</v>
      </c>
      <c r="L250" s="1" t="e">
        <v>#N/A</v>
      </c>
      <c r="M250" s="1" t="e">
        <v>#N/A</v>
      </c>
      <c r="N250" s="1" t="e">
        <v>#N/A</v>
      </c>
      <c r="O250" s="1" t="e">
        <v>#N/A</v>
      </c>
      <c r="P250" s="1">
        <v>68.2</v>
      </c>
      <c r="Q250" s="1">
        <v>97.4</v>
      </c>
      <c r="R250" s="1">
        <v>146.19999999999999</v>
      </c>
      <c r="S250" s="12">
        <v>190</v>
      </c>
      <c r="T250" s="12">
        <v>160</v>
      </c>
      <c r="U250" s="12">
        <v>110</v>
      </c>
      <c r="V250" s="7">
        <v>152.06666666666666</v>
      </c>
    </row>
    <row r="251" spans="1:22" ht="15.75" customHeight="1" x14ac:dyDescent="0.2">
      <c r="A251" s="1" t="s">
        <v>1831</v>
      </c>
      <c r="B251" s="1" t="s">
        <v>523</v>
      </c>
      <c r="C251" s="1" t="s">
        <v>523</v>
      </c>
      <c r="D251" s="1">
        <f>VLOOKUP(A251,samples!A:E,5,FALSE)</f>
        <v>290</v>
      </c>
      <c r="E251" s="1" t="s">
        <v>1832</v>
      </c>
      <c r="F251" s="1">
        <f>VLOOKUP(A251,samples!A:H,8,FALSE)</f>
        <v>1</v>
      </c>
      <c r="G251" s="1" t="s">
        <v>341</v>
      </c>
      <c r="H251" s="1" t="s">
        <v>175</v>
      </c>
      <c r="I251" s="1" t="s">
        <v>773</v>
      </c>
      <c r="J251" s="1">
        <v>0</v>
      </c>
      <c r="K251" s="1" t="s">
        <v>62</v>
      </c>
      <c r="L251" s="1" t="s">
        <v>535</v>
      </c>
      <c r="M251" s="1" t="s">
        <v>75</v>
      </c>
      <c r="N251" s="1">
        <v>56.3</v>
      </c>
      <c r="O251" s="1">
        <v>2130</v>
      </c>
      <c r="P251" s="1">
        <v>78.099999999999994</v>
      </c>
      <c r="Q251" s="1">
        <v>107.6</v>
      </c>
      <c r="R251" s="1">
        <v>158</v>
      </c>
      <c r="S251" s="8">
        <v>180</v>
      </c>
      <c r="T251" s="8">
        <v>150</v>
      </c>
      <c r="U251" s="8">
        <v>100</v>
      </c>
      <c r="V251" s="7">
        <v>141.43333333333334</v>
      </c>
    </row>
    <row r="252" spans="1:22" ht="15.75" customHeight="1" x14ac:dyDescent="0.2">
      <c r="A252" s="1" t="s">
        <v>1834</v>
      </c>
      <c r="B252" s="1" t="s">
        <v>1835</v>
      </c>
      <c r="C252" s="1" t="s">
        <v>1046</v>
      </c>
      <c r="D252" s="1">
        <f>VLOOKUP(A252,samples!A:E,5,FALSE)</f>
        <v>291</v>
      </c>
      <c r="E252" s="1" t="s">
        <v>1832</v>
      </c>
      <c r="F252" s="1">
        <f>VLOOKUP(A252,samples!A:H,8,FALSE)</f>
        <v>1</v>
      </c>
      <c r="G252" s="1" t="s">
        <v>353</v>
      </c>
      <c r="H252" s="1" t="s">
        <v>107</v>
      </c>
      <c r="I252" s="1" t="s">
        <v>74</v>
      </c>
      <c r="J252" s="1">
        <v>0</v>
      </c>
      <c r="K252" s="1" t="s">
        <v>62</v>
      </c>
      <c r="L252" s="1" t="e">
        <v>#N/A</v>
      </c>
      <c r="M252" s="1" t="e">
        <v>#N/A</v>
      </c>
      <c r="N252" s="1" t="e">
        <v>#N/A</v>
      </c>
      <c r="O252" s="1" t="e">
        <v>#N/A</v>
      </c>
      <c r="P252" s="1">
        <v>73.7</v>
      </c>
      <c r="Q252" s="1">
        <v>102.8</v>
      </c>
      <c r="R252" s="1">
        <v>152.19999999999999</v>
      </c>
      <c r="S252" s="8">
        <v>180</v>
      </c>
      <c r="T252" s="8">
        <v>150</v>
      </c>
      <c r="U252" s="8">
        <v>100</v>
      </c>
      <c r="V252" s="7">
        <v>146.43333333333334</v>
      </c>
    </row>
    <row r="253" spans="1:22" ht="15.75" customHeight="1" x14ac:dyDescent="0.2">
      <c r="A253" s="1" t="s">
        <v>1837</v>
      </c>
      <c r="B253" s="1" t="s">
        <v>1037</v>
      </c>
      <c r="C253" s="1" t="s">
        <v>1037</v>
      </c>
      <c r="D253" s="1">
        <f>VLOOKUP(A253,samples!A:E,5,FALSE)</f>
        <v>292</v>
      </c>
      <c r="E253" s="1" t="s">
        <v>1838</v>
      </c>
      <c r="F253" s="1">
        <f>VLOOKUP(A253,samples!A:H,8,FALSE)</f>
        <v>1</v>
      </c>
      <c r="G253" s="1" t="s">
        <v>353</v>
      </c>
      <c r="H253" s="1" t="s">
        <v>107</v>
      </c>
      <c r="I253" s="1" t="s">
        <v>74</v>
      </c>
      <c r="J253" s="1">
        <v>0</v>
      </c>
      <c r="K253" s="1" t="s">
        <v>356</v>
      </c>
      <c r="L253" s="1" t="e">
        <v>#N/A</v>
      </c>
      <c r="M253" s="1" t="e">
        <v>#N/A</v>
      </c>
      <c r="N253" s="1" t="e">
        <v>#N/A</v>
      </c>
      <c r="O253" s="1" t="e">
        <v>#N/A</v>
      </c>
      <c r="P253" s="1">
        <v>65.900000000000006</v>
      </c>
      <c r="Q253" s="1">
        <v>86.8</v>
      </c>
      <c r="R253" s="1">
        <v>134.30000000000001</v>
      </c>
      <c r="S253" s="17">
        <v>190</v>
      </c>
      <c r="T253" s="17">
        <v>170</v>
      </c>
      <c r="U253" s="17">
        <v>120</v>
      </c>
      <c r="V253" s="7">
        <v>160.33333333333331</v>
      </c>
    </row>
    <row r="254" spans="1:22" ht="15.75" customHeight="1" x14ac:dyDescent="0.2">
      <c r="A254" s="1" t="s">
        <v>1840</v>
      </c>
      <c r="B254" s="1" t="s">
        <v>639</v>
      </c>
      <c r="C254" s="1" t="s">
        <v>639</v>
      </c>
      <c r="D254" s="1">
        <f>VLOOKUP(A254,samples!A:E,5,FALSE)</f>
        <v>293</v>
      </c>
      <c r="E254" s="1" t="s">
        <v>1841</v>
      </c>
      <c r="F254" s="1">
        <f>VLOOKUP(A254,samples!A:H,8,FALSE)</f>
        <v>1</v>
      </c>
      <c r="G254" s="1" t="s">
        <v>213</v>
      </c>
      <c r="H254" s="1" t="s">
        <v>175</v>
      </c>
      <c r="I254" s="1" t="s">
        <v>258</v>
      </c>
      <c r="J254" s="1">
        <v>0</v>
      </c>
      <c r="K254" s="1" t="s">
        <v>62</v>
      </c>
      <c r="L254" s="1" t="e">
        <v>#N/A</v>
      </c>
      <c r="M254" s="1" t="e">
        <v>#N/A</v>
      </c>
      <c r="N254" s="1" t="e">
        <v>#N/A</v>
      </c>
      <c r="O254" s="1" t="e">
        <v>#N/A</v>
      </c>
      <c r="P254" s="1">
        <v>74.7</v>
      </c>
      <c r="Q254" s="1">
        <v>100.7</v>
      </c>
      <c r="R254" s="1">
        <v>148.80000000000001</v>
      </c>
      <c r="S254" s="10">
        <v>180</v>
      </c>
      <c r="T254" s="10">
        <v>160</v>
      </c>
      <c r="U254" s="10">
        <v>110</v>
      </c>
      <c r="V254" s="7">
        <v>147.93333333333334</v>
      </c>
    </row>
    <row r="255" spans="1:22" ht="15.75" customHeight="1" x14ac:dyDescent="0.2">
      <c r="A255" s="1" t="s">
        <v>1844</v>
      </c>
      <c r="B255" s="1" t="s">
        <v>819</v>
      </c>
      <c r="C255" s="1" t="s">
        <v>819</v>
      </c>
      <c r="D255" s="1">
        <f>VLOOKUP(A255,samples!A:E,5,FALSE)</f>
        <v>294</v>
      </c>
      <c r="E255" s="1" t="s">
        <v>1845</v>
      </c>
      <c r="F255" s="1">
        <f>VLOOKUP(A255,samples!A:H,8,FALSE)</f>
        <v>1</v>
      </c>
      <c r="G255" s="1" t="s">
        <v>1843</v>
      </c>
      <c r="H255" s="1" t="s">
        <v>1330</v>
      </c>
      <c r="I255" s="1" t="s">
        <v>74</v>
      </c>
      <c r="J255" s="1">
        <v>0</v>
      </c>
      <c r="K255" s="1" t="s">
        <v>62</v>
      </c>
      <c r="L255" s="1" t="e">
        <v>#N/A</v>
      </c>
      <c r="M255" s="1" t="e">
        <v>#N/A</v>
      </c>
      <c r="N255" s="1" t="e">
        <v>#N/A</v>
      </c>
      <c r="O255" s="1" t="e">
        <v>#N/A</v>
      </c>
      <c r="P255" s="1">
        <v>74.900000000000006</v>
      </c>
      <c r="Q255" s="1">
        <v>105.6</v>
      </c>
      <c r="R255" s="1">
        <v>152.4</v>
      </c>
      <c r="S255" s="8">
        <v>180</v>
      </c>
      <c r="T255" s="8">
        <v>150</v>
      </c>
      <c r="U255" s="8">
        <v>100</v>
      </c>
      <c r="V255" s="7">
        <v>145.03333333333336</v>
      </c>
    </row>
    <row r="256" spans="1:22" ht="15.75" customHeight="1" x14ac:dyDescent="0.2">
      <c r="A256" s="1" t="s">
        <v>1847</v>
      </c>
      <c r="B256" s="1" t="s">
        <v>1848</v>
      </c>
      <c r="C256" s="1" t="s">
        <v>1848</v>
      </c>
      <c r="D256" s="1">
        <f>VLOOKUP(A256,samples!A:E,5,FALSE)</f>
        <v>295</v>
      </c>
      <c r="E256" s="1" t="s">
        <v>1850</v>
      </c>
      <c r="F256" s="1">
        <f>VLOOKUP(A256,samples!A:H,8,FALSE)</f>
        <v>1</v>
      </c>
      <c r="G256" s="1" t="s">
        <v>1660</v>
      </c>
      <c r="H256" s="1" t="s">
        <v>1335</v>
      </c>
      <c r="I256" s="1" t="s">
        <v>374</v>
      </c>
      <c r="K256" s="1" t="s">
        <v>62</v>
      </c>
      <c r="L256" s="1" t="e">
        <v>#N/A</v>
      </c>
      <c r="M256" s="1" t="e">
        <v>#N/A</v>
      </c>
      <c r="N256" s="1" t="e">
        <v>#N/A</v>
      </c>
      <c r="O256" s="1" t="e">
        <v>#N/A</v>
      </c>
      <c r="P256" s="1" t="e">
        <v>#N/A</v>
      </c>
      <c r="Q256" s="1" t="e">
        <v>#N/A</v>
      </c>
      <c r="R256" s="1" t="e">
        <v>#N/A</v>
      </c>
      <c r="S256" s="1" t="e">
        <v>#N/A</v>
      </c>
      <c r="T256" s="1" t="e">
        <v>#N/A</v>
      </c>
      <c r="U256" s="1" t="e">
        <v>#N/A</v>
      </c>
      <c r="V256" s="7" t="e">
        <v>#N/A</v>
      </c>
    </row>
    <row r="257" spans="1:22" ht="15.75" customHeight="1" x14ac:dyDescent="0.2">
      <c r="A257" s="1" t="s">
        <v>1852</v>
      </c>
      <c r="B257" s="1" t="s">
        <v>605</v>
      </c>
      <c r="C257" s="1" t="s">
        <v>605</v>
      </c>
      <c r="D257" s="1">
        <f>VLOOKUP(A257,samples!A:E,5,FALSE)</f>
        <v>296</v>
      </c>
      <c r="E257" s="1" t="s">
        <v>1853</v>
      </c>
      <c r="F257" s="1">
        <f>VLOOKUP(A257,samples!A:H,8,FALSE)</f>
        <v>1</v>
      </c>
      <c r="G257" s="1" t="s">
        <v>44</v>
      </c>
      <c r="H257" s="1" t="s">
        <v>45</v>
      </c>
      <c r="I257" s="1" t="s">
        <v>275</v>
      </c>
      <c r="J257" s="1">
        <v>0</v>
      </c>
      <c r="K257" s="1" t="s">
        <v>434</v>
      </c>
      <c r="L257" s="1" t="s">
        <v>535</v>
      </c>
      <c r="M257" s="1" t="s">
        <v>75</v>
      </c>
      <c r="N257" s="1">
        <v>36.6</v>
      </c>
      <c r="O257" s="1">
        <v>2130</v>
      </c>
      <c r="P257" s="1">
        <v>68.8</v>
      </c>
      <c r="Q257" s="1">
        <v>101.7</v>
      </c>
      <c r="R257" s="1">
        <v>151.6</v>
      </c>
      <c r="S257" s="20">
        <v>190</v>
      </c>
      <c r="T257" s="20">
        <v>150</v>
      </c>
      <c r="U257" s="20">
        <v>100</v>
      </c>
      <c r="V257" s="7">
        <v>148.63333333333333</v>
      </c>
    </row>
    <row r="258" spans="1:22" ht="15.75" customHeight="1" x14ac:dyDescent="0.2">
      <c r="A258" s="1" t="s">
        <v>1855</v>
      </c>
      <c r="B258" s="1" t="s">
        <v>688</v>
      </c>
      <c r="C258" s="1" t="s">
        <v>688</v>
      </c>
      <c r="D258" s="1">
        <f>VLOOKUP(A258,samples!A:E,5,FALSE)</f>
        <v>297</v>
      </c>
      <c r="E258" s="1" t="s">
        <v>1856</v>
      </c>
      <c r="F258" s="1">
        <f>VLOOKUP(A258,samples!A:H,8,FALSE)</f>
        <v>1</v>
      </c>
      <c r="G258" s="1" t="s">
        <v>213</v>
      </c>
      <c r="H258" s="1" t="s">
        <v>175</v>
      </c>
      <c r="I258" s="1" t="s">
        <v>74</v>
      </c>
      <c r="J258" s="1">
        <v>0</v>
      </c>
      <c r="K258" s="1" t="s">
        <v>62</v>
      </c>
      <c r="L258" s="1" t="e">
        <v>#N/A</v>
      </c>
      <c r="M258" s="1" t="e">
        <v>#N/A</v>
      </c>
      <c r="N258" s="1" t="e">
        <v>#N/A</v>
      </c>
      <c r="O258" s="1" t="e">
        <v>#N/A</v>
      </c>
      <c r="P258" s="1">
        <v>73.3</v>
      </c>
      <c r="Q258" s="1">
        <v>108.9</v>
      </c>
      <c r="R258" s="1">
        <v>155.30000000000001</v>
      </c>
      <c r="S258" s="8">
        <v>180</v>
      </c>
      <c r="T258" s="8">
        <v>150</v>
      </c>
      <c r="U258" s="8">
        <v>100</v>
      </c>
      <c r="V258" s="7">
        <v>143.5</v>
      </c>
    </row>
    <row r="259" spans="1:22" ht="15.75" customHeight="1" x14ac:dyDescent="0.2">
      <c r="A259" s="1" t="s">
        <v>1858</v>
      </c>
      <c r="B259" s="1" t="s">
        <v>1859</v>
      </c>
      <c r="C259" s="1" t="s">
        <v>688</v>
      </c>
      <c r="D259" s="1">
        <f>VLOOKUP(A259,samples!A:E,5,FALSE)</f>
        <v>298</v>
      </c>
      <c r="E259" s="1" t="s">
        <v>1860</v>
      </c>
      <c r="F259" s="1">
        <f>VLOOKUP(A259,samples!A:H,8,FALSE)</f>
        <v>1</v>
      </c>
      <c r="G259" s="1" t="s">
        <v>213</v>
      </c>
      <c r="H259" s="1" t="s">
        <v>175</v>
      </c>
      <c r="I259" s="1" t="s">
        <v>74</v>
      </c>
      <c r="J259" s="1">
        <v>0</v>
      </c>
      <c r="K259" s="1" t="s">
        <v>62</v>
      </c>
      <c r="L259" s="1" t="e">
        <v>#N/A</v>
      </c>
      <c r="M259" s="1" t="e">
        <v>#N/A</v>
      </c>
      <c r="N259" s="1" t="e">
        <v>#N/A</v>
      </c>
      <c r="O259" s="1" t="e">
        <v>#N/A</v>
      </c>
      <c r="P259" s="1">
        <v>73.3</v>
      </c>
      <c r="Q259" s="1">
        <v>108.9</v>
      </c>
      <c r="R259" s="1">
        <v>155.30000000000001</v>
      </c>
      <c r="S259" s="8">
        <v>180</v>
      </c>
      <c r="T259" s="8">
        <v>150</v>
      </c>
      <c r="U259" s="8">
        <v>100</v>
      </c>
      <c r="V259" s="7">
        <v>143.5</v>
      </c>
    </row>
    <row r="260" spans="1:22" ht="15.75" customHeight="1" x14ac:dyDescent="0.2">
      <c r="A260" s="1" t="s">
        <v>1862</v>
      </c>
      <c r="B260" s="1" t="s">
        <v>1863</v>
      </c>
      <c r="C260" s="1" t="s">
        <v>786</v>
      </c>
      <c r="D260" s="1">
        <f>VLOOKUP(A260,samples!A:E,5,FALSE)</f>
        <v>299</v>
      </c>
      <c r="E260" s="1" t="s">
        <v>1864</v>
      </c>
      <c r="F260" s="1">
        <f>VLOOKUP(A260,samples!A:H,8,FALSE)</f>
        <v>1</v>
      </c>
      <c r="G260" s="1" t="s">
        <v>1849</v>
      </c>
      <c r="H260" s="1" t="s">
        <v>279</v>
      </c>
      <c r="I260" s="1" t="s">
        <v>74</v>
      </c>
      <c r="J260" s="1">
        <v>0</v>
      </c>
      <c r="K260" s="1" t="s">
        <v>47</v>
      </c>
      <c r="L260" s="1" t="e">
        <v>#N/A</v>
      </c>
      <c r="M260" s="1" t="e">
        <v>#N/A</v>
      </c>
      <c r="N260" s="1" t="e">
        <v>#N/A</v>
      </c>
      <c r="O260" s="1" t="e">
        <v>#N/A</v>
      </c>
      <c r="P260" s="1">
        <v>77.3</v>
      </c>
      <c r="Q260" s="1">
        <v>70.5</v>
      </c>
      <c r="R260" s="1">
        <v>96.6</v>
      </c>
      <c r="S260" s="53">
        <v>180</v>
      </c>
      <c r="T260" s="53">
        <v>190</v>
      </c>
      <c r="U260" s="53">
        <v>160</v>
      </c>
      <c r="V260" s="7">
        <v>174.53333333333333</v>
      </c>
    </row>
    <row r="261" spans="1:22" ht="15.75" customHeight="1" x14ac:dyDescent="0.2">
      <c r="A261" s="1" t="s">
        <v>1866</v>
      </c>
      <c r="B261" s="1" t="s">
        <v>1281</v>
      </c>
      <c r="C261" s="1" t="s">
        <v>1281</v>
      </c>
      <c r="D261" s="1">
        <f>VLOOKUP(A261,samples!A:E,5,FALSE)</f>
        <v>300</v>
      </c>
      <c r="E261" s="1" t="s">
        <v>1867</v>
      </c>
      <c r="F261" s="1">
        <f>VLOOKUP(A261,samples!A:H,8,FALSE)</f>
        <v>1</v>
      </c>
      <c r="G261" s="1" t="s">
        <v>858</v>
      </c>
      <c r="H261" s="1" t="s">
        <v>279</v>
      </c>
      <c r="I261" s="1" t="s">
        <v>74</v>
      </c>
      <c r="J261" s="1">
        <v>0</v>
      </c>
      <c r="K261" s="1" t="s">
        <v>356</v>
      </c>
      <c r="L261" s="1" t="s">
        <v>535</v>
      </c>
      <c r="M261" s="1" t="s">
        <v>49</v>
      </c>
      <c r="N261" s="1">
        <v>31.7</v>
      </c>
      <c r="O261" s="1">
        <v>3214</v>
      </c>
      <c r="P261" s="1">
        <v>83.3</v>
      </c>
      <c r="Q261" s="1">
        <v>123.3</v>
      </c>
      <c r="R261" s="1">
        <v>165.1</v>
      </c>
      <c r="S261" s="29">
        <v>170</v>
      </c>
      <c r="T261" s="29">
        <v>130</v>
      </c>
      <c r="U261" s="29">
        <v>90</v>
      </c>
      <c r="V261" s="7">
        <v>132.10000000000002</v>
      </c>
    </row>
    <row r="262" spans="1:22" ht="15.75" customHeight="1" x14ac:dyDescent="0.2">
      <c r="A262" s="1" t="s">
        <v>1869</v>
      </c>
      <c r="B262" s="1" t="s">
        <v>613</v>
      </c>
      <c r="C262" s="1" t="s">
        <v>613</v>
      </c>
      <c r="D262" s="1">
        <f>VLOOKUP(A262,samples!A:E,5,FALSE)</f>
        <v>301</v>
      </c>
      <c r="E262" s="1" t="s">
        <v>1870</v>
      </c>
      <c r="F262" s="1">
        <f>VLOOKUP(A262,samples!A:H,8,FALSE)</f>
        <v>1</v>
      </c>
      <c r="G262" s="1" t="s">
        <v>906</v>
      </c>
      <c r="H262" s="1" t="s">
        <v>1334</v>
      </c>
      <c r="I262" s="1" t="s">
        <v>74</v>
      </c>
      <c r="J262" s="1">
        <v>0</v>
      </c>
      <c r="K262" s="1" t="s">
        <v>62</v>
      </c>
      <c r="L262" s="1" t="e">
        <v>#N/A</v>
      </c>
      <c r="M262" s="1" t="e">
        <v>#N/A</v>
      </c>
      <c r="N262" s="1" t="e">
        <v>#N/A</v>
      </c>
      <c r="O262" s="1" t="e">
        <v>#N/A</v>
      </c>
      <c r="P262" s="1">
        <v>78.5</v>
      </c>
      <c r="Q262" s="1">
        <v>106</v>
      </c>
      <c r="R262" s="1">
        <v>151.30000000000001</v>
      </c>
      <c r="S262" s="8">
        <v>180</v>
      </c>
      <c r="T262" s="8">
        <v>150</v>
      </c>
      <c r="U262" s="8">
        <v>100</v>
      </c>
      <c r="V262" s="7">
        <v>144.06666666666666</v>
      </c>
    </row>
    <row r="263" spans="1:22" ht="15.75" customHeight="1" x14ac:dyDescent="0.2">
      <c r="A263" s="1" t="s">
        <v>1872</v>
      </c>
      <c r="B263" s="1" t="s">
        <v>851</v>
      </c>
      <c r="C263" s="1" t="s">
        <v>851</v>
      </c>
      <c r="D263" s="1">
        <f>VLOOKUP(A263,samples!A:E,5,FALSE)</f>
        <v>302</v>
      </c>
      <c r="E263" s="1" t="s">
        <v>1873</v>
      </c>
      <c r="F263" s="1">
        <f>VLOOKUP(A263,samples!A:H,8,FALSE)</f>
        <v>1</v>
      </c>
      <c r="G263" s="1" t="s">
        <v>353</v>
      </c>
      <c r="H263" s="1" t="s">
        <v>107</v>
      </c>
      <c r="I263" s="1" t="s">
        <v>275</v>
      </c>
      <c r="J263" s="1">
        <v>0</v>
      </c>
      <c r="K263" s="1" t="s">
        <v>62</v>
      </c>
      <c r="L263" s="1" t="s">
        <v>582</v>
      </c>
      <c r="M263" s="1" t="s">
        <v>755</v>
      </c>
      <c r="N263" s="1">
        <v>60.5</v>
      </c>
      <c r="O263" s="1">
        <v>2100</v>
      </c>
      <c r="P263" s="1">
        <v>71.3</v>
      </c>
      <c r="Q263" s="1">
        <v>105</v>
      </c>
      <c r="R263" s="1">
        <v>152</v>
      </c>
      <c r="S263" s="8">
        <v>180</v>
      </c>
      <c r="T263" s="8">
        <v>150</v>
      </c>
      <c r="U263" s="8">
        <v>100</v>
      </c>
      <c r="V263" s="7">
        <v>146.56666666666666</v>
      </c>
    </row>
    <row r="264" spans="1:22" ht="15.75" customHeight="1" x14ac:dyDescent="0.2">
      <c r="A264" s="1" t="s">
        <v>1875</v>
      </c>
      <c r="B264" s="1" t="s">
        <v>852</v>
      </c>
      <c r="C264" s="1" t="s">
        <v>852</v>
      </c>
      <c r="D264" s="1">
        <f>VLOOKUP(A264,samples!A:E,5,FALSE)</f>
        <v>303</v>
      </c>
      <c r="E264" s="1" t="s">
        <v>1873</v>
      </c>
      <c r="F264" s="1">
        <f>VLOOKUP(A264,samples!A:H,8,FALSE)</f>
        <v>1</v>
      </c>
      <c r="G264" s="1" t="s">
        <v>353</v>
      </c>
      <c r="H264" s="1" t="s">
        <v>107</v>
      </c>
      <c r="I264" s="1" t="s">
        <v>275</v>
      </c>
      <c r="J264" s="1">
        <v>0</v>
      </c>
      <c r="K264" s="1" t="s">
        <v>62</v>
      </c>
      <c r="L264" s="1" t="e">
        <v>#N/A</v>
      </c>
      <c r="M264" s="1" t="e">
        <v>#N/A</v>
      </c>
      <c r="N264" s="1" t="e">
        <v>#N/A</v>
      </c>
      <c r="O264" s="1" t="e">
        <v>#N/A</v>
      </c>
      <c r="P264" s="1">
        <v>79.3</v>
      </c>
      <c r="Q264" s="1">
        <v>103.3</v>
      </c>
      <c r="R264" s="1">
        <v>151.9</v>
      </c>
      <c r="S264" s="8">
        <v>180</v>
      </c>
      <c r="T264" s="8">
        <v>150</v>
      </c>
      <c r="U264" s="8">
        <v>100</v>
      </c>
      <c r="V264" s="7">
        <v>144.5</v>
      </c>
    </row>
    <row r="265" spans="1:22" ht="15.75" customHeight="1" x14ac:dyDescent="0.2">
      <c r="A265" s="1" t="s">
        <v>1877</v>
      </c>
      <c r="B265" s="1" t="s">
        <v>1878</v>
      </c>
      <c r="C265" s="1" t="s">
        <v>851</v>
      </c>
      <c r="D265" s="1">
        <f>VLOOKUP(A265,samples!A:E,5,FALSE)</f>
        <v>304</v>
      </c>
      <c r="E265" s="1" t="s">
        <v>1879</v>
      </c>
      <c r="F265" s="1">
        <f>VLOOKUP(A265,samples!A:H,8,FALSE)</f>
        <v>1</v>
      </c>
      <c r="G265" s="1" t="s">
        <v>353</v>
      </c>
      <c r="H265" s="1" t="s">
        <v>107</v>
      </c>
      <c r="I265" s="1" t="s">
        <v>275</v>
      </c>
      <c r="J265" s="1">
        <v>0</v>
      </c>
      <c r="K265" s="1" t="s">
        <v>62</v>
      </c>
      <c r="L265" s="1" t="s">
        <v>582</v>
      </c>
      <c r="M265" s="1" t="s">
        <v>755</v>
      </c>
      <c r="N265" s="1">
        <v>60.5</v>
      </c>
      <c r="O265" s="1">
        <v>2100</v>
      </c>
      <c r="P265" s="1">
        <v>71.3</v>
      </c>
      <c r="Q265" s="1">
        <v>105</v>
      </c>
      <c r="R265" s="1">
        <v>152</v>
      </c>
      <c r="S265" s="8">
        <v>180</v>
      </c>
      <c r="T265" s="8">
        <v>150</v>
      </c>
      <c r="U265" s="8">
        <v>100</v>
      </c>
      <c r="V265" s="7">
        <v>146.56666666666666</v>
      </c>
    </row>
    <row r="266" spans="1:22" ht="15.75" customHeight="1" x14ac:dyDescent="0.2">
      <c r="A266" s="1" t="s">
        <v>1882</v>
      </c>
      <c r="B266" s="1" t="s">
        <v>1883</v>
      </c>
      <c r="C266" s="1" t="s">
        <v>851</v>
      </c>
      <c r="D266" s="1">
        <f>VLOOKUP(A266,samples!A:E,5,FALSE)</f>
        <v>305</v>
      </c>
      <c r="E266" s="1" t="s">
        <v>1884</v>
      </c>
      <c r="F266" s="1">
        <f>VLOOKUP(A266,samples!A:H,8,FALSE)</f>
        <v>1</v>
      </c>
      <c r="G266" s="1" t="s">
        <v>353</v>
      </c>
      <c r="H266" s="1" t="s">
        <v>107</v>
      </c>
      <c r="I266" s="1" t="s">
        <v>275</v>
      </c>
      <c r="J266" s="1">
        <v>0</v>
      </c>
      <c r="K266" s="1" t="s">
        <v>62</v>
      </c>
      <c r="L266" s="1" t="s">
        <v>582</v>
      </c>
      <c r="M266" s="1" t="s">
        <v>755</v>
      </c>
      <c r="N266" s="1">
        <v>60.5</v>
      </c>
      <c r="O266" s="1">
        <v>2100</v>
      </c>
      <c r="P266" s="1">
        <v>71.3</v>
      </c>
      <c r="Q266" s="1">
        <v>105</v>
      </c>
      <c r="R266" s="1">
        <v>152</v>
      </c>
      <c r="S266" s="8">
        <v>180</v>
      </c>
      <c r="T266" s="8">
        <v>150</v>
      </c>
      <c r="U266" s="8">
        <v>100</v>
      </c>
      <c r="V266" s="7">
        <v>146.56666666666666</v>
      </c>
    </row>
    <row r="267" spans="1:22" ht="15.75" customHeight="1" x14ac:dyDescent="0.2">
      <c r="A267" s="1" t="s">
        <v>1886</v>
      </c>
      <c r="B267" s="1" t="s">
        <v>527</v>
      </c>
      <c r="C267" s="1" t="s">
        <v>527</v>
      </c>
      <c r="D267" s="1">
        <f>VLOOKUP(A267,samples!A:E,5,FALSE)</f>
        <v>306</v>
      </c>
      <c r="E267" s="1" t="s">
        <v>1887</v>
      </c>
      <c r="F267" s="1">
        <f>VLOOKUP(A267,samples!A:H,8,FALSE)</f>
        <v>1</v>
      </c>
      <c r="G267" s="1" t="s">
        <v>341</v>
      </c>
      <c r="H267" s="1" t="s">
        <v>175</v>
      </c>
      <c r="I267" s="1" t="s">
        <v>74</v>
      </c>
      <c r="J267" s="1">
        <v>0</v>
      </c>
      <c r="K267" s="1" t="s">
        <v>75</v>
      </c>
      <c r="L267" s="1" t="e">
        <v>#N/A</v>
      </c>
      <c r="M267" s="1" t="e">
        <v>#N/A</v>
      </c>
      <c r="N267" s="1" t="e">
        <v>#N/A</v>
      </c>
      <c r="O267" s="1" t="e">
        <v>#N/A</v>
      </c>
      <c r="P267" s="1" t="e">
        <v>#N/A</v>
      </c>
      <c r="Q267" s="1" t="e">
        <v>#N/A</v>
      </c>
      <c r="R267" s="1" t="e">
        <v>#N/A</v>
      </c>
      <c r="S267" s="1" t="e">
        <v>#N/A</v>
      </c>
      <c r="T267" s="1" t="e">
        <v>#N/A</v>
      </c>
      <c r="U267" s="1" t="e">
        <v>#N/A</v>
      </c>
      <c r="V267" s="7" t="e">
        <v>#N/A</v>
      </c>
    </row>
    <row r="268" spans="1:22" ht="15.75" customHeight="1" x14ac:dyDescent="0.2">
      <c r="A268" s="1" t="s">
        <v>1889</v>
      </c>
      <c r="B268" s="1" t="s">
        <v>206</v>
      </c>
      <c r="C268" s="1" t="s">
        <v>206</v>
      </c>
      <c r="D268" s="1">
        <f>VLOOKUP(A268,samples!A:E,5,FALSE)</f>
        <v>307</v>
      </c>
      <c r="E268" s="1" t="s">
        <v>1890</v>
      </c>
      <c r="F268" s="1">
        <f>VLOOKUP(A268,samples!A:H,8,FALSE)</f>
        <v>1</v>
      </c>
      <c r="G268" s="1" t="s">
        <v>199</v>
      </c>
      <c r="H268" s="1" t="s">
        <v>175</v>
      </c>
      <c r="I268" s="1" t="s">
        <v>275</v>
      </c>
      <c r="J268" s="1">
        <v>0</v>
      </c>
      <c r="K268" s="1" t="s">
        <v>454</v>
      </c>
      <c r="L268" s="1" t="e">
        <v>#N/A</v>
      </c>
      <c r="M268" s="1" t="e">
        <v>#N/A</v>
      </c>
      <c r="N268" s="1" t="e">
        <v>#N/A</v>
      </c>
      <c r="O268" s="1" t="e">
        <v>#N/A</v>
      </c>
      <c r="P268" s="1">
        <v>88.3</v>
      </c>
      <c r="Q268" s="1">
        <v>129.6</v>
      </c>
      <c r="R268" s="1">
        <v>174</v>
      </c>
      <c r="S268" s="23">
        <v>170</v>
      </c>
      <c r="T268" s="23">
        <v>130</v>
      </c>
      <c r="U268" s="23">
        <v>80</v>
      </c>
      <c r="V268" s="7">
        <v>125.36666666666667</v>
      </c>
    </row>
    <row r="269" spans="1:22" ht="15.75" customHeight="1" x14ac:dyDescent="0.2">
      <c r="A269" s="1" t="s">
        <v>1892</v>
      </c>
      <c r="B269" s="1" t="s">
        <v>681</v>
      </c>
      <c r="C269" s="1" t="s">
        <v>681</v>
      </c>
      <c r="D269" s="1">
        <f>VLOOKUP(A269,samples!A:E,5,FALSE)</f>
        <v>308</v>
      </c>
      <c r="E269" s="1" t="s">
        <v>1893</v>
      </c>
      <c r="F269" s="1">
        <f>VLOOKUP(A269,samples!A:H,8,FALSE)</f>
        <v>1</v>
      </c>
      <c r="G269" s="1" t="s">
        <v>906</v>
      </c>
      <c r="H269" s="1" t="s">
        <v>1334</v>
      </c>
      <c r="I269" s="1" t="s">
        <v>74</v>
      </c>
      <c r="J269" s="1">
        <v>0</v>
      </c>
      <c r="K269" s="1" t="s">
        <v>62</v>
      </c>
      <c r="L269" s="1" t="e">
        <v>#N/A</v>
      </c>
      <c r="M269" s="1" t="e">
        <v>#N/A</v>
      </c>
      <c r="N269" s="1" t="e">
        <v>#N/A</v>
      </c>
      <c r="O269" s="1" t="e">
        <v>#N/A</v>
      </c>
      <c r="P269" s="1">
        <v>74.900000000000006</v>
      </c>
      <c r="Q269" s="1">
        <v>110.9</v>
      </c>
      <c r="R269" s="1">
        <v>159.4</v>
      </c>
      <c r="S269" s="8">
        <v>180</v>
      </c>
      <c r="T269" s="8">
        <v>150</v>
      </c>
      <c r="U269" s="8">
        <v>100</v>
      </c>
      <c r="V269" s="7">
        <v>140.93333333333334</v>
      </c>
    </row>
    <row r="270" spans="1:22" ht="15.75" customHeight="1" x14ac:dyDescent="0.2">
      <c r="A270" s="1" t="s">
        <v>1895</v>
      </c>
      <c r="B270" s="1" t="s">
        <v>1896</v>
      </c>
      <c r="C270" s="1" t="s">
        <v>802</v>
      </c>
      <c r="D270" s="1">
        <f>VLOOKUP(A270,samples!A:E,5,FALSE)</f>
        <v>309</v>
      </c>
      <c r="E270" s="1" t="s">
        <v>1897</v>
      </c>
      <c r="F270" s="1">
        <f>VLOOKUP(A270,samples!A:H,8,FALSE)</f>
        <v>1</v>
      </c>
      <c r="G270" s="1" t="s">
        <v>44</v>
      </c>
      <c r="H270" s="1" t="s">
        <v>45</v>
      </c>
      <c r="I270" s="1" t="s">
        <v>46</v>
      </c>
      <c r="J270" s="1">
        <v>0</v>
      </c>
      <c r="K270" s="1" t="s">
        <v>434</v>
      </c>
      <c r="L270" s="1" t="e">
        <v>#N/A</v>
      </c>
      <c r="M270" s="1" t="e">
        <v>#N/A</v>
      </c>
      <c r="N270" s="1" t="e">
        <v>#N/A</v>
      </c>
      <c r="O270" s="1" t="e">
        <v>#N/A</v>
      </c>
      <c r="P270" s="1">
        <v>82.3</v>
      </c>
      <c r="Q270" s="1">
        <v>113.4</v>
      </c>
      <c r="R270" s="1">
        <v>163.4</v>
      </c>
      <c r="S270" s="27">
        <v>170</v>
      </c>
      <c r="T270" s="27">
        <v>140</v>
      </c>
      <c r="U270" s="27">
        <v>90</v>
      </c>
      <c r="V270" s="7">
        <v>136.30000000000001</v>
      </c>
    </row>
    <row r="271" spans="1:22" ht="15.75" customHeight="1" x14ac:dyDescent="0.2">
      <c r="A271" s="1" t="s">
        <v>1900</v>
      </c>
      <c r="B271" s="1" t="s">
        <v>937</v>
      </c>
      <c r="C271" s="1" t="s">
        <v>937</v>
      </c>
      <c r="D271" s="1">
        <f>VLOOKUP(A271,samples!A:E,5,FALSE)</f>
        <v>310</v>
      </c>
      <c r="E271" s="1" t="s">
        <v>1901</v>
      </c>
      <c r="F271" s="1">
        <f>VLOOKUP(A271,samples!A:H,8,FALSE)</f>
        <v>1</v>
      </c>
      <c r="G271" s="1" t="s">
        <v>1580</v>
      </c>
      <c r="H271" s="1" t="s">
        <v>1336</v>
      </c>
      <c r="I271" s="1" t="s">
        <v>74</v>
      </c>
      <c r="J271" s="1">
        <v>0</v>
      </c>
      <c r="K271" s="1" t="s">
        <v>62</v>
      </c>
      <c r="L271" s="1" t="e">
        <v>#N/A</v>
      </c>
      <c r="M271" s="1" t="e">
        <v>#N/A</v>
      </c>
      <c r="N271" s="1" t="e">
        <v>#N/A</v>
      </c>
      <c r="O271" s="1" t="e">
        <v>#N/A</v>
      </c>
      <c r="P271" s="1">
        <v>81.599999999999994</v>
      </c>
      <c r="Q271" s="1">
        <v>118.3</v>
      </c>
      <c r="R271" s="1">
        <v>162.6</v>
      </c>
      <c r="S271" s="27">
        <v>170</v>
      </c>
      <c r="T271" s="27">
        <v>140</v>
      </c>
      <c r="U271" s="27">
        <v>90</v>
      </c>
      <c r="V271" s="7">
        <v>135.16666666666669</v>
      </c>
    </row>
    <row r="272" spans="1:22" ht="15.75" customHeight="1" x14ac:dyDescent="0.2">
      <c r="A272" s="1" t="s">
        <v>1904</v>
      </c>
      <c r="B272" s="1" t="s">
        <v>230</v>
      </c>
      <c r="C272" s="1" t="s">
        <v>230</v>
      </c>
      <c r="D272" s="1">
        <f>VLOOKUP(A272,samples!A:E,5,FALSE)</f>
        <v>311</v>
      </c>
      <c r="E272" s="1" t="s">
        <v>1906</v>
      </c>
      <c r="F272" s="1">
        <f>VLOOKUP(A272,samples!A:H,8,FALSE)</f>
        <v>1</v>
      </c>
      <c r="G272" s="1" t="s">
        <v>213</v>
      </c>
      <c r="H272" s="1" t="s">
        <v>175</v>
      </c>
      <c r="I272" s="1" t="s">
        <v>46</v>
      </c>
      <c r="J272" s="1">
        <v>0</v>
      </c>
      <c r="K272" s="1" t="s">
        <v>62</v>
      </c>
      <c r="L272" s="1" t="e">
        <v>#N/A</v>
      </c>
      <c r="M272" s="1" t="e">
        <v>#N/A</v>
      </c>
      <c r="N272" s="1" t="e">
        <v>#N/A</v>
      </c>
      <c r="O272" s="1" t="e">
        <v>#N/A</v>
      </c>
      <c r="P272" s="1">
        <v>79.099999999999994</v>
      </c>
      <c r="Q272" s="1">
        <v>115</v>
      </c>
      <c r="R272" s="1">
        <v>166</v>
      </c>
      <c r="S272" s="47">
        <v>180</v>
      </c>
      <c r="T272" s="47">
        <v>140</v>
      </c>
      <c r="U272" s="47">
        <v>90</v>
      </c>
      <c r="V272" s="7">
        <v>135.96666666666664</v>
      </c>
    </row>
    <row r="273" spans="1:22" ht="15.75" customHeight="1" x14ac:dyDescent="0.2">
      <c r="A273" s="1" t="s">
        <v>1908</v>
      </c>
      <c r="B273" s="1" t="s">
        <v>678</v>
      </c>
      <c r="C273" s="1" t="s">
        <v>678</v>
      </c>
      <c r="D273" s="1">
        <f>VLOOKUP(A273,samples!A:E,5,FALSE)</f>
        <v>312</v>
      </c>
      <c r="E273" s="1" t="s">
        <v>1909</v>
      </c>
      <c r="F273" s="1">
        <f>VLOOKUP(A273,samples!A:H,8,FALSE)</f>
        <v>1</v>
      </c>
      <c r="G273" s="1" t="s">
        <v>906</v>
      </c>
      <c r="H273" s="1" t="s">
        <v>1334</v>
      </c>
      <c r="I273" s="1" t="s">
        <v>74</v>
      </c>
      <c r="J273" s="1">
        <v>0</v>
      </c>
      <c r="K273" s="1" t="s">
        <v>62</v>
      </c>
      <c r="L273" s="1" t="e">
        <v>#N/A</v>
      </c>
      <c r="M273" s="1" t="e">
        <v>#N/A</v>
      </c>
      <c r="N273" s="1" t="e">
        <v>#N/A</v>
      </c>
      <c r="O273" s="1" t="e">
        <v>#N/A</v>
      </c>
      <c r="P273" s="1">
        <v>76.8</v>
      </c>
      <c r="Q273" s="1">
        <v>110.7</v>
      </c>
      <c r="R273" s="1">
        <v>155.19999999999999</v>
      </c>
      <c r="S273" s="8">
        <v>180</v>
      </c>
      <c r="T273" s="8">
        <v>150</v>
      </c>
      <c r="U273" s="8">
        <v>100</v>
      </c>
      <c r="V273" s="7">
        <v>141.76666666666665</v>
      </c>
    </row>
    <row r="274" spans="1:22" ht="15.75" customHeight="1" x14ac:dyDescent="0.2">
      <c r="A274" s="1" t="s">
        <v>1912</v>
      </c>
      <c r="B274" s="1" t="s">
        <v>474</v>
      </c>
      <c r="C274" s="1" t="s">
        <v>474</v>
      </c>
      <c r="D274" s="1">
        <f>VLOOKUP(A274,samples!A:E,5,FALSE)</f>
        <v>313</v>
      </c>
      <c r="E274" s="1" t="s">
        <v>1913</v>
      </c>
      <c r="F274" s="1">
        <f>VLOOKUP(A274,samples!A:H,8,FALSE)</f>
        <v>1</v>
      </c>
      <c r="G274" s="1" t="s">
        <v>578</v>
      </c>
      <c r="H274" s="1" t="s">
        <v>816</v>
      </c>
      <c r="I274" s="1" t="s">
        <v>1916</v>
      </c>
      <c r="J274" s="1">
        <v>0</v>
      </c>
      <c r="K274" s="1" t="s">
        <v>62</v>
      </c>
      <c r="L274" s="1" t="e">
        <v>#N/A</v>
      </c>
      <c r="M274" s="1" t="e">
        <v>#N/A</v>
      </c>
      <c r="N274" s="1" t="e">
        <v>#N/A</v>
      </c>
      <c r="O274" s="1" t="e">
        <v>#N/A</v>
      </c>
      <c r="P274" s="1">
        <v>78.7</v>
      </c>
      <c r="Q274" s="1">
        <v>107.9</v>
      </c>
      <c r="R274" s="1">
        <v>155.1</v>
      </c>
      <c r="S274" s="8">
        <v>180</v>
      </c>
      <c r="T274" s="8">
        <v>150</v>
      </c>
      <c r="U274" s="8">
        <v>100</v>
      </c>
      <c r="V274" s="7">
        <v>142.09999999999997</v>
      </c>
    </row>
    <row r="275" spans="1:22" ht="15.75" customHeight="1" x14ac:dyDescent="0.2">
      <c r="A275" s="1" t="s">
        <v>1917</v>
      </c>
      <c r="B275" s="1" t="s">
        <v>679</v>
      </c>
      <c r="C275" s="1" t="s">
        <v>679</v>
      </c>
      <c r="D275" s="1">
        <f>VLOOKUP(A275,samples!A:E,5,FALSE)</f>
        <v>314</v>
      </c>
      <c r="E275" s="1" t="s">
        <v>1919</v>
      </c>
      <c r="F275" s="1">
        <f>VLOOKUP(A275,samples!A:H,8,FALSE)</f>
        <v>1</v>
      </c>
      <c r="G275" s="1" t="s">
        <v>906</v>
      </c>
      <c r="H275" s="1" t="s">
        <v>1334</v>
      </c>
      <c r="I275" s="1" t="s">
        <v>74</v>
      </c>
      <c r="J275" s="1">
        <v>0</v>
      </c>
      <c r="K275" s="1" t="s">
        <v>62</v>
      </c>
      <c r="L275" s="1" t="e">
        <v>#N/A</v>
      </c>
      <c r="M275" s="1" t="e">
        <v>#N/A</v>
      </c>
      <c r="N275" s="1" t="e">
        <v>#N/A</v>
      </c>
      <c r="O275" s="1" t="e">
        <v>#N/A</v>
      </c>
      <c r="P275" s="1">
        <v>80.900000000000006</v>
      </c>
      <c r="Q275" s="1">
        <v>115.7</v>
      </c>
      <c r="R275" s="1">
        <v>160.4</v>
      </c>
      <c r="S275" s="16">
        <v>180</v>
      </c>
      <c r="T275" s="16">
        <v>140</v>
      </c>
      <c r="U275" s="16">
        <v>100</v>
      </c>
      <c r="V275" s="7">
        <v>137</v>
      </c>
    </row>
    <row r="276" spans="1:22" ht="15.75" customHeight="1" x14ac:dyDescent="0.2">
      <c r="A276" s="1" t="s">
        <v>1921</v>
      </c>
      <c r="B276" s="1" t="s">
        <v>939</v>
      </c>
      <c r="C276" s="1" t="s">
        <v>939</v>
      </c>
      <c r="D276" s="1">
        <f>VLOOKUP(A276,samples!A:E,5,FALSE)</f>
        <v>315</v>
      </c>
      <c r="E276" s="1" t="s">
        <v>1922</v>
      </c>
      <c r="F276" s="1">
        <f>VLOOKUP(A276,samples!A:H,8,FALSE)</f>
        <v>1</v>
      </c>
      <c r="G276" s="1" t="s">
        <v>1580</v>
      </c>
      <c r="H276" s="1" t="s">
        <v>1336</v>
      </c>
      <c r="I276" s="1" t="s">
        <v>74</v>
      </c>
      <c r="J276" s="1">
        <v>0</v>
      </c>
      <c r="K276" s="1" t="s">
        <v>62</v>
      </c>
      <c r="L276" s="1" t="e">
        <v>#N/A</v>
      </c>
      <c r="M276" s="1" t="e">
        <v>#N/A</v>
      </c>
      <c r="N276" s="1" t="e">
        <v>#N/A</v>
      </c>
      <c r="O276" s="1" t="e">
        <v>#N/A</v>
      </c>
      <c r="P276" s="1">
        <v>90.9</v>
      </c>
      <c r="Q276" s="1">
        <v>131</v>
      </c>
      <c r="R276" s="1">
        <v>174.1</v>
      </c>
      <c r="S276" s="23">
        <v>170</v>
      </c>
      <c r="T276" s="23">
        <v>130</v>
      </c>
      <c r="U276" s="23">
        <v>80</v>
      </c>
      <c r="V276" s="7">
        <v>124</v>
      </c>
    </row>
    <row r="277" spans="1:22" ht="15.75" customHeight="1" x14ac:dyDescent="0.2">
      <c r="A277" s="9" t="s">
        <v>1925</v>
      </c>
      <c r="B277" s="1" t="s">
        <v>1926</v>
      </c>
      <c r="C277" s="1" t="s">
        <v>939</v>
      </c>
      <c r="D277" s="1">
        <f>VLOOKUP(A277,samples!A:E,5,FALSE)</f>
        <v>316</v>
      </c>
      <c r="E277" s="1" t="s">
        <v>1927</v>
      </c>
      <c r="F277" s="1">
        <f>VLOOKUP(A277,samples!A:H,8,FALSE)</f>
        <v>1</v>
      </c>
      <c r="G277" s="1" t="s">
        <v>1580</v>
      </c>
      <c r="H277" s="1" t="s">
        <v>1336</v>
      </c>
      <c r="I277" s="1" t="s">
        <v>74</v>
      </c>
      <c r="J277" s="1">
        <v>0</v>
      </c>
      <c r="K277" s="1" t="s">
        <v>62</v>
      </c>
      <c r="L277" s="1" t="e">
        <v>#N/A</v>
      </c>
      <c r="M277" s="1" t="e">
        <v>#N/A</v>
      </c>
      <c r="N277" s="1" t="e">
        <v>#N/A</v>
      </c>
      <c r="O277" s="1" t="e">
        <v>#N/A</v>
      </c>
      <c r="P277" s="1">
        <v>90.9</v>
      </c>
      <c r="Q277" s="1">
        <v>131</v>
      </c>
      <c r="R277" s="1">
        <v>174.1</v>
      </c>
      <c r="S277" s="1">
        <f t="shared" ref="S277:U277" si="9">ROUND((256-P277),-1)</f>
        <v>170</v>
      </c>
      <c r="T277" s="1">
        <f t="shared" si="9"/>
        <v>130</v>
      </c>
      <c r="U277" s="1">
        <f t="shared" si="9"/>
        <v>80</v>
      </c>
      <c r="V277" s="7">
        <v>124</v>
      </c>
    </row>
    <row r="278" spans="1:22" ht="15.75" customHeight="1" x14ac:dyDescent="0.2">
      <c r="A278" s="1" t="s">
        <v>1930</v>
      </c>
      <c r="B278" s="1" t="s">
        <v>802</v>
      </c>
      <c r="C278" s="1" t="s">
        <v>802</v>
      </c>
      <c r="D278" s="1">
        <f>VLOOKUP(A278,samples!A:E,5,FALSE)</f>
        <v>317</v>
      </c>
      <c r="E278" s="1" t="s">
        <v>1931</v>
      </c>
      <c r="F278" s="1">
        <f>VLOOKUP(A278,samples!A:H,8,FALSE)</f>
        <v>1</v>
      </c>
      <c r="G278" s="1" t="s">
        <v>44</v>
      </c>
      <c r="H278" s="1" t="s">
        <v>45</v>
      </c>
      <c r="I278" s="1" t="s">
        <v>46</v>
      </c>
      <c r="J278" s="1">
        <v>0</v>
      </c>
      <c r="K278" s="1" t="s">
        <v>434</v>
      </c>
      <c r="L278" s="1" t="e">
        <v>#N/A</v>
      </c>
      <c r="M278" s="1" t="e">
        <v>#N/A</v>
      </c>
      <c r="N278" s="1" t="e">
        <v>#N/A</v>
      </c>
      <c r="O278" s="1" t="e">
        <v>#N/A</v>
      </c>
      <c r="P278" s="1">
        <v>82.3</v>
      </c>
      <c r="Q278" s="1">
        <v>113.4</v>
      </c>
      <c r="R278" s="1">
        <v>163.4</v>
      </c>
      <c r="S278" s="27">
        <v>170</v>
      </c>
      <c r="T278" s="27">
        <v>140</v>
      </c>
      <c r="U278" s="27">
        <v>90</v>
      </c>
      <c r="V278" s="7">
        <v>136.30000000000001</v>
      </c>
    </row>
    <row r="279" spans="1:22" ht="15.75" customHeight="1" x14ac:dyDescent="0.2">
      <c r="A279" s="1" t="s">
        <v>1935</v>
      </c>
      <c r="B279" s="1" t="s">
        <v>879</v>
      </c>
      <c r="C279" s="1" t="s">
        <v>879</v>
      </c>
      <c r="D279" s="1">
        <f>VLOOKUP(A279,samples!A:E,5,FALSE)</f>
        <v>318</v>
      </c>
      <c r="E279" s="1" t="s">
        <v>1936</v>
      </c>
      <c r="F279" s="1">
        <f>VLOOKUP(A279,samples!A:H,8,FALSE)</f>
        <v>1</v>
      </c>
      <c r="G279" s="1" t="s">
        <v>44</v>
      </c>
      <c r="H279" s="1" t="s">
        <v>45</v>
      </c>
      <c r="I279" s="1" t="s">
        <v>46</v>
      </c>
      <c r="J279" s="1">
        <v>0</v>
      </c>
      <c r="K279" s="1" t="s">
        <v>434</v>
      </c>
      <c r="L279" s="1" t="e">
        <v>#N/A</v>
      </c>
      <c r="M279" s="1" t="e">
        <v>#N/A</v>
      </c>
      <c r="N279" s="1" t="e">
        <v>#N/A</v>
      </c>
      <c r="O279" s="1" t="e">
        <v>#N/A</v>
      </c>
      <c r="P279" s="1" t="e">
        <v>#N/A</v>
      </c>
      <c r="Q279" s="1" t="e">
        <v>#N/A</v>
      </c>
      <c r="R279" s="1" t="e">
        <v>#N/A</v>
      </c>
      <c r="S279" s="1" t="e">
        <v>#N/A</v>
      </c>
      <c r="T279" s="1" t="e">
        <v>#N/A</v>
      </c>
      <c r="U279" s="1" t="e">
        <v>#N/A</v>
      </c>
      <c r="V279" s="7" t="e">
        <v>#N/A</v>
      </c>
    </row>
    <row r="280" spans="1:22" ht="15.75" customHeight="1" x14ac:dyDescent="0.2">
      <c r="A280" s="1" t="s">
        <v>1939</v>
      </c>
      <c r="B280" s="1" t="s">
        <v>1298</v>
      </c>
      <c r="C280" s="1" t="s">
        <v>1298</v>
      </c>
      <c r="D280" s="1">
        <f>VLOOKUP(A280,samples!A:E,5,FALSE)</f>
        <v>319</v>
      </c>
      <c r="E280" s="1" t="s">
        <v>1940</v>
      </c>
      <c r="F280" s="1">
        <f>VLOOKUP(A280,samples!A:H,8,FALSE)</f>
        <v>1</v>
      </c>
      <c r="G280" s="1" t="s">
        <v>236</v>
      </c>
      <c r="H280" s="1" t="s">
        <v>253</v>
      </c>
      <c r="I280" s="1" t="s">
        <v>74</v>
      </c>
      <c r="J280" s="1">
        <v>0</v>
      </c>
      <c r="K280" s="1" t="s">
        <v>62</v>
      </c>
      <c r="L280" s="1" t="e">
        <v>#N/A</v>
      </c>
      <c r="M280" s="1" t="e">
        <v>#N/A</v>
      </c>
      <c r="N280" s="1" t="e">
        <v>#N/A</v>
      </c>
      <c r="O280" s="1" t="e">
        <v>#N/A</v>
      </c>
      <c r="P280" s="1">
        <v>67.8</v>
      </c>
      <c r="Q280" s="1">
        <v>96.4</v>
      </c>
      <c r="R280" s="1">
        <v>140.9</v>
      </c>
      <c r="S280" s="17">
        <v>190</v>
      </c>
      <c r="T280" s="17">
        <v>160</v>
      </c>
      <c r="U280" s="17">
        <v>120</v>
      </c>
      <c r="V280" s="7">
        <v>154.30000000000001</v>
      </c>
    </row>
    <row r="281" spans="1:22" ht="15.75" customHeight="1" x14ac:dyDescent="0.2">
      <c r="A281" s="1" t="s">
        <v>1943</v>
      </c>
      <c r="B281" s="1" t="s">
        <v>671</v>
      </c>
      <c r="C281" s="1" t="s">
        <v>671</v>
      </c>
      <c r="D281" s="1">
        <f>VLOOKUP(A281,samples!A:E,5,FALSE)</f>
        <v>320</v>
      </c>
      <c r="E281" s="1" t="s">
        <v>1944</v>
      </c>
      <c r="F281" s="1">
        <f>VLOOKUP(A281,samples!A:H,8,FALSE)</f>
        <v>1</v>
      </c>
      <c r="G281" s="1" t="s">
        <v>906</v>
      </c>
      <c r="H281" s="1" t="s">
        <v>1334</v>
      </c>
      <c r="I281" s="1" t="s">
        <v>74</v>
      </c>
      <c r="J281" s="1">
        <v>0</v>
      </c>
      <c r="K281" s="1" t="s">
        <v>62</v>
      </c>
      <c r="L281" s="1" t="e">
        <v>#N/A</v>
      </c>
      <c r="M281" s="1" t="e">
        <v>#N/A</v>
      </c>
      <c r="N281" s="1" t="e">
        <v>#N/A</v>
      </c>
      <c r="O281" s="1" t="e">
        <v>#N/A</v>
      </c>
      <c r="P281" s="1">
        <v>81.5</v>
      </c>
      <c r="Q281" s="1">
        <v>120.7</v>
      </c>
      <c r="R281" s="1">
        <v>164.5</v>
      </c>
      <c r="S281" s="27">
        <v>170</v>
      </c>
      <c r="T281" s="27">
        <v>140</v>
      </c>
      <c r="U281" s="27">
        <v>90</v>
      </c>
      <c r="V281" s="7">
        <v>133.76666666666665</v>
      </c>
    </row>
    <row r="282" spans="1:22" ht="15.75" customHeight="1" x14ac:dyDescent="0.2">
      <c r="A282" s="1" t="s">
        <v>1946</v>
      </c>
      <c r="B282" s="1" t="s">
        <v>1947</v>
      </c>
      <c r="C282" s="1" t="s">
        <v>671</v>
      </c>
      <c r="D282" s="1">
        <f>VLOOKUP(A282,samples!A:E,5,FALSE)</f>
        <v>321</v>
      </c>
      <c r="E282" s="1" t="s">
        <v>1948</v>
      </c>
      <c r="F282" s="1">
        <f>VLOOKUP(A282,samples!A:H,8,FALSE)</f>
        <v>1</v>
      </c>
      <c r="G282" s="1" t="s">
        <v>906</v>
      </c>
      <c r="H282" s="1" t="s">
        <v>1334</v>
      </c>
      <c r="I282" s="1" t="s">
        <v>74</v>
      </c>
      <c r="J282" s="1">
        <v>0</v>
      </c>
      <c r="K282" s="1" t="s">
        <v>62</v>
      </c>
      <c r="L282" s="1" t="e">
        <v>#N/A</v>
      </c>
      <c r="M282" s="1" t="e">
        <v>#N/A</v>
      </c>
      <c r="N282" s="1" t="e">
        <v>#N/A</v>
      </c>
      <c r="O282" s="1" t="e">
        <v>#N/A</v>
      </c>
      <c r="P282" s="1">
        <v>81.5</v>
      </c>
      <c r="Q282" s="1">
        <v>120.7</v>
      </c>
      <c r="R282" s="1">
        <v>164.5</v>
      </c>
      <c r="S282" s="27">
        <v>170</v>
      </c>
      <c r="T282" s="27">
        <v>140</v>
      </c>
      <c r="U282" s="27">
        <v>90</v>
      </c>
      <c r="V282" s="7">
        <v>133.76666666666665</v>
      </c>
    </row>
    <row r="283" spans="1:22" ht="15.75" customHeight="1" x14ac:dyDescent="0.2">
      <c r="A283" s="1" t="s">
        <v>1950</v>
      </c>
      <c r="B283" s="1" t="s">
        <v>680</v>
      </c>
      <c r="C283" s="1" t="s">
        <v>680</v>
      </c>
      <c r="D283" s="1">
        <f>VLOOKUP(A283,samples!A:E,5,FALSE)</f>
        <v>322</v>
      </c>
      <c r="E283" s="1" t="s">
        <v>1951</v>
      </c>
      <c r="F283" s="1">
        <f>VLOOKUP(A283,samples!A:H,8,FALSE)</f>
        <v>1</v>
      </c>
      <c r="G283" s="1" t="s">
        <v>906</v>
      </c>
      <c r="H283" s="1" t="s">
        <v>1334</v>
      </c>
      <c r="I283" s="1" t="s">
        <v>74</v>
      </c>
      <c r="J283" s="1">
        <v>0</v>
      </c>
      <c r="K283" s="1" t="s">
        <v>62</v>
      </c>
      <c r="L283" s="1" t="e">
        <v>#N/A</v>
      </c>
      <c r="M283" s="1" t="e">
        <v>#N/A</v>
      </c>
      <c r="N283" s="1" t="e">
        <v>#N/A</v>
      </c>
      <c r="O283" s="1" t="e">
        <v>#N/A</v>
      </c>
      <c r="P283" s="1">
        <v>75.400000000000006</v>
      </c>
      <c r="Q283" s="1">
        <v>111.3</v>
      </c>
      <c r="R283" s="1">
        <v>159.5</v>
      </c>
      <c r="S283" s="16">
        <v>180</v>
      </c>
      <c r="T283" s="16">
        <v>140</v>
      </c>
      <c r="U283" s="16">
        <v>100</v>
      </c>
      <c r="V283" s="7">
        <v>140.60000000000002</v>
      </c>
    </row>
    <row r="284" spans="1:22" ht="15.75" customHeight="1" x14ac:dyDescent="0.2">
      <c r="A284" s="1" t="s">
        <v>1953</v>
      </c>
      <c r="B284" s="1" t="s">
        <v>1954</v>
      </c>
      <c r="C284" s="1" t="s">
        <v>680</v>
      </c>
      <c r="D284" s="1">
        <f>VLOOKUP(A284,samples!A:E,5,FALSE)</f>
        <v>323</v>
      </c>
      <c r="E284" s="1" t="s">
        <v>1955</v>
      </c>
      <c r="F284" s="1">
        <f>VLOOKUP(A284,samples!A:H,8,FALSE)</f>
        <v>1</v>
      </c>
      <c r="G284" s="1" t="s">
        <v>906</v>
      </c>
      <c r="H284" s="1" t="s">
        <v>1334</v>
      </c>
      <c r="I284" s="1" t="s">
        <v>74</v>
      </c>
      <c r="J284" s="1">
        <v>0</v>
      </c>
      <c r="K284" s="1" t="s">
        <v>62</v>
      </c>
      <c r="L284" s="1" t="e">
        <v>#N/A</v>
      </c>
      <c r="M284" s="1" t="e">
        <v>#N/A</v>
      </c>
      <c r="N284" s="1" t="e">
        <v>#N/A</v>
      </c>
      <c r="O284" s="1" t="e">
        <v>#N/A</v>
      </c>
      <c r="P284" s="1">
        <v>75.400000000000006</v>
      </c>
      <c r="Q284" s="1">
        <v>111.3</v>
      </c>
      <c r="R284" s="1">
        <v>159.5</v>
      </c>
      <c r="S284" s="16">
        <v>180</v>
      </c>
      <c r="T284" s="16">
        <v>140</v>
      </c>
      <c r="U284" s="16">
        <v>100</v>
      </c>
      <c r="V284" s="7">
        <v>140.60000000000002</v>
      </c>
    </row>
    <row r="285" spans="1:22" ht="15.75" customHeight="1" x14ac:dyDescent="0.2">
      <c r="A285" s="1" t="s">
        <v>1957</v>
      </c>
      <c r="B285" s="1" t="s">
        <v>693</v>
      </c>
      <c r="C285" s="1" t="s">
        <v>693</v>
      </c>
      <c r="D285" s="1">
        <f>VLOOKUP(A285,samples!A:E,5,FALSE)</f>
        <v>324</v>
      </c>
      <c r="E285" s="1" t="s">
        <v>1958</v>
      </c>
      <c r="F285" s="1">
        <f>VLOOKUP(A285,samples!A:H,8,FALSE)</f>
        <v>1</v>
      </c>
      <c r="G285" s="1" t="s">
        <v>353</v>
      </c>
      <c r="H285" s="1" t="s">
        <v>107</v>
      </c>
      <c r="I285" s="1" t="s">
        <v>275</v>
      </c>
      <c r="J285" s="1">
        <v>0</v>
      </c>
      <c r="K285" s="1" t="s">
        <v>62</v>
      </c>
      <c r="L285" s="1" t="e">
        <v>#N/A</v>
      </c>
      <c r="M285" s="1" t="e">
        <v>#N/A</v>
      </c>
      <c r="N285" s="1" t="e">
        <v>#N/A</v>
      </c>
      <c r="O285" s="1" t="e">
        <v>#N/A</v>
      </c>
      <c r="P285" s="1">
        <v>76.8</v>
      </c>
      <c r="Q285" s="1">
        <v>108.6</v>
      </c>
      <c r="R285" s="1">
        <v>155.5</v>
      </c>
      <c r="S285" s="8">
        <v>180</v>
      </c>
      <c r="T285" s="8">
        <v>150</v>
      </c>
      <c r="U285" s="8">
        <v>100</v>
      </c>
      <c r="V285" s="7">
        <v>142.36666666666667</v>
      </c>
    </row>
    <row r="286" spans="1:22" ht="15.75" customHeight="1" x14ac:dyDescent="0.2">
      <c r="A286" s="1" t="s">
        <v>1960</v>
      </c>
      <c r="B286" s="1" t="s">
        <v>672</v>
      </c>
      <c r="C286" s="1" t="s">
        <v>672</v>
      </c>
      <c r="D286" s="1">
        <f>VLOOKUP(A286,samples!A:E,5,FALSE)</f>
        <v>325</v>
      </c>
      <c r="E286" s="1" t="s">
        <v>1961</v>
      </c>
      <c r="F286" s="1">
        <f>VLOOKUP(A286,samples!A:H,8,FALSE)</f>
        <v>1</v>
      </c>
      <c r="G286" s="1" t="s">
        <v>906</v>
      </c>
      <c r="H286" s="1" t="s">
        <v>1334</v>
      </c>
      <c r="I286" s="1" t="s">
        <v>74</v>
      </c>
      <c r="J286" s="1">
        <v>0</v>
      </c>
      <c r="K286" s="1" t="s">
        <v>62</v>
      </c>
      <c r="L286" s="1" t="s">
        <v>333</v>
      </c>
      <c r="M286" s="1" t="s">
        <v>755</v>
      </c>
      <c r="N286" s="1">
        <v>41.8</v>
      </c>
      <c r="O286" s="1">
        <v>2100</v>
      </c>
      <c r="P286" s="1">
        <v>68.7</v>
      </c>
      <c r="Q286" s="1">
        <v>97.6</v>
      </c>
      <c r="R286" s="1">
        <v>142.9</v>
      </c>
      <c r="S286" s="12">
        <v>190</v>
      </c>
      <c r="T286" s="12">
        <v>160</v>
      </c>
      <c r="U286" s="12">
        <v>110</v>
      </c>
      <c r="V286" s="7">
        <v>152.93333333333334</v>
      </c>
    </row>
    <row r="287" spans="1:22" ht="15.75" customHeight="1" x14ac:dyDescent="0.2">
      <c r="A287" s="1" t="s">
        <v>1963</v>
      </c>
      <c r="B287" s="1" t="s">
        <v>684</v>
      </c>
      <c r="C287" s="1" t="s">
        <v>684</v>
      </c>
      <c r="D287" s="1">
        <f>VLOOKUP(A287,samples!A:E,5,FALSE)</f>
        <v>326</v>
      </c>
      <c r="E287" s="1" t="s">
        <v>1964</v>
      </c>
      <c r="F287" s="1">
        <f>VLOOKUP(A287,samples!A:H,8,FALSE)</f>
        <v>1</v>
      </c>
      <c r="G287" s="1" t="s">
        <v>906</v>
      </c>
      <c r="H287" s="1" t="s">
        <v>1334</v>
      </c>
      <c r="I287" s="1" t="s">
        <v>46</v>
      </c>
      <c r="J287" s="1">
        <v>0</v>
      </c>
      <c r="K287" s="1" t="s">
        <v>434</v>
      </c>
      <c r="L287" s="1" t="e">
        <v>#N/A</v>
      </c>
      <c r="M287" s="1" t="e">
        <v>#N/A</v>
      </c>
      <c r="N287" s="1" t="e">
        <v>#N/A</v>
      </c>
      <c r="O287" s="1" t="e">
        <v>#N/A</v>
      </c>
      <c r="P287" s="1">
        <v>82.7</v>
      </c>
      <c r="Q287" s="1">
        <v>126.3</v>
      </c>
      <c r="R287" s="1">
        <v>170.4</v>
      </c>
      <c r="S287" s="29">
        <v>170</v>
      </c>
      <c r="T287" s="29">
        <v>130</v>
      </c>
      <c r="U287" s="29">
        <v>90</v>
      </c>
      <c r="V287" s="7">
        <v>129.53333333333336</v>
      </c>
    </row>
    <row r="288" spans="1:22" ht="15.75" customHeight="1" x14ac:dyDescent="0.2">
      <c r="A288" s="1" t="s">
        <v>1967</v>
      </c>
      <c r="B288" s="1" t="s">
        <v>936</v>
      </c>
      <c r="C288" s="1" t="s">
        <v>936</v>
      </c>
      <c r="D288" s="1">
        <f>VLOOKUP(A288,samples!A:E,5,FALSE)</f>
        <v>327</v>
      </c>
      <c r="E288" s="1" t="s">
        <v>1968</v>
      </c>
      <c r="F288" s="1">
        <f>VLOOKUP(A288,samples!A:H,8,FALSE)</f>
        <v>1</v>
      </c>
      <c r="G288" s="1" t="s">
        <v>236</v>
      </c>
      <c r="H288" s="1" t="s">
        <v>253</v>
      </c>
      <c r="I288" s="1" t="s">
        <v>258</v>
      </c>
      <c r="J288" s="1">
        <v>0</v>
      </c>
      <c r="K288" s="1" t="s">
        <v>62</v>
      </c>
      <c r="L288" s="1" t="e">
        <v>#N/A</v>
      </c>
      <c r="M288" s="1" t="e">
        <v>#N/A</v>
      </c>
      <c r="N288" s="1" t="e">
        <v>#N/A</v>
      </c>
      <c r="O288" s="1" t="e">
        <v>#N/A</v>
      </c>
      <c r="P288" s="1">
        <v>84.4</v>
      </c>
      <c r="Q288" s="1">
        <v>127.3</v>
      </c>
      <c r="R288" s="1">
        <v>174.8</v>
      </c>
      <c r="S288" s="23">
        <v>170</v>
      </c>
      <c r="T288" s="23">
        <v>130</v>
      </c>
      <c r="U288" s="23">
        <v>80</v>
      </c>
      <c r="V288" s="7">
        <v>127.16666666666666</v>
      </c>
    </row>
    <row r="289" spans="1:22" ht="15.75" customHeight="1" x14ac:dyDescent="0.2">
      <c r="A289" s="1" t="s">
        <v>1970</v>
      </c>
      <c r="B289" s="1" t="s">
        <v>1971</v>
      </c>
      <c r="C289" s="1" t="s">
        <v>631</v>
      </c>
      <c r="D289" s="1">
        <f>VLOOKUP(A289,samples!A:E,5,FALSE)</f>
        <v>328</v>
      </c>
      <c r="E289" s="1" t="s">
        <v>1972</v>
      </c>
      <c r="F289" s="1">
        <f>VLOOKUP(A289,samples!A:H,8,FALSE)</f>
        <v>1</v>
      </c>
      <c r="G289" s="1" t="s">
        <v>236</v>
      </c>
      <c r="H289" s="1" t="s">
        <v>253</v>
      </c>
      <c r="I289" s="1" t="s">
        <v>258</v>
      </c>
      <c r="J289" s="1">
        <v>0</v>
      </c>
      <c r="K289" s="1" t="s">
        <v>62</v>
      </c>
      <c r="L289" s="1" t="e">
        <v>#N/A</v>
      </c>
      <c r="M289" s="1" t="e">
        <v>#N/A</v>
      </c>
      <c r="N289" s="1" t="e">
        <v>#N/A</v>
      </c>
      <c r="O289" s="1" t="e">
        <v>#N/A</v>
      </c>
      <c r="P289" s="1">
        <v>89.8</v>
      </c>
      <c r="Q289" s="1">
        <v>126.6</v>
      </c>
      <c r="R289" s="1">
        <v>167.9</v>
      </c>
      <c r="S289" s="29">
        <v>170</v>
      </c>
      <c r="T289" s="29">
        <v>130</v>
      </c>
      <c r="U289" s="29">
        <v>90</v>
      </c>
      <c r="V289" s="7">
        <v>127.9</v>
      </c>
    </row>
    <row r="290" spans="1:22" ht="15.75" customHeight="1" x14ac:dyDescent="0.2">
      <c r="A290" s="1" t="s">
        <v>1974</v>
      </c>
      <c r="B290" s="1" t="s">
        <v>926</v>
      </c>
      <c r="C290" s="1" t="s">
        <v>926</v>
      </c>
      <c r="D290" s="1">
        <f>VLOOKUP(A290,samples!A:E,5,FALSE)</f>
        <v>329</v>
      </c>
      <c r="E290" s="1" t="s">
        <v>1976</v>
      </c>
      <c r="F290" s="1">
        <f>VLOOKUP(A290,samples!A:H,8,FALSE)</f>
        <v>1</v>
      </c>
      <c r="G290" s="1" t="s">
        <v>236</v>
      </c>
      <c r="H290" s="1" t="s">
        <v>253</v>
      </c>
      <c r="I290" s="1" t="s">
        <v>46</v>
      </c>
      <c r="J290" s="1">
        <v>0</v>
      </c>
      <c r="K290" s="1" t="s">
        <v>62</v>
      </c>
      <c r="L290" s="1" t="s">
        <v>333</v>
      </c>
      <c r="M290" s="1" t="s">
        <v>755</v>
      </c>
      <c r="N290" s="1">
        <v>61.6</v>
      </c>
      <c r="O290" s="1">
        <v>2130</v>
      </c>
      <c r="P290" s="1">
        <v>70.3</v>
      </c>
      <c r="Q290" s="1">
        <v>102.7</v>
      </c>
      <c r="R290" s="1">
        <v>149.19999999999999</v>
      </c>
      <c r="S290" s="6">
        <v>190</v>
      </c>
      <c r="T290" s="6">
        <v>150</v>
      </c>
      <c r="U290" s="6">
        <v>110</v>
      </c>
      <c r="V290" s="7">
        <v>148.60000000000002</v>
      </c>
    </row>
    <row r="291" spans="1:22" ht="15.75" customHeight="1" x14ac:dyDescent="0.2">
      <c r="A291" s="1" t="s">
        <v>1978</v>
      </c>
      <c r="B291" s="1" t="s">
        <v>969</v>
      </c>
      <c r="C291" s="1" t="s">
        <v>969</v>
      </c>
      <c r="D291" s="1">
        <f>VLOOKUP(A291,samples!A:E,5,FALSE)</f>
        <v>330</v>
      </c>
      <c r="E291" s="1" t="s">
        <v>1976</v>
      </c>
      <c r="F291" s="1">
        <f>VLOOKUP(A291,samples!A:H,8,FALSE)</f>
        <v>1</v>
      </c>
      <c r="G291" s="1" t="s">
        <v>236</v>
      </c>
      <c r="H291" s="1" t="s">
        <v>253</v>
      </c>
      <c r="I291" s="1" t="s">
        <v>258</v>
      </c>
      <c r="J291" s="1">
        <v>0</v>
      </c>
      <c r="K291" s="1" t="s">
        <v>62</v>
      </c>
      <c r="L291" s="1" t="e">
        <v>#N/A</v>
      </c>
      <c r="M291" s="1" t="e">
        <v>#N/A</v>
      </c>
      <c r="N291" s="1" t="e">
        <v>#N/A</v>
      </c>
      <c r="O291" s="1" t="e">
        <v>#N/A</v>
      </c>
      <c r="P291" s="1">
        <v>87.5</v>
      </c>
      <c r="Q291" s="1">
        <v>125.3</v>
      </c>
      <c r="R291" s="1">
        <v>171</v>
      </c>
      <c r="S291" s="29">
        <v>170</v>
      </c>
      <c r="T291" s="29">
        <v>130</v>
      </c>
      <c r="U291" s="29">
        <v>90</v>
      </c>
      <c r="V291" s="7">
        <v>128.06666666666666</v>
      </c>
    </row>
    <row r="292" spans="1:22" ht="15.75" customHeight="1" x14ac:dyDescent="0.2">
      <c r="A292" s="1" t="s">
        <v>1980</v>
      </c>
      <c r="B292" s="1" t="s">
        <v>880</v>
      </c>
      <c r="C292" s="1" t="s">
        <v>880</v>
      </c>
      <c r="D292" s="1">
        <f>VLOOKUP(A292,samples!A:E,5,FALSE)</f>
        <v>331</v>
      </c>
      <c r="E292" s="1" t="s">
        <v>1981</v>
      </c>
      <c r="F292" s="1">
        <f>VLOOKUP(A292,samples!A:H,8,FALSE)</f>
        <v>1</v>
      </c>
      <c r="G292" s="1" t="s">
        <v>44</v>
      </c>
      <c r="H292" s="1" t="s">
        <v>45</v>
      </c>
      <c r="I292" s="1" t="s">
        <v>275</v>
      </c>
      <c r="J292" s="1">
        <v>0</v>
      </c>
      <c r="K292" s="1" t="s">
        <v>62</v>
      </c>
      <c r="L292" s="1" t="e">
        <v>#N/A</v>
      </c>
      <c r="M292" s="1" t="e">
        <v>#N/A</v>
      </c>
      <c r="N292" s="1" t="e">
        <v>#N/A</v>
      </c>
      <c r="O292" s="1" t="e">
        <v>#N/A</v>
      </c>
      <c r="P292" s="1">
        <v>77.5</v>
      </c>
      <c r="Q292" s="1">
        <v>108.6</v>
      </c>
      <c r="R292" s="1">
        <v>156</v>
      </c>
      <c r="S292" s="8">
        <v>180</v>
      </c>
      <c r="T292" s="8">
        <v>150</v>
      </c>
      <c r="U292" s="8">
        <v>100</v>
      </c>
      <c r="V292" s="7">
        <v>141.96666666666664</v>
      </c>
    </row>
    <row r="293" spans="1:22" ht="15.75" customHeight="1" x14ac:dyDescent="0.2">
      <c r="A293" s="1" t="s">
        <v>1984</v>
      </c>
      <c r="B293" s="1" t="s">
        <v>777</v>
      </c>
      <c r="C293" s="1" t="s">
        <v>777</v>
      </c>
      <c r="D293" s="1">
        <f>VLOOKUP(A293,samples!A:E,5,FALSE)</f>
        <v>332</v>
      </c>
      <c r="E293" s="1" t="s">
        <v>1985</v>
      </c>
      <c r="F293" s="1">
        <f>VLOOKUP(A293,samples!A:H,8,FALSE)</f>
        <v>1</v>
      </c>
      <c r="G293" s="1" t="s">
        <v>906</v>
      </c>
      <c r="H293" s="1" t="s">
        <v>1334</v>
      </c>
      <c r="I293" s="1" t="s">
        <v>74</v>
      </c>
      <c r="J293" s="1">
        <v>0</v>
      </c>
      <c r="K293" s="1" t="s">
        <v>62</v>
      </c>
      <c r="L293" s="1" t="e">
        <v>#N/A</v>
      </c>
      <c r="M293" s="1" t="e">
        <v>#N/A</v>
      </c>
      <c r="N293" s="1" t="e">
        <v>#N/A</v>
      </c>
      <c r="O293" s="1" t="e">
        <v>#N/A</v>
      </c>
      <c r="P293" s="1">
        <v>81</v>
      </c>
      <c r="Q293" s="1">
        <v>104.1</v>
      </c>
      <c r="R293" s="1">
        <v>150.80000000000001</v>
      </c>
      <c r="S293" s="6">
        <v>180</v>
      </c>
      <c r="T293" s="6">
        <v>150</v>
      </c>
      <c r="U293" s="6">
        <v>110</v>
      </c>
      <c r="V293" s="7">
        <v>144.03333333333336</v>
      </c>
    </row>
    <row r="294" spans="1:22" ht="15.75" customHeight="1" x14ac:dyDescent="0.2">
      <c r="A294" s="1" t="s">
        <v>1987</v>
      </c>
      <c r="B294" s="1" t="s">
        <v>1988</v>
      </c>
      <c r="C294" s="1" t="s">
        <v>953</v>
      </c>
      <c r="D294" s="1">
        <f>VLOOKUP(A294,samples!A:E,5,FALSE)</f>
        <v>333</v>
      </c>
      <c r="E294" s="1" t="s">
        <v>1989</v>
      </c>
      <c r="F294" s="1">
        <f>VLOOKUP(A294,samples!A:H,8,FALSE)</f>
        <v>1</v>
      </c>
      <c r="G294" s="1" t="s">
        <v>877</v>
      </c>
      <c r="H294" s="1" t="s">
        <v>86</v>
      </c>
      <c r="I294" s="1" t="s">
        <v>258</v>
      </c>
      <c r="J294" s="1">
        <v>0</v>
      </c>
      <c r="K294" s="1" t="s">
        <v>434</v>
      </c>
      <c r="L294" s="1" t="e">
        <v>#N/A</v>
      </c>
      <c r="M294" s="1" t="e">
        <v>#N/A</v>
      </c>
      <c r="N294" s="1" t="e">
        <v>#N/A</v>
      </c>
      <c r="O294" s="1" t="e">
        <v>#N/A</v>
      </c>
      <c r="P294" s="1">
        <v>101.8</v>
      </c>
      <c r="Q294" s="1">
        <v>140.6</v>
      </c>
      <c r="R294" s="1">
        <v>181.8</v>
      </c>
      <c r="S294" s="54">
        <v>150</v>
      </c>
      <c r="T294" s="54">
        <v>120</v>
      </c>
      <c r="U294" s="54">
        <v>70</v>
      </c>
      <c r="V294" s="7">
        <v>114.6</v>
      </c>
    </row>
    <row r="295" spans="1:22" ht="15.75" customHeight="1" x14ac:dyDescent="0.2">
      <c r="A295" s="1" t="s">
        <v>1991</v>
      </c>
      <c r="B295" s="1" t="s">
        <v>1992</v>
      </c>
      <c r="C295" s="1" t="s">
        <v>614</v>
      </c>
      <c r="D295" s="1">
        <f>VLOOKUP(A295,samples!A:E,5,FALSE)</f>
        <v>334</v>
      </c>
      <c r="E295" s="1" t="s">
        <v>1993</v>
      </c>
      <c r="F295" s="1">
        <f>VLOOKUP(A295,samples!A:H,8,FALSE)</f>
        <v>1</v>
      </c>
      <c r="G295" s="1" t="s">
        <v>73</v>
      </c>
      <c r="H295" s="1" t="s">
        <v>86</v>
      </c>
      <c r="I295" s="1" t="s">
        <v>258</v>
      </c>
      <c r="J295" s="1">
        <v>0</v>
      </c>
      <c r="K295" s="1" t="s">
        <v>434</v>
      </c>
      <c r="L295" s="1" t="e">
        <v>#N/A</v>
      </c>
      <c r="M295" s="1" t="e">
        <v>#N/A</v>
      </c>
      <c r="N295" s="1" t="e">
        <v>#N/A</v>
      </c>
      <c r="O295" s="1" t="e">
        <v>#N/A</v>
      </c>
      <c r="P295" s="1">
        <v>73</v>
      </c>
      <c r="Q295" s="1">
        <v>72.5</v>
      </c>
      <c r="R295" s="1">
        <v>127.4</v>
      </c>
      <c r="S295" s="26">
        <v>180</v>
      </c>
      <c r="T295" s="26">
        <v>180</v>
      </c>
      <c r="U295" s="26">
        <v>130</v>
      </c>
      <c r="V295" s="7">
        <v>165.03333333333336</v>
      </c>
    </row>
    <row r="296" spans="1:22" ht="15.75" customHeight="1" x14ac:dyDescent="0.2">
      <c r="A296" s="1" t="s">
        <v>1995</v>
      </c>
      <c r="B296" s="1" t="s">
        <v>1996</v>
      </c>
      <c r="C296" s="1" t="s">
        <v>614</v>
      </c>
      <c r="D296" s="1">
        <f>VLOOKUP(A296,samples!A:E,5,FALSE)</f>
        <v>335</v>
      </c>
      <c r="E296" s="1" t="s">
        <v>1997</v>
      </c>
      <c r="F296" s="1">
        <f>VLOOKUP(A296,samples!A:H,8,FALSE)</f>
        <v>1</v>
      </c>
      <c r="G296" s="1" t="s">
        <v>73</v>
      </c>
      <c r="H296" s="1" t="s">
        <v>86</v>
      </c>
      <c r="I296" s="1" t="s">
        <v>258</v>
      </c>
      <c r="J296" s="1">
        <v>0</v>
      </c>
      <c r="K296" s="1" t="s">
        <v>434</v>
      </c>
      <c r="L296" s="1" t="e">
        <v>#N/A</v>
      </c>
      <c r="M296" s="1" t="e">
        <v>#N/A</v>
      </c>
      <c r="N296" s="1" t="e">
        <v>#N/A</v>
      </c>
      <c r="O296" s="1" t="e">
        <v>#N/A</v>
      </c>
      <c r="P296" s="1">
        <v>73</v>
      </c>
      <c r="Q296" s="1">
        <v>72.5</v>
      </c>
      <c r="R296" s="1">
        <v>127.4</v>
      </c>
      <c r="S296" s="26">
        <v>180</v>
      </c>
      <c r="T296" s="26">
        <v>180</v>
      </c>
      <c r="U296" s="26">
        <v>130</v>
      </c>
      <c r="V296" s="7">
        <v>165.03333333333336</v>
      </c>
    </row>
    <row r="297" spans="1:22" ht="15.75" customHeight="1" x14ac:dyDescent="0.2">
      <c r="A297" s="1" t="s">
        <v>1999</v>
      </c>
      <c r="B297" s="1" t="s">
        <v>2000</v>
      </c>
      <c r="C297" s="1" t="s">
        <v>473</v>
      </c>
      <c r="D297" s="1">
        <f>VLOOKUP(A297,samples!A:E,5,FALSE)</f>
        <v>336</v>
      </c>
      <c r="E297" s="1" t="s">
        <v>2001</v>
      </c>
      <c r="F297" s="1">
        <f>VLOOKUP(A297,samples!A:H,8,FALSE)</f>
        <v>1</v>
      </c>
      <c r="G297" s="1" t="s">
        <v>578</v>
      </c>
      <c r="H297" s="1" t="s">
        <v>816</v>
      </c>
      <c r="I297" s="1" t="s">
        <v>74</v>
      </c>
      <c r="J297" s="1">
        <v>0</v>
      </c>
      <c r="K297" s="1" t="s">
        <v>62</v>
      </c>
      <c r="L297" s="1" t="e">
        <v>#N/A</v>
      </c>
      <c r="M297" s="1" t="e">
        <v>#N/A</v>
      </c>
      <c r="N297" s="1" t="e">
        <v>#N/A</v>
      </c>
      <c r="O297" s="1" t="e">
        <v>#N/A</v>
      </c>
      <c r="P297" s="1">
        <v>75</v>
      </c>
      <c r="Q297" s="1">
        <v>105</v>
      </c>
      <c r="R297" s="1">
        <v>153</v>
      </c>
      <c r="S297" s="8">
        <v>180</v>
      </c>
      <c r="T297" s="8">
        <v>150</v>
      </c>
      <c r="U297" s="8">
        <v>100</v>
      </c>
      <c r="V297" s="7">
        <v>145</v>
      </c>
    </row>
    <row r="298" spans="1:22" ht="15.75" customHeight="1" x14ac:dyDescent="0.2">
      <c r="A298" s="1" t="s">
        <v>2003</v>
      </c>
      <c r="B298" s="1" t="s">
        <v>752</v>
      </c>
      <c r="C298" s="1" t="s">
        <v>752</v>
      </c>
      <c r="D298" s="1">
        <f>VLOOKUP(A298,samples!A:E,5,FALSE)</f>
        <v>337</v>
      </c>
      <c r="E298" s="1" t="s">
        <v>2004</v>
      </c>
      <c r="F298" s="1">
        <f>VLOOKUP(A298,samples!A:H,8,FALSE)</f>
        <v>1</v>
      </c>
      <c r="G298" s="1" t="s">
        <v>877</v>
      </c>
      <c r="H298" s="1" t="s">
        <v>86</v>
      </c>
      <c r="I298" s="1" t="s">
        <v>2006</v>
      </c>
      <c r="J298" s="1">
        <v>0</v>
      </c>
      <c r="K298" s="1" t="s">
        <v>47</v>
      </c>
      <c r="L298" s="1" t="e">
        <v>#N/A</v>
      </c>
      <c r="M298" s="1" t="e">
        <v>#N/A</v>
      </c>
      <c r="N298" s="1" t="e">
        <v>#N/A</v>
      </c>
      <c r="O298" s="1" t="e">
        <v>#N/A</v>
      </c>
      <c r="P298" s="1">
        <v>73.900000000000006</v>
      </c>
      <c r="Q298" s="1">
        <v>75.5</v>
      </c>
      <c r="R298" s="1">
        <v>127.9</v>
      </c>
      <c r="S298" s="26">
        <v>180</v>
      </c>
      <c r="T298" s="26">
        <v>180</v>
      </c>
      <c r="U298" s="26">
        <v>130</v>
      </c>
      <c r="V298" s="7">
        <v>163.56666666666666</v>
      </c>
    </row>
    <row r="299" spans="1:22" ht="15.75" customHeight="1" x14ac:dyDescent="0.2">
      <c r="A299" s="1" t="s">
        <v>2007</v>
      </c>
      <c r="B299" s="1" t="s">
        <v>2008</v>
      </c>
      <c r="C299" s="1" t="s">
        <v>491</v>
      </c>
      <c r="D299" s="1">
        <f>VLOOKUP(A299,samples!A:E,5,FALSE)</f>
        <v>338</v>
      </c>
      <c r="E299" s="1" t="s">
        <v>2009</v>
      </c>
      <c r="F299" s="1">
        <f>VLOOKUP(A299,samples!A:H,8,FALSE)</f>
        <v>1</v>
      </c>
      <c r="G299" s="1" t="s">
        <v>1577</v>
      </c>
      <c r="H299" s="1" t="s">
        <v>1333</v>
      </c>
      <c r="I299" s="1" t="s">
        <v>46</v>
      </c>
      <c r="J299" s="1">
        <v>0</v>
      </c>
      <c r="K299" s="1" t="s">
        <v>62</v>
      </c>
      <c r="L299" s="1" t="e">
        <v>#N/A</v>
      </c>
      <c r="M299" s="1" t="e">
        <v>#N/A</v>
      </c>
      <c r="N299" s="1" t="e">
        <v>#N/A</v>
      </c>
      <c r="O299" s="1" t="e">
        <v>#N/A</v>
      </c>
      <c r="P299" s="1">
        <v>77</v>
      </c>
      <c r="Q299" s="1">
        <v>106.8</v>
      </c>
      <c r="R299" s="1">
        <v>155.1</v>
      </c>
      <c r="S299" s="8">
        <v>180</v>
      </c>
      <c r="T299" s="8">
        <v>150</v>
      </c>
      <c r="U299" s="8">
        <v>100</v>
      </c>
      <c r="V299" s="7">
        <v>143.03333333333336</v>
      </c>
    </row>
    <row r="300" spans="1:22" ht="15.75" customHeight="1" x14ac:dyDescent="0.2">
      <c r="A300" s="1" t="s">
        <v>2011</v>
      </c>
      <c r="B300" s="1" t="s">
        <v>668</v>
      </c>
      <c r="C300" s="1" t="s">
        <v>668</v>
      </c>
      <c r="D300" s="1">
        <f>VLOOKUP(A300,samples!A:E,5,FALSE)</f>
        <v>339</v>
      </c>
      <c r="E300" s="1" t="s">
        <v>2012</v>
      </c>
      <c r="F300" s="1">
        <f>VLOOKUP(A300,samples!A:H,8,FALSE)</f>
        <v>1</v>
      </c>
      <c r="G300" s="1" t="s">
        <v>353</v>
      </c>
      <c r="H300" s="1" t="s">
        <v>107</v>
      </c>
      <c r="I300" s="1" t="s">
        <v>61</v>
      </c>
      <c r="J300" s="1">
        <v>0</v>
      </c>
      <c r="K300" s="1" t="s">
        <v>62</v>
      </c>
      <c r="L300" s="1" t="e">
        <v>#N/A</v>
      </c>
      <c r="M300" s="1" t="e">
        <v>#N/A</v>
      </c>
      <c r="N300" s="1" t="e">
        <v>#N/A</v>
      </c>
      <c r="O300" s="1" t="e">
        <v>#N/A</v>
      </c>
      <c r="P300" s="1">
        <v>95.5</v>
      </c>
      <c r="Q300" s="1">
        <v>130.9</v>
      </c>
      <c r="R300" s="1">
        <v>169.4</v>
      </c>
      <c r="S300" s="13">
        <v>160</v>
      </c>
      <c r="T300" s="13">
        <v>130</v>
      </c>
      <c r="U300" s="13">
        <v>90</v>
      </c>
      <c r="V300" s="7">
        <v>124.06666666666666</v>
      </c>
    </row>
    <row r="301" spans="1:22" ht="15.75" customHeight="1" x14ac:dyDescent="0.2">
      <c r="A301" s="1" t="s">
        <v>2014</v>
      </c>
      <c r="B301" s="1" t="s">
        <v>2015</v>
      </c>
      <c r="C301" s="1" t="s">
        <v>668</v>
      </c>
      <c r="D301" s="1">
        <f>VLOOKUP(A301,samples!A:E,5,FALSE)</f>
        <v>340</v>
      </c>
      <c r="E301" s="1" t="s">
        <v>2016</v>
      </c>
      <c r="F301" s="1">
        <f>VLOOKUP(A301,samples!A:H,8,FALSE)</f>
        <v>1</v>
      </c>
      <c r="G301" s="1" t="s">
        <v>353</v>
      </c>
      <c r="H301" s="1" t="s">
        <v>107</v>
      </c>
      <c r="I301" s="1" t="s">
        <v>61</v>
      </c>
      <c r="J301" s="1">
        <v>0</v>
      </c>
      <c r="K301" s="1" t="s">
        <v>62</v>
      </c>
      <c r="L301" s="1" t="e">
        <v>#N/A</v>
      </c>
      <c r="M301" s="1" t="e">
        <v>#N/A</v>
      </c>
      <c r="N301" s="1" t="e">
        <v>#N/A</v>
      </c>
      <c r="O301" s="1" t="e">
        <v>#N/A</v>
      </c>
      <c r="P301" s="1">
        <v>95.5</v>
      </c>
      <c r="Q301" s="1">
        <v>130.9</v>
      </c>
      <c r="R301" s="1">
        <v>169.4</v>
      </c>
      <c r="S301" s="13">
        <v>160</v>
      </c>
      <c r="T301" s="13">
        <v>130</v>
      </c>
      <c r="U301" s="13">
        <v>90</v>
      </c>
      <c r="V301" s="7">
        <v>124.06666666666666</v>
      </c>
    </row>
    <row r="302" spans="1:22" ht="15.75" customHeight="1" x14ac:dyDescent="0.2">
      <c r="A302" s="1" t="s">
        <v>2018</v>
      </c>
      <c r="B302" s="1" t="s">
        <v>892</v>
      </c>
      <c r="C302" s="1" t="s">
        <v>892</v>
      </c>
      <c r="D302" s="1">
        <f>VLOOKUP(A302,samples!A:E,5,FALSE)</f>
        <v>341</v>
      </c>
      <c r="E302" s="1" t="s">
        <v>2019</v>
      </c>
      <c r="F302" s="1">
        <f>VLOOKUP(A302,samples!A:H,8,FALSE)</f>
        <v>1</v>
      </c>
      <c r="G302" s="1" t="s">
        <v>906</v>
      </c>
      <c r="H302" s="1" t="s">
        <v>1334</v>
      </c>
      <c r="I302" s="1" t="s">
        <v>74</v>
      </c>
      <c r="J302" s="1">
        <v>0</v>
      </c>
      <c r="K302" s="1" t="s">
        <v>62</v>
      </c>
      <c r="L302" s="1" t="e">
        <v>#N/A</v>
      </c>
      <c r="M302" s="1" t="e">
        <v>#N/A</v>
      </c>
      <c r="N302" s="1" t="e">
        <v>#N/A</v>
      </c>
      <c r="O302" s="1" t="e">
        <v>#N/A</v>
      </c>
      <c r="P302" s="1">
        <v>76.099999999999994</v>
      </c>
      <c r="Q302" s="1">
        <v>100.4</v>
      </c>
      <c r="R302" s="1">
        <v>144.5</v>
      </c>
      <c r="S302" s="10">
        <v>180</v>
      </c>
      <c r="T302" s="10">
        <v>160</v>
      </c>
      <c r="U302" s="10">
        <v>110</v>
      </c>
      <c r="V302" s="7">
        <v>149</v>
      </c>
    </row>
    <row r="303" spans="1:22" ht="15.75" customHeight="1" x14ac:dyDescent="0.2">
      <c r="A303" s="1" t="s">
        <v>2021</v>
      </c>
      <c r="B303" s="1" t="s">
        <v>2022</v>
      </c>
      <c r="C303" s="1" t="s">
        <v>523</v>
      </c>
      <c r="D303" s="1">
        <f>VLOOKUP(A303,samples!A:E,5,FALSE)</f>
        <v>342</v>
      </c>
      <c r="E303" s="1" t="s">
        <v>2024</v>
      </c>
      <c r="F303" s="1">
        <f>VLOOKUP(A303,samples!A:H,8,FALSE)</f>
        <v>2</v>
      </c>
      <c r="G303" s="1" t="s">
        <v>341</v>
      </c>
      <c r="H303" s="1" t="s">
        <v>175</v>
      </c>
      <c r="I303" s="1" t="s">
        <v>773</v>
      </c>
      <c r="J303" s="1">
        <v>0</v>
      </c>
      <c r="K303" s="1" t="s">
        <v>62</v>
      </c>
      <c r="L303" s="1" t="s">
        <v>535</v>
      </c>
      <c r="M303" s="1" t="s">
        <v>75</v>
      </c>
      <c r="N303" s="1">
        <v>56.3</v>
      </c>
      <c r="O303" s="1">
        <v>2130</v>
      </c>
      <c r="P303" s="1">
        <v>78.099999999999994</v>
      </c>
      <c r="Q303" s="1">
        <v>107.6</v>
      </c>
      <c r="R303" s="1">
        <v>158</v>
      </c>
      <c r="S303" s="8">
        <v>180</v>
      </c>
      <c r="T303" s="8">
        <v>150</v>
      </c>
      <c r="U303" s="8">
        <v>100</v>
      </c>
      <c r="V303" s="7">
        <v>141.43333333333334</v>
      </c>
    </row>
    <row r="304" spans="1:22" ht="15.75" customHeight="1" x14ac:dyDescent="0.2">
      <c r="A304" s="1" t="s">
        <v>2026</v>
      </c>
      <c r="B304" s="1" t="s">
        <v>2027</v>
      </c>
      <c r="C304" s="1" t="s">
        <v>524</v>
      </c>
      <c r="D304" s="1">
        <f>VLOOKUP(A304,samples!A:E,5,FALSE)</f>
        <v>343</v>
      </c>
      <c r="E304" s="1" t="s">
        <v>2024</v>
      </c>
      <c r="F304" s="1">
        <f>VLOOKUP(A304,samples!A:H,8,FALSE)</f>
        <v>2</v>
      </c>
      <c r="G304" s="1" t="s">
        <v>341</v>
      </c>
      <c r="H304" s="1" t="s">
        <v>175</v>
      </c>
      <c r="I304" s="1" t="s">
        <v>74</v>
      </c>
      <c r="J304" s="1">
        <v>0</v>
      </c>
      <c r="K304" s="1" t="s">
        <v>62</v>
      </c>
      <c r="L304" s="1" t="s">
        <v>535</v>
      </c>
      <c r="M304" s="1" t="s">
        <v>75</v>
      </c>
      <c r="N304" s="1">
        <v>47.9</v>
      </c>
      <c r="O304" s="1">
        <v>2130</v>
      </c>
      <c r="P304" s="1">
        <v>70.8</v>
      </c>
      <c r="Q304" s="1">
        <v>95.3</v>
      </c>
      <c r="R304" s="1">
        <v>140.5</v>
      </c>
      <c r="S304" s="17">
        <v>190</v>
      </c>
      <c r="T304" s="17">
        <v>160</v>
      </c>
      <c r="U304" s="17">
        <v>120</v>
      </c>
      <c r="V304" s="7">
        <v>153.80000000000001</v>
      </c>
    </row>
    <row r="305" spans="1:22" ht="15.75" customHeight="1" x14ac:dyDescent="0.2">
      <c r="A305" s="1" t="s">
        <v>2029</v>
      </c>
      <c r="B305" s="1" t="s">
        <v>2030</v>
      </c>
      <c r="C305" s="1" t="s">
        <v>524</v>
      </c>
      <c r="D305" s="1">
        <f>VLOOKUP(A305,samples!A:E,5,FALSE)</f>
        <v>344</v>
      </c>
      <c r="E305" s="1" t="s">
        <v>2031</v>
      </c>
      <c r="F305" s="1">
        <f>VLOOKUP(A305,samples!A:H,8,FALSE)</f>
        <v>2</v>
      </c>
      <c r="G305" s="1" t="s">
        <v>341</v>
      </c>
      <c r="H305" s="1" t="s">
        <v>175</v>
      </c>
      <c r="I305" s="1" t="s">
        <v>74</v>
      </c>
      <c r="J305" s="1">
        <v>0</v>
      </c>
      <c r="K305" s="1" t="s">
        <v>62</v>
      </c>
      <c r="L305" s="1" t="s">
        <v>535</v>
      </c>
      <c r="M305" s="1" t="s">
        <v>75</v>
      </c>
      <c r="N305" s="1">
        <v>47.9</v>
      </c>
      <c r="O305" s="1">
        <v>2130</v>
      </c>
      <c r="P305" s="1">
        <v>70.8</v>
      </c>
      <c r="Q305" s="1">
        <v>95.3</v>
      </c>
      <c r="R305" s="1">
        <v>140.5</v>
      </c>
      <c r="S305" s="17">
        <v>190</v>
      </c>
      <c r="T305" s="17">
        <v>160</v>
      </c>
      <c r="U305" s="17">
        <v>120</v>
      </c>
      <c r="V305" s="7">
        <v>153.80000000000001</v>
      </c>
    </row>
    <row r="306" spans="1:22" ht="15.75" customHeight="1" x14ac:dyDescent="0.2">
      <c r="A306" s="1" t="s">
        <v>2033</v>
      </c>
      <c r="B306" s="1" t="s">
        <v>1046</v>
      </c>
      <c r="C306" s="1" t="s">
        <v>1046</v>
      </c>
      <c r="D306" s="1">
        <f>VLOOKUP(A306,samples!A:E,5,FALSE)</f>
        <v>345</v>
      </c>
      <c r="E306" s="1" t="s">
        <v>2034</v>
      </c>
      <c r="F306" s="1">
        <f>VLOOKUP(A306,samples!A:H,8,FALSE)</f>
        <v>2</v>
      </c>
      <c r="G306" s="1" t="s">
        <v>353</v>
      </c>
      <c r="H306" s="1" t="s">
        <v>107</v>
      </c>
      <c r="I306" s="1" t="s">
        <v>74</v>
      </c>
      <c r="J306" s="1">
        <v>0</v>
      </c>
      <c r="K306" s="1" t="s">
        <v>62</v>
      </c>
      <c r="L306" s="1" t="e">
        <v>#N/A</v>
      </c>
      <c r="M306" s="1" t="e">
        <v>#N/A</v>
      </c>
      <c r="N306" s="1" t="e">
        <v>#N/A</v>
      </c>
      <c r="O306" s="1" t="e">
        <v>#N/A</v>
      </c>
      <c r="P306" s="1">
        <v>73.7</v>
      </c>
      <c r="Q306" s="1">
        <v>102.8</v>
      </c>
      <c r="R306" s="1">
        <v>152.19999999999999</v>
      </c>
      <c r="S306" s="8">
        <v>180</v>
      </c>
      <c r="T306" s="8">
        <v>150</v>
      </c>
      <c r="U306" s="8">
        <v>100</v>
      </c>
      <c r="V306" s="7">
        <v>146.43333333333334</v>
      </c>
    </row>
    <row r="307" spans="1:22" ht="15.75" customHeight="1" x14ac:dyDescent="0.2">
      <c r="A307" s="1" t="s">
        <v>2036</v>
      </c>
      <c r="B307" s="1" t="s">
        <v>2037</v>
      </c>
      <c r="C307" s="1" t="s">
        <v>538</v>
      </c>
      <c r="D307" s="1">
        <f>VLOOKUP(A307,samples!A:E,5,FALSE)</f>
        <v>346</v>
      </c>
      <c r="E307" s="1" t="s">
        <v>2038</v>
      </c>
      <c r="F307" s="1">
        <f>VLOOKUP(A307,samples!A:H,8,FALSE)</f>
        <v>2</v>
      </c>
      <c r="G307" s="1" t="s">
        <v>374</v>
      </c>
      <c r="H307" s="1" t="s">
        <v>374</v>
      </c>
      <c r="I307" s="1" t="s">
        <v>374</v>
      </c>
      <c r="J307" s="1">
        <v>0</v>
      </c>
      <c r="K307" s="1" t="s">
        <v>434</v>
      </c>
      <c r="L307" s="1" t="s">
        <v>565</v>
      </c>
      <c r="M307" s="1" t="s">
        <v>75</v>
      </c>
      <c r="N307" s="1">
        <v>31.3</v>
      </c>
      <c r="O307" s="1">
        <v>2100</v>
      </c>
      <c r="P307" s="1">
        <v>78.8</v>
      </c>
      <c r="Q307" s="1">
        <v>93.5</v>
      </c>
      <c r="R307" s="1">
        <v>139.19999999999999</v>
      </c>
      <c r="S307" s="28">
        <v>180</v>
      </c>
      <c r="T307" s="28">
        <v>160</v>
      </c>
      <c r="U307" s="28">
        <v>120</v>
      </c>
      <c r="V307" s="7">
        <v>152.16666666666669</v>
      </c>
    </row>
    <row r="308" spans="1:22" ht="15.75" customHeight="1" x14ac:dyDescent="0.2">
      <c r="A308" s="1" t="s">
        <v>2040</v>
      </c>
      <c r="B308" s="1" t="s">
        <v>2041</v>
      </c>
      <c r="C308" s="1" t="s">
        <v>530</v>
      </c>
      <c r="D308" s="1">
        <f>VLOOKUP(A308,samples!A:E,5,FALSE)</f>
        <v>347</v>
      </c>
      <c r="E308" s="1" t="s">
        <v>2042</v>
      </c>
      <c r="F308" s="1">
        <f>VLOOKUP(A308,samples!A:H,8,FALSE)</f>
        <v>2</v>
      </c>
      <c r="G308" s="1" t="s">
        <v>341</v>
      </c>
      <c r="H308" s="1" t="s">
        <v>175</v>
      </c>
      <c r="I308" s="1" t="s">
        <v>543</v>
      </c>
      <c r="J308" s="1">
        <v>0</v>
      </c>
      <c r="K308" s="1" t="s">
        <v>434</v>
      </c>
      <c r="L308" s="1" t="e">
        <v>#N/A</v>
      </c>
      <c r="M308" s="1" t="e">
        <v>#N/A</v>
      </c>
      <c r="N308" s="1" t="e">
        <v>#N/A</v>
      </c>
      <c r="O308" s="1" t="e">
        <v>#N/A</v>
      </c>
      <c r="P308" s="1">
        <v>74.7</v>
      </c>
      <c r="Q308" s="1">
        <v>73.599999999999994</v>
      </c>
      <c r="R308" s="1">
        <v>123.8</v>
      </c>
      <c r="S308" s="26">
        <v>180</v>
      </c>
      <c r="T308" s="26">
        <v>180</v>
      </c>
      <c r="U308" s="26">
        <v>130</v>
      </c>
      <c r="V308" s="7">
        <v>165.3</v>
      </c>
    </row>
    <row r="309" spans="1:22" ht="15.75" customHeight="1" x14ac:dyDescent="0.2">
      <c r="A309" s="1" t="s">
        <v>2044</v>
      </c>
      <c r="B309" s="1" t="s">
        <v>1040</v>
      </c>
      <c r="C309" s="1" t="s">
        <v>1040</v>
      </c>
      <c r="D309" s="1">
        <f>VLOOKUP(A309,samples!A:E,5,FALSE)</f>
        <v>348</v>
      </c>
      <c r="E309" s="1" t="s">
        <v>2045</v>
      </c>
      <c r="F309" s="1">
        <f>VLOOKUP(A309,samples!A:H,8,FALSE)</f>
        <v>2</v>
      </c>
      <c r="G309" s="1" t="s">
        <v>353</v>
      </c>
      <c r="H309" s="1" t="s">
        <v>107</v>
      </c>
      <c r="I309" s="1" t="s">
        <v>74</v>
      </c>
      <c r="J309" s="1">
        <v>0</v>
      </c>
      <c r="K309" s="1" t="s">
        <v>356</v>
      </c>
      <c r="L309" s="1" t="e">
        <v>#N/A</v>
      </c>
      <c r="M309" s="1" t="e">
        <v>#N/A</v>
      </c>
      <c r="N309" s="1" t="e">
        <v>#N/A</v>
      </c>
      <c r="O309" s="1" t="e">
        <v>#N/A</v>
      </c>
      <c r="P309" s="1">
        <v>67.3</v>
      </c>
      <c r="Q309" s="1">
        <v>102.9</v>
      </c>
      <c r="R309" s="1">
        <v>153.4</v>
      </c>
      <c r="S309" s="20">
        <v>190</v>
      </c>
      <c r="T309" s="20">
        <v>150</v>
      </c>
      <c r="U309" s="20">
        <v>100</v>
      </c>
      <c r="V309" s="7">
        <v>148.13333333333333</v>
      </c>
    </row>
    <row r="310" spans="1:22" ht="15.75" customHeight="1" x14ac:dyDescent="0.2">
      <c r="A310" s="1" t="s">
        <v>2047</v>
      </c>
      <c r="B310" s="1" t="s">
        <v>534</v>
      </c>
      <c r="C310" s="1" t="s">
        <v>534</v>
      </c>
      <c r="D310" s="1">
        <f>VLOOKUP(A310,samples!A:E,5,FALSE)</f>
        <v>349</v>
      </c>
      <c r="E310" s="1" t="s">
        <v>2048</v>
      </c>
      <c r="F310" s="1">
        <f>VLOOKUP(A310,samples!A:H,8,FALSE)</f>
        <v>2</v>
      </c>
      <c r="G310" s="1" t="s">
        <v>341</v>
      </c>
      <c r="H310" s="1" t="s">
        <v>175</v>
      </c>
      <c r="I310" s="1" t="s">
        <v>1394</v>
      </c>
      <c r="J310" s="1">
        <v>0</v>
      </c>
      <c r="K310" s="1" t="s">
        <v>434</v>
      </c>
      <c r="L310" s="1" t="e">
        <v>#N/A</v>
      </c>
      <c r="M310" s="1" t="e">
        <v>#N/A</v>
      </c>
      <c r="N310" s="1" t="e">
        <v>#N/A</v>
      </c>
      <c r="O310" s="1" t="e">
        <v>#N/A</v>
      </c>
      <c r="P310" s="1">
        <v>86.2</v>
      </c>
      <c r="Q310" s="1">
        <v>100.7</v>
      </c>
      <c r="R310" s="1">
        <v>137.30000000000001</v>
      </c>
      <c r="S310" s="18">
        <v>170</v>
      </c>
      <c r="T310" s="18">
        <v>160</v>
      </c>
      <c r="U310" s="18">
        <v>120</v>
      </c>
      <c r="V310" s="7">
        <v>147.93333333333334</v>
      </c>
    </row>
    <row r="311" spans="1:22" ht="15.75" customHeight="1" x14ac:dyDescent="0.2">
      <c r="A311" s="1" t="s">
        <v>2051</v>
      </c>
      <c r="B311" s="1" t="s">
        <v>1035</v>
      </c>
      <c r="C311" s="1" t="s">
        <v>1035</v>
      </c>
      <c r="D311" s="1">
        <f>VLOOKUP(A311,samples!A:E,5,FALSE)</f>
        <v>350</v>
      </c>
      <c r="E311" s="1" t="s">
        <v>2052</v>
      </c>
      <c r="F311" s="1">
        <f>VLOOKUP(A311,samples!A:H,8,FALSE)</f>
        <v>2</v>
      </c>
      <c r="G311" s="1" t="s">
        <v>353</v>
      </c>
      <c r="H311" s="1" t="s">
        <v>107</v>
      </c>
      <c r="I311" s="1" t="s">
        <v>74</v>
      </c>
      <c r="J311" s="1">
        <v>0</v>
      </c>
      <c r="K311" s="1" t="s">
        <v>356</v>
      </c>
      <c r="L311" s="1" t="e">
        <v>#N/A</v>
      </c>
      <c r="M311" s="1" t="e">
        <v>#N/A</v>
      </c>
      <c r="N311" s="1" t="e">
        <v>#N/A</v>
      </c>
      <c r="O311" s="1" t="e">
        <v>#N/A</v>
      </c>
      <c r="P311" s="1">
        <v>75.8</v>
      </c>
      <c r="Q311" s="1">
        <v>97</v>
      </c>
      <c r="R311" s="1">
        <v>145.6</v>
      </c>
      <c r="S311" s="10">
        <v>180</v>
      </c>
      <c r="T311" s="10">
        <v>160</v>
      </c>
      <c r="U311" s="10">
        <v>110</v>
      </c>
      <c r="V311" s="7">
        <v>149.86666666666667</v>
      </c>
    </row>
    <row r="312" spans="1:22" ht="15.75" customHeight="1" x14ac:dyDescent="0.2">
      <c r="A312" s="1" t="s">
        <v>2054</v>
      </c>
      <c r="B312" s="1" t="s">
        <v>1033</v>
      </c>
      <c r="C312" s="1" t="s">
        <v>1033</v>
      </c>
      <c r="D312" s="1">
        <f>VLOOKUP(A312,samples!A:E,5,FALSE)</f>
        <v>351</v>
      </c>
      <c r="E312" s="1" t="s">
        <v>2055</v>
      </c>
      <c r="F312" s="1">
        <f>VLOOKUP(A312,samples!A:H,8,FALSE)</f>
        <v>2</v>
      </c>
      <c r="G312" s="1" t="s">
        <v>353</v>
      </c>
      <c r="H312" s="1" t="s">
        <v>107</v>
      </c>
      <c r="I312" s="1" t="s">
        <v>258</v>
      </c>
      <c r="J312" s="1">
        <v>0</v>
      </c>
      <c r="K312" s="1" t="s">
        <v>434</v>
      </c>
      <c r="L312" s="1" t="s">
        <v>535</v>
      </c>
      <c r="M312" s="1" t="s">
        <v>755</v>
      </c>
      <c r="N312" s="1">
        <v>39.5</v>
      </c>
      <c r="O312" s="1">
        <v>2100</v>
      </c>
      <c r="P312" s="1">
        <v>72</v>
      </c>
      <c r="Q312" s="1">
        <v>79.8</v>
      </c>
      <c r="R312" s="1">
        <v>126.7</v>
      </c>
      <c r="S312" s="26">
        <v>180</v>
      </c>
      <c r="T312" s="26">
        <v>180</v>
      </c>
      <c r="U312" s="26">
        <v>130</v>
      </c>
      <c r="V312" s="7">
        <v>163.16666666666669</v>
      </c>
    </row>
    <row r="313" spans="1:22" ht="15.75" customHeight="1" x14ac:dyDescent="0.2">
      <c r="A313" s="1" t="s">
        <v>2057</v>
      </c>
      <c r="B313" s="1" t="s">
        <v>2058</v>
      </c>
      <c r="C313" s="1" t="s">
        <v>527</v>
      </c>
      <c r="D313" s="1">
        <f>VLOOKUP(A313,samples!A:E,5,FALSE)</f>
        <v>352</v>
      </c>
      <c r="E313" s="1" t="s">
        <v>2059</v>
      </c>
      <c r="F313" s="1">
        <f>VLOOKUP(A313,samples!A:H,8,FALSE)</f>
        <v>2</v>
      </c>
      <c r="G313" s="1" t="s">
        <v>341</v>
      </c>
      <c r="H313" s="1" t="s">
        <v>175</v>
      </c>
      <c r="I313" s="1" t="s">
        <v>74</v>
      </c>
      <c r="J313" s="1">
        <v>0</v>
      </c>
      <c r="K313" s="1" t="s">
        <v>75</v>
      </c>
      <c r="L313" s="1" t="e">
        <v>#N/A</v>
      </c>
      <c r="M313" s="1" t="e">
        <v>#N/A</v>
      </c>
      <c r="N313" s="1" t="e">
        <v>#N/A</v>
      </c>
      <c r="O313" s="1" t="e">
        <v>#N/A</v>
      </c>
      <c r="P313" s="1" t="e">
        <v>#N/A</v>
      </c>
      <c r="Q313" s="1" t="e">
        <v>#N/A</v>
      </c>
      <c r="R313" s="1" t="e">
        <v>#N/A</v>
      </c>
      <c r="S313" s="1" t="e">
        <v>#N/A</v>
      </c>
      <c r="T313" s="1" t="e">
        <v>#N/A</v>
      </c>
      <c r="U313" s="1" t="e">
        <v>#N/A</v>
      </c>
      <c r="V313" s="7" t="e">
        <v>#N/A</v>
      </c>
    </row>
    <row r="314" spans="1:22" ht="15.75" customHeight="1" x14ac:dyDescent="0.2">
      <c r="A314" s="1" t="s">
        <v>2061</v>
      </c>
      <c r="B314" s="1" t="s">
        <v>1045</v>
      </c>
      <c r="C314" s="1" t="s">
        <v>1045</v>
      </c>
      <c r="D314" s="1">
        <f>VLOOKUP(A314,samples!A:E,5,FALSE)</f>
        <v>353</v>
      </c>
      <c r="E314" s="1" t="s">
        <v>2059</v>
      </c>
      <c r="F314" s="1">
        <f>VLOOKUP(A314,samples!A:H,8,FALSE)</f>
        <v>2</v>
      </c>
      <c r="G314" s="1" t="s">
        <v>353</v>
      </c>
      <c r="H314" s="1" t="s">
        <v>107</v>
      </c>
      <c r="I314" s="1" t="s">
        <v>74</v>
      </c>
      <c r="J314" s="1">
        <v>0</v>
      </c>
      <c r="K314" s="1" t="s">
        <v>356</v>
      </c>
      <c r="L314" s="1" t="e">
        <v>#N/A</v>
      </c>
      <c r="M314" s="1" t="e">
        <v>#N/A</v>
      </c>
      <c r="N314" s="1" t="e">
        <v>#N/A</v>
      </c>
      <c r="O314" s="1" t="e">
        <v>#N/A</v>
      </c>
      <c r="P314" s="1">
        <v>86.4</v>
      </c>
      <c r="Q314" s="1">
        <v>116.6</v>
      </c>
      <c r="R314" s="1">
        <v>159.4</v>
      </c>
      <c r="S314" s="21">
        <v>170</v>
      </c>
      <c r="T314" s="21">
        <v>140</v>
      </c>
      <c r="U314" s="21">
        <v>100</v>
      </c>
      <c r="V314" s="7">
        <v>135.19999999999999</v>
      </c>
    </row>
    <row r="315" spans="1:22" ht="15.75" customHeight="1" x14ac:dyDescent="0.2">
      <c r="A315" s="1" t="s">
        <v>2063</v>
      </c>
      <c r="B315" s="1" t="s">
        <v>2064</v>
      </c>
      <c r="C315" s="1" t="s">
        <v>527</v>
      </c>
      <c r="D315" s="1">
        <f>VLOOKUP(A315,samples!A:E,5,FALSE)</f>
        <v>354</v>
      </c>
      <c r="E315" s="1" t="s">
        <v>2065</v>
      </c>
      <c r="F315" s="1">
        <f>VLOOKUP(A315,samples!A:H,8,FALSE)</f>
        <v>2</v>
      </c>
      <c r="G315" s="1" t="s">
        <v>341</v>
      </c>
      <c r="H315" s="1" t="s">
        <v>175</v>
      </c>
      <c r="I315" s="1" t="s">
        <v>74</v>
      </c>
      <c r="J315" s="1">
        <v>0</v>
      </c>
      <c r="K315" s="1" t="s">
        <v>75</v>
      </c>
      <c r="L315" s="1" t="e">
        <v>#N/A</v>
      </c>
      <c r="M315" s="1" t="e">
        <v>#N/A</v>
      </c>
      <c r="N315" s="1" t="e">
        <v>#N/A</v>
      </c>
      <c r="O315" s="1" t="e">
        <v>#N/A</v>
      </c>
      <c r="P315" s="1" t="e">
        <v>#N/A</v>
      </c>
      <c r="Q315" s="1" t="e">
        <v>#N/A</v>
      </c>
      <c r="R315" s="1" t="e">
        <v>#N/A</v>
      </c>
      <c r="S315" s="1" t="e">
        <v>#N/A</v>
      </c>
      <c r="T315" s="1" t="e">
        <v>#N/A</v>
      </c>
      <c r="U315" s="1" t="e">
        <v>#N/A</v>
      </c>
      <c r="V315" s="7" t="e">
        <v>#N/A</v>
      </c>
    </row>
    <row r="316" spans="1:22" ht="15.75" customHeight="1" x14ac:dyDescent="0.2">
      <c r="A316" s="1" t="s">
        <v>2067</v>
      </c>
      <c r="B316" s="1" t="s">
        <v>2068</v>
      </c>
      <c r="C316" s="1" t="s">
        <v>531</v>
      </c>
      <c r="D316" s="1">
        <f>VLOOKUP(A316,samples!A:E,5,FALSE)</f>
        <v>355</v>
      </c>
      <c r="E316" s="1" t="s">
        <v>2069</v>
      </c>
      <c r="F316" s="1">
        <f>VLOOKUP(A316,samples!A:H,8,FALSE)</f>
        <v>2</v>
      </c>
      <c r="G316" s="1" t="s">
        <v>341</v>
      </c>
      <c r="H316" s="1" t="s">
        <v>175</v>
      </c>
      <c r="I316" s="1" t="s">
        <v>543</v>
      </c>
      <c r="J316" s="1">
        <v>0</v>
      </c>
      <c r="K316" s="1" t="s">
        <v>434</v>
      </c>
      <c r="L316" s="1" t="e">
        <v>#N/A</v>
      </c>
      <c r="M316" s="1" t="e">
        <v>#N/A</v>
      </c>
      <c r="N316" s="1" t="e">
        <v>#N/A</v>
      </c>
      <c r="O316" s="1" t="e">
        <v>#N/A</v>
      </c>
      <c r="P316" s="1">
        <v>85</v>
      </c>
      <c r="Q316" s="1">
        <v>86.4</v>
      </c>
      <c r="R316" s="1">
        <v>127.1</v>
      </c>
      <c r="S316" s="18">
        <v>170</v>
      </c>
      <c r="T316" s="18">
        <v>170</v>
      </c>
      <c r="U316" s="18">
        <v>130</v>
      </c>
      <c r="V316" s="7">
        <v>156.5</v>
      </c>
    </row>
    <row r="317" spans="1:22" ht="15.75" customHeight="1" x14ac:dyDescent="0.2">
      <c r="A317" s="1" t="s">
        <v>2071</v>
      </c>
      <c r="B317" s="1" t="s">
        <v>586</v>
      </c>
      <c r="C317" s="1" t="s">
        <v>586</v>
      </c>
      <c r="D317" s="1">
        <f>VLOOKUP(A317,samples!A:E,5,FALSE)</f>
        <v>356</v>
      </c>
      <c r="E317" s="1" t="s">
        <v>2072</v>
      </c>
      <c r="F317" s="1">
        <f>VLOOKUP(A317,samples!A:H,8,FALSE)</f>
        <v>2</v>
      </c>
      <c r="G317" s="1" t="s">
        <v>353</v>
      </c>
      <c r="H317" s="1" t="s">
        <v>107</v>
      </c>
      <c r="I317" s="1" t="s">
        <v>74</v>
      </c>
      <c r="J317" s="1">
        <v>0</v>
      </c>
      <c r="K317" s="1" t="s">
        <v>356</v>
      </c>
      <c r="L317" s="1" t="e">
        <v>#N/A</v>
      </c>
      <c r="M317" s="1" t="e">
        <v>#N/A</v>
      </c>
      <c r="N317" s="1" t="e">
        <v>#N/A</v>
      </c>
      <c r="O317" s="1" t="e">
        <v>#N/A</v>
      </c>
      <c r="P317" s="1">
        <v>76.900000000000006</v>
      </c>
      <c r="Q317" s="1">
        <v>103.9</v>
      </c>
      <c r="R317" s="1">
        <v>152.30000000000001</v>
      </c>
      <c r="S317" s="8">
        <v>180</v>
      </c>
      <c r="T317" s="8">
        <v>150</v>
      </c>
      <c r="U317" s="8">
        <v>100</v>
      </c>
      <c r="V317" s="7">
        <v>144.96666666666664</v>
      </c>
    </row>
    <row r="318" spans="1:22" ht="15.75" customHeight="1" x14ac:dyDescent="0.2">
      <c r="A318" s="1" t="s">
        <v>2074</v>
      </c>
      <c r="B318" s="1" t="s">
        <v>473</v>
      </c>
      <c r="C318" s="1" t="s">
        <v>473</v>
      </c>
      <c r="D318" s="1">
        <f>VLOOKUP(A318,samples!A:E,5,FALSE)</f>
        <v>357</v>
      </c>
      <c r="E318" s="1" t="s">
        <v>2075</v>
      </c>
      <c r="F318" s="1">
        <f>VLOOKUP(A318,samples!A:H,8,FALSE)</f>
        <v>2</v>
      </c>
      <c r="G318" s="1" t="s">
        <v>578</v>
      </c>
      <c r="H318" s="1" t="s">
        <v>816</v>
      </c>
      <c r="I318" s="1" t="s">
        <v>74</v>
      </c>
      <c r="J318" s="1">
        <v>0</v>
      </c>
      <c r="K318" s="1" t="s">
        <v>62</v>
      </c>
      <c r="L318" s="1" t="e">
        <v>#N/A</v>
      </c>
      <c r="M318" s="1" t="e">
        <v>#N/A</v>
      </c>
      <c r="N318" s="1" t="e">
        <v>#N/A</v>
      </c>
      <c r="O318" s="1" t="e">
        <v>#N/A</v>
      </c>
      <c r="P318" s="1">
        <v>75</v>
      </c>
      <c r="Q318" s="1">
        <v>105</v>
      </c>
      <c r="R318" s="1">
        <v>153</v>
      </c>
      <c r="S318" s="8">
        <v>180</v>
      </c>
      <c r="T318" s="8">
        <v>150</v>
      </c>
      <c r="U318" s="8">
        <v>100</v>
      </c>
      <c r="V318" s="7">
        <v>145</v>
      </c>
    </row>
    <row r="319" spans="1:22" ht="15.75" customHeight="1" x14ac:dyDescent="0.2">
      <c r="A319" s="1" t="s">
        <v>2077</v>
      </c>
      <c r="B319" s="1" t="s">
        <v>2078</v>
      </c>
      <c r="C319" s="1" t="s">
        <v>113</v>
      </c>
      <c r="D319" s="1">
        <f>VLOOKUP(A319,samples!A:E,5,FALSE)</f>
        <v>358</v>
      </c>
      <c r="E319" s="1" t="s">
        <v>2079</v>
      </c>
      <c r="F319" s="1">
        <f>VLOOKUP(A319,samples!A:H,8,FALSE)</f>
        <v>2</v>
      </c>
      <c r="G319" s="1" t="s">
        <v>877</v>
      </c>
      <c r="H319" s="1" t="s">
        <v>86</v>
      </c>
      <c r="I319" s="1" t="s">
        <v>773</v>
      </c>
      <c r="J319" s="1">
        <v>0</v>
      </c>
      <c r="K319" s="1" t="s">
        <v>75</v>
      </c>
      <c r="L319" s="1" t="e">
        <v>#N/A</v>
      </c>
      <c r="M319" s="1" t="e">
        <v>#N/A</v>
      </c>
      <c r="N319" s="1" t="e">
        <v>#N/A</v>
      </c>
      <c r="O319" s="1" t="e">
        <v>#N/A</v>
      </c>
      <c r="P319" s="1">
        <v>102.2</v>
      </c>
      <c r="Q319" s="1">
        <v>144</v>
      </c>
      <c r="R319" s="1">
        <v>185</v>
      </c>
      <c r="S319" s="43">
        <v>150</v>
      </c>
      <c r="T319" s="43">
        <v>110</v>
      </c>
      <c r="U319" s="43">
        <v>70</v>
      </c>
      <c r="V319" s="7">
        <v>112.26666666666668</v>
      </c>
    </row>
    <row r="320" spans="1:22" ht="15.75" customHeight="1" x14ac:dyDescent="0.2">
      <c r="A320" s="1" t="s">
        <v>2081</v>
      </c>
      <c r="B320" s="1" t="s">
        <v>2082</v>
      </c>
      <c r="C320" s="1" t="s">
        <v>131</v>
      </c>
      <c r="D320" s="1">
        <f>VLOOKUP(A320,samples!A:E,5,FALSE)</f>
        <v>359</v>
      </c>
      <c r="E320" s="1" t="s">
        <v>2079</v>
      </c>
      <c r="F320" s="1">
        <f>VLOOKUP(A320,samples!A:H,8,FALSE)</f>
        <v>2</v>
      </c>
      <c r="G320" s="1" t="s">
        <v>213</v>
      </c>
      <c r="H320" s="1" t="s">
        <v>175</v>
      </c>
      <c r="I320" s="1" t="s">
        <v>74</v>
      </c>
      <c r="J320" s="1">
        <v>0</v>
      </c>
      <c r="K320" s="1" t="s">
        <v>75</v>
      </c>
      <c r="L320" s="1" t="e">
        <v>#N/A</v>
      </c>
      <c r="M320" s="1" t="e">
        <v>#N/A</v>
      </c>
      <c r="N320" s="1" t="e">
        <v>#N/A</v>
      </c>
      <c r="O320" s="1" t="e">
        <v>#N/A</v>
      </c>
      <c r="P320" s="1">
        <v>84.9</v>
      </c>
      <c r="Q320" s="1">
        <v>122.3</v>
      </c>
      <c r="R320" s="1">
        <v>169.8</v>
      </c>
      <c r="S320" s="29">
        <v>170</v>
      </c>
      <c r="T320" s="29">
        <v>130</v>
      </c>
      <c r="U320" s="29">
        <v>90</v>
      </c>
      <c r="V320" s="7">
        <v>130.33333333333331</v>
      </c>
    </row>
    <row r="321" spans="1:22" ht="15.75" customHeight="1" x14ac:dyDescent="0.2">
      <c r="A321" s="1" t="s">
        <v>2084</v>
      </c>
      <c r="B321" s="1" t="s">
        <v>2085</v>
      </c>
      <c r="C321" s="1" t="s">
        <v>131</v>
      </c>
      <c r="D321" s="1">
        <f>VLOOKUP(A321,samples!A:E,5,FALSE)</f>
        <v>360</v>
      </c>
      <c r="E321" s="1" t="s">
        <v>2086</v>
      </c>
      <c r="F321" s="1">
        <f>VLOOKUP(A321,samples!A:H,8,FALSE)</f>
        <v>2</v>
      </c>
      <c r="G321" s="1" t="s">
        <v>213</v>
      </c>
      <c r="H321" s="1" t="s">
        <v>175</v>
      </c>
      <c r="I321" s="1" t="s">
        <v>74</v>
      </c>
      <c r="J321" s="1">
        <v>0</v>
      </c>
      <c r="K321" s="1" t="s">
        <v>75</v>
      </c>
      <c r="L321" s="1" t="e">
        <v>#N/A</v>
      </c>
      <c r="M321" s="1" t="e">
        <v>#N/A</v>
      </c>
      <c r="N321" s="1" t="e">
        <v>#N/A</v>
      </c>
      <c r="O321" s="1" t="e">
        <v>#N/A</v>
      </c>
      <c r="P321" s="1">
        <v>84.9</v>
      </c>
      <c r="Q321" s="1">
        <v>122.3</v>
      </c>
      <c r="R321" s="1">
        <v>169.8</v>
      </c>
      <c r="S321" s="29">
        <v>170</v>
      </c>
      <c r="T321" s="29">
        <v>130</v>
      </c>
      <c r="U321" s="29">
        <v>90</v>
      </c>
      <c r="V321" s="7">
        <v>130.33333333333331</v>
      </c>
    </row>
    <row r="322" spans="1:22" ht="15.75" customHeight="1" x14ac:dyDescent="0.2">
      <c r="A322" s="9" t="s">
        <v>2088</v>
      </c>
      <c r="B322" s="1" t="s">
        <v>131</v>
      </c>
      <c r="C322" s="1" t="s">
        <v>131</v>
      </c>
      <c r="D322" s="1">
        <f>VLOOKUP(A322,samples!A:E,5,FALSE)</f>
        <v>361</v>
      </c>
      <c r="E322" s="1" t="s">
        <v>2089</v>
      </c>
      <c r="F322" s="1">
        <f>VLOOKUP(A322,samples!A:H,8,FALSE)</f>
        <v>2</v>
      </c>
      <c r="G322" s="1" t="s">
        <v>213</v>
      </c>
      <c r="H322" s="1" t="s">
        <v>175</v>
      </c>
      <c r="I322" s="1" t="s">
        <v>74</v>
      </c>
      <c r="J322" s="1">
        <v>0</v>
      </c>
      <c r="K322" s="1" t="s">
        <v>75</v>
      </c>
      <c r="L322" s="1" t="e">
        <v>#N/A</v>
      </c>
      <c r="M322" s="1" t="e">
        <v>#N/A</v>
      </c>
      <c r="N322" s="1" t="e">
        <v>#N/A</v>
      </c>
      <c r="O322" s="1" t="e">
        <v>#N/A</v>
      </c>
      <c r="P322" s="1">
        <v>84.9</v>
      </c>
      <c r="Q322" s="1">
        <v>122.3</v>
      </c>
      <c r="R322" s="1">
        <v>169.8</v>
      </c>
      <c r="S322" s="1">
        <f t="shared" ref="S322:U322" si="10">ROUND((256-P322),-1)</f>
        <v>170</v>
      </c>
      <c r="T322" s="1">
        <f t="shared" si="10"/>
        <v>130</v>
      </c>
      <c r="U322" s="1">
        <f t="shared" si="10"/>
        <v>90</v>
      </c>
      <c r="V322" s="7">
        <v>130.33333333333331</v>
      </c>
    </row>
    <row r="323" spans="1:22" ht="15.75" customHeight="1" x14ac:dyDescent="0.2">
      <c r="A323" s="1" t="s">
        <v>2094</v>
      </c>
      <c r="B323" s="1" t="s">
        <v>409</v>
      </c>
      <c r="C323" s="1" t="s">
        <v>409</v>
      </c>
      <c r="D323" s="1">
        <f>VLOOKUP(A323,samples!A:E,5,FALSE)</f>
        <v>363</v>
      </c>
      <c r="E323" s="1" t="s">
        <v>2095</v>
      </c>
      <c r="F323" s="1">
        <f>VLOOKUP(A323,samples!A:H,8,FALSE)</f>
        <v>2</v>
      </c>
      <c r="G323" s="1" t="s">
        <v>578</v>
      </c>
      <c r="H323" s="1" t="s">
        <v>816</v>
      </c>
      <c r="I323" s="1" t="s">
        <v>46</v>
      </c>
      <c r="J323" s="1">
        <v>0</v>
      </c>
      <c r="K323" s="1" t="s">
        <v>434</v>
      </c>
      <c r="L323" s="1" t="e">
        <v>#N/A</v>
      </c>
      <c r="M323" s="1" t="e">
        <v>#N/A</v>
      </c>
      <c r="N323" s="1" t="e">
        <v>#N/A</v>
      </c>
      <c r="O323" s="1" t="e">
        <v>#N/A</v>
      </c>
      <c r="P323" s="1">
        <v>93.7</v>
      </c>
      <c r="Q323" s="1">
        <v>134.80000000000001</v>
      </c>
      <c r="R323" s="1">
        <v>177.9</v>
      </c>
      <c r="S323" s="11">
        <v>160</v>
      </c>
      <c r="T323" s="11">
        <v>120</v>
      </c>
      <c r="U323" s="11">
        <v>80</v>
      </c>
      <c r="V323" s="7">
        <v>120.53333333333333</v>
      </c>
    </row>
    <row r="324" spans="1:22" ht="15.75" customHeight="1" x14ac:dyDescent="0.2">
      <c r="A324" s="1" t="s">
        <v>2106</v>
      </c>
      <c r="B324" s="1" t="s">
        <v>349</v>
      </c>
      <c r="C324" s="1" t="s">
        <v>349</v>
      </c>
      <c r="D324" s="1">
        <f>VLOOKUP(A324,samples!A:E,5,FALSE)</f>
        <v>365</v>
      </c>
      <c r="E324" s="1" t="s">
        <v>2107</v>
      </c>
      <c r="F324" s="1">
        <f>VLOOKUP(A324,samples!A:H,8,FALSE)</f>
        <v>2</v>
      </c>
      <c r="G324" s="1" t="s">
        <v>353</v>
      </c>
      <c r="H324" s="1" t="s">
        <v>107</v>
      </c>
      <c r="I324" s="1" t="s">
        <v>74</v>
      </c>
      <c r="J324" s="1">
        <v>0</v>
      </c>
      <c r="K324" s="1" t="s">
        <v>356</v>
      </c>
      <c r="L324" s="1" t="e">
        <v>#N/A</v>
      </c>
      <c r="M324" s="1" t="e">
        <v>#N/A</v>
      </c>
      <c r="N324" s="1" t="e">
        <v>#N/A</v>
      </c>
      <c r="O324" s="1" t="e">
        <v>#N/A</v>
      </c>
      <c r="P324" s="1">
        <v>79.2</v>
      </c>
      <c r="Q324" s="1">
        <v>107.2</v>
      </c>
      <c r="R324" s="1">
        <v>156.69999999999999</v>
      </c>
      <c r="S324" s="8">
        <v>180</v>
      </c>
      <c r="T324" s="8">
        <v>150</v>
      </c>
      <c r="U324" s="8">
        <v>100</v>
      </c>
      <c r="V324" s="7">
        <v>141.63333333333333</v>
      </c>
    </row>
    <row r="325" spans="1:22" ht="15.75" customHeight="1" x14ac:dyDescent="0.2">
      <c r="A325" s="1" t="s">
        <v>2109</v>
      </c>
      <c r="B325" s="1" t="s">
        <v>2110</v>
      </c>
      <c r="C325" s="1" t="s">
        <v>754</v>
      </c>
      <c r="D325" s="1">
        <f>VLOOKUP(A325,samples!A:E,5,FALSE)</f>
        <v>366</v>
      </c>
      <c r="E325" s="1" t="s">
        <v>2111</v>
      </c>
      <c r="F325" s="1">
        <f>VLOOKUP(A325,samples!A:H,8,FALSE)</f>
        <v>2</v>
      </c>
      <c r="G325" s="1" t="s">
        <v>1898</v>
      </c>
      <c r="H325" s="1" t="s">
        <v>279</v>
      </c>
      <c r="I325" s="1" t="s">
        <v>61</v>
      </c>
      <c r="J325" s="1">
        <v>0</v>
      </c>
      <c r="K325" s="1" t="s">
        <v>75</v>
      </c>
      <c r="L325" s="1" t="s">
        <v>535</v>
      </c>
      <c r="M325" s="1" t="s">
        <v>49</v>
      </c>
      <c r="N325" s="1">
        <v>37.299999999999997</v>
      </c>
      <c r="O325" s="1">
        <v>3210</v>
      </c>
      <c r="P325" s="1">
        <v>80</v>
      </c>
      <c r="Q325" s="1">
        <v>77.599999999999994</v>
      </c>
      <c r="R325" s="1">
        <v>107.3</v>
      </c>
      <c r="S325" s="55">
        <v>180</v>
      </c>
      <c r="T325" s="55">
        <v>180</v>
      </c>
      <c r="U325" s="55">
        <v>150</v>
      </c>
      <c r="V325" s="7">
        <v>167.7</v>
      </c>
    </row>
    <row r="326" spans="1:22" ht="15.75" customHeight="1" x14ac:dyDescent="0.2">
      <c r="A326" s="1" t="s">
        <v>2116</v>
      </c>
      <c r="B326" s="1" t="s">
        <v>1204</v>
      </c>
      <c r="C326" s="1" t="s">
        <v>1204</v>
      </c>
      <c r="D326" s="1">
        <f>VLOOKUP(A326,samples!A:E,5,FALSE)</f>
        <v>367</v>
      </c>
      <c r="E326" s="1" t="s">
        <v>2117</v>
      </c>
      <c r="F326" s="1">
        <f>VLOOKUP(A326,samples!A:H,8,FALSE)</f>
        <v>2</v>
      </c>
      <c r="G326" s="1" t="s">
        <v>73</v>
      </c>
      <c r="H326" s="1" t="s">
        <v>86</v>
      </c>
      <c r="I326" s="1" t="s">
        <v>74</v>
      </c>
      <c r="J326" s="1" t="s">
        <v>1645</v>
      </c>
      <c r="K326" s="1" t="s">
        <v>356</v>
      </c>
      <c r="L326" s="1" t="s">
        <v>535</v>
      </c>
      <c r="M326" s="1" t="s">
        <v>49</v>
      </c>
      <c r="N326" s="1">
        <v>44.2</v>
      </c>
      <c r="O326" s="1">
        <v>2310</v>
      </c>
      <c r="P326" s="1">
        <v>76.7</v>
      </c>
      <c r="Q326" s="1">
        <v>71.900000000000006</v>
      </c>
      <c r="R326" s="1">
        <v>89.3</v>
      </c>
      <c r="S326" s="56">
        <v>180</v>
      </c>
      <c r="T326" s="56">
        <v>180</v>
      </c>
      <c r="U326" s="56">
        <v>170</v>
      </c>
      <c r="V326" s="7">
        <v>176.7</v>
      </c>
    </row>
    <row r="327" spans="1:22" ht="15.75" customHeight="1" x14ac:dyDescent="0.2">
      <c r="A327" s="1" t="s">
        <v>2121</v>
      </c>
      <c r="B327" s="1" t="s">
        <v>2122</v>
      </c>
      <c r="C327" s="1" t="s">
        <v>288</v>
      </c>
      <c r="D327" s="1">
        <f>VLOOKUP(A327,samples!A:E,5,FALSE)</f>
        <v>368</v>
      </c>
      <c r="E327" s="1" t="s">
        <v>2123</v>
      </c>
      <c r="F327" s="1">
        <f>VLOOKUP(A327,samples!A:H,8,FALSE)</f>
        <v>2</v>
      </c>
      <c r="G327" s="1" t="s">
        <v>858</v>
      </c>
      <c r="H327" s="1" t="s">
        <v>279</v>
      </c>
      <c r="I327" s="1" t="s">
        <v>275</v>
      </c>
      <c r="J327" s="1">
        <v>0</v>
      </c>
      <c r="K327" s="1" t="s">
        <v>47</v>
      </c>
      <c r="L327" s="1" t="e">
        <v>#N/A</v>
      </c>
      <c r="M327" s="1" t="e">
        <v>#N/A</v>
      </c>
      <c r="N327" s="1" t="e">
        <v>#N/A</v>
      </c>
      <c r="O327" s="1" t="e">
        <v>#N/A</v>
      </c>
      <c r="P327" s="1">
        <v>81.2</v>
      </c>
      <c r="Q327" s="1">
        <v>104.2</v>
      </c>
      <c r="R327" s="1">
        <v>143.30000000000001</v>
      </c>
      <c r="S327" s="6">
        <v>170</v>
      </c>
      <c r="T327" s="6">
        <v>150</v>
      </c>
      <c r="U327" s="6">
        <v>110</v>
      </c>
      <c r="V327" s="7">
        <v>146.43333333333334</v>
      </c>
    </row>
    <row r="328" spans="1:22" ht="15.75" customHeight="1" x14ac:dyDescent="0.2">
      <c r="A328" s="1" t="s">
        <v>2129</v>
      </c>
      <c r="B328" s="1" t="s">
        <v>2131</v>
      </c>
      <c r="C328" s="1" t="s">
        <v>735</v>
      </c>
      <c r="D328" s="1">
        <f>VLOOKUP(A328,samples!A:E,5,FALSE)</f>
        <v>369</v>
      </c>
      <c r="E328" s="1" t="s">
        <v>2132</v>
      </c>
      <c r="F328" s="1">
        <f>VLOOKUP(A328,samples!A:H,8,FALSE)</f>
        <v>2</v>
      </c>
      <c r="G328" s="1" t="s">
        <v>858</v>
      </c>
      <c r="H328" s="1" t="s">
        <v>279</v>
      </c>
      <c r="I328" s="1" t="s">
        <v>46</v>
      </c>
      <c r="J328" s="1">
        <v>0</v>
      </c>
      <c r="K328" s="1" t="s">
        <v>75</v>
      </c>
      <c r="L328" s="1" t="e">
        <v>#N/A</v>
      </c>
      <c r="M328" s="1" t="e">
        <v>#N/A</v>
      </c>
      <c r="N328" s="1" t="e">
        <v>#N/A</v>
      </c>
      <c r="O328" s="1" t="e">
        <v>#N/A</v>
      </c>
      <c r="P328" s="1">
        <v>73.099999999999994</v>
      </c>
      <c r="Q328" s="1">
        <v>65</v>
      </c>
      <c r="R328" s="1">
        <v>90.1</v>
      </c>
      <c r="S328" s="36">
        <v>180</v>
      </c>
      <c r="T328" s="36">
        <v>190</v>
      </c>
      <c r="U328" s="36">
        <v>170</v>
      </c>
      <c r="V328" s="7">
        <v>179.93333333333334</v>
      </c>
    </row>
    <row r="329" spans="1:22" ht="15.75" customHeight="1" x14ac:dyDescent="0.2">
      <c r="A329" s="1" t="s">
        <v>2137</v>
      </c>
      <c r="B329" s="1" t="s">
        <v>919</v>
      </c>
      <c r="C329" s="1" t="s">
        <v>919</v>
      </c>
      <c r="D329" s="1">
        <f>VLOOKUP(A329,samples!A:E,5,FALSE)</f>
        <v>370</v>
      </c>
      <c r="E329" s="1" t="s">
        <v>2139</v>
      </c>
      <c r="F329" s="1">
        <f>VLOOKUP(A329,samples!A:H,8,FALSE)</f>
        <v>2</v>
      </c>
      <c r="G329" s="1" t="s">
        <v>174</v>
      </c>
      <c r="H329" s="1" t="s">
        <v>175</v>
      </c>
      <c r="I329" s="1" t="s">
        <v>773</v>
      </c>
      <c r="J329" s="1">
        <v>0</v>
      </c>
      <c r="K329" s="1" t="s">
        <v>47</v>
      </c>
      <c r="L329" s="1" t="e">
        <v>#N/A</v>
      </c>
      <c r="M329" s="1" t="e">
        <v>#N/A</v>
      </c>
      <c r="N329" s="1" t="e">
        <v>#N/A</v>
      </c>
      <c r="O329" s="1" t="e">
        <v>#N/A</v>
      </c>
      <c r="P329" s="1">
        <v>89.2</v>
      </c>
      <c r="Q329" s="1">
        <v>126.8</v>
      </c>
      <c r="R329" s="1">
        <v>175.3</v>
      </c>
      <c r="S329" s="23">
        <v>170</v>
      </c>
      <c r="T329" s="23">
        <v>130</v>
      </c>
      <c r="U329" s="23">
        <v>80</v>
      </c>
      <c r="V329" s="7">
        <v>125.56666666666666</v>
      </c>
    </row>
    <row r="330" spans="1:22" ht="15.75" customHeight="1" x14ac:dyDescent="0.2">
      <c r="A330" s="1" t="s">
        <v>2150</v>
      </c>
      <c r="B330" s="1" t="s">
        <v>241</v>
      </c>
      <c r="C330" s="1" t="s">
        <v>241</v>
      </c>
      <c r="D330" s="1">
        <f>VLOOKUP(A330,samples!A:E,5,FALSE)</f>
        <v>371</v>
      </c>
      <c r="E330" s="1" t="s">
        <v>2151</v>
      </c>
      <c r="F330" s="1">
        <f>VLOOKUP(A330,samples!A:H,8,FALSE)</f>
        <v>2</v>
      </c>
      <c r="G330" s="1" t="s">
        <v>858</v>
      </c>
      <c r="H330" s="1" t="s">
        <v>279</v>
      </c>
      <c r="I330" s="1" t="s">
        <v>61</v>
      </c>
      <c r="J330" s="1">
        <v>0</v>
      </c>
      <c r="K330" s="1" t="s">
        <v>47</v>
      </c>
      <c r="L330" s="1" t="e">
        <v>#N/A</v>
      </c>
      <c r="M330" s="1" t="e">
        <v>#N/A</v>
      </c>
      <c r="N330" s="1" t="e">
        <v>#N/A</v>
      </c>
      <c r="O330" s="1" t="e">
        <v>#N/A</v>
      </c>
      <c r="P330" s="1">
        <v>77.400000000000006</v>
      </c>
      <c r="Q330" s="1">
        <v>93</v>
      </c>
      <c r="R330" s="1">
        <v>128.6</v>
      </c>
      <c r="S330" s="57">
        <v>180</v>
      </c>
      <c r="T330" s="57">
        <v>160</v>
      </c>
      <c r="U330" s="57">
        <v>130</v>
      </c>
      <c r="V330" s="7">
        <v>156.33333333333331</v>
      </c>
    </row>
    <row r="331" spans="1:22" ht="15.75" customHeight="1" x14ac:dyDescent="0.2">
      <c r="A331" s="1" t="s">
        <v>2170</v>
      </c>
      <c r="B331" s="1" t="s">
        <v>754</v>
      </c>
      <c r="C331" s="1" t="s">
        <v>754</v>
      </c>
      <c r="D331" s="1">
        <f>VLOOKUP(A331,samples!A:E,5,FALSE)</f>
        <v>372</v>
      </c>
      <c r="E331" s="1" t="s">
        <v>2172</v>
      </c>
      <c r="F331" s="1">
        <f>VLOOKUP(A331,samples!A:H,8,FALSE)</f>
        <v>2</v>
      </c>
      <c r="G331" s="1" t="s">
        <v>1898</v>
      </c>
      <c r="H331" s="1" t="s">
        <v>279</v>
      </c>
      <c r="I331" s="1" t="s">
        <v>61</v>
      </c>
      <c r="J331" s="1">
        <v>0</v>
      </c>
      <c r="K331" s="1" t="s">
        <v>75</v>
      </c>
      <c r="L331" s="1" t="s">
        <v>535</v>
      </c>
      <c r="M331" s="1" t="s">
        <v>49</v>
      </c>
      <c r="N331" s="1">
        <v>37.299999999999997</v>
      </c>
      <c r="O331" s="1">
        <v>3210</v>
      </c>
      <c r="P331" s="1">
        <v>80</v>
      </c>
      <c r="Q331" s="1">
        <v>77.599999999999994</v>
      </c>
      <c r="R331" s="1">
        <v>107.3</v>
      </c>
      <c r="S331" s="55">
        <v>180</v>
      </c>
      <c r="T331" s="55">
        <v>180</v>
      </c>
      <c r="U331" s="55">
        <v>150</v>
      </c>
      <c r="V331" s="7">
        <v>167.7</v>
      </c>
    </row>
    <row r="332" spans="1:22" ht="15.75" customHeight="1" x14ac:dyDescent="0.2">
      <c r="A332" s="1" t="s">
        <v>2180</v>
      </c>
      <c r="B332" s="1" t="s">
        <v>783</v>
      </c>
      <c r="C332" s="1" t="s">
        <v>783</v>
      </c>
      <c r="D332" s="1">
        <f>VLOOKUP(A332,samples!A:E,5,FALSE)</f>
        <v>373</v>
      </c>
      <c r="E332" s="1" t="s">
        <v>2181</v>
      </c>
      <c r="F332" s="1">
        <f>VLOOKUP(A332,samples!A:H,8,FALSE)</f>
        <v>2</v>
      </c>
      <c r="G332" s="1" t="s">
        <v>106</v>
      </c>
      <c r="H332" s="1" t="s">
        <v>107</v>
      </c>
      <c r="I332" s="1" t="s">
        <v>46</v>
      </c>
      <c r="J332" s="1">
        <v>0</v>
      </c>
      <c r="K332" s="1" t="s">
        <v>434</v>
      </c>
      <c r="L332" s="1" t="e">
        <v>#N/A</v>
      </c>
      <c r="M332" s="1" t="e">
        <v>#N/A</v>
      </c>
      <c r="N332" s="1" t="e">
        <v>#N/A</v>
      </c>
      <c r="O332" s="1" t="e">
        <v>#N/A</v>
      </c>
      <c r="P332" s="1">
        <v>75.900000000000006</v>
      </c>
      <c r="Q332" s="1">
        <v>73.099999999999994</v>
      </c>
      <c r="R332" s="1">
        <v>90.8</v>
      </c>
      <c r="S332" s="56">
        <v>180</v>
      </c>
      <c r="T332" s="56">
        <v>180</v>
      </c>
      <c r="U332" s="56">
        <v>170</v>
      </c>
      <c r="V332" s="7">
        <v>176.06666666666666</v>
      </c>
    </row>
    <row r="333" spans="1:22" ht="15.75" customHeight="1" x14ac:dyDescent="0.2">
      <c r="A333" s="1" t="s">
        <v>2191</v>
      </c>
      <c r="B333" s="1" t="s">
        <v>874</v>
      </c>
      <c r="C333" s="1" t="s">
        <v>874</v>
      </c>
      <c r="D333" s="1">
        <f>VLOOKUP(A333,samples!A:E,5,FALSE)</f>
        <v>374</v>
      </c>
      <c r="E333" s="1" t="s">
        <v>2193</v>
      </c>
      <c r="F333" s="1">
        <f>VLOOKUP(A333,samples!A:H,8,FALSE)</f>
        <v>2</v>
      </c>
      <c r="G333" s="1" t="s">
        <v>213</v>
      </c>
      <c r="H333" s="1" t="s">
        <v>175</v>
      </c>
      <c r="I333" s="1" t="s">
        <v>74</v>
      </c>
      <c r="J333" s="1">
        <v>0</v>
      </c>
      <c r="K333" s="1" t="s">
        <v>434</v>
      </c>
      <c r="L333" s="1" t="e">
        <v>#N/A</v>
      </c>
      <c r="M333" s="1" t="e">
        <v>#N/A</v>
      </c>
      <c r="N333" s="1" t="e">
        <v>#N/A</v>
      </c>
      <c r="O333" s="1" t="e">
        <v>#N/A</v>
      </c>
      <c r="P333" s="1">
        <v>101.5</v>
      </c>
      <c r="Q333" s="1">
        <v>146.30000000000001</v>
      </c>
      <c r="R333" s="1">
        <v>185.2</v>
      </c>
      <c r="S333" s="43">
        <v>150</v>
      </c>
      <c r="T333" s="43">
        <v>110</v>
      </c>
      <c r="U333" s="43">
        <v>70</v>
      </c>
      <c r="V333" s="7">
        <v>111.66666666666666</v>
      </c>
    </row>
    <row r="334" spans="1:22" ht="15.75" customHeight="1" x14ac:dyDescent="0.2">
      <c r="A334" s="1" t="s">
        <v>2212</v>
      </c>
      <c r="B334" s="1" t="s">
        <v>1026</v>
      </c>
      <c r="C334" s="1" t="s">
        <v>1026</v>
      </c>
      <c r="D334" s="1">
        <f>VLOOKUP(A334,samples!A:E,5,FALSE)</f>
        <v>375</v>
      </c>
      <c r="E334" s="1" t="s">
        <v>2216</v>
      </c>
      <c r="F334" s="1">
        <f>VLOOKUP(A334,samples!A:H,8,FALSE)</f>
        <v>2</v>
      </c>
      <c r="G334" s="1" t="s">
        <v>858</v>
      </c>
      <c r="H334" s="1" t="s">
        <v>279</v>
      </c>
      <c r="I334" s="1" t="s">
        <v>258</v>
      </c>
      <c r="J334" s="1" t="s">
        <v>1643</v>
      </c>
      <c r="K334" s="1" t="s">
        <v>62</v>
      </c>
      <c r="L334" s="1" t="e">
        <v>#N/A</v>
      </c>
      <c r="M334" s="1" t="e">
        <v>#N/A</v>
      </c>
      <c r="N334" s="1" t="e">
        <v>#N/A</v>
      </c>
      <c r="O334" s="1" t="e">
        <v>#N/A</v>
      </c>
      <c r="P334" s="1">
        <v>67.099999999999994</v>
      </c>
      <c r="Q334" s="1">
        <v>108.6</v>
      </c>
      <c r="R334" s="1">
        <v>157.9</v>
      </c>
      <c r="S334" s="20">
        <v>190</v>
      </c>
      <c r="T334" s="20">
        <v>150</v>
      </c>
      <c r="U334" s="20">
        <v>100</v>
      </c>
      <c r="V334" s="7">
        <v>144.80000000000001</v>
      </c>
    </row>
    <row r="335" spans="1:22" ht="15.75" customHeight="1" x14ac:dyDescent="0.2">
      <c r="A335" s="1" t="s">
        <v>2229</v>
      </c>
      <c r="B335" s="1" t="s">
        <v>2230</v>
      </c>
      <c r="C335" s="1" t="s">
        <v>206</v>
      </c>
      <c r="D335" s="1">
        <f>VLOOKUP(A335,samples!A:E,5,FALSE)</f>
        <v>376</v>
      </c>
      <c r="E335" s="1" t="s">
        <v>2233</v>
      </c>
      <c r="F335" s="1">
        <f>VLOOKUP(A335,samples!A:H,8,FALSE)</f>
        <v>2</v>
      </c>
      <c r="G335" s="1" t="s">
        <v>199</v>
      </c>
      <c r="H335" s="1" t="s">
        <v>175</v>
      </c>
      <c r="I335" s="1" t="s">
        <v>275</v>
      </c>
      <c r="J335" s="1">
        <v>0</v>
      </c>
      <c r="K335" s="1" t="s">
        <v>454</v>
      </c>
      <c r="L335" s="1" t="e">
        <v>#N/A</v>
      </c>
      <c r="M335" s="1" t="e">
        <v>#N/A</v>
      </c>
      <c r="N335" s="1" t="e">
        <v>#N/A</v>
      </c>
      <c r="O335" s="1" t="e">
        <v>#N/A</v>
      </c>
      <c r="P335" s="1">
        <v>88.3</v>
      </c>
      <c r="Q335" s="1">
        <v>129.6</v>
      </c>
      <c r="R335" s="1">
        <v>174</v>
      </c>
      <c r="S335" s="23">
        <v>170</v>
      </c>
      <c r="T335" s="23">
        <v>130</v>
      </c>
      <c r="U335" s="23">
        <v>80</v>
      </c>
      <c r="V335" s="7">
        <v>125.36666666666667</v>
      </c>
    </row>
    <row r="336" spans="1:22" ht="15.75" customHeight="1" x14ac:dyDescent="0.2">
      <c r="A336" s="1" t="s">
        <v>2240</v>
      </c>
      <c r="B336" s="1" t="s">
        <v>2241</v>
      </c>
      <c r="C336" s="1" t="s">
        <v>1020</v>
      </c>
      <c r="D336" s="1">
        <f>VLOOKUP(A336,samples!A:E,5,FALSE)</f>
        <v>377</v>
      </c>
      <c r="E336" s="1" t="s">
        <v>2243</v>
      </c>
      <c r="F336" s="1">
        <f>VLOOKUP(A336,samples!A:H,8,FALSE)</f>
        <v>2</v>
      </c>
      <c r="G336" s="1" t="s">
        <v>858</v>
      </c>
      <c r="H336" s="1" t="s">
        <v>279</v>
      </c>
      <c r="I336" s="1" t="s">
        <v>74</v>
      </c>
      <c r="J336" s="1" t="s">
        <v>1643</v>
      </c>
      <c r="K336" s="1" t="s">
        <v>356</v>
      </c>
      <c r="L336" s="1" t="s">
        <v>535</v>
      </c>
      <c r="M336" s="1" t="s">
        <v>49</v>
      </c>
      <c r="N336" s="1">
        <v>53.5</v>
      </c>
      <c r="O336" s="1">
        <v>3241</v>
      </c>
      <c r="P336" s="1">
        <v>79.3</v>
      </c>
      <c r="Q336" s="1">
        <v>74.7</v>
      </c>
      <c r="R336" s="1">
        <v>94.2</v>
      </c>
      <c r="S336" s="56">
        <v>180</v>
      </c>
      <c r="T336" s="56">
        <v>180</v>
      </c>
      <c r="U336" s="56">
        <v>160</v>
      </c>
      <c r="V336" s="7">
        <v>173.26666666666665</v>
      </c>
    </row>
    <row r="337" spans="1:22" ht="15.75" customHeight="1" x14ac:dyDescent="0.2">
      <c r="A337" s="9" t="s">
        <v>2252</v>
      </c>
      <c r="B337" s="1" t="s">
        <v>2253</v>
      </c>
      <c r="C337" s="1" t="s">
        <v>1023</v>
      </c>
      <c r="D337" s="1">
        <f>VLOOKUP(A337,samples!A:E,5,FALSE)</f>
        <v>378</v>
      </c>
      <c r="E337" s="1" t="s">
        <v>2255</v>
      </c>
      <c r="F337" s="1">
        <f>VLOOKUP(A337,samples!A:H,8,FALSE)</f>
        <v>2</v>
      </c>
      <c r="G337" s="1" t="s">
        <v>877</v>
      </c>
      <c r="H337" s="1" t="s">
        <v>86</v>
      </c>
      <c r="I337" s="1" t="s">
        <v>46</v>
      </c>
      <c r="J337" s="1" t="s">
        <v>1643</v>
      </c>
      <c r="K337" s="1" t="s">
        <v>47</v>
      </c>
      <c r="L337" s="1" t="e">
        <v>#N/A</v>
      </c>
      <c r="M337" s="1" t="e">
        <v>#N/A</v>
      </c>
      <c r="N337" s="1" t="e">
        <v>#N/A</v>
      </c>
      <c r="O337" s="1" t="e">
        <v>#N/A</v>
      </c>
      <c r="P337" s="1">
        <v>75.7</v>
      </c>
      <c r="Q337" s="1">
        <v>75.900000000000006</v>
      </c>
      <c r="R337" s="1">
        <v>126.6</v>
      </c>
      <c r="S337" s="1">
        <f t="shared" ref="S337:U337" si="11">ROUND((256-P337),-1)</f>
        <v>180</v>
      </c>
      <c r="T337" s="1">
        <f t="shared" si="11"/>
        <v>180</v>
      </c>
      <c r="U337" s="1">
        <f t="shared" si="11"/>
        <v>130</v>
      </c>
      <c r="V337" s="7">
        <v>163.26666666666665</v>
      </c>
    </row>
    <row r="338" spans="1:22" ht="15.75" customHeight="1" x14ac:dyDescent="0.2">
      <c r="A338" s="1" t="s">
        <v>2263</v>
      </c>
      <c r="B338" s="1" t="s">
        <v>778</v>
      </c>
      <c r="C338" s="1" t="s">
        <v>778</v>
      </c>
      <c r="D338" s="1">
        <f>VLOOKUP(A338,samples!A:E,5,FALSE)</f>
        <v>379</v>
      </c>
      <c r="E338" s="1" t="s">
        <v>2266</v>
      </c>
      <c r="F338" s="1">
        <f>VLOOKUP(A338,samples!A:H,8,FALSE)</f>
        <v>2</v>
      </c>
      <c r="G338" s="1" t="s">
        <v>906</v>
      </c>
      <c r="H338" s="1" t="s">
        <v>1334</v>
      </c>
      <c r="I338" s="1" t="s">
        <v>74</v>
      </c>
      <c r="J338" s="1">
        <v>0</v>
      </c>
      <c r="K338" s="1" t="s">
        <v>62</v>
      </c>
      <c r="L338" s="1" t="s">
        <v>535</v>
      </c>
      <c r="M338" s="1" t="s">
        <v>75</v>
      </c>
      <c r="N338" s="1">
        <v>58.4</v>
      </c>
      <c r="O338" s="1">
        <v>2130</v>
      </c>
      <c r="P338" s="1">
        <v>78.2</v>
      </c>
      <c r="Q338" s="1">
        <v>90.3</v>
      </c>
      <c r="R338" s="1">
        <v>136.69999999999999</v>
      </c>
      <c r="S338" s="31">
        <v>180</v>
      </c>
      <c r="T338" s="31">
        <v>170</v>
      </c>
      <c r="U338" s="31">
        <v>120</v>
      </c>
      <c r="V338" s="7">
        <v>154.26666666666665</v>
      </c>
    </row>
    <row r="339" spans="1:22" ht="15.75" customHeight="1" x14ac:dyDescent="0.2">
      <c r="A339" s="1" t="s">
        <v>2274</v>
      </c>
      <c r="B339" s="1" t="s">
        <v>2275</v>
      </c>
      <c r="C339" s="1" t="s">
        <v>529</v>
      </c>
      <c r="D339" s="1">
        <f>VLOOKUP(A339,samples!A:E,5,FALSE)</f>
        <v>380</v>
      </c>
      <c r="E339" s="1" t="s">
        <v>2276</v>
      </c>
      <c r="F339" s="1">
        <f>VLOOKUP(A339,samples!A:H,8,FALSE)</f>
        <v>2</v>
      </c>
      <c r="G339" s="1" t="s">
        <v>341</v>
      </c>
      <c r="H339" s="1" t="s">
        <v>175</v>
      </c>
      <c r="I339" s="1" t="s">
        <v>74</v>
      </c>
      <c r="J339" s="1">
        <v>0</v>
      </c>
      <c r="K339" s="1" t="s">
        <v>75</v>
      </c>
      <c r="L339" s="1" t="e">
        <v>#N/A</v>
      </c>
      <c r="M339" s="1" t="e">
        <v>#N/A</v>
      </c>
      <c r="N339" s="1" t="e">
        <v>#N/A</v>
      </c>
      <c r="O339" s="1" t="e">
        <v>#N/A</v>
      </c>
      <c r="P339" s="1">
        <v>82.5</v>
      </c>
      <c r="Q339" s="1">
        <v>115.2</v>
      </c>
      <c r="R339" s="1">
        <v>162.69999999999999</v>
      </c>
      <c r="S339" s="27">
        <v>170</v>
      </c>
      <c r="T339" s="27">
        <v>140</v>
      </c>
      <c r="U339" s="27">
        <v>90</v>
      </c>
      <c r="V339" s="7">
        <v>135.86666666666667</v>
      </c>
    </row>
    <row r="340" spans="1:22" ht="15.75" customHeight="1" x14ac:dyDescent="0.2">
      <c r="A340" s="1" t="s">
        <v>2282</v>
      </c>
      <c r="B340" s="1" t="s">
        <v>1043</v>
      </c>
      <c r="C340" s="1" t="s">
        <v>1043</v>
      </c>
      <c r="D340" s="1">
        <f>VLOOKUP(A340,samples!A:E,5,FALSE)</f>
        <v>381</v>
      </c>
      <c r="E340" s="1" t="s">
        <v>2284</v>
      </c>
      <c r="F340" s="1">
        <f>VLOOKUP(A340,samples!A:H,8,FALSE)</f>
        <v>2</v>
      </c>
      <c r="G340" s="1" t="s">
        <v>353</v>
      </c>
      <c r="H340" s="1" t="s">
        <v>107</v>
      </c>
      <c r="I340" s="1" t="s">
        <v>74</v>
      </c>
      <c r="J340" s="1">
        <v>0</v>
      </c>
      <c r="K340" s="1" t="s">
        <v>356</v>
      </c>
      <c r="L340" s="1" t="s">
        <v>582</v>
      </c>
      <c r="M340" s="1" t="s">
        <v>755</v>
      </c>
      <c r="N340" s="1">
        <v>55.1</v>
      </c>
      <c r="O340" s="1">
        <v>2100</v>
      </c>
      <c r="P340" s="1">
        <v>77.5</v>
      </c>
      <c r="Q340" s="1">
        <v>109</v>
      </c>
      <c r="R340" s="1">
        <v>155.9</v>
      </c>
      <c r="S340" s="8">
        <v>180</v>
      </c>
      <c r="T340" s="8">
        <v>150</v>
      </c>
      <c r="U340" s="8">
        <v>100</v>
      </c>
      <c r="V340" s="7">
        <v>141.86666666666667</v>
      </c>
    </row>
    <row r="341" spans="1:22" ht="15.75" customHeight="1" x14ac:dyDescent="0.2">
      <c r="A341" s="1" t="s">
        <v>2289</v>
      </c>
      <c r="B341" s="1" t="s">
        <v>2291</v>
      </c>
      <c r="C341" s="1" t="s">
        <v>291</v>
      </c>
      <c r="D341" s="1">
        <f>VLOOKUP(A341,samples!A:E,5,FALSE)</f>
        <v>382</v>
      </c>
      <c r="E341" s="1" t="s">
        <v>2292</v>
      </c>
      <c r="F341" s="1">
        <f>VLOOKUP(A341,samples!A:H,8,FALSE)</f>
        <v>2</v>
      </c>
      <c r="G341" s="1" t="s">
        <v>296</v>
      </c>
      <c r="H341" s="1" t="s">
        <v>86</v>
      </c>
      <c r="I341" s="1" t="s">
        <v>74</v>
      </c>
      <c r="J341" s="1">
        <v>0</v>
      </c>
      <c r="K341" s="1" t="s">
        <v>75</v>
      </c>
      <c r="L341" s="1" t="e">
        <v>#N/A</v>
      </c>
      <c r="M341" s="1" t="e">
        <v>#N/A</v>
      </c>
      <c r="N341" s="1" t="e">
        <v>#N/A</v>
      </c>
      <c r="O341" s="1" t="e">
        <v>#N/A</v>
      </c>
      <c r="P341" s="1">
        <v>73.900000000000006</v>
      </c>
      <c r="Q341" s="1">
        <v>101.8</v>
      </c>
      <c r="R341" s="1">
        <v>148.4</v>
      </c>
      <c r="S341" s="6">
        <v>180</v>
      </c>
      <c r="T341" s="6">
        <v>150</v>
      </c>
      <c r="U341" s="6">
        <v>110</v>
      </c>
      <c r="V341" s="7">
        <v>147.96666666666664</v>
      </c>
    </row>
    <row r="342" spans="1:22" ht="15.75" customHeight="1" x14ac:dyDescent="0.2">
      <c r="A342" s="1" t="s">
        <v>2298</v>
      </c>
      <c r="B342" s="1" t="s">
        <v>2299</v>
      </c>
      <c r="C342" s="1" t="s">
        <v>529</v>
      </c>
      <c r="D342" s="1">
        <f>VLOOKUP(A342,samples!A:E,5,FALSE)</f>
        <v>383</v>
      </c>
      <c r="E342" s="1" t="s">
        <v>2300</v>
      </c>
      <c r="F342" s="1">
        <f>VLOOKUP(A342,samples!A:H,8,FALSE)</f>
        <v>2</v>
      </c>
      <c r="G342" s="1" t="s">
        <v>341</v>
      </c>
      <c r="H342" s="1" t="s">
        <v>175</v>
      </c>
      <c r="I342" s="1" t="s">
        <v>74</v>
      </c>
      <c r="J342" s="1">
        <v>0</v>
      </c>
      <c r="K342" s="1" t="s">
        <v>75</v>
      </c>
      <c r="L342" s="1" t="e">
        <v>#N/A</v>
      </c>
      <c r="M342" s="1" t="e">
        <v>#N/A</v>
      </c>
      <c r="N342" s="1" t="e">
        <v>#N/A</v>
      </c>
      <c r="O342" s="1" t="e">
        <v>#N/A</v>
      </c>
      <c r="P342" s="1">
        <v>82.5</v>
      </c>
      <c r="Q342" s="1">
        <v>115.2</v>
      </c>
      <c r="R342" s="1">
        <v>162.69999999999999</v>
      </c>
      <c r="S342" s="27">
        <v>170</v>
      </c>
      <c r="T342" s="27">
        <v>140</v>
      </c>
      <c r="U342" s="27">
        <v>90</v>
      </c>
      <c r="V342" s="7">
        <v>135.86666666666667</v>
      </c>
    </row>
    <row r="343" spans="1:22" ht="15.75" customHeight="1" x14ac:dyDescent="0.2">
      <c r="A343" s="1" t="s">
        <v>2306</v>
      </c>
      <c r="B343" s="1" t="s">
        <v>2307</v>
      </c>
      <c r="C343" s="1" t="s">
        <v>536</v>
      </c>
      <c r="D343" s="1">
        <f>VLOOKUP(A343,samples!A:E,5,FALSE)</f>
        <v>384</v>
      </c>
      <c r="E343" s="1" t="s">
        <v>2308</v>
      </c>
      <c r="F343" s="1">
        <f>VLOOKUP(A343,samples!A:H,8,FALSE)</f>
        <v>2</v>
      </c>
      <c r="G343" s="1" t="s">
        <v>341</v>
      </c>
      <c r="H343" s="1" t="s">
        <v>175</v>
      </c>
      <c r="I343" s="1" t="s">
        <v>1394</v>
      </c>
      <c r="J343" s="1">
        <v>0</v>
      </c>
      <c r="K343" s="1" t="s">
        <v>434</v>
      </c>
      <c r="L343" s="1" t="e">
        <v>#N/A</v>
      </c>
      <c r="M343" s="1" t="e">
        <v>#N/A</v>
      </c>
      <c r="N343" s="1" t="e">
        <v>#N/A</v>
      </c>
      <c r="O343" s="1" t="e">
        <v>#N/A</v>
      </c>
      <c r="P343" s="1">
        <v>87.2</v>
      </c>
      <c r="Q343" s="1">
        <v>97.5</v>
      </c>
      <c r="R343" s="1">
        <v>140.6</v>
      </c>
      <c r="S343" s="18">
        <v>170</v>
      </c>
      <c r="T343" s="18">
        <v>160</v>
      </c>
      <c r="U343" s="18">
        <v>120</v>
      </c>
      <c r="V343" s="7">
        <v>147.56666666666666</v>
      </c>
    </row>
    <row r="344" spans="1:22" ht="15.75" customHeight="1" x14ac:dyDescent="0.2">
      <c r="A344" s="1" t="s">
        <v>2317</v>
      </c>
      <c r="B344" s="1" t="s">
        <v>1034</v>
      </c>
      <c r="C344" s="1" t="s">
        <v>1034</v>
      </c>
      <c r="D344" s="1">
        <f>VLOOKUP(A344,samples!A:E,5,FALSE)</f>
        <v>385</v>
      </c>
      <c r="E344" s="1" t="s">
        <v>2308</v>
      </c>
      <c r="F344" s="1">
        <f>VLOOKUP(A344,samples!A:H,8,FALSE)</f>
        <v>2</v>
      </c>
      <c r="G344" s="1" t="s">
        <v>353</v>
      </c>
      <c r="H344" s="1" t="s">
        <v>107</v>
      </c>
      <c r="I344" s="1" t="s">
        <v>74</v>
      </c>
      <c r="J344" s="1">
        <v>0</v>
      </c>
      <c r="K344" s="1" t="s">
        <v>62</v>
      </c>
      <c r="L344" s="1" t="e">
        <v>#N/A</v>
      </c>
      <c r="M344" s="1" t="e">
        <v>#N/A</v>
      </c>
      <c r="N344" s="1" t="e">
        <v>#N/A</v>
      </c>
      <c r="O344" s="1" t="e">
        <v>#N/A</v>
      </c>
      <c r="P344" s="1">
        <v>78.2</v>
      </c>
      <c r="Q344" s="1">
        <v>100.4</v>
      </c>
      <c r="R344" s="1">
        <v>146.30000000000001</v>
      </c>
      <c r="S344" s="10">
        <v>180</v>
      </c>
      <c r="T344" s="10">
        <v>160</v>
      </c>
      <c r="U344" s="10">
        <v>110</v>
      </c>
      <c r="V344" s="7">
        <v>147.69999999999999</v>
      </c>
    </row>
    <row r="345" spans="1:22" ht="15.75" customHeight="1" x14ac:dyDescent="0.2">
      <c r="A345" s="1" t="s">
        <v>2328</v>
      </c>
      <c r="B345" s="1" t="s">
        <v>410</v>
      </c>
      <c r="C345" s="1" t="s">
        <v>410</v>
      </c>
      <c r="D345" s="1">
        <f>VLOOKUP(A345,samples!A:E,5,FALSE)</f>
        <v>386</v>
      </c>
      <c r="E345" s="1" t="s">
        <v>2329</v>
      </c>
      <c r="F345" s="1">
        <f>VLOOKUP(A345,samples!A:H,8,FALSE)</f>
        <v>2</v>
      </c>
      <c r="G345" s="1" t="s">
        <v>578</v>
      </c>
      <c r="H345" s="1" t="s">
        <v>816</v>
      </c>
      <c r="I345" s="1" t="s">
        <v>46</v>
      </c>
      <c r="J345" s="1">
        <v>0</v>
      </c>
      <c r="K345" s="1" t="s">
        <v>434</v>
      </c>
      <c r="L345" s="1" t="e">
        <v>#N/A</v>
      </c>
      <c r="M345" s="1" t="e">
        <v>#N/A</v>
      </c>
      <c r="N345" s="1" t="e">
        <v>#N/A</v>
      </c>
      <c r="O345" s="1" t="e">
        <v>#N/A</v>
      </c>
      <c r="P345" s="1">
        <v>84.6</v>
      </c>
      <c r="Q345" s="1">
        <v>128.19999999999999</v>
      </c>
      <c r="R345" s="1">
        <v>175.2</v>
      </c>
      <c r="S345" s="23">
        <v>170</v>
      </c>
      <c r="T345" s="23">
        <v>130</v>
      </c>
      <c r="U345" s="23">
        <v>80</v>
      </c>
      <c r="V345" s="7">
        <v>126.66666666666666</v>
      </c>
    </row>
    <row r="346" spans="1:22" ht="15.75" customHeight="1" x14ac:dyDescent="0.2">
      <c r="A346" s="1" t="s">
        <v>2334</v>
      </c>
      <c r="B346" s="1" t="s">
        <v>2335</v>
      </c>
      <c r="C346" s="1" t="s">
        <v>700</v>
      </c>
      <c r="D346" s="1">
        <f>VLOOKUP(A346,samples!A:E,5,FALSE)</f>
        <v>387</v>
      </c>
      <c r="E346" s="1" t="s">
        <v>2228</v>
      </c>
      <c r="F346" s="1">
        <f>VLOOKUP(A346,samples!A:H,8,FALSE)</f>
        <v>2</v>
      </c>
      <c r="G346" s="1" t="s">
        <v>1706</v>
      </c>
      <c r="H346" s="1" t="s">
        <v>86</v>
      </c>
      <c r="I346" s="1" t="s">
        <v>344</v>
      </c>
      <c r="J346" s="1">
        <v>0</v>
      </c>
      <c r="K346" s="1" t="s">
        <v>75</v>
      </c>
      <c r="L346" s="1" t="e">
        <v>#N/A</v>
      </c>
      <c r="M346" s="1" t="e">
        <v>#N/A</v>
      </c>
      <c r="N346" s="1" t="e">
        <v>#N/A</v>
      </c>
      <c r="O346" s="1" t="e">
        <v>#N/A</v>
      </c>
      <c r="P346" s="1">
        <v>78.5</v>
      </c>
      <c r="Q346" s="1">
        <v>87.7</v>
      </c>
      <c r="R346" s="1">
        <v>118.7</v>
      </c>
      <c r="S346" s="32">
        <v>180</v>
      </c>
      <c r="T346" s="32">
        <v>170</v>
      </c>
      <c r="U346" s="32">
        <v>140</v>
      </c>
      <c r="V346" s="7">
        <v>161.03333333333336</v>
      </c>
    </row>
    <row r="347" spans="1:22" ht="15.75" customHeight="1" x14ac:dyDescent="0.2">
      <c r="A347" s="1" t="s">
        <v>2353</v>
      </c>
      <c r="B347" s="1" t="s">
        <v>2354</v>
      </c>
      <c r="C347" s="1" t="s">
        <v>919</v>
      </c>
      <c r="D347" s="1">
        <f>VLOOKUP(A347,samples!A:E,5,FALSE)</f>
        <v>390</v>
      </c>
      <c r="E347" s="1" t="s">
        <v>2355</v>
      </c>
      <c r="F347" s="1">
        <f>VLOOKUP(A347,samples!A:H,8,FALSE)</f>
        <v>2</v>
      </c>
      <c r="G347" s="1" t="s">
        <v>174</v>
      </c>
      <c r="H347" s="1" t="s">
        <v>175</v>
      </c>
      <c r="I347" s="1" t="s">
        <v>773</v>
      </c>
      <c r="J347" s="1">
        <v>0</v>
      </c>
      <c r="K347" s="1" t="s">
        <v>47</v>
      </c>
      <c r="L347" s="1" t="e">
        <v>#N/A</v>
      </c>
      <c r="M347" s="1" t="e">
        <v>#N/A</v>
      </c>
      <c r="N347" s="1" t="e">
        <v>#N/A</v>
      </c>
      <c r="O347" s="1" t="e">
        <v>#N/A</v>
      </c>
      <c r="P347" s="1">
        <v>89.2</v>
      </c>
      <c r="Q347" s="1">
        <v>126.8</v>
      </c>
      <c r="R347" s="1">
        <v>175.3</v>
      </c>
      <c r="S347" s="23">
        <v>170</v>
      </c>
      <c r="T347" s="23">
        <v>130</v>
      </c>
      <c r="U347" s="23">
        <v>80</v>
      </c>
      <c r="V347" s="7">
        <v>125.56666666666666</v>
      </c>
    </row>
    <row r="348" spans="1:22" ht="15.75" customHeight="1" x14ac:dyDescent="0.2">
      <c r="A348" s="1" t="s">
        <v>2360</v>
      </c>
      <c r="B348" s="1" t="s">
        <v>330</v>
      </c>
      <c r="C348" s="1" t="s">
        <v>330</v>
      </c>
      <c r="D348" s="1">
        <f>VLOOKUP(A348,samples!A:E,5,FALSE)</f>
        <v>391</v>
      </c>
      <c r="E348" s="1" t="s">
        <v>2361</v>
      </c>
      <c r="F348" s="1">
        <f>VLOOKUP(A348,samples!A:H,8,FALSE)</f>
        <v>2</v>
      </c>
      <c r="G348" s="1" t="s">
        <v>296</v>
      </c>
      <c r="H348" s="1" t="s">
        <v>86</v>
      </c>
      <c r="I348" s="1" t="s">
        <v>1495</v>
      </c>
      <c r="J348" s="1">
        <v>0</v>
      </c>
      <c r="K348" s="1" t="s">
        <v>434</v>
      </c>
      <c r="L348" s="1" t="e">
        <v>#N/A</v>
      </c>
      <c r="M348" s="1" t="e">
        <v>#N/A</v>
      </c>
      <c r="N348" s="1" t="e">
        <v>#N/A</v>
      </c>
      <c r="O348" s="1" t="e">
        <v>#N/A</v>
      </c>
      <c r="P348" s="1" t="e">
        <v>#N/A</v>
      </c>
      <c r="Q348" s="1" t="e">
        <v>#N/A</v>
      </c>
      <c r="R348" s="1" t="e">
        <v>#N/A</v>
      </c>
      <c r="S348" s="1" t="e">
        <v>#N/A</v>
      </c>
      <c r="T348" s="1" t="e">
        <v>#N/A</v>
      </c>
      <c r="U348" s="1" t="e">
        <v>#N/A</v>
      </c>
      <c r="V348" s="7" t="e">
        <v>#N/A</v>
      </c>
    </row>
    <row r="349" spans="1:22" ht="15.75" customHeight="1" x14ac:dyDescent="0.2">
      <c r="A349" s="9" t="s">
        <v>2380</v>
      </c>
      <c r="B349" s="1" t="s">
        <v>379</v>
      </c>
      <c r="C349" s="1" t="s">
        <v>379</v>
      </c>
      <c r="D349" s="1">
        <f>VLOOKUP(A349,samples!A:E,5,FALSE)</f>
        <v>394</v>
      </c>
      <c r="E349" s="1" t="s">
        <v>2215</v>
      </c>
      <c r="F349" s="1">
        <f>VLOOKUP(A349,samples!A:H,8,FALSE)</f>
        <v>2</v>
      </c>
      <c r="G349" s="1" t="s">
        <v>947</v>
      </c>
      <c r="H349" s="1" t="s">
        <v>1308</v>
      </c>
      <c r="I349" s="1" t="s">
        <v>258</v>
      </c>
      <c r="J349" s="1">
        <v>0</v>
      </c>
      <c r="K349" s="1" t="s">
        <v>434</v>
      </c>
      <c r="L349" s="1" t="e">
        <v>#N/A</v>
      </c>
      <c r="M349" s="1" t="e">
        <v>#N/A</v>
      </c>
      <c r="N349" s="1" t="e">
        <v>#N/A</v>
      </c>
      <c r="O349" s="1" t="e">
        <v>#N/A</v>
      </c>
      <c r="P349" s="1">
        <v>87.7</v>
      </c>
      <c r="Q349" s="1">
        <v>109.2</v>
      </c>
      <c r="R349" s="1">
        <v>156.9</v>
      </c>
      <c r="S349" s="1">
        <f t="shared" ref="S349:U349" si="12">ROUND((256-P349),-1)</f>
        <v>170</v>
      </c>
      <c r="T349" s="1">
        <f t="shared" si="12"/>
        <v>150</v>
      </c>
      <c r="U349" s="1">
        <f t="shared" si="12"/>
        <v>100</v>
      </c>
      <c r="V349" s="7">
        <v>138.06666666666666</v>
      </c>
    </row>
    <row r="350" spans="1:22" ht="15.75" customHeight="1" x14ac:dyDescent="0.2">
      <c r="A350" s="1" t="s">
        <v>2386</v>
      </c>
      <c r="B350" s="1" t="s">
        <v>2387</v>
      </c>
      <c r="C350" s="1" t="s">
        <v>435</v>
      </c>
      <c r="D350" s="1">
        <f>VLOOKUP(A350,samples!A:E,5,FALSE)</f>
        <v>395</v>
      </c>
      <c r="E350" s="1" t="s">
        <v>2318</v>
      </c>
      <c r="F350" s="1">
        <f>VLOOKUP(A350,samples!A:H,8,FALSE)</f>
        <v>2</v>
      </c>
      <c r="G350" s="1" t="s">
        <v>341</v>
      </c>
      <c r="H350" s="1" t="s">
        <v>175</v>
      </c>
      <c r="I350" s="1" t="s">
        <v>543</v>
      </c>
      <c r="J350" s="1">
        <v>0</v>
      </c>
      <c r="K350" s="1" t="s">
        <v>434</v>
      </c>
      <c r="L350" s="1" t="e">
        <v>#N/A</v>
      </c>
      <c r="M350" s="1" t="e">
        <v>#N/A</v>
      </c>
      <c r="N350" s="1" t="e">
        <v>#N/A</v>
      </c>
      <c r="O350" s="1" t="e">
        <v>#N/A</v>
      </c>
      <c r="P350" s="1">
        <v>109.7</v>
      </c>
      <c r="Q350" s="1">
        <v>150.80000000000001</v>
      </c>
      <c r="R350" s="1">
        <v>189.2</v>
      </c>
      <c r="S350" s="43">
        <v>150</v>
      </c>
      <c r="T350" s="43">
        <v>110</v>
      </c>
      <c r="U350" s="43">
        <v>70</v>
      </c>
      <c r="V350" s="7">
        <v>106.1</v>
      </c>
    </row>
    <row r="351" spans="1:22" ht="15.75" customHeight="1" x14ac:dyDescent="0.2">
      <c r="A351" s="1" t="s">
        <v>2394</v>
      </c>
      <c r="B351" s="1" t="s">
        <v>479</v>
      </c>
      <c r="C351" s="1" t="s">
        <v>479</v>
      </c>
      <c r="D351" s="1">
        <f>VLOOKUP(A351,samples!A:E,5,FALSE)</f>
        <v>396</v>
      </c>
      <c r="E351" s="1" t="s">
        <v>2318</v>
      </c>
      <c r="F351" s="1">
        <f>VLOOKUP(A351,samples!A:H,8,FALSE)</f>
        <v>2</v>
      </c>
      <c r="G351" s="1" t="s">
        <v>341</v>
      </c>
      <c r="H351" s="1" t="s">
        <v>175</v>
      </c>
      <c r="I351" s="1" t="s">
        <v>2398</v>
      </c>
      <c r="J351" s="1">
        <v>0</v>
      </c>
      <c r="K351" s="1" t="s">
        <v>62</v>
      </c>
      <c r="L351" s="1" t="e">
        <v>#N/A</v>
      </c>
      <c r="M351" s="1" t="e">
        <v>#N/A</v>
      </c>
      <c r="N351" s="1" t="e">
        <v>#N/A</v>
      </c>
      <c r="O351" s="1" t="e">
        <v>#N/A</v>
      </c>
      <c r="P351" s="1">
        <v>105.9</v>
      </c>
      <c r="Q351" s="1">
        <v>147.9</v>
      </c>
      <c r="R351" s="1">
        <v>171.3</v>
      </c>
      <c r="S351" s="42">
        <v>150</v>
      </c>
      <c r="T351" s="42">
        <v>110</v>
      </c>
      <c r="U351" s="42">
        <v>80</v>
      </c>
      <c r="V351" s="7">
        <v>114.29999999999998</v>
      </c>
    </row>
    <row r="352" spans="1:22" ht="15.75" customHeight="1" x14ac:dyDescent="0.2">
      <c r="A352" s="1" t="s">
        <v>2400</v>
      </c>
      <c r="B352" s="1" t="s">
        <v>475</v>
      </c>
      <c r="C352" s="1" t="s">
        <v>475</v>
      </c>
      <c r="D352" s="1">
        <f>VLOOKUP(A352,samples!A:E,5,FALSE)</f>
        <v>397</v>
      </c>
      <c r="E352" s="1" t="s">
        <v>2320</v>
      </c>
      <c r="F352" s="1">
        <f>VLOOKUP(A352,samples!A:H,8,FALSE)</f>
        <v>2</v>
      </c>
      <c r="G352" s="1" t="s">
        <v>578</v>
      </c>
      <c r="H352" s="1" t="s">
        <v>816</v>
      </c>
      <c r="I352" s="1" t="s">
        <v>1495</v>
      </c>
      <c r="J352" s="1">
        <v>0</v>
      </c>
      <c r="K352" s="1" t="s">
        <v>62</v>
      </c>
      <c r="L352" s="1" t="e">
        <v>#N/A</v>
      </c>
      <c r="M352" s="1" t="e">
        <v>#N/A</v>
      </c>
      <c r="N352" s="1" t="e">
        <v>#N/A</v>
      </c>
      <c r="O352" s="1" t="e">
        <v>#N/A</v>
      </c>
      <c r="P352" s="1">
        <v>71</v>
      </c>
      <c r="Q352" s="1">
        <v>101.1</v>
      </c>
      <c r="R352" s="1">
        <v>149.69999999999999</v>
      </c>
      <c r="S352" s="6">
        <v>190</v>
      </c>
      <c r="T352" s="6">
        <v>150</v>
      </c>
      <c r="U352" s="6">
        <v>110</v>
      </c>
      <c r="V352" s="7">
        <v>148.73333333333335</v>
      </c>
    </row>
    <row r="353" spans="1:22" ht="15.75" customHeight="1" x14ac:dyDescent="0.2">
      <c r="A353" s="1" t="s">
        <v>2406</v>
      </c>
      <c r="B353" s="1" t="s">
        <v>1095</v>
      </c>
      <c r="C353" s="1" t="s">
        <v>1095</v>
      </c>
      <c r="D353" s="1">
        <f>VLOOKUP(A353,samples!A:E,5,FALSE)</f>
        <v>398</v>
      </c>
      <c r="E353" s="1" t="s">
        <v>2320</v>
      </c>
      <c r="F353" s="1">
        <f>VLOOKUP(A353,samples!A:H,8,FALSE)</f>
        <v>2</v>
      </c>
      <c r="G353" s="1" t="s">
        <v>174</v>
      </c>
      <c r="H353" s="1" t="s">
        <v>175</v>
      </c>
      <c r="I353" s="1" t="s">
        <v>74</v>
      </c>
      <c r="J353" s="1">
        <v>0</v>
      </c>
      <c r="K353" s="1" t="s">
        <v>75</v>
      </c>
      <c r="L353" s="1" t="e">
        <v>#N/A</v>
      </c>
      <c r="M353" s="1" t="e">
        <v>#N/A</v>
      </c>
      <c r="N353" s="1" t="e">
        <v>#N/A</v>
      </c>
      <c r="O353" s="1" t="e">
        <v>#N/A</v>
      </c>
      <c r="P353" s="1">
        <v>87.1</v>
      </c>
      <c r="Q353" s="1">
        <v>131</v>
      </c>
      <c r="R353" s="1">
        <v>178.7</v>
      </c>
      <c r="S353" s="23">
        <v>170</v>
      </c>
      <c r="T353" s="23">
        <v>130</v>
      </c>
      <c r="U353" s="23">
        <v>80</v>
      </c>
      <c r="V353" s="7">
        <v>123.73333333333335</v>
      </c>
    </row>
    <row r="354" spans="1:22" ht="15.75" customHeight="1" x14ac:dyDescent="0.2">
      <c r="A354" s="1" t="s">
        <v>2244</v>
      </c>
      <c r="B354" s="1" t="s">
        <v>486</v>
      </c>
      <c r="C354" s="1" t="s">
        <v>486</v>
      </c>
      <c r="D354" s="1">
        <f>VLOOKUP(A354,samples!A:E,5,FALSE)</f>
        <v>399</v>
      </c>
      <c r="E354" s="1" t="s">
        <v>2130</v>
      </c>
      <c r="F354" s="1">
        <f>VLOOKUP(A354,samples!A:H,8,FALSE)</f>
        <v>2</v>
      </c>
      <c r="G354" s="1" t="s">
        <v>341</v>
      </c>
      <c r="H354" s="1" t="s">
        <v>175</v>
      </c>
      <c r="I354" s="1" t="s">
        <v>400</v>
      </c>
      <c r="J354" s="1">
        <v>0</v>
      </c>
      <c r="K354" s="1" t="s">
        <v>62</v>
      </c>
      <c r="L354" s="1" t="e">
        <v>#N/A</v>
      </c>
      <c r="M354" s="1" t="e">
        <v>#N/A</v>
      </c>
      <c r="N354" s="1" t="e">
        <v>#N/A</v>
      </c>
      <c r="O354" s="1" t="e">
        <v>#N/A</v>
      </c>
      <c r="P354" s="1">
        <v>71.099999999999994</v>
      </c>
      <c r="Q354" s="1">
        <v>99.1</v>
      </c>
      <c r="R354" s="1">
        <v>144.4</v>
      </c>
      <c r="S354" s="10">
        <v>180</v>
      </c>
      <c r="T354" s="10">
        <v>160</v>
      </c>
      <c r="U354" s="10">
        <v>110</v>
      </c>
      <c r="V354" s="7">
        <v>151.13333333333333</v>
      </c>
    </row>
    <row r="355" spans="1:22" ht="15.75" customHeight="1" x14ac:dyDescent="0.2">
      <c r="A355" s="1" t="s">
        <v>2190</v>
      </c>
      <c r="B355" s="1" t="s">
        <v>493</v>
      </c>
      <c r="C355" s="1" t="s">
        <v>493</v>
      </c>
      <c r="D355" s="1">
        <f>VLOOKUP(A355,samples!A:E,5,FALSE)</f>
        <v>400</v>
      </c>
      <c r="E355" s="1" t="s">
        <v>2130</v>
      </c>
      <c r="F355" s="1">
        <f>VLOOKUP(A355,samples!A:H,8,FALSE)</f>
        <v>2</v>
      </c>
      <c r="G355" s="1" t="s">
        <v>341</v>
      </c>
      <c r="H355" s="1" t="s">
        <v>175</v>
      </c>
      <c r="I355" s="1" t="s">
        <v>2422</v>
      </c>
      <c r="J355" s="1">
        <v>0</v>
      </c>
      <c r="K355" s="1" t="s">
        <v>62</v>
      </c>
      <c r="L355" s="1" t="e">
        <v>#N/A</v>
      </c>
      <c r="M355" s="1" t="e">
        <v>#N/A</v>
      </c>
      <c r="N355" s="1" t="e">
        <v>#N/A</v>
      </c>
      <c r="O355" s="1" t="e">
        <v>#N/A</v>
      </c>
      <c r="P355" s="1">
        <v>71.400000000000006</v>
      </c>
      <c r="Q355" s="1">
        <v>93.2</v>
      </c>
      <c r="R355" s="1">
        <v>135.6</v>
      </c>
      <c r="S355" s="28">
        <v>180</v>
      </c>
      <c r="T355" s="28">
        <v>160</v>
      </c>
      <c r="U355" s="28">
        <v>120</v>
      </c>
      <c r="V355" s="7">
        <v>155.93333333333334</v>
      </c>
    </row>
    <row r="356" spans="1:22" ht="15.75" customHeight="1" x14ac:dyDescent="0.2">
      <c r="A356" s="1" t="s">
        <v>2187</v>
      </c>
      <c r="B356" s="1" t="s">
        <v>105</v>
      </c>
      <c r="C356" s="1" t="s">
        <v>105</v>
      </c>
      <c r="D356" s="1">
        <f>VLOOKUP(A356,samples!A:E,5,FALSE)</f>
        <v>401</v>
      </c>
      <c r="E356" s="1" t="s">
        <v>2130</v>
      </c>
      <c r="F356" s="1">
        <f>VLOOKUP(A356,samples!A:H,8,FALSE)</f>
        <v>2</v>
      </c>
      <c r="G356" s="1" t="s">
        <v>1350</v>
      </c>
      <c r="H356" s="1" t="s">
        <v>1330</v>
      </c>
      <c r="I356" s="1" t="s">
        <v>275</v>
      </c>
      <c r="J356" s="1">
        <v>0</v>
      </c>
      <c r="K356" s="1" t="s">
        <v>434</v>
      </c>
      <c r="L356" s="1" t="e">
        <v>#N/A</v>
      </c>
      <c r="M356" s="1" t="e">
        <v>#N/A</v>
      </c>
      <c r="N356" s="1" t="e">
        <v>#N/A</v>
      </c>
      <c r="O356" s="1" t="e">
        <v>#N/A</v>
      </c>
      <c r="P356" s="1">
        <v>89.2</v>
      </c>
      <c r="Q356" s="1">
        <v>133.6</v>
      </c>
      <c r="R356" s="1">
        <v>178.8</v>
      </c>
      <c r="S356" s="39">
        <v>170</v>
      </c>
      <c r="T356" s="39">
        <v>120</v>
      </c>
      <c r="U356" s="39">
        <v>80</v>
      </c>
      <c r="V356" s="7">
        <v>122.13333333333333</v>
      </c>
    </row>
    <row r="357" spans="1:22" ht="15.75" customHeight="1" x14ac:dyDescent="0.2">
      <c r="A357" s="1" t="s">
        <v>2195</v>
      </c>
      <c r="B357" s="1" t="s">
        <v>506</v>
      </c>
      <c r="C357" s="1" t="s">
        <v>506</v>
      </c>
      <c r="D357" s="1">
        <f>VLOOKUP(A357,samples!A:E,5,FALSE)</f>
        <v>402</v>
      </c>
      <c r="E357" s="1" t="s">
        <v>2130</v>
      </c>
      <c r="F357" s="1">
        <f>VLOOKUP(A357,samples!A:H,8,FALSE)</f>
        <v>2</v>
      </c>
      <c r="G357" s="1" t="s">
        <v>341</v>
      </c>
      <c r="H357" s="1" t="s">
        <v>175</v>
      </c>
      <c r="I357" s="1" t="s">
        <v>543</v>
      </c>
      <c r="J357" s="1">
        <v>0</v>
      </c>
      <c r="K357" s="1" t="s">
        <v>434</v>
      </c>
      <c r="L357" s="1" t="e">
        <v>#N/A</v>
      </c>
      <c r="M357" s="1" t="e">
        <v>#N/A</v>
      </c>
      <c r="N357" s="1" t="e">
        <v>#N/A</v>
      </c>
      <c r="O357" s="1" t="e">
        <v>#N/A</v>
      </c>
      <c r="P357" s="1">
        <v>75</v>
      </c>
      <c r="Q357" s="1">
        <v>70.2</v>
      </c>
      <c r="R357" s="1">
        <v>96.8</v>
      </c>
      <c r="S357" s="53">
        <v>180</v>
      </c>
      <c r="T357" s="53">
        <v>190</v>
      </c>
      <c r="U357" s="53">
        <v>160</v>
      </c>
      <c r="V357" s="7">
        <v>175.33333333333331</v>
      </c>
    </row>
    <row r="358" spans="1:22" ht="15.75" customHeight="1" x14ac:dyDescent="0.2">
      <c r="A358" s="1" t="s">
        <v>2280</v>
      </c>
      <c r="B358" s="1" t="s">
        <v>2437</v>
      </c>
      <c r="C358" s="1" t="s">
        <v>1074</v>
      </c>
      <c r="D358" s="1">
        <f>VLOOKUP(A358,samples!A:E,5,FALSE)</f>
        <v>403</v>
      </c>
      <c r="E358" s="1" t="s">
        <v>2130</v>
      </c>
      <c r="F358" s="1">
        <f>VLOOKUP(A358,samples!A:H,8,FALSE)</f>
        <v>2</v>
      </c>
      <c r="G358" s="1" t="s">
        <v>917</v>
      </c>
      <c r="H358" s="1" t="s">
        <v>175</v>
      </c>
      <c r="I358" s="1" t="s">
        <v>74</v>
      </c>
      <c r="J358" s="1">
        <v>0</v>
      </c>
      <c r="K358" s="1" t="s">
        <v>75</v>
      </c>
      <c r="L358" s="1" t="e">
        <v>#N/A</v>
      </c>
      <c r="M358" s="1" t="e">
        <v>#N/A</v>
      </c>
      <c r="N358" s="1" t="e">
        <v>#N/A</v>
      </c>
      <c r="O358" s="1" t="e">
        <v>#N/A</v>
      </c>
      <c r="P358" s="1">
        <v>89.9</v>
      </c>
      <c r="Q358" s="1">
        <v>129.69999999999999</v>
      </c>
      <c r="R358" s="1">
        <v>176.4</v>
      </c>
      <c r="S358" s="23">
        <v>170</v>
      </c>
      <c r="T358" s="23">
        <v>130</v>
      </c>
      <c r="U358" s="23">
        <v>80</v>
      </c>
      <c r="V358" s="7">
        <v>124</v>
      </c>
    </row>
    <row r="359" spans="1:22" ht="15.75" customHeight="1" x14ac:dyDescent="0.2">
      <c r="A359" s="1" t="s">
        <v>2203</v>
      </c>
      <c r="B359" s="1" t="s">
        <v>424</v>
      </c>
      <c r="C359" s="1" t="s">
        <v>424</v>
      </c>
      <c r="D359" s="1">
        <f>VLOOKUP(A359,samples!A:E,5,FALSE)</f>
        <v>404</v>
      </c>
      <c r="E359" s="1" t="s">
        <v>2130</v>
      </c>
      <c r="F359" s="1">
        <f>VLOOKUP(A359,samples!A:H,8,FALSE)</f>
        <v>2</v>
      </c>
      <c r="G359" s="1" t="s">
        <v>341</v>
      </c>
      <c r="H359" s="1" t="s">
        <v>175</v>
      </c>
      <c r="I359" s="1" t="s">
        <v>543</v>
      </c>
      <c r="J359" s="1">
        <v>0</v>
      </c>
      <c r="K359" s="1" t="s">
        <v>434</v>
      </c>
      <c r="L359" s="1" t="e">
        <v>#N/A</v>
      </c>
      <c r="M359" s="1" t="e">
        <v>#N/A</v>
      </c>
      <c r="N359" s="1" t="e">
        <v>#N/A</v>
      </c>
      <c r="O359" s="1" t="e">
        <v>#N/A</v>
      </c>
      <c r="P359" s="1">
        <v>92.9</v>
      </c>
      <c r="Q359" s="1">
        <v>133.80000000000001</v>
      </c>
      <c r="R359" s="1">
        <v>178.5</v>
      </c>
      <c r="S359" s="11">
        <v>160</v>
      </c>
      <c r="T359" s="11">
        <v>120</v>
      </c>
      <c r="U359" s="11">
        <v>80</v>
      </c>
      <c r="V359" s="7">
        <v>120.93333333333331</v>
      </c>
    </row>
    <row r="360" spans="1:22" ht="15.75" customHeight="1" x14ac:dyDescent="0.2">
      <c r="A360" s="1" t="s">
        <v>2248</v>
      </c>
      <c r="B360" s="1" t="s">
        <v>239</v>
      </c>
      <c r="C360" s="1" t="s">
        <v>239</v>
      </c>
      <c r="D360" s="1">
        <f>VLOOKUP(A360,samples!A:E,5,FALSE)</f>
        <v>405</v>
      </c>
      <c r="E360" s="1" t="s">
        <v>2130</v>
      </c>
      <c r="F360" s="1">
        <f>VLOOKUP(A360,samples!A:H,8,FALSE)</f>
        <v>2</v>
      </c>
      <c r="G360" s="1" t="s">
        <v>353</v>
      </c>
      <c r="H360" s="1" t="s">
        <v>107</v>
      </c>
      <c r="I360" s="1" t="s">
        <v>773</v>
      </c>
      <c r="J360" s="1">
        <v>0</v>
      </c>
      <c r="K360" s="1" t="s">
        <v>434</v>
      </c>
      <c r="L360" s="1" t="e">
        <v>#N/A</v>
      </c>
      <c r="M360" s="1" t="e">
        <v>#N/A</v>
      </c>
      <c r="N360" s="1" t="e">
        <v>#N/A</v>
      </c>
      <c r="O360" s="1" t="e">
        <v>#N/A</v>
      </c>
      <c r="P360" s="1">
        <v>92.9</v>
      </c>
      <c r="Q360" s="1">
        <v>134.5</v>
      </c>
      <c r="R360" s="1">
        <v>181.5</v>
      </c>
      <c r="S360" s="46">
        <v>160</v>
      </c>
      <c r="T360" s="46">
        <v>120</v>
      </c>
      <c r="U360" s="46">
        <v>70</v>
      </c>
      <c r="V360" s="7">
        <v>119.70000000000002</v>
      </c>
    </row>
    <row r="361" spans="1:22" ht="15.75" customHeight="1" x14ac:dyDescent="0.2">
      <c r="A361" s="1" t="s">
        <v>2454</v>
      </c>
      <c r="B361" s="1" t="s">
        <v>2455</v>
      </c>
      <c r="C361" s="1" t="s">
        <v>267</v>
      </c>
      <c r="D361" s="1">
        <f>VLOOKUP(A361,samples!A:E,5,FALSE)</f>
        <v>406</v>
      </c>
      <c r="E361" s="1" t="s">
        <v>2456</v>
      </c>
      <c r="F361" s="1">
        <f>VLOOKUP(A361,samples!A:H,8,FALSE)</f>
        <v>2</v>
      </c>
      <c r="G361" s="1" t="s">
        <v>169</v>
      </c>
      <c r="H361" s="1" t="s">
        <v>279</v>
      </c>
      <c r="I361" s="1" t="s">
        <v>258</v>
      </c>
      <c r="J361" s="1">
        <v>0</v>
      </c>
      <c r="K361" s="1" t="s">
        <v>434</v>
      </c>
      <c r="L361" s="1" t="e">
        <v>#N/A</v>
      </c>
      <c r="M361" s="1" t="e">
        <v>#N/A</v>
      </c>
      <c r="N361" s="1" t="e">
        <v>#N/A</v>
      </c>
      <c r="O361" s="1" t="e">
        <v>#N/A</v>
      </c>
      <c r="P361" s="1">
        <v>87.8</v>
      </c>
      <c r="Q361" s="1">
        <v>130.4</v>
      </c>
      <c r="R361" s="1">
        <v>176.8</v>
      </c>
      <c r="S361" s="23">
        <v>170</v>
      </c>
      <c r="T361" s="23">
        <v>130</v>
      </c>
      <c r="U361" s="23">
        <v>80</v>
      </c>
      <c r="V361" s="7">
        <v>124.33333333333334</v>
      </c>
    </row>
    <row r="362" spans="1:22" ht="15.75" customHeight="1" x14ac:dyDescent="0.2">
      <c r="A362" s="1" t="s">
        <v>2256</v>
      </c>
      <c r="B362" s="1" t="s">
        <v>1087</v>
      </c>
      <c r="C362" s="1" t="s">
        <v>1087</v>
      </c>
      <c r="D362" s="1">
        <f>VLOOKUP(A362,samples!A:E,5,FALSE)</f>
        <v>407</v>
      </c>
      <c r="E362" s="1" t="s">
        <v>2130</v>
      </c>
      <c r="F362" s="1">
        <f>VLOOKUP(A362,samples!A:H,8,FALSE)</f>
        <v>2</v>
      </c>
      <c r="G362" s="1" t="s">
        <v>174</v>
      </c>
      <c r="H362" s="1" t="s">
        <v>175</v>
      </c>
      <c r="I362" s="1" t="s">
        <v>61</v>
      </c>
      <c r="J362" s="1">
        <v>0</v>
      </c>
      <c r="K362" s="1" t="s">
        <v>62</v>
      </c>
      <c r="L362" s="1" t="e">
        <v>#N/A</v>
      </c>
      <c r="M362" s="1" t="e">
        <v>#N/A</v>
      </c>
      <c r="N362" s="1" t="e">
        <v>#N/A</v>
      </c>
      <c r="O362" s="1" t="e">
        <v>#N/A</v>
      </c>
      <c r="P362" s="1">
        <v>85.2</v>
      </c>
      <c r="Q362" s="1">
        <v>128.30000000000001</v>
      </c>
      <c r="R362" s="1">
        <v>175.7</v>
      </c>
      <c r="S362" s="23">
        <v>170</v>
      </c>
      <c r="T362" s="23">
        <v>130</v>
      </c>
      <c r="U362" s="23">
        <v>80</v>
      </c>
      <c r="V362" s="7">
        <v>126.26666666666668</v>
      </c>
    </row>
    <row r="363" spans="1:22" ht="15.75" customHeight="1" x14ac:dyDescent="0.2">
      <c r="A363" s="1" t="s">
        <v>2226</v>
      </c>
      <c r="B363" s="1" t="s">
        <v>691</v>
      </c>
      <c r="C363" s="1" t="s">
        <v>691</v>
      </c>
      <c r="D363" s="1">
        <f>VLOOKUP(A363,samples!A:E,5,FALSE)</f>
        <v>408</v>
      </c>
      <c r="E363" s="1" t="s">
        <v>2130</v>
      </c>
      <c r="F363" s="1">
        <f>VLOOKUP(A363,samples!A:H,8,FALSE)</f>
        <v>2</v>
      </c>
      <c r="G363" s="1" t="s">
        <v>1483</v>
      </c>
      <c r="H363" s="1" t="s">
        <v>1332</v>
      </c>
      <c r="I363" s="1" t="s">
        <v>275</v>
      </c>
      <c r="J363" s="1">
        <v>0</v>
      </c>
      <c r="K363" s="1" t="s">
        <v>434</v>
      </c>
      <c r="L363" s="1" t="e">
        <v>#N/A</v>
      </c>
      <c r="M363" s="1" t="e">
        <v>#N/A</v>
      </c>
      <c r="N363" s="1" t="e">
        <v>#N/A</v>
      </c>
      <c r="O363" s="1" t="e">
        <v>#N/A</v>
      </c>
      <c r="P363" s="1">
        <v>87.7</v>
      </c>
      <c r="Q363" s="1">
        <v>129.4</v>
      </c>
      <c r="R363" s="1">
        <v>173.9</v>
      </c>
      <c r="S363" s="23">
        <v>170</v>
      </c>
      <c r="T363" s="23">
        <v>130</v>
      </c>
      <c r="U363" s="23">
        <v>80</v>
      </c>
      <c r="V363" s="7">
        <v>125.66666666666666</v>
      </c>
    </row>
    <row r="364" spans="1:22" ht="15.75" customHeight="1" x14ac:dyDescent="0.2">
      <c r="A364" s="1" t="s">
        <v>2260</v>
      </c>
      <c r="B364" s="1" t="s">
        <v>1106</v>
      </c>
      <c r="C364" s="1" t="s">
        <v>1106</v>
      </c>
      <c r="D364" s="1">
        <f>VLOOKUP(A364,samples!A:E,5,FALSE)</f>
        <v>409</v>
      </c>
      <c r="E364" s="1" t="s">
        <v>2130</v>
      </c>
      <c r="F364" s="1">
        <f>VLOOKUP(A364,samples!A:H,8,FALSE)</f>
        <v>2</v>
      </c>
      <c r="G364" s="1" t="s">
        <v>174</v>
      </c>
      <c r="H364" s="1" t="s">
        <v>175</v>
      </c>
      <c r="I364" s="1" t="s">
        <v>74</v>
      </c>
      <c r="J364" s="1">
        <v>0</v>
      </c>
      <c r="K364" s="1" t="s">
        <v>62</v>
      </c>
      <c r="L364" s="1" t="e">
        <v>#N/A</v>
      </c>
      <c r="M364" s="1" t="e">
        <v>#N/A</v>
      </c>
      <c r="N364" s="1" t="e">
        <v>#N/A</v>
      </c>
      <c r="O364" s="1" t="e">
        <v>#N/A</v>
      </c>
      <c r="P364" s="1">
        <v>84</v>
      </c>
      <c r="Q364" s="1">
        <v>128.1</v>
      </c>
      <c r="R364" s="1">
        <v>174</v>
      </c>
      <c r="S364" s="23">
        <v>170</v>
      </c>
      <c r="T364" s="23">
        <v>130</v>
      </c>
      <c r="U364" s="23">
        <v>80</v>
      </c>
      <c r="V364" s="7">
        <v>127.29999999999998</v>
      </c>
    </row>
    <row r="365" spans="1:22" ht="15.75" customHeight="1" x14ac:dyDescent="0.2">
      <c r="A365" s="1" t="s">
        <v>2264</v>
      </c>
      <c r="B365" s="1" t="s">
        <v>724</v>
      </c>
      <c r="C365" s="1" t="s">
        <v>724</v>
      </c>
      <c r="D365" s="1">
        <f>VLOOKUP(A365,samples!A:E,5,FALSE)</f>
        <v>410</v>
      </c>
      <c r="E365" s="1" t="s">
        <v>2130</v>
      </c>
      <c r="F365" s="1">
        <f>VLOOKUP(A365,samples!A:H,8,FALSE)</f>
        <v>2</v>
      </c>
      <c r="G365" s="1" t="s">
        <v>1483</v>
      </c>
      <c r="H365" s="1" t="s">
        <v>1332</v>
      </c>
      <c r="I365" s="1" t="s">
        <v>258</v>
      </c>
      <c r="J365" s="1">
        <v>0</v>
      </c>
      <c r="K365" s="1" t="s">
        <v>434</v>
      </c>
      <c r="L365" s="1" t="e">
        <v>#N/A</v>
      </c>
      <c r="M365" s="1" t="e">
        <v>#N/A</v>
      </c>
      <c r="N365" s="1" t="e">
        <v>#N/A</v>
      </c>
      <c r="O365" s="1" t="e">
        <v>#N/A</v>
      </c>
      <c r="P365" s="1">
        <v>86.9</v>
      </c>
      <c r="Q365" s="1">
        <v>133.6</v>
      </c>
      <c r="R365" s="1">
        <v>180.6</v>
      </c>
      <c r="S365" s="39">
        <v>170</v>
      </c>
      <c r="T365" s="39">
        <v>120</v>
      </c>
      <c r="U365" s="39">
        <v>80</v>
      </c>
      <c r="V365" s="7">
        <v>122.29999999999998</v>
      </c>
    </row>
    <row r="366" spans="1:22" ht="15.75" customHeight="1" x14ac:dyDescent="0.2">
      <c r="A366" s="1" t="s">
        <v>2218</v>
      </c>
      <c r="B366" s="1" t="s">
        <v>423</v>
      </c>
      <c r="C366" s="1" t="s">
        <v>423</v>
      </c>
      <c r="D366" s="1">
        <f>VLOOKUP(A366,samples!A:E,5,FALSE)</f>
        <v>411</v>
      </c>
      <c r="E366" s="1" t="s">
        <v>2130</v>
      </c>
      <c r="F366" s="1">
        <f>VLOOKUP(A366,samples!A:H,8,FALSE)</f>
        <v>2</v>
      </c>
      <c r="G366" s="1" t="s">
        <v>578</v>
      </c>
      <c r="H366" s="1" t="s">
        <v>816</v>
      </c>
      <c r="I366" s="1" t="s">
        <v>275</v>
      </c>
      <c r="J366" s="1">
        <v>0</v>
      </c>
      <c r="K366" s="1" t="s">
        <v>434</v>
      </c>
      <c r="L366" s="1" t="e">
        <v>#N/A</v>
      </c>
      <c r="M366" s="1" t="e">
        <v>#N/A</v>
      </c>
      <c r="N366" s="1" t="e">
        <v>#N/A</v>
      </c>
      <c r="O366" s="1" t="e">
        <v>#N/A</v>
      </c>
      <c r="P366" s="1">
        <v>101.6</v>
      </c>
      <c r="Q366" s="1">
        <v>145.1</v>
      </c>
      <c r="R366" s="1">
        <v>184.6</v>
      </c>
      <c r="S366" s="43">
        <v>150</v>
      </c>
      <c r="T366" s="43">
        <v>110</v>
      </c>
      <c r="U366" s="43">
        <v>70</v>
      </c>
      <c r="V366" s="7">
        <v>112.23333333333335</v>
      </c>
    </row>
    <row r="367" spans="1:22" ht="15.75" customHeight="1" x14ac:dyDescent="0.2">
      <c r="A367" s="1" t="s">
        <v>2200</v>
      </c>
      <c r="B367" s="1" t="s">
        <v>2490</v>
      </c>
      <c r="C367" s="1" t="s">
        <v>421</v>
      </c>
      <c r="D367" s="1">
        <f>VLOOKUP(A367,samples!A:E,5,FALSE)</f>
        <v>413</v>
      </c>
      <c r="E367" s="1" t="s">
        <v>2130</v>
      </c>
      <c r="F367" s="1">
        <f>VLOOKUP(A367,samples!A:H,8,FALSE)</f>
        <v>2</v>
      </c>
      <c r="G367" s="1" t="s">
        <v>106</v>
      </c>
      <c r="H367" s="1" t="s">
        <v>107</v>
      </c>
      <c r="I367" s="1" t="s">
        <v>74</v>
      </c>
      <c r="J367" s="1">
        <v>0</v>
      </c>
      <c r="K367" s="1" t="s">
        <v>434</v>
      </c>
      <c r="L367" s="1" t="e">
        <v>#N/A</v>
      </c>
      <c r="M367" s="1" t="e">
        <v>#N/A</v>
      </c>
      <c r="N367" s="1" t="e">
        <v>#N/A</v>
      </c>
      <c r="O367" s="1" t="e">
        <v>#N/A</v>
      </c>
      <c r="P367" s="1">
        <v>93.5</v>
      </c>
      <c r="Q367" s="1">
        <v>134.80000000000001</v>
      </c>
      <c r="R367" s="1">
        <v>179.3</v>
      </c>
      <c r="S367" s="11">
        <v>160</v>
      </c>
      <c r="T367" s="11">
        <v>120</v>
      </c>
      <c r="U367" s="11">
        <v>80</v>
      </c>
      <c r="V367" s="7">
        <v>120.13333333333333</v>
      </c>
    </row>
    <row r="368" spans="1:22" ht="15.75" customHeight="1" x14ac:dyDescent="0.2">
      <c r="A368" s="1" t="s">
        <v>2238</v>
      </c>
      <c r="B368" s="1" t="s">
        <v>428</v>
      </c>
      <c r="C368" s="1" t="s">
        <v>428</v>
      </c>
      <c r="D368" s="1">
        <f>VLOOKUP(A368,samples!A:E,5,FALSE)</f>
        <v>414</v>
      </c>
      <c r="E368" s="1" t="s">
        <v>2130</v>
      </c>
      <c r="F368" s="1">
        <f>VLOOKUP(A368,samples!A:H,8,FALSE)</f>
        <v>2</v>
      </c>
      <c r="G368" s="1" t="s">
        <v>341</v>
      </c>
      <c r="H368" s="1" t="s">
        <v>175</v>
      </c>
      <c r="I368" s="1" t="s">
        <v>1495</v>
      </c>
      <c r="J368" s="1">
        <v>0</v>
      </c>
      <c r="K368" s="1" t="s">
        <v>434</v>
      </c>
      <c r="L368" s="1" t="e">
        <v>#N/A</v>
      </c>
      <c r="M368" s="1" t="e">
        <v>#N/A</v>
      </c>
      <c r="N368" s="1" t="e">
        <v>#N/A</v>
      </c>
      <c r="O368" s="1" t="e">
        <v>#N/A</v>
      </c>
      <c r="P368" s="1">
        <v>89.2</v>
      </c>
      <c r="Q368" s="1">
        <v>131.69999999999999</v>
      </c>
      <c r="R368" s="1">
        <v>175.7</v>
      </c>
      <c r="S368" s="39">
        <v>170</v>
      </c>
      <c r="T368" s="39">
        <v>120</v>
      </c>
      <c r="U368" s="39">
        <v>80</v>
      </c>
      <c r="V368" s="7">
        <v>123.80000000000001</v>
      </c>
    </row>
    <row r="369" spans="1:22" ht="15.75" customHeight="1" x14ac:dyDescent="0.2">
      <c r="A369" s="1" t="s">
        <v>2250</v>
      </c>
      <c r="B369" s="1" t="s">
        <v>2499</v>
      </c>
      <c r="C369" s="1" t="s">
        <v>1105</v>
      </c>
      <c r="D369" s="1">
        <f>VLOOKUP(A369,samples!A:E,5,FALSE)</f>
        <v>415</v>
      </c>
      <c r="E369" s="1" t="s">
        <v>2130</v>
      </c>
      <c r="F369" s="1">
        <f>VLOOKUP(A369,samples!A:H,8,FALSE)</f>
        <v>2</v>
      </c>
      <c r="G369" s="1" t="s">
        <v>174</v>
      </c>
      <c r="H369" s="1" t="s">
        <v>175</v>
      </c>
      <c r="I369" s="1" t="s">
        <v>258</v>
      </c>
      <c r="J369" s="1">
        <v>0</v>
      </c>
      <c r="K369" s="1" t="s">
        <v>75</v>
      </c>
      <c r="L369" s="1" t="e">
        <v>#N/A</v>
      </c>
      <c r="M369" s="1" t="e">
        <v>#N/A</v>
      </c>
      <c r="N369" s="1" t="e">
        <v>#N/A</v>
      </c>
      <c r="O369" s="1" t="e">
        <v>#N/A</v>
      </c>
      <c r="P369" s="1">
        <v>94.4</v>
      </c>
      <c r="Q369" s="1">
        <v>135.19999999999999</v>
      </c>
      <c r="R369" s="1">
        <v>178.8</v>
      </c>
      <c r="S369" s="11">
        <v>160</v>
      </c>
      <c r="T369" s="11">
        <v>120</v>
      </c>
      <c r="U369" s="11">
        <v>80</v>
      </c>
      <c r="V369" s="7">
        <v>119.86666666666667</v>
      </c>
    </row>
    <row r="370" spans="1:22" ht="15.75" customHeight="1" x14ac:dyDescent="0.2">
      <c r="A370" s="1" t="s">
        <v>2235</v>
      </c>
      <c r="B370" s="1" t="s">
        <v>267</v>
      </c>
      <c r="C370" s="1" t="s">
        <v>267</v>
      </c>
      <c r="D370" s="1">
        <f>VLOOKUP(A370,samples!A:E,5,FALSE)</f>
        <v>416</v>
      </c>
      <c r="E370" s="1" t="s">
        <v>2130</v>
      </c>
      <c r="F370" s="1">
        <f>VLOOKUP(A370,samples!A:H,8,FALSE)</f>
        <v>2</v>
      </c>
      <c r="G370" s="1" t="s">
        <v>169</v>
      </c>
      <c r="H370" s="1" t="s">
        <v>279</v>
      </c>
      <c r="I370" s="1" t="s">
        <v>258</v>
      </c>
      <c r="J370" s="1">
        <v>0</v>
      </c>
      <c r="K370" s="1" t="s">
        <v>434</v>
      </c>
      <c r="L370" s="1" t="e">
        <v>#N/A</v>
      </c>
      <c r="M370" s="1" t="e">
        <v>#N/A</v>
      </c>
      <c r="N370" s="1" t="e">
        <v>#N/A</v>
      </c>
      <c r="O370" s="1" t="e">
        <v>#N/A</v>
      </c>
      <c r="P370" s="1">
        <v>87.8</v>
      </c>
      <c r="Q370" s="1">
        <v>130.4</v>
      </c>
      <c r="R370" s="1">
        <v>176.8</v>
      </c>
      <c r="S370" s="23">
        <v>170</v>
      </c>
      <c r="T370" s="23">
        <v>130</v>
      </c>
      <c r="U370" s="23">
        <v>80</v>
      </c>
      <c r="V370" s="7">
        <v>124.33333333333334</v>
      </c>
    </row>
    <row r="371" spans="1:22" ht="15.75" customHeight="1" x14ac:dyDescent="0.2">
      <c r="A371" s="1" t="s">
        <v>2273</v>
      </c>
      <c r="B371" s="1" t="s">
        <v>492</v>
      </c>
      <c r="C371" s="1" t="s">
        <v>492</v>
      </c>
      <c r="D371" s="1">
        <f>VLOOKUP(A371,samples!A:E,5,FALSE)</f>
        <v>417</v>
      </c>
      <c r="E371" s="1" t="s">
        <v>2130</v>
      </c>
      <c r="F371" s="1">
        <f>VLOOKUP(A371,samples!A:H,8,FALSE)</f>
        <v>2</v>
      </c>
      <c r="G371" s="1" t="s">
        <v>341</v>
      </c>
      <c r="H371" s="1" t="s">
        <v>175</v>
      </c>
      <c r="I371" s="1" t="s">
        <v>74</v>
      </c>
      <c r="J371" s="1">
        <v>0</v>
      </c>
      <c r="K371" s="1" t="s">
        <v>62</v>
      </c>
      <c r="L371" s="1" t="e">
        <v>#N/A</v>
      </c>
      <c r="M371" s="1" t="e">
        <v>#N/A</v>
      </c>
      <c r="N371" s="1" t="e">
        <v>#N/A</v>
      </c>
      <c r="O371" s="1" t="e">
        <v>#N/A</v>
      </c>
      <c r="P371" s="1">
        <v>77.7</v>
      </c>
      <c r="Q371" s="1">
        <v>85.4</v>
      </c>
      <c r="R371" s="1">
        <v>133.80000000000001</v>
      </c>
      <c r="S371" s="31">
        <v>180</v>
      </c>
      <c r="T371" s="31">
        <v>170</v>
      </c>
      <c r="U371" s="31">
        <v>120</v>
      </c>
      <c r="V371" s="7">
        <v>157.0333333333333</v>
      </c>
    </row>
    <row r="372" spans="1:22" ht="15.75" customHeight="1" x14ac:dyDescent="0.2">
      <c r="A372" s="1" t="s">
        <v>2516</v>
      </c>
      <c r="B372" s="1" t="s">
        <v>2517</v>
      </c>
      <c r="C372" s="1" t="s">
        <v>1105</v>
      </c>
      <c r="D372" s="1">
        <f>VLOOKUP(A372,samples!A:E,5,FALSE)</f>
        <v>418</v>
      </c>
      <c r="E372" s="1" t="s">
        <v>2518</v>
      </c>
      <c r="F372" s="1">
        <f>VLOOKUP(A372,samples!A:H,8,FALSE)</f>
        <v>2</v>
      </c>
      <c r="G372" s="1" t="s">
        <v>174</v>
      </c>
      <c r="H372" s="1" t="s">
        <v>175</v>
      </c>
      <c r="I372" s="1" t="s">
        <v>258</v>
      </c>
      <c r="J372" s="1">
        <v>0</v>
      </c>
      <c r="K372" s="1" t="s">
        <v>75</v>
      </c>
      <c r="L372" s="1" t="e">
        <v>#N/A</v>
      </c>
      <c r="M372" s="1" t="e">
        <v>#N/A</v>
      </c>
      <c r="N372" s="1" t="e">
        <v>#N/A</v>
      </c>
      <c r="O372" s="1" t="e">
        <v>#N/A</v>
      </c>
      <c r="P372" s="1">
        <v>94.4</v>
      </c>
      <c r="Q372" s="1">
        <v>135.19999999999999</v>
      </c>
      <c r="R372" s="1">
        <v>178.8</v>
      </c>
      <c r="S372" s="11">
        <v>160</v>
      </c>
      <c r="T372" s="11">
        <v>120</v>
      </c>
      <c r="U372" s="11">
        <v>80</v>
      </c>
      <c r="V372" s="7">
        <v>119.86666666666667</v>
      </c>
    </row>
    <row r="373" spans="1:22" ht="15.75" customHeight="1" x14ac:dyDescent="0.2">
      <c r="A373" s="1" t="s">
        <v>2224</v>
      </c>
      <c r="B373" s="1" t="s">
        <v>689</v>
      </c>
      <c r="C373" s="1" t="s">
        <v>689</v>
      </c>
      <c r="D373" s="1">
        <f>VLOOKUP(A373,samples!A:E,5,FALSE)</f>
        <v>419</v>
      </c>
      <c r="E373" s="1" t="s">
        <v>2130</v>
      </c>
      <c r="F373" s="1">
        <f>VLOOKUP(A373,samples!A:H,8,FALSE)</f>
        <v>2</v>
      </c>
      <c r="G373" s="1" t="s">
        <v>213</v>
      </c>
      <c r="H373" s="1" t="s">
        <v>175</v>
      </c>
      <c r="I373" s="1" t="s">
        <v>46</v>
      </c>
      <c r="J373" s="1">
        <v>0</v>
      </c>
      <c r="K373" s="1" t="s">
        <v>434</v>
      </c>
      <c r="L373" s="1" t="e">
        <v>#N/A</v>
      </c>
      <c r="M373" s="1" t="e">
        <v>#N/A</v>
      </c>
      <c r="N373" s="1" t="e">
        <v>#N/A</v>
      </c>
      <c r="O373" s="1" t="e">
        <v>#N/A</v>
      </c>
      <c r="P373" s="1">
        <v>90.1</v>
      </c>
      <c r="Q373" s="1">
        <v>129.19999999999999</v>
      </c>
      <c r="R373" s="1">
        <v>175.7</v>
      </c>
      <c r="S373" s="23">
        <v>170</v>
      </c>
      <c r="T373" s="23">
        <v>130</v>
      </c>
      <c r="U373" s="23">
        <v>80</v>
      </c>
      <c r="V373" s="7">
        <v>124.33333333333334</v>
      </c>
    </row>
    <row r="374" spans="1:22" ht="15.75" customHeight="1" x14ac:dyDescent="0.2">
      <c r="A374" s="1" t="s">
        <v>2269</v>
      </c>
      <c r="B374" s="1" t="s">
        <v>245</v>
      </c>
      <c r="C374" s="1" t="s">
        <v>245</v>
      </c>
      <c r="D374" s="1">
        <f>VLOOKUP(A374,samples!A:E,5,FALSE)</f>
        <v>420</v>
      </c>
      <c r="E374" s="1" t="s">
        <v>2130</v>
      </c>
      <c r="F374" s="1">
        <f>VLOOKUP(A374,samples!A:H,8,FALSE)</f>
        <v>2</v>
      </c>
      <c r="G374" s="1" t="s">
        <v>44</v>
      </c>
      <c r="H374" s="1" t="s">
        <v>45</v>
      </c>
      <c r="I374" s="1" t="s">
        <v>61</v>
      </c>
      <c r="J374" s="1">
        <v>0</v>
      </c>
      <c r="K374" s="1" t="s">
        <v>434</v>
      </c>
      <c r="L374" s="1" t="e">
        <v>#N/A</v>
      </c>
      <c r="M374" s="1" t="e">
        <v>#N/A</v>
      </c>
      <c r="N374" s="1" t="e">
        <v>#N/A</v>
      </c>
      <c r="O374" s="1" t="e">
        <v>#N/A</v>
      </c>
      <c r="P374" s="1">
        <v>91.1</v>
      </c>
      <c r="Q374" s="1">
        <v>131.9</v>
      </c>
      <c r="R374" s="1">
        <v>177.6</v>
      </c>
      <c r="S374" s="11">
        <v>160</v>
      </c>
      <c r="T374" s="11">
        <v>120</v>
      </c>
      <c r="U374" s="11">
        <v>80</v>
      </c>
      <c r="V374" s="7">
        <v>122.46666666666667</v>
      </c>
    </row>
    <row r="375" spans="1:22" ht="15.75" customHeight="1" x14ac:dyDescent="0.2">
      <c r="A375" s="1" t="s">
        <v>2213</v>
      </c>
      <c r="B375" s="1" t="s">
        <v>420</v>
      </c>
      <c r="C375" s="1" t="s">
        <v>420</v>
      </c>
      <c r="D375" s="1">
        <f>VLOOKUP(A375,samples!A:E,5,FALSE)</f>
        <v>422</v>
      </c>
      <c r="E375" s="1" t="s">
        <v>2130</v>
      </c>
      <c r="F375" s="1">
        <f>VLOOKUP(A375,samples!A:H,8,FALSE)</f>
        <v>2</v>
      </c>
      <c r="G375" s="1" t="s">
        <v>174</v>
      </c>
      <c r="H375" s="1" t="s">
        <v>175</v>
      </c>
      <c r="I375" s="1" t="s">
        <v>344</v>
      </c>
      <c r="J375" s="1">
        <v>0</v>
      </c>
      <c r="K375" s="1" t="s">
        <v>434</v>
      </c>
      <c r="L375" s="1" t="e">
        <v>#N/A</v>
      </c>
      <c r="M375" s="1" t="e">
        <v>#N/A</v>
      </c>
      <c r="N375" s="1" t="e">
        <v>#N/A</v>
      </c>
      <c r="O375" s="1" t="e">
        <v>#N/A</v>
      </c>
      <c r="P375" s="1">
        <v>90</v>
      </c>
      <c r="Q375" s="1">
        <v>133.19999999999999</v>
      </c>
      <c r="R375" s="1">
        <v>180.5</v>
      </c>
      <c r="S375" s="39">
        <v>170</v>
      </c>
      <c r="T375" s="39">
        <v>120</v>
      </c>
      <c r="U375" s="39">
        <v>80</v>
      </c>
      <c r="V375" s="7">
        <v>121.43333333333334</v>
      </c>
    </row>
    <row r="376" spans="1:22" ht="15.75" customHeight="1" x14ac:dyDescent="0.2">
      <c r="A376" s="1" t="s">
        <v>2221</v>
      </c>
      <c r="B376" s="1" t="s">
        <v>427</v>
      </c>
      <c r="C376" s="1" t="s">
        <v>427</v>
      </c>
      <c r="D376" s="1">
        <f>VLOOKUP(A376,samples!A:E,5,FALSE)</f>
        <v>424</v>
      </c>
      <c r="E376" s="1" t="s">
        <v>2130</v>
      </c>
      <c r="F376" s="1">
        <f>VLOOKUP(A376,samples!A:H,8,FALSE)</f>
        <v>2</v>
      </c>
      <c r="G376" s="1" t="s">
        <v>341</v>
      </c>
      <c r="H376" s="1" t="s">
        <v>175</v>
      </c>
      <c r="I376" s="1" t="s">
        <v>1495</v>
      </c>
      <c r="J376" s="1">
        <v>0</v>
      </c>
      <c r="K376" s="1" t="s">
        <v>434</v>
      </c>
      <c r="L376" s="1" t="e">
        <v>#N/A</v>
      </c>
      <c r="M376" s="1" t="e">
        <v>#N/A</v>
      </c>
      <c r="N376" s="1" t="e">
        <v>#N/A</v>
      </c>
      <c r="O376" s="1" t="e">
        <v>#N/A</v>
      </c>
      <c r="P376" s="1">
        <v>92.7</v>
      </c>
      <c r="Q376" s="1">
        <v>135.1</v>
      </c>
      <c r="R376" s="1">
        <v>181.3</v>
      </c>
      <c r="S376" s="46">
        <v>160</v>
      </c>
      <c r="T376" s="46">
        <v>120</v>
      </c>
      <c r="U376" s="46">
        <v>70</v>
      </c>
      <c r="V376" s="7">
        <v>119.63333333333333</v>
      </c>
    </row>
    <row r="377" spans="1:22" ht="15.75" customHeight="1" x14ac:dyDescent="0.2">
      <c r="A377" s="1" t="s">
        <v>2209</v>
      </c>
      <c r="B377" s="1" t="s">
        <v>2560</v>
      </c>
      <c r="C377" s="1" t="s">
        <v>1083</v>
      </c>
      <c r="D377" s="1">
        <f>VLOOKUP(A377,samples!A:E,5,FALSE)</f>
        <v>425</v>
      </c>
      <c r="E377" s="1" t="s">
        <v>2130</v>
      </c>
      <c r="F377" s="1">
        <f>VLOOKUP(A377,samples!A:H,8,FALSE)</f>
        <v>2</v>
      </c>
      <c r="G377" s="1" t="s">
        <v>174</v>
      </c>
      <c r="H377" s="1" t="s">
        <v>175</v>
      </c>
      <c r="I377" s="1" t="s">
        <v>46</v>
      </c>
      <c r="J377" s="1">
        <v>0</v>
      </c>
      <c r="K377" s="1" t="s">
        <v>62</v>
      </c>
      <c r="L377" s="1" t="e">
        <v>#N/A</v>
      </c>
      <c r="M377" s="1" t="e">
        <v>#N/A</v>
      </c>
      <c r="N377" s="1" t="e">
        <v>#N/A</v>
      </c>
      <c r="O377" s="1" t="e">
        <v>#N/A</v>
      </c>
      <c r="P377" s="1">
        <v>89.8</v>
      </c>
      <c r="Q377" s="1">
        <v>131.80000000000001</v>
      </c>
      <c r="R377" s="1">
        <v>172.5</v>
      </c>
      <c r="S377" s="39">
        <v>170</v>
      </c>
      <c r="T377" s="39">
        <v>120</v>
      </c>
      <c r="U377" s="39">
        <v>80</v>
      </c>
      <c r="V377" s="7">
        <v>124.63333333333333</v>
      </c>
    </row>
    <row r="378" spans="1:22" ht="15.75" customHeight="1" x14ac:dyDescent="0.2">
      <c r="A378" s="1" t="s">
        <v>2567</v>
      </c>
      <c r="B378" s="1" t="s">
        <v>2568</v>
      </c>
      <c r="C378" s="1" t="s">
        <v>424</v>
      </c>
      <c r="D378" s="1">
        <f>VLOOKUP(A378,samples!A:E,5,FALSE)</f>
        <v>426</v>
      </c>
      <c r="E378" s="1" t="s">
        <v>2569</v>
      </c>
      <c r="F378" s="1">
        <f>VLOOKUP(A378,samples!A:H,8,FALSE)</f>
        <v>2</v>
      </c>
      <c r="G378" s="1" t="s">
        <v>341</v>
      </c>
      <c r="H378" s="1" t="s">
        <v>175</v>
      </c>
      <c r="I378" s="1" t="s">
        <v>543</v>
      </c>
      <c r="J378" s="1">
        <v>0</v>
      </c>
      <c r="K378" s="1" t="s">
        <v>434</v>
      </c>
      <c r="L378" s="1" t="e">
        <v>#N/A</v>
      </c>
      <c r="M378" s="1" t="e">
        <v>#N/A</v>
      </c>
      <c r="N378" s="1" t="e">
        <v>#N/A</v>
      </c>
      <c r="O378" s="1" t="e">
        <v>#N/A</v>
      </c>
      <c r="P378" s="1">
        <v>92.9</v>
      </c>
      <c r="Q378" s="1">
        <v>133.80000000000001</v>
      </c>
      <c r="R378" s="1">
        <v>178.5</v>
      </c>
      <c r="S378" s="11">
        <v>160</v>
      </c>
      <c r="T378" s="11">
        <v>120</v>
      </c>
      <c r="U378" s="11">
        <v>80</v>
      </c>
      <c r="V378" s="7">
        <v>120.93333333333331</v>
      </c>
    </row>
    <row r="379" spans="1:22" ht="15.75" customHeight="1" x14ac:dyDescent="0.2">
      <c r="A379" s="1" t="s">
        <v>2575</v>
      </c>
      <c r="B379" s="1" t="s">
        <v>495</v>
      </c>
      <c r="C379" s="1" t="s">
        <v>495</v>
      </c>
      <c r="D379" s="1">
        <f>VLOOKUP(A379,samples!A:E,5,FALSE)</f>
        <v>427</v>
      </c>
      <c r="E379" s="1" t="s">
        <v>2576</v>
      </c>
      <c r="F379" s="1">
        <f>VLOOKUP(A379,samples!A:H,8,FALSE)</f>
        <v>2</v>
      </c>
      <c r="G379" s="1" t="s">
        <v>341</v>
      </c>
      <c r="H379" s="1" t="s">
        <v>175</v>
      </c>
      <c r="I379" s="1" t="s">
        <v>2006</v>
      </c>
      <c r="J379" s="1">
        <v>0</v>
      </c>
      <c r="K379" s="1" t="s">
        <v>62</v>
      </c>
      <c r="L379" s="1" t="e">
        <v>#N/A</v>
      </c>
      <c r="M379" s="1" t="e">
        <v>#N/A</v>
      </c>
      <c r="N379" s="1" t="e">
        <v>#N/A</v>
      </c>
      <c r="O379" s="1" t="e">
        <v>#N/A</v>
      </c>
      <c r="P379" s="1">
        <v>71.5</v>
      </c>
      <c r="Q379" s="1">
        <v>93.7</v>
      </c>
      <c r="R379" s="1">
        <v>140.6</v>
      </c>
      <c r="S379" s="28">
        <v>180</v>
      </c>
      <c r="T379" s="28">
        <v>160</v>
      </c>
      <c r="U379" s="28">
        <v>120</v>
      </c>
      <c r="V379" s="7">
        <v>154.06666666666666</v>
      </c>
    </row>
    <row r="380" spans="1:22" ht="15.75" customHeight="1" x14ac:dyDescent="0.2">
      <c r="A380" s="1" t="s">
        <v>2582</v>
      </c>
      <c r="B380" s="1" t="s">
        <v>598</v>
      </c>
      <c r="C380" s="1" t="s">
        <v>598</v>
      </c>
      <c r="D380" s="1">
        <f>VLOOKUP(A380,samples!A:E,5,FALSE)</f>
        <v>428</v>
      </c>
      <c r="E380" s="1" t="s">
        <v>2583</v>
      </c>
      <c r="F380" s="1">
        <f>VLOOKUP(A380,samples!A:H,8,FALSE)</f>
        <v>2</v>
      </c>
      <c r="G380" s="1" t="s">
        <v>44</v>
      </c>
      <c r="H380" s="1" t="s">
        <v>45</v>
      </c>
      <c r="I380" s="1" t="s">
        <v>275</v>
      </c>
      <c r="J380" s="1">
        <v>0</v>
      </c>
      <c r="K380" s="1" t="s">
        <v>434</v>
      </c>
      <c r="L380" s="1" t="s">
        <v>535</v>
      </c>
      <c r="M380" s="1" t="s">
        <v>201</v>
      </c>
      <c r="N380" s="1">
        <v>32.1</v>
      </c>
      <c r="O380" s="1">
        <v>2100</v>
      </c>
      <c r="P380" s="1">
        <v>86.5</v>
      </c>
      <c r="Q380" s="1">
        <v>128.1</v>
      </c>
      <c r="R380" s="1">
        <v>173.6</v>
      </c>
      <c r="S380" s="23">
        <v>170</v>
      </c>
      <c r="T380" s="23">
        <v>130</v>
      </c>
      <c r="U380" s="23">
        <v>80</v>
      </c>
      <c r="V380" s="7">
        <v>126.6</v>
      </c>
    </row>
    <row r="381" spans="1:22" ht="15.75" customHeight="1" x14ac:dyDescent="0.2">
      <c r="A381" s="1" t="s">
        <v>2589</v>
      </c>
      <c r="B381" s="1" t="s">
        <v>170</v>
      </c>
      <c r="C381" s="1" t="s">
        <v>170</v>
      </c>
      <c r="D381" s="1">
        <f>VLOOKUP(A381,samples!A:E,5,FALSE)</f>
        <v>429</v>
      </c>
      <c r="E381" s="1" t="s">
        <v>2142</v>
      </c>
      <c r="F381" s="1">
        <f>VLOOKUP(A381,samples!A:H,8,FALSE)</f>
        <v>2</v>
      </c>
      <c r="G381" s="1" t="s">
        <v>106</v>
      </c>
      <c r="H381" s="1" t="s">
        <v>107</v>
      </c>
      <c r="I381" s="1" t="s">
        <v>61</v>
      </c>
      <c r="J381" s="1">
        <v>0</v>
      </c>
      <c r="K381" s="1" t="s">
        <v>62</v>
      </c>
      <c r="L381" s="1" t="e">
        <v>#N/A</v>
      </c>
      <c r="M381" s="1" t="e">
        <v>#N/A</v>
      </c>
      <c r="N381" s="1" t="e">
        <v>#N/A</v>
      </c>
      <c r="O381" s="1" t="e">
        <v>#N/A</v>
      </c>
      <c r="P381" s="1">
        <v>96.8</v>
      </c>
      <c r="Q381" s="1">
        <v>139.19999999999999</v>
      </c>
      <c r="R381" s="1">
        <v>182.6</v>
      </c>
      <c r="S381" s="46">
        <v>160</v>
      </c>
      <c r="T381" s="46">
        <v>120</v>
      </c>
      <c r="U381" s="46">
        <v>70</v>
      </c>
      <c r="V381" s="7">
        <v>116.46666666666667</v>
      </c>
    </row>
    <row r="382" spans="1:22" ht="15.75" customHeight="1" x14ac:dyDescent="0.2">
      <c r="A382" s="1" t="s">
        <v>2595</v>
      </c>
      <c r="B382" s="1" t="s">
        <v>233</v>
      </c>
      <c r="C382" s="1" t="s">
        <v>233</v>
      </c>
      <c r="D382" s="1">
        <f>VLOOKUP(A382,samples!A:E,5,FALSE)</f>
        <v>430</v>
      </c>
      <c r="E382" s="1" t="s">
        <v>2142</v>
      </c>
      <c r="F382" s="1">
        <f>VLOOKUP(A382,samples!A:H,8,FALSE)</f>
        <v>2</v>
      </c>
      <c r="G382" s="1" t="s">
        <v>213</v>
      </c>
      <c r="H382" s="1" t="s">
        <v>175</v>
      </c>
      <c r="I382" s="1" t="s">
        <v>275</v>
      </c>
      <c r="J382" s="1">
        <v>0</v>
      </c>
      <c r="K382" s="1" t="s">
        <v>434</v>
      </c>
      <c r="L382" s="1" t="s">
        <v>535</v>
      </c>
      <c r="M382" s="1" t="s">
        <v>755</v>
      </c>
      <c r="N382" s="1">
        <v>34.1</v>
      </c>
      <c r="O382" s="1">
        <v>2100</v>
      </c>
      <c r="P382" s="1">
        <v>87.4</v>
      </c>
      <c r="Q382" s="1">
        <v>130</v>
      </c>
      <c r="R382" s="1">
        <v>177.4</v>
      </c>
      <c r="S382" s="23">
        <v>170</v>
      </c>
      <c r="T382" s="23">
        <v>130</v>
      </c>
      <c r="U382" s="23">
        <v>80</v>
      </c>
      <c r="V382" s="7">
        <v>124.4</v>
      </c>
    </row>
    <row r="383" spans="1:22" ht="15.75" customHeight="1" x14ac:dyDescent="0.2">
      <c r="A383" s="1" t="s">
        <v>2602</v>
      </c>
      <c r="B383" s="1" t="s">
        <v>2603</v>
      </c>
      <c r="C383" s="1" t="s">
        <v>832</v>
      </c>
      <c r="D383" s="1">
        <f>VLOOKUP(A383,samples!A:E,5,FALSE)</f>
        <v>431</v>
      </c>
      <c r="E383" s="1" t="s">
        <v>2142</v>
      </c>
      <c r="F383" s="1">
        <f>VLOOKUP(A383,samples!A:H,8,FALSE)</f>
        <v>2</v>
      </c>
      <c r="G383" s="1" t="s">
        <v>106</v>
      </c>
      <c r="H383" s="1" t="s">
        <v>107</v>
      </c>
      <c r="I383" s="1" t="s">
        <v>46</v>
      </c>
      <c r="J383" s="1">
        <v>0</v>
      </c>
      <c r="K383" s="1" t="s">
        <v>434</v>
      </c>
      <c r="L383" s="1" t="e">
        <v>#N/A</v>
      </c>
      <c r="M383" s="1" t="e">
        <v>#N/A</v>
      </c>
      <c r="N383" s="1" t="e">
        <v>#N/A</v>
      </c>
      <c r="O383" s="1" t="e">
        <v>#N/A</v>
      </c>
      <c r="P383" s="1">
        <v>91.4</v>
      </c>
      <c r="Q383" s="1">
        <v>133.80000000000001</v>
      </c>
      <c r="R383" s="1">
        <v>180.4</v>
      </c>
      <c r="S383" s="11">
        <v>160</v>
      </c>
      <c r="T383" s="11">
        <v>120</v>
      </c>
      <c r="U383" s="11">
        <v>80</v>
      </c>
      <c r="V383" s="7">
        <v>120.79999999999998</v>
      </c>
    </row>
    <row r="384" spans="1:22" ht="15.75" customHeight="1" x14ac:dyDescent="0.2">
      <c r="A384" s="9" t="s">
        <v>2614</v>
      </c>
      <c r="B384" s="1" t="s">
        <v>421</v>
      </c>
      <c r="C384" s="1" t="s">
        <v>421</v>
      </c>
      <c r="D384" s="1">
        <f>VLOOKUP(A384,samples!A:E,5,FALSE)</f>
        <v>433</v>
      </c>
      <c r="E384" s="1" t="s">
        <v>2142</v>
      </c>
      <c r="F384" s="1">
        <f>VLOOKUP(A384,samples!A:H,8,FALSE)</f>
        <v>2</v>
      </c>
      <c r="G384" s="1" t="s">
        <v>106</v>
      </c>
      <c r="H384" s="1" t="s">
        <v>107</v>
      </c>
      <c r="I384" s="1" t="s">
        <v>74</v>
      </c>
      <c r="J384" s="1">
        <v>0</v>
      </c>
      <c r="K384" s="1" t="s">
        <v>434</v>
      </c>
      <c r="L384" s="1" t="e">
        <v>#N/A</v>
      </c>
      <c r="M384" s="1" t="e">
        <v>#N/A</v>
      </c>
      <c r="N384" s="1" t="e">
        <v>#N/A</v>
      </c>
      <c r="O384" s="1" t="e">
        <v>#N/A</v>
      </c>
      <c r="P384" s="1">
        <v>93.5</v>
      </c>
      <c r="Q384" s="1">
        <v>134.80000000000001</v>
      </c>
      <c r="R384" s="1">
        <v>179.3</v>
      </c>
      <c r="S384" s="1">
        <f t="shared" ref="S384:U384" si="13">ROUND((256-P384),-1)</f>
        <v>160</v>
      </c>
      <c r="T384" s="1">
        <f t="shared" si="13"/>
        <v>120</v>
      </c>
      <c r="U384" s="1">
        <f t="shared" si="13"/>
        <v>80</v>
      </c>
      <c r="V384" s="7">
        <v>120.13333333333333</v>
      </c>
    </row>
    <row r="385" spans="1:22" ht="15.75" customHeight="1" x14ac:dyDescent="0.2">
      <c r="A385" s="9" t="s">
        <v>2619</v>
      </c>
      <c r="B385" s="1" t="s">
        <v>2620</v>
      </c>
      <c r="C385" s="1" t="s">
        <v>1087</v>
      </c>
      <c r="D385" s="1">
        <f>VLOOKUP(A385,samples!A:E,5,FALSE)</f>
        <v>434</v>
      </c>
      <c r="E385" s="1" t="s">
        <v>2142</v>
      </c>
      <c r="F385" s="1">
        <f>VLOOKUP(A385,samples!A:H,8,FALSE)</f>
        <v>2</v>
      </c>
      <c r="G385" s="1" t="s">
        <v>174</v>
      </c>
      <c r="H385" s="1" t="s">
        <v>175</v>
      </c>
      <c r="I385" s="1" t="s">
        <v>61</v>
      </c>
      <c r="J385" s="1">
        <v>0</v>
      </c>
      <c r="K385" s="1" t="s">
        <v>62</v>
      </c>
      <c r="L385" s="1" t="e">
        <v>#N/A</v>
      </c>
      <c r="M385" s="1" t="e">
        <v>#N/A</v>
      </c>
      <c r="N385" s="1" t="e">
        <v>#N/A</v>
      </c>
      <c r="O385" s="1" t="e">
        <v>#N/A</v>
      </c>
      <c r="P385" s="1">
        <v>85.2</v>
      </c>
      <c r="Q385" s="1">
        <v>128.30000000000001</v>
      </c>
      <c r="R385" s="1">
        <v>175.7</v>
      </c>
      <c r="S385" s="1">
        <f t="shared" ref="S385:U385" si="14">ROUND((256-P385),-1)</f>
        <v>170</v>
      </c>
      <c r="T385" s="1">
        <f t="shared" si="14"/>
        <v>130</v>
      </c>
      <c r="U385" s="1">
        <f t="shared" si="14"/>
        <v>80</v>
      </c>
      <c r="V385" s="7">
        <v>126.26666666666668</v>
      </c>
    </row>
    <row r="386" spans="1:22" ht="15.75" customHeight="1" x14ac:dyDescent="0.2">
      <c r="A386" s="1" t="s">
        <v>2624</v>
      </c>
      <c r="B386" s="1" t="s">
        <v>219</v>
      </c>
      <c r="C386" s="1" t="s">
        <v>219</v>
      </c>
      <c r="D386" s="1">
        <f>VLOOKUP(A386,samples!A:E,5,FALSE)</f>
        <v>435</v>
      </c>
      <c r="E386" s="1" t="s">
        <v>2142</v>
      </c>
      <c r="F386" s="1">
        <f>VLOOKUP(A386,samples!A:H,8,FALSE)</f>
        <v>2</v>
      </c>
      <c r="G386" s="1" t="s">
        <v>73</v>
      </c>
      <c r="H386" s="1" t="s">
        <v>86</v>
      </c>
      <c r="I386" s="1" t="s">
        <v>46</v>
      </c>
      <c r="J386" s="1">
        <v>0</v>
      </c>
      <c r="K386" s="1" t="s">
        <v>434</v>
      </c>
      <c r="L386" s="1" t="e">
        <v>#N/A</v>
      </c>
      <c r="M386" s="1" t="e">
        <v>#N/A</v>
      </c>
      <c r="N386" s="1" t="e">
        <v>#N/A</v>
      </c>
      <c r="O386" s="1" t="e">
        <v>#N/A</v>
      </c>
      <c r="P386" s="1">
        <v>100.5</v>
      </c>
      <c r="Q386" s="1">
        <v>143.80000000000001</v>
      </c>
      <c r="R386" s="1">
        <v>184.5</v>
      </c>
      <c r="S386" s="54">
        <v>160</v>
      </c>
      <c r="T386" s="54">
        <v>110</v>
      </c>
      <c r="U386" s="54">
        <v>70</v>
      </c>
      <c r="V386" s="7">
        <v>113.06666666666666</v>
      </c>
    </row>
    <row r="387" spans="1:22" ht="15.75" customHeight="1" x14ac:dyDescent="0.2">
      <c r="A387" s="1" t="s">
        <v>2630</v>
      </c>
      <c r="B387" s="1" t="s">
        <v>2631</v>
      </c>
      <c r="C387" s="1" t="s">
        <v>329</v>
      </c>
      <c r="D387" s="1">
        <f>VLOOKUP(A387,samples!A:E,5,FALSE)</f>
        <v>436</v>
      </c>
      <c r="E387" s="1" t="s">
        <v>2142</v>
      </c>
      <c r="F387" s="1">
        <f>VLOOKUP(A387,samples!A:H,8,FALSE)</f>
        <v>2</v>
      </c>
      <c r="G387" s="1" t="s">
        <v>296</v>
      </c>
      <c r="H387" s="1" t="s">
        <v>86</v>
      </c>
      <c r="I387" s="1" t="s">
        <v>46</v>
      </c>
      <c r="J387" s="1">
        <v>0</v>
      </c>
      <c r="K387" s="1" t="s">
        <v>434</v>
      </c>
      <c r="L387" s="1" t="e">
        <v>#N/A</v>
      </c>
      <c r="M387" s="1" t="e">
        <v>#N/A</v>
      </c>
      <c r="N387" s="1" t="e">
        <v>#N/A</v>
      </c>
      <c r="O387" s="1" t="e">
        <v>#N/A</v>
      </c>
      <c r="P387" s="1">
        <v>89.8</v>
      </c>
      <c r="Q387" s="1">
        <v>132.80000000000001</v>
      </c>
      <c r="R387" s="1">
        <v>180.1</v>
      </c>
      <c r="S387" s="39">
        <v>170</v>
      </c>
      <c r="T387" s="39">
        <v>120</v>
      </c>
      <c r="U387" s="39">
        <v>80</v>
      </c>
      <c r="V387" s="7">
        <v>121.76666666666665</v>
      </c>
    </row>
    <row r="388" spans="1:22" ht="15.75" customHeight="1" x14ac:dyDescent="0.2">
      <c r="A388" s="1" t="s">
        <v>2640</v>
      </c>
      <c r="B388" s="1" t="s">
        <v>2641</v>
      </c>
      <c r="C388" s="1" t="s">
        <v>298</v>
      </c>
      <c r="D388" s="1">
        <f>VLOOKUP(A388,samples!A:E,5,FALSE)</f>
        <v>437</v>
      </c>
      <c r="E388" s="1" t="s">
        <v>2643</v>
      </c>
      <c r="F388" s="1">
        <f>VLOOKUP(A388,samples!A:H,8,FALSE)</f>
        <v>2</v>
      </c>
      <c r="G388" s="1" t="s">
        <v>987</v>
      </c>
      <c r="H388" s="1" t="s">
        <v>107</v>
      </c>
      <c r="I388" s="1" t="s">
        <v>275</v>
      </c>
      <c r="J388" s="1">
        <v>0</v>
      </c>
      <c r="K388" s="1" t="s">
        <v>434</v>
      </c>
      <c r="L388" s="1" t="e">
        <v>#N/A</v>
      </c>
      <c r="M388" s="1" t="e">
        <v>#N/A</v>
      </c>
      <c r="N388" s="1" t="e">
        <v>#N/A</v>
      </c>
      <c r="O388" s="1" t="e">
        <v>#N/A</v>
      </c>
      <c r="P388" s="1">
        <v>95.8</v>
      </c>
      <c r="Q388" s="1">
        <v>137.80000000000001</v>
      </c>
      <c r="R388" s="1">
        <v>181</v>
      </c>
      <c r="S388" s="11">
        <v>160</v>
      </c>
      <c r="T388" s="11">
        <v>120</v>
      </c>
      <c r="U388" s="11">
        <v>80</v>
      </c>
      <c r="V388" s="7">
        <v>117.79999999999998</v>
      </c>
    </row>
    <row r="389" spans="1:22" ht="15.75" customHeight="1" x14ac:dyDescent="0.2">
      <c r="A389" s="1" t="s">
        <v>2649</v>
      </c>
      <c r="B389" s="1" t="s">
        <v>422</v>
      </c>
      <c r="C389" s="1" t="s">
        <v>422</v>
      </c>
      <c r="D389" s="1">
        <f>VLOOKUP(A389,samples!A:E,5,FALSE)</f>
        <v>438</v>
      </c>
      <c r="E389" s="1" t="s">
        <v>2142</v>
      </c>
      <c r="F389" s="1">
        <f>VLOOKUP(A389,samples!A:H,8,FALSE)</f>
        <v>2</v>
      </c>
      <c r="G389" s="1" t="s">
        <v>578</v>
      </c>
      <c r="H389" s="1" t="s">
        <v>816</v>
      </c>
      <c r="I389" s="1" t="s">
        <v>275</v>
      </c>
      <c r="J389" s="1">
        <v>0</v>
      </c>
      <c r="K389" s="1" t="s">
        <v>434</v>
      </c>
      <c r="L389" s="1" t="e">
        <v>#N/A</v>
      </c>
      <c r="M389" s="1" t="e">
        <v>#N/A</v>
      </c>
      <c r="N389" s="1" t="e">
        <v>#N/A</v>
      </c>
      <c r="O389" s="1" t="e">
        <v>#N/A</v>
      </c>
      <c r="P389" s="1">
        <v>89.6</v>
      </c>
      <c r="Q389" s="1">
        <v>133.5</v>
      </c>
      <c r="R389" s="1">
        <v>180</v>
      </c>
      <c r="S389" s="39">
        <v>170</v>
      </c>
      <c r="T389" s="39">
        <v>120</v>
      </c>
      <c r="U389" s="39">
        <v>80</v>
      </c>
      <c r="V389" s="7">
        <v>121.63333333333333</v>
      </c>
    </row>
    <row r="390" spans="1:22" ht="15.75" customHeight="1" x14ac:dyDescent="0.2">
      <c r="A390" s="1" t="s">
        <v>2656</v>
      </c>
      <c r="B390" s="1" t="s">
        <v>298</v>
      </c>
      <c r="C390" s="1" t="s">
        <v>298</v>
      </c>
      <c r="D390" s="1">
        <f>VLOOKUP(A390,samples!A:E,5,FALSE)</f>
        <v>439</v>
      </c>
      <c r="E390" s="1" t="s">
        <v>2142</v>
      </c>
      <c r="F390" s="1">
        <f>VLOOKUP(A390,samples!A:H,8,FALSE)</f>
        <v>2</v>
      </c>
      <c r="G390" s="1" t="s">
        <v>987</v>
      </c>
      <c r="H390" s="1" t="s">
        <v>107</v>
      </c>
      <c r="I390" s="1" t="s">
        <v>275</v>
      </c>
      <c r="J390" s="1">
        <v>0</v>
      </c>
      <c r="K390" s="1" t="s">
        <v>434</v>
      </c>
      <c r="L390" s="1" t="e">
        <v>#N/A</v>
      </c>
      <c r="M390" s="1" t="e">
        <v>#N/A</v>
      </c>
      <c r="N390" s="1" t="e">
        <v>#N/A</v>
      </c>
      <c r="O390" s="1" t="e">
        <v>#N/A</v>
      </c>
      <c r="P390" s="1">
        <v>95.8</v>
      </c>
      <c r="Q390" s="1">
        <v>137.80000000000001</v>
      </c>
      <c r="R390" s="1">
        <v>181</v>
      </c>
      <c r="S390" s="11">
        <v>160</v>
      </c>
      <c r="T390" s="11">
        <v>120</v>
      </c>
      <c r="U390" s="11">
        <v>80</v>
      </c>
      <c r="V390" s="7">
        <v>117.79999999999998</v>
      </c>
    </row>
    <row r="391" spans="1:22" ht="15.75" customHeight="1" x14ac:dyDescent="0.2">
      <c r="A391" s="1" t="s">
        <v>2662</v>
      </c>
      <c r="B391" s="1" t="s">
        <v>487</v>
      </c>
      <c r="C391" s="1" t="s">
        <v>487</v>
      </c>
      <c r="D391" s="1">
        <f>VLOOKUP(A391,samples!A:E,5,FALSE)</f>
        <v>440</v>
      </c>
      <c r="E391" s="1" t="s">
        <v>2142</v>
      </c>
      <c r="F391" s="1">
        <f>VLOOKUP(A391,samples!A:H,8,FALSE)</f>
        <v>2</v>
      </c>
      <c r="G391" s="1" t="s">
        <v>578</v>
      </c>
      <c r="H391" s="1" t="s">
        <v>816</v>
      </c>
      <c r="I391" s="1" t="s">
        <v>2422</v>
      </c>
      <c r="J391" s="1">
        <v>0</v>
      </c>
      <c r="K391" s="1" t="s">
        <v>62</v>
      </c>
      <c r="L391" s="1" t="e">
        <v>#N/A</v>
      </c>
      <c r="M391" s="1" t="e">
        <v>#N/A</v>
      </c>
      <c r="N391" s="1" t="e">
        <v>#N/A</v>
      </c>
      <c r="O391" s="1" t="e">
        <v>#N/A</v>
      </c>
      <c r="P391" s="1">
        <v>76</v>
      </c>
      <c r="Q391" s="1">
        <v>106</v>
      </c>
      <c r="R391" s="1">
        <v>151.4</v>
      </c>
      <c r="S391" s="8">
        <v>180</v>
      </c>
      <c r="T391" s="8">
        <v>150</v>
      </c>
      <c r="U391" s="8">
        <v>100</v>
      </c>
      <c r="V391" s="7">
        <v>144.86666666666667</v>
      </c>
    </row>
    <row r="392" spans="1:22" ht="15.75" customHeight="1" x14ac:dyDescent="0.2">
      <c r="A392" s="1" t="s">
        <v>2668</v>
      </c>
      <c r="B392" s="1" t="s">
        <v>148</v>
      </c>
      <c r="C392" s="1" t="s">
        <v>148</v>
      </c>
      <c r="D392" s="1">
        <f>VLOOKUP(A392,samples!A:E,5,FALSE)</f>
        <v>441</v>
      </c>
      <c r="E392" s="1" t="s">
        <v>2142</v>
      </c>
      <c r="F392" s="1">
        <f>VLOOKUP(A392,samples!A:H,8,FALSE)</f>
        <v>2</v>
      </c>
      <c r="G392" s="1" t="s">
        <v>1480</v>
      </c>
      <c r="H392" s="1" t="s">
        <v>279</v>
      </c>
      <c r="I392" s="1" t="s">
        <v>258</v>
      </c>
      <c r="J392" s="1">
        <v>0</v>
      </c>
      <c r="K392" s="1" t="s">
        <v>434</v>
      </c>
      <c r="L392" s="1" t="e">
        <v>#N/A</v>
      </c>
      <c r="M392" s="1" t="e">
        <v>#N/A</v>
      </c>
      <c r="N392" s="1" t="e">
        <v>#N/A</v>
      </c>
      <c r="O392" s="1" t="e">
        <v>#N/A</v>
      </c>
      <c r="P392" s="1">
        <v>91</v>
      </c>
      <c r="Q392" s="1">
        <v>135.1</v>
      </c>
      <c r="R392" s="1">
        <v>179.6</v>
      </c>
      <c r="S392" s="39">
        <v>170</v>
      </c>
      <c r="T392" s="39">
        <v>120</v>
      </c>
      <c r="U392" s="39">
        <v>80</v>
      </c>
      <c r="V392" s="7">
        <v>120.76666666666668</v>
      </c>
    </row>
    <row r="393" spans="1:22" ht="15.75" customHeight="1" x14ac:dyDescent="0.2">
      <c r="A393" s="1" t="s">
        <v>2674</v>
      </c>
      <c r="B393" s="1" t="s">
        <v>884</v>
      </c>
      <c r="C393" s="1" t="s">
        <v>884</v>
      </c>
      <c r="D393" s="1">
        <f>VLOOKUP(A393,samples!A:E,5,FALSE)</f>
        <v>442</v>
      </c>
      <c r="E393" s="1" t="s">
        <v>2677</v>
      </c>
      <c r="F393" s="1">
        <f>VLOOKUP(A393,samples!A:H,8,FALSE)</f>
        <v>2</v>
      </c>
      <c r="G393" s="1" t="s">
        <v>1881</v>
      </c>
      <c r="H393" s="1" t="s">
        <v>1337</v>
      </c>
      <c r="I393" s="1" t="s">
        <v>275</v>
      </c>
      <c r="J393" s="1">
        <v>0</v>
      </c>
      <c r="K393" s="1" t="s">
        <v>434</v>
      </c>
      <c r="L393" s="1" t="e">
        <v>#N/A</v>
      </c>
      <c r="M393" s="1" t="e">
        <v>#N/A</v>
      </c>
      <c r="N393" s="1" t="e">
        <v>#N/A</v>
      </c>
      <c r="O393" s="1" t="e">
        <v>#N/A</v>
      </c>
      <c r="P393" s="1">
        <v>87.3</v>
      </c>
      <c r="Q393" s="1">
        <v>128</v>
      </c>
      <c r="R393" s="1">
        <v>175.9</v>
      </c>
      <c r="S393" s="23">
        <v>170</v>
      </c>
      <c r="T393" s="23">
        <v>130</v>
      </c>
      <c r="U393" s="23">
        <v>80</v>
      </c>
      <c r="V393" s="7">
        <v>125.6</v>
      </c>
    </row>
    <row r="394" spans="1:22" ht="15.75" customHeight="1" x14ac:dyDescent="0.2">
      <c r="A394" s="1" t="s">
        <v>2685</v>
      </c>
      <c r="B394" s="1" t="s">
        <v>2687</v>
      </c>
      <c r="C394" s="1" t="s">
        <v>541</v>
      </c>
      <c r="D394" s="1">
        <f>VLOOKUP(A394,samples!A:E,5,FALSE)</f>
        <v>443</v>
      </c>
      <c r="E394" s="1" t="s">
        <v>2142</v>
      </c>
      <c r="F394" s="1">
        <f>VLOOKUP(A394,samples!A:H,8,FALSE)</f>
        <v>2</v>
      </c>
      <c r="G394" s="1" t="s">
        <v>341</v>
      </c>
      <c r="H394" s="1" t="s">
        <v>175</v>
      </c>
      <c r="I394" s="1" t="s">
        <v>275</v>
      </c>
      <c r="J394" s="1">
        <v>0</v>
      </c>
      <c r="K394" s="1" t="s">
        <v>434</v>
      </c>
      <c r="L394" s="1" t="s">
        <v>535</v>
      </c>
      <c r="M394" s="1" t="s">
        <v>75</v>
      </c>
      <c r="N394" s="1">
        <v>32.9</v>
      </c>
      <c r="O394" s="1">
        <v>2130</v>
      </c>
      <c r="P394" s="1">
        <v>90.9</v>
      </c>
      <c r="Q394" s="1">
        <v>130.80000000000001</v>
      </c>
      <c r="R394" s="1">
        <v>178.1</v>
      </c>
      <c r="S394" s="23">
        <v>170</v>
      </c>
      <c r="T394" s="23">
        <v>130</v>
      </c>
      <c r="U394" s="23">
        <v>80</v>
      </c>
      <c r="V394" s="7">
        <v>122.73333333333332</v>
      </c>
    </row>
    <row r="395" spans="1:22" ht="15.75" customHeight="1" x14ac:dyDescent="0.2">
      <c r="A395" s="1" t="s">
        <v>2696</v>
      </c>
      <c r="B395" s="1" t="s">
        <v>603</v>
      </c>
      <c r="C395" s="1" t="s">
        <v>603</v>
      </c>
      <c r="D395" s="1">
        <f>VLOOKUP(A395,samples!A:E,5,FALSE)</f>
        <v>444</v>
      </c>
      <c r="E395" s="1" t="s">
        <v>2142</v>
      </c>
      <c r="F395" s="1">
        <f>VLOOKUP(A395,samples!A:H,8,FALSE)</f>
        <v>2</v>
      </c>
      <c r="G395" s="1" t="s">
        <v>44</v>
      </c>
      <c r="H395" s="1" t="s">
        <v>45</v>
      </c>
      <c r="I395" s="1" t="s">
        <v>275</v>
      </c>
      <c r="J395" s="1">
        <v>0</v>
      </c>
      <c r="K395" s="1" t="s">
        <v>434</v>
      </c>
      <c r="L395" s="1" t="e">
        <v>#N/A</v>
      </c>
      <c r="M395" s="1" t="e">
        <v>#N/A</v>
      </c>
      <c r="N395" s="1" t="e">
        <v>#N/A</v>
      </c>
      <c r="O395" s="1" t="e">
        <v>#N/A</v>
      </c>
      <c r="P395" s="1">
        <v>93.8</v>
      </c>
      <c r="Q395" s="1">
        <v>135.1</v>
      </c>
      <c r="R395" s="1">
        <v>178.3</v>
      </c>
      <c r="S395" s="11">
        <v>160</v>
      </c>
      <c r="T395" s="11">
        <v>120</v>
      </c>
      <c r="U395" s="11">
        <v>80</v>
      </c>
      <c r="V395" s="7">
        <v>120.26666666666668</v>
      </c>
    </row>
    <row r="396" spans="1:22" ht="15.75" customHeight="1" x14ac:dyDescent="0.2">
      <c r="A396" s="1" t="s">
        <v>2704</v>
      </c>
      <c r="B396" s="1" t="s">
        <v>2706</v>
      </c>
      <c r="C396" s="1" t="s">
        <v>1072</v>
      </c>
      <c r="D396" s="1">
        <f>VLOOKUP(A396,samples!A:E,5,FALSE)</f>
        <v>445</v>
      </c>
      <c r="E396" s="1" t="s">
        <v>2142</v>
      </c>
      <c r="F396" s="1">
        <f>VLOOKUP(A396,samples!A:H,8,FALSE)</f>
        <v>2</v>
      </c>
      <c r="G396" s="1" t="s">
        <v>917</v>
      </c>
      <c r="H396" s="1" t="s">
        <v>175</v>
      </c>
      <c r="I396" s="1" t="s">
        <v>74</v>
      </c>
      <c r="J396" s="1">
        <v>0</v>
      </c>
      <c r="K396" s="1" t="s">
        <v>75</v>
      </c>
      <c r="L396" s="1" t="e">
        <v>#N/A</v>
      </c>
      <c r="M396" s="1" t="e">
        <v>#N/A</v>
      </c>
      <c r="N396" s="1" t="e">
        <v>#N/A</v>
      </c>
      <c r="O396" s="1" t="e">
        <v>#N/A</v>
      </c>
      <c r="P396" s="1">
        <v>88</v>
      </c>
      <c r="Q396" s="1">
        <v>127.7</v>
      </c>
      <c r="R396" s="1">
        <v>177.3</v>
      </c>
      <c r="S396" s="23">
        <v>170</v>
      </c>
      <c r="T396" s="23">
        <v>130</v>
      </c>
      <c r="U396" s="23">
        <v>80</v>
      </c>
      <c r="V396" s="7">
        <v>125</v>
      </c>
    </row>
    <row r="397" spans="1:22" ht="15.75" customHeight="1" x14ac:dyDescent="0.2">
      <c r="A397" s="1" t="s">
        <v>2711</v>
      </c>
      <c r="B397" s="1" t="s">
        <v>2712</v>
      </c>
      <c r="C397" s="1" t="s">
        <v>1080</v>
      </c>
      <c r="D397" s="1">
        <f>VLOOKUP(A397,samples!A:E,5,FALSE)</f>
        <v>446</v>
      </c>
      <c r="E397" s="1" t="s">
        <v>2713</v>
      </c>
      <c r="F397" s="1">
        <f>VLOOKUP(A397,samples!A:H,8,FALSE)</f>
        <v>2</v>
      </c>
      <c r="G397" s="1" t="s">
        <v>174</v>
      </c>
      <c r="H397" s="1" t="s">
        <v>175</v>
      </c>
      <c r="I397" s="1" t="s">
        <v>46</v>
      </c>
      <c r="J397" s="1">
        <v>0</v>
      </c>
      <c r="K397" s="1" t="s">
        <v>62</v>
      </c>
      <c r="L397" s="1" t="e">
        <v>#N/A</v>
      </c>
      <c r="M397" s="1" t="e">
        <v>#N/A</v>
      </c>
      <c r="N397" s="1" t="e">
        <v>#N/A</v>
      </c>
      <c r="O397" s="1" t="e">
        <v>#N/A</v>
      </c>
      <c r="P397" s="1">
        <v>91.7</v>
      </c>
      <c r="Q397" s="1">
        <v>133.30000000000001</v>
      </c>
      <c r="R397" s="1">
        <v>179.4</v>
      </c>
      <c r="S397" s="11">
        <v>160</v>
      </c>
      <c r="T397" s="11">
        <v>120</v>
      </c>
      <c r="U397" s="11">
        <v>80</v>
      </c>
      <c r="V397" s="7">
        <v>121.20000000000002</v>
      </c>
    </row>
    <row r="398" spans="1:22" ht="15.75" customHeight="1" x14ac:dyDescent="0.2">
      <c r="A398" s="1" t="s">
        <v>2718</v>
      </c>
      <c r="B398" s="1" t="s">
        <v>997</v>
      </c>
      <c r="C398" s="1" t="s">
        <v>997</v>
      </c>
      <c r="D398" s="1">
        <f>VLOOKUP(A398,samples!A:E,5,FALSE)</f>
        <v>447</v>
      </c>
      <c r="E398" s="1" t="s">
        <v>2719</v>
      </c>
      <c r="F398" s="1">
        <f>VLOOKUP(A398,samples!A:H,8,FALSE)</f>
        <v>2</v>
      </c>
      <c r="G398" s="1" t="s">
        <v>174</v>
      </c>
      <c r="H398" s="1" t="s">
        <v>175</v>
      </c>
      <c r="I398" s="1" t="s">
        <v>74</v>
      </c>
      <c r="J398" s="1">
        <v>0</v>
      </c>
      <c r="K398" s="1" t="s">
        <v>62</v>
      </c>
      <c r="L398" s="1" t="e">
        <v>#N/A</v>
      </c>
      <c r="M398" s="1" t="e">
        <v>#N/A</v>
      </c>
      <c r="N398" s="1" t="e">
        <v>#N/A</v>
      </c>
      <c r="O398" s="1" t="e">
        <v>#N/A</v>
      </c>
      <c r="P398" s="1">
        <v>84.1</v>
      </c>
      <c r="Q398" s="1">
        <v>126.3</v>
      </c>
      <c r="R398" s="1">
        <v>172</v>
      </c>
      <c r="S398" s="23">
        <v>170</v>
      </c>
      <c r="T398" s="23">
        <v>130</v>
      </c>
      <c r="U398" s="23">
        <v>80</v>
      </c>
      <c r="V398" s="7">
        <v>128.53333333333336</v>
      </c>
    </row>
    <row r="399" spans="1:22" ht="15.75" customHeight="1" x14ac:dyDescent="0.2">
      <c r="A399" s="1" t="s">
        <v>2727</v>
      </c>
      <c r="B399" s="1" t="s">
        <v>401</v>
      </c>
      <c r="C399" s="1" t="s">
        <v>401</v>
      </c>
      <c r="D399" s="1">
        <f>VLOOKUP(A399,samples!A:E,5,FALSE)</f>
        <v>448</v>
      </c>
      <c r="E399" s="1" t="s">
        <v>2579</v>
      </c>
      <c r="F399" s="1">
        <f>VLOOKUP(A399,samples!A:H,8,FALSE)</f>
        <v>2</v>
      </c>
      <c r="G399" s="1" t="s">
        <v>341</v>
      </c>
      <c r="H399" s="1" t="s">
        <v>175</v>
      </c>
      <c r="I399" s="1" t="s">
        <v>46</v>
      </c>
      <c r="J399" s="1">
        <v>0</v>
      </c>
      <c r="K399" s="1" t="s">
        <v>62</v>
      </c>
      <c r="L399" s="1" t="s">
        <v>535</v>
      </c>
      <c r="M399" s="1" t="s">
        <v>75</v>
      </c>
      <c r="N399" s="1">
        <v>41.6</v>
      </c>
      <c r="O399" s="1">
        <v>3214</v>
      </c>
      <c r="P399" s="1">
        <v>74.900000000000006</v>
      </c>
      <c r="Q399" s="1">
        <v>79.3</v>
      </c>
      <c r="R399" s="1">
        <v>132.4</v>
      </c>
      <c r="S399" s="51">
        <v>180</v>
      </c>
      <c r="T399" s="51">
        <v>180</v>
      </c>
      <c r="U399" s="51">
        <v>120</v>
      </c>
      <c r="V399" s="7">
        <v>160.46666666666664</v>
      </c>
    </row>
    <row r="400" spans="1:22" ht="15.75" customHeight="1" x14ac:dyDescent="0.2">
      <c r="A400" s="1" t="s">
        <v>2735</v>
      </c>
      <c r="B400" s="1" t="s">
        <v>2736</v>
      </c>
      <c r="C400" s="1" t="s">
        <v>935</v>
      </c>
      <c r="D400" s="1">
        <f>VLOOKUP(A400,samples!A:E,5,FALSE)</f>
        <v>449</v>
      </c>
      <c r="E400" s="1" t="s">
        <v>2738</v>
      </c>
      <c r="F400" s="1">
        <f>VLOOKUP(A400,samples!A:H,8,FALSE)</f>
        <v>2</v>
      </c>
      <c r="G400" s="1" t="s">
        <v>1905</v>
      </c>
      <c r="H400" s="1" t="s">
        <v>1337</v>
      </c>
      <c r="I400" s="1" t="s">
        <v>74</v>
      </c>
      <c r="J400" s="1">
        <v>0</v>
      </c>
      <c r="K400" s="1" t="s">
        <v>75</v>
      </c>
      <c r="L400" s="1" t="e">
        <v>#N/A</v>
      </c>
      <c r="M400" s="1" t="e">
        <v>#N/A</v>
      </c>
      <c r="N400" s="1" t="e">
        <v>#N/A</v>
      </c>
      <c r="O400" s="1" t="e">
        <v>#N/A</v>
      </c>
      <c r="P400" s="1">
        <v>88.2</v>
      </c>
      <c r="Q400" s="1">
        <v>127.8</v>
      </c>
      <c r="R400" s="1">
        <v>174.5</v>
      </c>
      <c r="S400" s="23">
        <v>170</v>
      </c>
      <c r="T400" s="23">
        <v>130</v>
      </c>
      <c r="U400" s="23">
        <v>80</v>
      </c>
      <c r="V400" s="7">
        <v>125.83333333333334</v>
      </c>
    </row>
    <row r="401" spans="1:22" ht="15.75" customHeight="1" x14ac:dyDescent="0.2">
      <c r="A401" s="9" t="s">
        <v>2743</v>
      </c>
      <c r="B401" s="1" t="s">
        <v>832</v>
      </c>
      <c r="C401" s="1" t="s">
        <v>832</v>
      </c>
      <c r="D401" s="1">
        <f>VLOOKUP(A401,samples!A:E,5,FALSE)</f>
        <v>450</v>
      </c>
      <c r="E401" s="1" t="s">
        <v>2745</v>
      </c>
      <c r="F401" s="1">
        <f>VLOOKUP(A401,samples!A:H,8,FALSE)</f>
        <v>2</v>
      </c>
      <c r="G401" s="1" t="s">
        <v>106</v>
      </c>
      <c r="H401" s="1" t="s">
        <v>107</v>
      </c>
      <c r="I401" s="1" t="s">
        <v>46</v>
      </c>
      <c r="J401" s="1">
        <v>0</v>
      </c>
      <c r="K401" s="1" t="s">
        <v>434</v>
      </c>
      <c r="L401" s="1" t="e">
        <v>#N/A</v>
      </c>
      <c r="M401" s="1" t="e">
        <v>#N/A</v>
      </c>
      <c r="N401" s="1" t="e">
        <v>#N/A</v>
      </c>
      <c r="O401" s="1" t="e">
        <v>#N/A</v>
      </c>
      <c r="P401" s="1">
        <v>91.4</v>
      </c>
      <c r="Q401" s="1">
        <v>133.80000000000001</v>
      </c>
      <c r="R401" s="1">
        <v>180.4</v>
      </c>
      <c r="S401" s="1">
        <f t="shared" ref="S401:U401" si="15">ROUND((256-P401),-1)</f>
        <v>160</v>
      </c>
      <c r="T401" s="1">
        <f t="shared" si="15"/>
        <v>120</v>
      </c>
      <c r="U401" s="1">
        <f t="shared" si="15"/>
        <v>80</v>
      </c>
      <c r="V401" s="7">
        <v>120.79999999999998</v>
      </c>
    </row>
    <row r="402" spans="1:22" ht="15.75" customHeight="1" x14ac:dyDescent="0.2">
      <c r="A402" s="1" t="s">
        <v>2751</v>
      </c>
      <c r="B402" s="1" t="s">
        <v>1105</v>
      </c>
      <c r="C402" s="1" t="s">
        <v>1105</v>
      </c>
      <c r="D402" s="1">
        <f>VLOOKUP(A402,samples!A:E,5,FALSE)</f>
        <v>451</v>
      </c>
      <c r="E402" s="1" t="s">
        <v>2434</v>
      </c>
      <c r="F402" s="1">
        <f>VLOOKUP(A402,samples!A:H,8,FALSE)</f>
        <v>2</v>
      </c>
      <c r="G402" s="1" t="s">
        <v>174</v>
      </c>
      <c r="H402" s="1" t="s">
        <v>175</v>
      </c>
      <c r="I402" s="1" t="s">
        <v>258</v>
      </c>
      <c r="J402" s="1">
        <v>0</v>
      </c>
      <c r="K402" s="1" t="s">
        <v>75</v>
      </c>
      <c r="L402" s="1" t="e">
        <v>#N/A</v>
      </c>
      <c r="M402" s="1" t="e">
        <v>#N/A</v>
      </c>
      <c r="N402" s="1" t="e">
        <v>#N/A</v>
      </c>
      <c r="O402" s="1" t="e">
        <v>#N/A</v>
      </c>
      <c r="P402" s="1">
        <v>94.4</v>
      </c>
      <c r="Q402" s="1">
        <v>135.19999999999999</v>
      </c>
      <c r="R402" s="1">
        <v>178.8</v>
      </c>
      <c r="S402" s="11">
        <v>160</v>
      </c>
      <c r="T402" s="11">
        <v>120</v>
      </c>
      <c r="U402" s="11">
        <v>80</v>
      </c>
      <c r="V402" s="7">
        <v>119.86666666666667</v>
      </c>
    </row>
    <row r="403" spans="1:22" ht="15.75" customHeight="1" x14ac:dyDescent="0.2">
      <c r="A403" s="1" t="s">
        <v>2765</v>
      </c>
      <c r="B403" s="1" t="s">
        <v>418</v>
      </c>
      <c r="C403" s="1" t="s">
        <v>418</v>
      </c>
      <c r="D403" s="1">
        <f>VLOOKUP(A403,samples!A:E,5,FALSE)</f>
        <v>453</v>
      </c>
      <c r="E403" s="1" t="s">
        <v>2593</v>
      </c>
      <c r="F403" s="1">
        <f>VLOOKUP(A403,samples!A:H,8,FALSE)</f>
        <v>2</v>
      </c>
      <c r="G403" s="1" t="s">
        <v>174</v>
      </c>
      <c r="H403" s="1" t="s">
        <v>175</v>
      </c>
      <c r="I403" s="1" t="s">
        <v>1495</v>
      </c>
      <c r="J403" s="1">
        <v>0</v>
      </c>
      <c r="K403" s="1" t="s">
        <v>434</v>
      </c>
      <c r="L403" s="1" t="e">
        <v>#N/A</v>
      </c>
      <c r="M403" s="1" t="e">
        <v>#N/A</v>
      </c>
      <c r="N403" s="1" t="e">
        <v>#N/A</v>
      </c>
      <c r="O403" s="1" t="e">
        <v>#N/A</v>
      </c>
      <c r="P403" s="1">
        <v>131.4</v>
      </c>
      <c r="Q403" s="1">
        <v>173.7</v>
      </c>
      <c r="R403" s="1">
        <v>193.4</v>
      </c>
      <c r="S403" s="58">
        <v>120</v>
      </c>
      <c r="T403" s="58">
        <v>80</v>
      </c>
      <c r="U403" s="58">
        <v>60</v>
      </c>
      <c r="V403" s="7">
        <v>89.833333333333343</v>
      </c>
    </row>
    <row r="404" spans="1:22" ht="15.75" customHeight="1" x14ac:dyDescent="0.2">
      <c r="A404" s="1" t="s">
        <v>2771</v>
      </c>
      <c r="B404" s="1" t="s">
        <v>1250</v>
      </c>
      <c r="C404" s="1" t="s">
        <v>1250</v>
      </c>
      <c r="D404" s="1">
        <f>VLOOKUP(A404,samples!A:E,5,FALSE)</f>
        <v>454</v>
      </c>
      <c r="E404" s="1" t="s">
        <v>2772</v>
      </c>
      <c r="F404" s="1">
        <f>VLOOKUP(A404,samples!A:H,8,FALSE)</f>
        <v>2</v>
      </c>
      <c r="G404" s="1" t="s">
        <v>877</v>
      </c>
      <c r="H404" s="1" t="s">
        <v>86</v>
      </c>
      <c r="I404" s="1" t="s">
        <v>74</v>
      </c>
      <c r="J404" s="1" t="s">
        <v>1645</v>
      </c>
      <c r="K404" s="1" t="s">
        <v>356</v>
      </c>
      <c r="L404" s="1" t="e">
        <v>#N/A</v>
      </c>
      <c r="M404" s="1" t="e">
        <v>#N/A</v>
      </c>
      <c r="N404" s="1" t="e">
        <v>#N/A</v>
      </c>
      <c r="O404" s="1" t="e">
        <v>#N/A</v>
      </c>
      <c r="P404" s="1">
        <v>93.6</v>
      </c>
      <c r="Q404" s="1">
        <v>136.4</v>
      </c>
      <c r="R404" s="1">
        <v>179.7</v>
      </c>
      <c r="S404" s="11">
        <v>160</v>
      </c>
      <c r="T404" s="11">
        <v>120</v>
      </c>
      <c r="U404" s="11">
        <v>80</v>
      </c>
      <c r="V404" s="7">
        <v>119.43333333333334</v>
      </c>
    </row>
    <row r="405" spans="1:22" ht="15.75" customHeight="1" x14ac:dyDescent="0.2">
      <c r="A405" s="1" t="s">
        <v>2804</v>
      </c>
      <c r="B405" s="1" t="s">
        <v>2805</v>
      </c>
      <c r="C405" s="1" t="s">
        <v>1086</v>
      </c>
      <c r="D405" s="1">
        <f>VLOOKUP(A405,samples!A:E,5,FALSE)</f>
        <v>458</v>
      </c>
      <c r="E405" s="1" t="s">
        <v>2202</v>
      </c>
      <c r="F405" s="1">
        <f>VLOOKUP(A405,samples!A:H,8,FALSE)</f>
        <v>2</v>
      </c>
      <c r="G405" s="1" t="s">
        <v>174</v>
      </c>
      <c r="H405" s="1" t="s">
        <v>175</v>
      </c>
      <c r="I405" s="1" t="s">
        <v>258</v>
      </c>
      <c r="J405" s="1">
        <v>0</v>
      </c>
      <c r="K405" s="1" t="s">
        <v>75</v>
      </c>
      <c r="L405" s="1" t="s">
        <v>535</v>
      </c>
      <c r="M405" s="1" t="s">
        <v>755</v>
      </c>
      <c r="N405" s="1">
        <v>35</v>
      </c>
      <c r="O405" s="1">
        <v>2100</v>
      </c>
      <c r="P405" s="1">
        <v>85.8</v>
      </c>
      <c r="Q405" s="1">
        <v>126.7</v>
      </c>
      <c r="R405" s="1">
        <v>175.8</v>
      </c>
      <c r="S405" s="23">
        <v>170</v>
      </c>
      <c r="T405" s="23">
        <v>130</v>
      </c>
      <c r="U405" s="23">
        <v>80</v>
      </c>
      <c r="V405" s="7">
        <v>126.56666666666666</v>
      </c>
    </row>
    <row r="406" spans="1:22" ht="15.75" customHeight="1" x14ac:dyDescent="0.2">
      <c r="A406" s="1" t="s">
        <v>2812</v>
      </c>
      <c r="B406" s="1" t="s">
        <v>805</v>
      </c>
      <c r="C406" s="1" t="s">
        <v>805</v>
      </c>
      <c r="D406" s="1">
        <f>VLOOKUP(A406,samples!A:E,5,FALSE)</f>
        <v>459</v>
      </c>
      <c r="E406" s="1" t="s">
        <v>2814</v>
      </c>
      <c r="F406" s="1">
        <f>VLOOKUP(A406,samples!A:H,8,FALSE)</f>
        <v>2</v>
      </c>
      <c r="G406" s="1" t="s">
        <v>106</v>
      </c>
      <c r="H406" s="1" t="s">
        <v>107</v>
      </c>
      <c r="I406" s="1" t="s">
        <v>74</v>
      </c>
      <c r="J406" s="1">
        <v>0</v>
      </c>
      <c r="K406" s="1" t="s">
        <v>434</v>
      </c>
      <c r="L406" s="1" t="e">
        <v>#N/A</v>
      </c>
      <c r="M406" s="1" t="e">
        <v>#N/A</v>
      </c>
      <c r="N406" s="1" t="e">
        <v>#N/A</v>
      </c>
      <c r="O406" s="1" t="e">
        <v>#N/A</v>
      </c>
      <c r="P406" s="1">
        <v>92.4</v>
      </c>
      <c r="Q406" s="1">
        <v>135.5</v>
      </c>
      <c r="R406" s="1">
        <v>182</v>
      </c>
      <c r="S406" s="46">
        <v>160</v>
      </c>
      <c r="T406" s="46">
        <v>120</v>
      </c>
      <c r="U406" s="46">
        <v>70</v>
      </c>
      <c r="V406" s="7">
        <v>119.36666666666667</v>
      </c>
    </row>
    <row r="407" spans="1:22" ht="15.75" customHeight="1" x14ac:dyDescent="0.2">
      <c r="A407" s="1" t="s">
        <v>2821</v>
      </c>
      <c r="B407" s="1" t="s">
        <v>2822</v>
      </c>
      <c r="C407" s="1" t="s">
        <v>884</v>
      </c>
      <c r="D407" s="1">
        <f>VLOOKUP(A407,samples!A:E,5,FALSE)</f>
        <v>460</v>
      </c>
      <c r="E407" s="1" t="s">
        <v>2825</v>
      </c>
      <c r="F407" s="1">
        <f>VLOOKUP(A407,samples!A:H,8,FALSE)</f>
        <v>2</v>
      </c>
      <c r="G407" s="1" t="s">
        <v>1881</v>
      </c>
      <c r="H407" s="1" t="s">
        <v>1337</v>
      </c>
      <c r="I407" s="1" t="s">
        <v>275</v>
      </c>
      <c r="J407" s="1">
        <v>0</v>
      </c>
      <c r="K407" s="1" t="s">
        <v>434</v>
      </c>
      <c r="L407" s="1" t="e">
        <v>#N/A</v>
      </c>
      <c r="M407" s="1" t="e">
        <v>#N/A</v>
      </c>
      <c r="N407" s="1" t="e">
        <v>#N/A</v>
      </c>
      <c r="O407" s="1" t="e">
        <v>#N/A</v>
      </c>
      <c r="P407" s="1">
        <v>87.3</v>
      </c>
      <c r="Q407" s="1">
        <v>128</v>
      </c>
      <c r="R407" s="1">
        <v>175.9</v>
      </c>
      <c r="S407" s="23">
        <v>170</v>
      </c>
      <c r="T407" s="23">
        <v>130</v>
      </c>
      <c r="U407" s="23">
        <v>80</v>
      </c>
      <c r="V407" s="7">
        <v>125.6</v>
      </c>
    </row>
    <row r="408" spans="1:22" ht="15.75" customHeight="1" x14ac:dyDescent="0.2">
      <c r="A408" s="1" t="s">
        <v>2830</v>
      </c>
      <c r="B408" s="1" t="s">
        <v>2831</v>
      </c>
      <c r="C408" s="1" t="s">
        <v>884</v>
      </c>
      <c r="D408" s="1">
        <f>VLOOKUP(A408,samples!A:E,5,FALSE)</f>
        <v>461</v>
      </c>
      <c r="E408" s="1" t="s">
        <v>2262</v>
      </c>
      <c r="F408" s="1">
        <f>VLOOKUP(A408,samples!A:H,8,FALSE)</f>
        <v>2</v>
      </c>
      <c r="G408" s="1" t="s">
        <v>1881</v>
      </c>
      <c r="H408" s="1" t="s">
        <v>1337</v>
      </c>
      <c r="I408" s="1" t="s">
        <v>275</v>
      </c>
      <c r="J408" s="1">
        <v>0</v>
      </c>
      <c r="K408" s="1" t="s">
        <v>434</v>
      </c>
      <c r="L408" s="1" t="e">
        <v>#N/A</v>
      </c>
      <c r="M408" s="1" t="e">
        <v>#N/A</v>
      </c>
      <c r="N408" s="1" t="e">
        <v>#N/A</v>
      </c>
      <c r="O408" s="1" t="e">
        <v>#N/A</v>
      </c>
      <c r="P408" s="1">
        <v>87.3</v>
      </c>
      <c r="Q408" s="1">
        <v>128</v>
      </c>
      <c r="R408" s="1">
        <v>175.9</v>
      </c>
      <c r="S408" s="23">
        <v>170</v>
      </c>
      <c r="T408" s="23">
        <v>130</v>
      </c>
      <c r="U408" s="23">
        <v>80</v>
      </c>
      <c r="V408" s="7">
        <v>125.6</v>
      </c>
    </row>
    <row r="409" spans="1:22" ht="15.75" customHeight="1" x14ac:dyDescent="0.2">
      <c r="A409" s="1" t="s">
        <v>2837</v>
      </c>
      <c r="B409" s="1" t="s">
        <v>183</v>
      </c>
      <c r="C409" s="1" t="s">
        <v>183</v>
      </c>
      <c r="D409" s="1">
        <f>VLOOKUP(A409,samples!A:E,5,FALSE)</f>
        <v>462</v>
      </c>
      <c r="E409" s="1" t="s">
        <v>2262</v>
      </c>
      <c r="F409" s="1">
        <f>VLOOKUP(A409,samples!A:H,8,FALSE)</f>
        <v>2</v>
      </c>
      <c r="G409" s="1" t="s">
        <v>440</v>
      </c>
      <c r="H409" s="1" t="s">
        <v>107</v>
      </c>
      <c r="I409" s="1" t="s">
        <v>275</v>
      </c>
      <c r="J409" s="1">
        <v>0</v>
      </c>
      <c r="K409" s="1" t="s">
        <v>62</v>
      </c>
      <c r="L409" s="1" t="e">
        <v>#N/A</v>
      </c>
      <c r="M409" s="1" t="e">
        <v>#N/A</v>
      </c>
      <c r="N409" s="1" t="e">
        <v>#N/A</v>
      </c>
      <c r="O409" s="1" t="e">
        <v>#N/A</v>
      </c>
      <c r="P409" s="1">
        <v>78.599999999999994</v>
      </c>
      <c r="Q409" s="1">
        <v>114.7</v>
      </c>
      <c r="R409" s="1">
        <v>161.69999999999999</v>
      </c>
      <c r="S409" s="47">
        <v>180</v>
      </c>
      <c r="T409" s="47">
        <v>140</v>
      </c>
      <c r="U409" s="47">
        <v>90</v>
      </c>
      <c r="V409" s="7">
        <v>137.66666666666669</v>
      </c>
    </row>
    <row r="410" spans="1:22" ht="15.75" customHeight="1" x14ac:dyDescent="0.2">
      <c r="A410" s="1" t="s">
        <v>2846</v>
      </c>
      <c r="B410" s="1" t="s">
        <v>497</v>
      </c>
      <c r="C410" s="1" t="s">
        <v>497</v>
      </c>
      <c r="D410" s="1">
        <f>VLOOKUP(A410,samples!A:E,5,FALSE)</f>
        <v>463</v>
      </c>
      <c r="E410" s="1" t="s">
        <v>2262</v>
      </c>
      <c r="F410" s="1">
        <f>VLOOKUP(A410,samples!A:H,8,FALSE)</f>
        <v>2</v>
      </c>
      <c r="G410" s="1" t="s">
        <v>341</v>
      </c>
      <c r="H410" s="1" t="s">
        <v>175</v>
      </c>
      <c r="I410" s="1" t="s">
        <v>74</v>
      </c>
      <c r="J410" s="1">
        <v>0</v>
      </c>
      <c r="K410" s="1" t="s">
        <v>62</v>
      </c>
      <c r="L410" s="1" t="e">
        <v>#N/A</v>
      </c>
      <c r="M410" s="1" t="e">
        <v>#N/A</v>
      </c>
      <c r="N410" s="1" t="e">
        <v>#N/A</v>
      </c>
      <c r="O410" s="1" t="e">
        <v>#N/A</v>
      </c>
      <c r="P410" s="1">
        <v>71.3</v>
      </c>
      <c r="Q410" s="1">
        <v>102.1</v>
      </c>
      <c r="R410" s="1">
        <v>150.30000000000001</v>
      </c>
      <c r="S410" s="6">
        <v>180</v>
      </c>
      <c r="T410" s="6">
        <v>150</v>
      </c>
      <c r="U410" s="6">
        <v>110</v>
      </c>
      <c r="V410" s="7">
        <v>148.10000000000002</v>
      </c>
    </row>
    <row r="411" spans="1:22" ht="15.75" customHeight="1" x14ac:dyDescent="0.2">
      <c r="A411" s="1" t="s">
        <v>2853</v>
      </c>
      <c r="B411" s="1" t="s">
        <v>2854</v>
      </c>
      <c r="C411" s="1" t="s">
        <v>1079</v>
      </c>
      <c r="D411" s="1">
        <f>VLOOKUP(A411,samples!A:E,5,FALSE)</f>
        <v>464</v>
      </c>
      <c r="E411" s="1" t="s">
        <v>2855</v>
      </c>
      <c r="F411" s="1">
        <f>VLOOKUP(A411,samples!A:H,8,FALSE)</f>
        <v>2</v>
      </c>
      <c r="G411" s="1" t="s">
        <v>917</v>
      </c>
      <c r="H411" s="1" t="s">
        <v>175</v>
      </c>
      <c r="I411" s="1" t="s">
        <v>46</v>
      </c>
      <c r="J411" s="1">
        <v>0</v>
      </c>
      <c r="K411" s="1" t="s">
        <v>62</v>
      </c>
      <c r="L411" s="1" t="e">
        <v>#N/A</v>
      </c>
      <c r="M411" s="1" t="e">
        <v>#N/A</v>
      </c>
      <c r="N411" s="1" t="e">
        <v>#N/A</v>
      </c>
      <c r="O411" s="1" t="e">
        <v>#N/A</v>
      </c>
      <c r="P411" s="1">
        <v>89.7</v>
      </c>
      <c r="Q411" s="1">
        <v>130</v>
      </c>
      <c r="R411" s="1">
        <v>175.3</v>
      </c>
      <c r="S411" s="23">
        <v>170</v>
      </c>
      <c r="T411" s="23">
        <v>130</v>
      </c>
      <c r="U411" s="23">
        <v>80</v>
      </c>
      <c r="V411" s="7">
        <v>124.33333333333334</v>
      </c>
    </row>
    <row r="412" spans="1:22" ht="15.75" customHeight="1" x14ac:dyDescent="0.2">
      <c r="A412" s="1" t="s">
        <v>2863</v>
      </c>
      <c r="B412" s="1" t="s">
        <v>2864</v>
      </c>
      <c r="C412" s="1" t="s">
        <v>1074</v>
      </c>
      <c r="D412" s="1">
        <f>VLOOKUP(A412,samples!A:E,5,FALSE)</f>
        <v>465</v>
      </c>
      <c r="E412" s="1" t="s">
        <v>2327</v>
      </c>
      <c r="F412" s="1">
        <f>VLOOKUP(A412,samples!A:H,8,FALSE)</f>
        <v>2</v>
      </c>
      <c r="G412" s="1" t="s">
        <v>917</v>
      </c>
      <c r="H412" s="1" t="s">
        <v>175</v>
      </c>
      <c r="I412" s="1" t="s">
        <v>74</v>
      </c>
      <c r="J412" s="1">
        <v>0</v>
      </c>
      <c r="K412" s="1" t="s">
        <v>75</v>
      </c>
      <c r="L412" s="1" t="e">
        <v>#N/A</v>
      </c>
      <c r="M412" s="1" t="e">
        <v>#N/A</v>
      </c>
      <c r="N412" s="1" t="e">
        <v>#N/A</v>
      </c>
      <c r="O412" s="1" t="e">
        <v>#N/A</v>
      </c>
      <c r="P412" s="1">
        <v>89.9</v>
      </c>
      <c r="Q412" s="1">
        <v>129.69999999999999</v>
      </c>
      <c r="R412" s="1">
        <v>176.4</v>
      </c>
      <c r="S412" s="23">
        <v>170</v>
      </c>
      <c r="T412" s="23">
        <v>130</v>
      </c>
      <c r="U412" s="23">
        <v>80</v>
      </c>
      <c r="V412" s="7">
        <v>124</v>
      </c>
    </row>
    <row r="413" spans="1:22" ht="15.75" customHeight="1" x14ac:dyDescent="0.2">
      <c r="A413" s="1" t="s">
        <v>2871</v>
      </c>
      <c r="B413" s="1" t="s">
        <v>2872</v>
      </c>
      <c r="C413" s="1" t="s">
        <v>1290</v>
      </c>
      <c r="D413" s="1">
        <f>VLOOKUP(A413,samples!A:E,5,FALSE)</f>
        <v>466</v>
      </c>
      <c r="E413" s="1" t="s">
        <v>2874</v>
      </c>
      <c r="F413" s="1">
        <f>VLOOKUP(A413,samples!A:H,8,FALSE)</f>
        <v>2</v>
      </c>
      <c r="G413" s="1" t="s">
        <v>341</v>
      </c>
      <c r="H413" s="1" t="s">
        <v>175</v>
      </c>
      <c r="I413" s="1" t="s">
        <v>74</v>
      </c>
      <c r="J413" s="1">
        <v>0</v>
      </c>
      <c r="K413" s="1" t="s">
        <v>47</v>
      </c>
      <c r="L413" s="1" t="e">
        <v>#N/A</v>
      </c>
      <c r="M413" s="1" t="e">
        <v>#N/A</v>
      </c>
      <c r="N413" s="1" t="e">
        <v>#N/A</v>
      </c>
      <c r="O413" s="1" t="e">
        <v>#N/A</v>
      </c>
      <c r="P413" s="1">
        <v>73.2</v>
      </c>
      <c r="Q413" s="1">
        <v>88.2</v>
      </c>
      <c r="R413" s="1">
        <v>131.9</v>
      </c>
      <c r="S413" s="31">
        <v>180</v>
      </c>
      <c r="T413" s="31">
        <v>170</v>
      </c>
      <c r="U413" s="31">
        <v>120</v>
      </c>
      <c r="V413" s="7">
        <v>158.23333333333335</v>
      </c>
    </row>
    <row r="414" spans="1:22" ht="15.75" customHeight="1" x14ac:dyDescent="0.2">
      <c r="A414" s="1" t="s">
        <v>2880</v>
      </c>
      <c r="B414" s="1" t="s">
        <v>504</v>
      </c>
      <c r="C414" s="1" t="s">
        <v>504</v>
      </c>
      <c r="D414" s="1">
        <f>VLOOKUP(A414,samples!A:E,5,FALSE)</f>
        <v>467</v>
      </c>
      <c r="E414" s="1" t="s">
        <v>2327</v>
      </c>
      <c r="F414" s="1">
        <f>VLOOKUP(A414,samples!A:H,8,FALSE)</f>
        <v>2</v>
      </c>
      <c r="G414" s="1" t="s">
        <v>341</v>
      </c>
      <c r="H414" s="1" t="s">
        <v>175</v>
      </c>
      <c r="I414" s="1" t="s">
        <v>74</v>
      </c>
      <c r="J414" s="1">
        <v>0</v>
      </c>
      <c r="K414" s="1" t="s">
        <v>75</v>
      </c>
      <c r="L414" s="1" t="e">
        <v>#N/A</v>
      </c>
      <c r="M414" s="1" t="e">
        <v>#N/A</v>
      </c>
      <c r="N414" s="1" t="e">
        <v>#N/A</v>
      </c>
      <c r="O414" s="1" t="e">
        <v>#N/A</v>
      </c>
      <c r="P414" s="1">
        <v>77.400000000000006</v>
      </c>
      <c r="Q414" s="1">
        <v>91.8</v>
      </c>
      <c r="R414" s="1">
        <v>134</v>
      </c>
      <c r="S414" s="28">
        <v>180</v>
      </c>
      <c r="T414" s="28">
        <v>160</v>
      </c>
      <c r="U414" s="28">
        <v>120</v>
      </c>
      <c r="V414" s="7">
        <v>154.93333333333334</v>
      </c>
    </row>
    <row r="415" spans="1:22" ht="15.75" customHeight="1" x14ac:dyDescent="0.2">
      <c r="A415" s="1" t="s">
        <v>2887</v>
      </c>
      <c r="B415" s="1" t="s">
        <v>2888</v>
      </c>
      <c r="C415" s="1" t="s">
        <v>1072</v>
      </c>
      <c r="D415" s="1">
        <f>VLOOKUP(A415,samples!A:E,5,FALSE)</f>
        <v>468</v>
      </c>
      <c r="E415" s="1" t="s">
        <v>2889</v>
      </c>
      <c r="F415" s="1">
        <f>VLOOKUP(A415,samples!A:H,8,FALSE)</f>
        <v>2</v>
      </c>
      <c r="G415" s="1" t="s">
        <v>917</v>
      </c>
      <c r="H415" s="1" t="s">
        <v>175</v>
      </c>
      <c r="I415" s="1" t="s">
        <v>74</v>
      </c>
      <c r="J415" s="1">
        <v>0</v>
      </c>
      <c r="K415" s="1" t="s">
        <v>75</v>
      </c>
      <c r="L415" s="1" t="e">
        <v>#N/A</v>
      </c>
      <c r="M415" s="1" t="e">
        <v>#N/A</v>
      </c>
      <c r="N415" s="1" t="e">
        <v>#N/A</v>
      </c>
      <c r="O415" s="1" t="e">
        <v>#N/A</v>
      </c>
      <c r="P415" s="1">
        <v>88</v>
      </c>
      <c r="Q415" s="1">
        <v>127.7</v>
      </c>
      <c r="R415" s="1">
        <v>177.3</v>
      </c>
      <c r="S415" s="23">
        <v>170</v>
      </c>
      <c r="T415" s="23">
        <v>130</v>
      </c>
      <c r="U415" s="23">
        <v>80</v>
      </c>
      <c r="V415" s="7">
        <v>125</v>
      </c>
    </row>
    <row r="416" spans="1:22" ht="15.75" customHeight="1" x14ac:dyDescent="0.2">
      <c r="A416" s="1" t="s">
        <v>2893</v>
      </c>
      <c r="B416" s="1" t="s">
        <v>2894</v>
      </c>
      <c r="C416" s="1" t="s">
        <v>611</v>
      </c>
      <c r="D416" s="1">
        <f>VLOOKUP(A416,samples!A:E,5,FALSE)</f>
        <v>469</v>
      </c>
      <c r="E416" s="1" t="s">
        <v>2815</v>
      </c>
      <c r="F416" s="1">
        <f>VLOOKUP(A416,samples!A:H,8,FALSE)</f>
        <v>2</v>
      </c>
      <c r="G416" s="1" t="s">
        <v>374</v>
      </c>
      <c r="H416" s="1" t="s">
        <v>374</v>
      </c>
      <c r="I416" s="1" t="s">
        <v>374</v>
      </c>
      <c r="J416" s="1">
        <v>0</v>
      </c>
      <c r="K416" s="1" t="s">
        <v>434</v>
      </c>
      <c r="L416" s="1" t="e">
        <v>#N/A</v>
      </c>
      <c r="M416" s="1" t="e">
        <v>#N/A</v>
      </c>
      <c r="N416" s="1" t="e">
        <v>#N/A</v>
      </c>
      <c r="O416" s="1" t="e">
        <v>#N/A</v>
      </c>
      <c r="P416" s="1">
        <v>91.1</v>
      </c>
      <c r="Q416" s="1">
        <v>131.80000000000001</v>
      </c>
      <c r="R416" s="1">
        <v>179.4</v>
      </c>
      <c r="S416" s="11">
        <v>160</v>
      </c>
      <c r="T416" s="11">
        <v>120</v>
      </c>
      <c r="U416" s="11">
        <v>80</v>
      </c>
      <c r="V416" s="7">
        <v>121.9</v>
      </c>
    </row>
    <row r="417" spans="1:22" ht="15.75" customHeight="1" x14ac:dyDescent="0.2">
      <c r="A417" s="1" t="s">
        <v>2901</v>
      </c>
      <c r="B417" s="1" t="s">
        <v>229</v>
      </c>
      <c r="C417" s="1" t="s">
        <v>229</v>
      </c>
      <c r="D417" s="1">
        <f>VLOOKUP(A417,samples!A:E,5,FALSE)</f>
        <v>470</v>
      </c>
      <c r="E417" s="1" t="s">
        <v>2472</v>
      </c>
      <c r="F417" s="1">
        <f>VLOOKUP(A417,samples!A:H,8,FALSE)</f>
        <v>2</v>
      </c>
      <c r="G417" s="1" t="s">
        <v>1660</v>
      </c>
      <c r="H417" s="1" t="s">
        <v>1335</v>
      </c>
      <c r="I417" s="1" t="s">
        <v>74</v>
      </c>
      <c r="J417" s="1">
        <v>0</v>
      </c>
      <c r="K417" s="1" t="s">
        <v>434</v>
      </c>
      <c r="L417" s="1" t="e">
        <v>#N/A</v>
      </c>
      <c r="M417" s="1" t="e">
        <v>#N/A</v>
      </c>
      <c r="N417" s="1" t="e">
        <v>#N/A</v>
      </c>
      <c r="O417" s="1" t="e">
        <v>#N/A</v>
      </c>
      <c r="P417" s="1">
        <v>88.8</v>
      </c>
      <c r="Q417" s="1">
        <v>129.69999999999999</v>
      </c>
      <c r="R417" s="1">
        <v>177.1</v>
      </c>
      <c r="S417" s="23">
        <v>170</v>
      </c>
      <c r="T417" s="23">
        <v>130</v>
      </c>
      <c r="U417" s="23">
        <v>80</v>
      </c>
      <c r="V417" s="7">
        <v>124.13333333333333</v>
      </c>
    </row>
    <row r="418" spans="1:22" ht="15.75" customHeight="1" x14ac:dyDescent="0.2">
      <c r="A418" s="1" t="s">
        <v>2919</v>
      </c>
      <c r="B418" s="1" t="s">
        <v>251</v>
      </c>
      <c r="C418" s="1" t="s">
        <v>251</v>
      </c>
      <c r="D418" s="1">
        <f>VLOOKUP(A418,samples!A:E,5,FALSE)</f>
        <v>472</v>
      </c>
      <c r="E418" s="1" t="s">
        <v>2923</v>
      </c>
      <c r="F418" s="1">
        <f>VLOOKUP(A418,samples!A:H,8,FALSE)</f>
        <v>2</v>
      </c>
      <c r="G418" s="1" t="s">
        <v>1706</v>
      </c>
      <c r="H418" s="1" t="s">
        <v>86</v>
      </c>
      <c r="I418" s="1" t="s">
        <v>275</v>
      </c>
      <c r="J418" s="1">
        <v>0</v>
      </c>
      <c r="K418" s="1" t="s">
        <v>434</v>
      </c>
      <c r="L418" s="1" t="e">
        <v>#N/A</v>
      </c>
      <c r="M418" s="1" t="e">
        <v>#N/A</v>
      </c>
      <c r="N418" s="1" t="e">
        <v>#N/A</v>
      </c>
      <c r="O418" s="1" t="e">
        <v>#N/A</v>
      </c>
      <c r="P418" s="1">
        <v>93.4</v>
      </c>
      <c r="Q418" s="1">
        <v>134.4</v>
      </c>
      <c r="R418" s="1">
        <v>180.5</v>
      </c>
      <c r="S418" s="11">
        <v>160</v>
      </c>
      <c r="T418" s="11">
        <v>120</v>
      </c>
      <c r="U418" s="11">
        <v>80</v>
      </c>
      <c r="V418" s="7">
        <v>119.9</v>
      </c>
    </row>
    <row r="419" spans="1:22" ht="15.75" customHeight="1" x14ac:dyDescent="0.2">
      <c r="A419" s="1" t="s">
        <v>2698</v>
      </c>
      <c r="B419" s="1" t="s">
        <v>124</v>
      </c>
      <c r="C419" s="1" t="s">
        <v>124</v>
      </c>
      <c r="D419" s="1">
        <f>VLOOKUP(A419,samples!A:E,5,FALSE)</f>
        <v>473</v>
      </c>
      <c r="E419" s="1" t="s">
        <v>2699</v>
      </c>
      <c r="F419" s="1">
        <f>VLOOKUP(A419,samples!A:H,8,FALSE)</f>
        <v>2</v>
      </c>
      <c r="G419" s="1" t="s">
        <v>73</v>
      </c>
      <c r="H419" s="1" t="s">
        <v>86</v>
      </c>
      <c r="I419" s="1" t="s">
        <v>344</v>
      </c>
      <c r="J419" s="1">
        <v>0</v>
      </c>
      <c r="K419" s="1" t="s">
        <v>434</v>
      </c>
      <c r="L419" s="1" t="e">
        <v>#N/A</v>
      </c>
      <c r="M419" s="1" t="e">
        <v>#N/A</v>
      </c>
      <c r="N419" s="1" t="e">
        <v>#N/A</v>
      </c>
      <c r="O419" s="1" t="e">
        <v>#N/A</v>
      </c>
      <c r="P419" s="1">
        <v>89.4</v>
      </c>
      <c r="Q419" s="1">
        <v>129.4</v>
      </c>
      <c r="R419" s="1">
        <v>177.4</v>
      </c>
      <c r="S419" s="23">
        <v>170</v>
      </c>
      <c r="T419" s="23">
        <v>130</v>
      </c>
      <c r="U419" s="23">
        <v>80</v>
      </c>
      <c r="V419" s="7">
        <v>123.93333333333331</v>
      </c>
    </row>
    <row r="420" spans="1:22" ht="15.75" customHeight="1" x14ac:dyDescent="0.2">
      <c r="A420" s="1" t="s">
        <v>2935</v>
      </c>
      <c r="B420" s="1" t="s">
        <v>597</v>
      </c>
      <c r="C420" s="1" t="s">
        <v>597</v>
      </c>
      <c r="D420" s="1">
        <f>VLOOKUP(A420,samples!A:E,5,FALSE)</f>
        <v>474</v>
      </c>
      <c r="E420" s="1" t="s">
        <v>2794</v>
      </c>
      <c r="F420" s="1">
        <f>VLOOKUP(A420,samples!A:H,8,FALSE)</f>
        <v>2</v>
      </c>
      <c r="G420" s="1" t="s">
        <v>44</v>
      </c>
      <c r="H420" s="1" t="s">
        <v>45</v>
      </c>
      <c r="I420" s="1" t="s">
        <v>275</v>
      </c>
      <c r="J420" s="1">
        <v>0</v>
      </c>
      <c r="K420" s="1" t="s">
        <v>434</v>
      </c>
      <c r="L420" s="1" t="e">
        <v>#N/A</v>
      </c>
      <c r="M420" s="1" t="e">
        <v>#N/A</v>
      </c>
      <c r="N420" s="1" t="e">
        <v>#N/A</v>
      </c>
      <c r="O420" s="1" t="e">
        <v>#N/A</v>
      </c>
      <c r="P420" s="1">
        <v>92.2</v>
      </c>
      <c r="Q420" s="1">
        <v>132.69999999999999</v>
      </c>
      <c r="R420" s="1">
        <v>177.1</v>
      </c>
      <c r="S420" s="11">
        <v>160</v>
      </c>
      <c r="T420" s="11">
        <v>120</v>
      </c>
      <c r="U420" s="11">
        <v>80</v>
      </c>
      <c r="V420" s="7">
        <v>122</v>
      </c>
    </row>
    <row r="421" spans="1:22" ht="15.75" customHeight="1" x14ac:dyDescent="0.2">
      <c r="A421" s="1" t="s">
        <v>2943</v>
      </c>
      <c r="B421" s="1" t="s">
        <v>640</v>
      </c>
      <c r="C421" s="1" t="s">
        <v>640</v>
      </c>
      <c r="D421" s="1">
        <f>VLOOKUP(A421,samples!A:E,5,FALSE)</f>
        <v>475</v>
      </c>
      <c r="E421" s="1" t="s">
        <v>2895</v>
      </c>
      <c r="F421" s="1">
        <f>VLOOKUP(A421,samples!A:H,8,FALSE)</f>
        <v>2</v>
      </c>
      <c r="G421" s="1" t="s">
        <v>213</v>
      </c>
      <c r="H421" s="1" t="s">
        <v>175</v>
      </c>
      <c r="I421" s="1" t="s">
        <v>46</v>
      </c>
      <c r="J421" s="1">
        <v>0</v>
      </c>
      <c r="K421" s="1" t="s">
        <v>434</v>
      </c>
      <c r="L421" s="1" t="e">
        <v>#N/A</v>
      </c>
      <c r="M421" s="1" t="e">
        <v>#N/A</v>
      </c>
      <c r="N421" s="1" t="e">
        <v>#N/A</v>
      </c>
      <c r="O421" s="1" t="e">
        <v>#N/A</v>
      </c>
      <c r="P421" s="1">
        <v>99.2</v>
      </c>
      <c r="Q421" s="1">
        <v>140.1</v>
      </c>
      <c r="R421" s="1">
        <v>183.3</v>
      </c>
      <c r="S421" s="46">
        <v>160</v>
      </c>
      <c r="T421" s="46">
        <v>120</v>
      </c>
      <c r="U421" s="46">
        <v>70</v>
      </c>
      <c r="V421" s="7">
        <v>115.13333333333333</v>
      </c>
    </row>
    <row r="422" spans="1:22" ht="15.75" customHeight="1" x14ac:dyDescent="0.2">
      <c r="A422" s="1" t="s">
        <v>2950</v>
      </c>
      <c r="B422" s="1" t="s">
        <v>645</v>
      </c>
      <c r="C422" s="1" t="s">
        <v>645</v>
      </c>
      <c r="D422" s="1">
        <f>VLOOKUP(A422,samples!A:E,5,FALSE)</f>
        <v>476</v>
      </c>
      <c r="E422" s="1" t="s">
        <v>2902</v>
      </c>
      <c r="F422" s="1">
        <f>VLOOKUP(A422,samples!A:H,8,FALSE)</f>
        <v>2</v>
      </c>
      <c r="G422" s="1" t="s">
        <v>1039</v>
      </c>
      <c r="H422" s="1" t="s">
        <v>1337</v>
      </c>
      <c r="I422" s="1" t="s">
        <v>74</v>
      </c>
      <c r="J422" s="1">
        <v>0</v>
      </c>
      <c r="K422" s="1" t="s">
        <v>434</v>
      </c>
      <c r="L422" s="1" t="e">
        <v>#N/A</v>
      </c>
      <c r="M422" s="1" t="e">
        <v>#N/A</v>
      </c>
      <c r="N422" s="1" t="e">
        <v>#N/A</v>
      </c>
      <c r="O422" s="1" t="e">
        <v>#N/A</v>
      </c>
      <c r="P422" s="1">
        <v>97.6</v>
      </c>
      <c r="Q422" s="1">
        <v>138.69999999999999</v>
      </c>
      <c r="R422" s="1">
        <v>181.7</v>
      </c>
      <c r="S422" s="46">
        <v>160</v>
      </c>
      <c r="T422" s="46">
        <v>120</v>
      </c>
      <c r="U422" s="46">
        <v>70</v>
      </c>
      <c r="V422" s="7">
        <v>116.66666666666666</v>
      </c>
    </row>
    <row r="423" spans="1:22" ht="15.75" customHeight="1" x14ac:dyDescent="0.2">
      <c r="A423" s="1" t="s">
        <v>2954</v>
      </c>
      <c r="B423" s="1" t="s">
        <v>292</v>
      </c>
      <c r="C423" s="1" t="s">
        <v>292</v>
      </c>
      <c r="D423" s="1">
        <f>VLOOKUP(A423,samples!A:E,5,FALSE)</f>
        <v>477</v>
      </c>
      <c r="E423" s="1" t="s">
        <v>2476</v>
      </c>
      <c r="F423" s="1">
        <f>VLOOKUP(A423,samples!A:H,8,FALSE)</f>
        <v>2</v>
      </c>
      <c r="G423" s="1" t="s">
        <v>1898</v>
      </c>
      <c r="H423" s="1" t="s">
        <v>279</v>
      </c>
      <c r="I423" s="1" t="s">
        <v>275</v>
      </c>
      <c r="J423" s="1">
        <v>0</v>
      </c>
      <c r="K423" s="1" t="s">
        <v>434</v>
      </c>
      <c r="L423" s="1" t="e">
        <v>#N/A</v>
      </c>
      <c r="M423" s="1" t="e">
        <v>#N/A</v>
      </c>
      <c r="N423" s="1" t="e">
        <v>#N/A</v>
      </c>
      <c r="O423" s="1" t="e">
        <v>#N/A</v>
      </c>
      <c r="P423" s="1">
        <v>88.5</v>
      </c>
      <c r="Q423" s="1">
        <v>130.69999999999999</v>
      </c>
      <c r="R423" s="1">
        <v>181.3</v>
      </c>
      <c r="S423" s="59">
        <v>170</v>
      </c>
      <c r="T423" s="59">
        <v>130</v>
      </c>
      <c r="U423" s="59">
        <v>70</v>
      </c>
      <c r="V423" s="7">
        <v>122.5</v>
      </c>
    </row>
    <row r="424" spans="1:22" ht="15.75" customHeight="1" x14ac:dyDescent="0.2">
      <c r="A424" s="1" t="s">
        <v>2959</v>
      </c>
      <c r="B424" s="1" t="s">
        <v>309</v>
      </c>
      <c r="C424" s="1" t="s">
        <v>309</v>
      </c>
      <c r="D424" s="1">
        <f>VLOOKUP(A424,samples!A:E,5,FALSE)</f>
        <v>478</v>
      </c>
      <c r="E424" s="1" t="s">
        <v>2476</v>
      </c>
      <c r="F424" s="1">
        <f>VLOOKUP(A424,samples!A:H,8,FALSE)</f>
        <v>2</v>
      </c>
      <c r="G424" s="1" t="s">
        <v>987</v>
      </c>
      <c r="H424" s="1" t="s">
        <v>107</v>
      </c>
      <c r="I424" s="1" t="s">
        <v>74</v>
      </c>
      <c r="J424" s="1">
        <v>0</v>
      </c>
      <c r="K424" s="1" t="s">
        <v>434</v>
      </c>
      <c r="L424" s="1" t="e">
        <v>#N/A</v>
      </c>
      <c r="M424" s="1" t="e">
        <v>#N/A</v>
      </c>
      <c r="N424" s="1" t="e">
        <v>#N/A</v>
      </c>
      <c r="O424" s="1" t="e">
        <v>#N/A</v>
      </c>
      <c r="P424" s="1">
        <v>93.8</v>
      </c>
      <c r="Q424" s="1">
        <v>134.80000000000001</v>
      </c>
      <c r="R424" s="1">
        <v>179.4</v>
      </c>
      <c r="S424" s="11">
        <v>160</v>
      </c>
      <c r="T424" s="11">
        <v>120</v>
      </c>
      <c r="U424" s="11">
        <v>80</v>
      </c>
      <c r="V424" s="7">
        <v>120</v>
      </c>
    </row>
    <row r="425" spans="1:22" ht="15.75" customHeight="1" x14ac:dyDescent="0.2">
      <c r="A425" s="1" t="s">
        <v>2963</v>
      </c>
      <c r="B425" s="1" t="s">
        <v>2964</v>
      </c>
      <c r="C425" s="1" t="s">
        <v>580</v>
      </c>
      <c r="D425" s="1">
        <f>VLOOKUP(A425,samples!A:E,5,FALSE)</f>
        <v>479</v>
      </c>
      <c r="E425" s="1" t="s">
        <v>2779</v>
      </c>
      <c r="F425" s="1">
        <f>VLOOKUP(A425,samples!A:H,8,FALSE)</f>
        <v>2</v>
      </c>
      <c r="G425" s="1" t="s">
        <v>44</v>
      </c>
      <c r="H425" s="1" t="s">
        <v>45</v>
      </c>
      <c r="I425" s="1" t="s">
        <v>46</v>
      </c>
      <c r="J425" s="1">
        <v>0</v>
      </c>
      <c r="K425" s="1" t="s">
        <v>434</v>
      </c>
      <c r="L425" s="1" t="e">
        <v>#N/A</v>
      </c>
      <c r="M425" s="1" t="e">
        <v>#N/A</v>
      </c>
      <c r="N425" s="1" t="e">
        <v>#N/A</v>
      </c>
      <c r="O425" s="1" t="e">
        <v>#N/A</v>
      </c>
      <c r="P425" s="1">
        <v>90.9</v>
      </c>
      <c r="Q425" s="1">
        <v>126.5</v>
      </c>
      <c r="R425" s="1">
        <v>173.5</v>
      </c>
      <c r="S425" s="23">
        <v>170</v>
      </c>
      <c r="T425" s="23">
        <v>130</v>
      </c>
      <c r="U425" s="23">
        <v>80</v>
      </c>
      <c r="V425" s="7">
        <v>125.70000000000002</v>
      </c>
    </row>
    <row r="426" spans="1:22" ht="15.75" customHeight="1" x14ac:dyDescent="0.2">
      <c r="A426" s="9" t="s">
        <v>2969</v>
      </c>
      <c r="B426" s="1" t="s">
        <v>2970</v>
      </c>
      <c r="C426" s="1" t="s">
        <v>580</v>
      </c>
      <c r="D426" s="1">
        <f>VLOOKUP(A426,samples!A:E,5,FALSE)</f>
        <v>480</v>
      </c>
      <c r="E426" s="1" t="s">
        <v>2135</v>
      </c>
      <c r="F426" s="1">
        <f>VLOOKUP(A426,samples!A:H,8,FALSE)</f>
        <v>2</v>
      </c>
      <c r="G426" s="1" t="s">
        <v>44</v>
      </c>
      <c r="H426" s="1" t="s">
        <v>45</v>
      </c>
      <c r="I426" s="1" t="s">
        <v>46</v>
      </c>
      <c r="J426" s="1">
        <v>0</v>
      </c>
      <c r="K426" s="1" t="s">
        <v>434</v>
      </c>
      <c r="L426" s="1" t="e">
        <v>#N/A</v>
      </c>
      <c r="M426" s="1" t="e">
        <v>#N/A</v>
      </c>
      <c r="N426" s="1" t="e">
        <v>#N/A</v>
      </c>
      <c r="O426" s="1" t="e">
        <v>#N/A</v>
      </c>
      <c r="P426" s="1">
        <v>90.9</v>
      </c>
      <c r="Q426" s="1">
        <v>126.5</v>
      </c>
      <c r="R426" s="1">
        <v>173.5</v>
      </c>
      <c r="S426" s="1">
        <f t="shared" ref="S426:U426" si="16">ROUND((256-P426),-1)</f>
        <v>170</v>
      </c>
      <c r="T426" s="1">
        <f t="shared" si="16"/>
        <v>130</v>
      </c>
      <c r="U426" s="1">
        <f t="shared" si="16"/>
        <v>80</v>
      </c>
      <c r="V426" s="7">
        <v>125.70000000000002</v>
      </c>
    </row>
    <row r="427" spans="1:22" ht="15.75" customHeight="1" x14ac:dyDescent="0.2">
      <c r="A427" s="1" t="s">
        <v>2977</v>
      </c>
      <c r="B427" s="1" t="s">
        <v>377</v>
      </c>
      <c r="C427" s="1" t="s">
        <v>377</v>
      </c>
      <c r="D427" s="1">
        <f>VLOOKUP(A427,samples!A:E,5,FALSE)</f>
        <v>481</v>
      </c>
      <c r="E427" s="1" t="s">
        <v>2135</v>
      </c>
      <c r="F427" s="1">
        <f>VLOOKUP(A427,samples!A:H,8,FALSE)</f>
        <v>2</v>
      </c>
      <c r="G427" s="1" t="s">
        <v>947</v>
      </c>
      <c r="H427" s="1" t="s">
        <v>1308</v>
      </c>
      <c r="I427" s="1" t="s">
        <v>46</v>
      </c>
      <c r="J427" s="1">
        <v>0</v>
      </c>
      <c r="K427" s="1" t="s">
        <v>434</v>
      </c>
      <c r="L427" s="1" t="e">
        <v>#N/A</v>
      </c>
      <c r="M427" s="1" t="e">
        <v>#N/A</v>
      </c>
      <c r="N427" s="1" t="e">
        <v>#N/A</v>
      </c>
      <c r="O427" s="1" t="e">
        <v>#N/A</v>
      </c>
      <c r="P427" s="1">
        <v>94.9</v>
      </c>
      <c r="Q427" s="1">
        <v>132.6</v>
      </c>
      <c r="R427" s="1">
        <v>178.7</v>
      </c>
      <c r="S427" s="11">
        <v>160</v>
      </c>
      <c r="T427" s="11">
        <v>120</v>
      </c>
      <c r="U427" s="11">
        <v>80</v>
      </c>
      <c r="V427" s="7">
        <v>120.6</v>
      </c>
    </row>
    <row r="428" spans="1:22" ht="15.75" customHeight="1" x14ac:dyDescent="0.2">
      <c r="A428" s="1" t="s">
        <v>2986</v>
      </c>
      <c r="B428" s="1" t="s">
        <v>747</v>
      </c>
      <c r="C428" s="1" t="s">
        <v>747</v>
      </c>
      <c r="D428" s="1">
        <f>VLOOKUP(A428,samples!A:E,5,FALSE)</f>
        <v>483</v>
      </c>
      <c r="E428" s="1" t="s">
        <v>2135</v>
      </c>
      <c r="F428" s="1">
        <f>VLOOKUP(A428,samples!A:H,8,FALSE)</f>
        <v>2</v>
      </c>
      <c r="G428" s="1" t="s">
        <v>569</v>
      </c>
      <c r="H428" s="1" t="s">
        <v>801</v>
      </c>
      <c r="I428" s="1" t="s">
        <v>74</v>
      </c>
      <c r="J428" s="1">
        <v>0</v>
      </c>
      <c r="K428" s="1" t="s">
        <v>434</v>
      </c>
      <c r="L428" s="1" t="s">
        <v>535</v>
      </c>
      <c r="M428" s="1" t="s">
        <v>755</v>
      </c>
      <c r="N428" s="1">
        <v>44.6</v>
      </c>
      <c r="O428" s="1">
        <v>2100</v>
      </c>
      <c r="P428" s="1">
        <v>89.4</v>
      </c>
      <c r="Q428" s="1">
        <v>126.2</v>
      </c>
      <c r="R428" s="1">
        <v>173.1</v>
      </c>
      <c r="S428" s="23">
        <v>170</v>
      </c>
      <c r="T428" s="23">
        <v>130</v>
      </c>
      <c r="U428" s="23">
        <v>80</v>
      </c>
      <c r="V428" s="7">
        <v>126.43333333333331</v>
      </c>
    </row>
    <row r="429" spans="1:22" ht="15.75" customHeight="1" x14ac:dyDescent="0.2">
      <c r="A429" s="1" t="s">
        <v>2992</v>
      </c>
      <c r="B429" s="1" t="s">
        <v>575</v>
      </c>
      <c r="C429" s="1" t="s">
        <v>575</v>
      </c>
      <c r="D429" s="1">
        <f>VLOOKUP(A429,samples!A:E,5,FALSE)</f>
        <v>484</v>
      </c>
      <c r="E429" s="1" t="s">
        <v>2135</v>
      </c>
      <c r="F429" s="1">
        <f>VLOOKUP(A429,samples!A:H,8,FALSE)</f>
        <v>2</v>
      </c>
      <c r="G429" s="1" t="s">
        <v>44</v>
      </c>
      <c r="H429" s="1" t="s">
        <v>45</v>
      </c>
      <c r="I429" s="1" t="s">
        <v>275</v>
      </c>
      <c r="J429" s="1">
        <v>0</v>
      </c>
      <c r="K429" s="1" t="s">
        <v>434</v>
      </c>
      <c r="L429" s="1" t="e">
        <v>#N/A</v>
      </c>
      <c r="M429" s="1" t="e">
        <v>#N/A</v>
      </c>
      <c r="N429" s="1" t="e">
        <v>#N/A</v>
      </c>
      <c r="O429" s="1" t="e">
        <v>#N/A</v>
      </c>
      <c r="P429" s="1">
        <v>89.7</v>
      </c>
      <c r="Q429" s="1">
        <v>129.19999999999999</v>
      </c>
      <c r="R429" s="1">
        <v>176.8</v>
      </c>
      <c r="S429" s="23">
        <v>170</v>
      </c>
      <c r="T429" s="23">
        <v>130</v>
      </c>
      <c r="U429" s="23">
        <v>80</v>
      </c>
      <c r="V429" s="7">
        <v>124.1</v>
      </c>
    </row>
    <row r="430" spans="1:22" ht="15.75" customHeight="1" x14ac:dyDescent="0.2">
      <c r="A430" s="1" t="s">
        <v>3000</v>
      </c>
      <c r="B430" s="1" t="s">
        <v>3001</v>
      </c>
      <c r="C430" s="1" t="s">
        <v>596</v>
      </c>
      <c r="D430" s="1">
        <f>VLOOKUP(A430,samples!A:E,5,FALSE)</f>
        <v>485</v>
      </c>
      <c r="E430" s="1" t="s">
        <v>2135</v>
      </c>
      <c r="F430" s="1">
        <f>VLOOKUP(A430,samples!A:H,8,FALSE)</f>
        <v>2</v>
      </c>
      <c r="G430" s="1" t="s">
        <v>1929</v>
      </c>
      <c r="H430" s="1" t="s">
        <v>1331</v>
      </c>
      <c r="I430" s="1" t="s">
        <v>74</v>
      </c>
      <c r="J430" s="1">
        <v>0</v>
      </c>
      <c r="K430" s="1" t="s">
        <v>434</v>
      </c>
      <c r="L430" s="1" t="e">
        <v>#N/A</v>
      </c>
      <c r="M430" s="1" t="e">
        <v>#N/A</v>
      </c>
      <c r="N430" s="1" t="e">
        <v>#N/A</v>
      </c>
      <c r="O430" s="1" t="e">
        <v>#N/A</v>
      </c>
      <c r="P430" s="1">
        <v>99.5</v>
      </c>
      <c r="Q430" s="1">
        <v>136</v>
      </c>
      <c r="R430" s="1">
        <v>180.6</v>
      </c>
      <c r="S430" s="11">
        <v>160</v>
      </c>
      <c r="T430" s="11">
        <v>120</v>
      </c>
      <c r="U430" s="11">
        <v>80</v>
      </c>
      <c r="V430" s="7">
        <v>117.29999999999998</v>
      </c>
    </row>
    <row r="431" spans="1:22" ht="15.75" customHeight="1" x14ac:dyDescent="0.2">
      <c r="A431" s="1" t="s">
        <v>3007</v>
      </c>
      <c r="B431" s="1" t="s">
        <v>376</v>
      </c>
      <c r="C431" s="1" t="s">
        <v>376</v>
      </c>
      <c r="D431" s="1">
        <f>VLOOKUP(A431,samples!A:E,5,FALSE)</f>
        <v>486</v>
      </c>
      <c r="E431" s="1" t="s">
        <v>2135</v>
      </c>
      <c r="F431" s="1">
        <f>VLOOKUP(A431,samples!A:H,8,FALSE)</f>
        <v>2</v>
      </c>
      <c r="G431" s="1" t="s">
        <v>947</v>
      </c>
      <c r="H431" s="1" t="s">
        <v>1308</v>
      </c>
      <c r="I431" s="1" t="s">
        <v>74</v>
      </c>
      <c r="J431" s="1">
        <v>0</v>
      </c>
      <c r="K431" s="1" t="s">
        <v>434</v>
      </c>
      <c r="L431" s="1" t="e">
        <v>#N/A</v>
      </c>
      <c r="M431" s="1" t="e">
        <v>#N/A</v>
      </c>
      <c r="N431" s="1" t="e">
        <v>#N/A</v>
      </c>
      <c r="O431" s="1" t="e">
        <v>#N/A</v>
      </c>
      <c r="P431" s="1">
        <v>92.9</v>
      </c>
      <c r="Q431" s="1">
        <v>130.80000000000001</v>
      </c>
      <c r="R431" s="1">
        <v>177.9</v>
      </c>
      <c r="S431" s="13">
        <v>160</v>
      </c>
      <c r="T431" s="13">
        <v>130</v>
      </c>
      <c r="U431" s="13">
        <v>80</v>
      </c>
      <c r="V431" s="7">
        <v>122.13333333333333</v>
      </c>
    </row>
    <row r="432" spans="1:22" ht="15.75" customHeight="1" x14ac:dyDescent="0.2">
      <c r="A432" s="1" t="s">
        <v>2987</v>
      </c>
      <c r="B432" s="1" t="s">
        <v>150</v>
      </c>
      <c r="C432" s="1" t="s">
        <v>150</v>
      </c>
      <c r="D432" s="1">
        <f>VLOOKUP(A432,samples!A:E,5,FALSE)</f>
        <v>487</v>
      </c>
      <c r="E432" s="1" t="s">
        <v>2135</v>
      </c>
      <c r="F432" s="1">
        <f>VLOOKUP(A432,samples!A:H,8,FALSE)</f>
        <v>2</v>
      </c>
      <c r="G432" s="1" t="s">
        <v>1706</v>
      </c>
      <c r="H432" s="1" t="s">
        <v>86</v>
      </c>
      <c r="I432" s="1" t="s">
        <v>258</v>
      </c>
      <c r="J432" s="1">
        <v>0</v>
      </c>
      <c r="K432" s="1" t="s">
        <v>62</v>
      </c>
      <c r="L432" s="1" t="s">
        <v>565</v>
      </c>
      <c r="M432" s="1" t="s">
        <v>75</v>
      </c>
      <c r="N432" s="1">
        <v>38.4</v>
      </c>
      <c r="O432" s="1">
        <v>2100</v>
      </c>
      <c r="P432" s="1">
        <v>90.2</v>
      </c>
      <c r="Q432" s="1">
        <v>129.19999999999999</v>
      </c>
      <c r="R432" s="1">
        <v>174.8</v>
      </c>
      <c r="S432" s="23">
        <v>170</v>
      </c>
      <c r="T432" s="23">
        <v>130</v>
      </c>
      <c r="U432" s="23">
        <v>80</v>
      </c>
      <c r="V432" s="7">
        <v>124.6</v>
      </c>
    </row>
    <row r="433" spans="1:22" ht="15.75" customHeight="1" x14ac:dyDescent="0.2">
      <c r="A433" s="1" t="s">
        <v>2998</v>
      </c>
      <c r="B433" s="1" t="s">
        <v>666</v>
      </c>
      <c r="C433" s="1" t="s">
        <v>666</v>
      </c>
      <c r="D433" s="1">
        <f>VLOOKUP(A433,samples!A:E,5,FALSE)</f>
        <v>488</v>
      </c>
      <c r="E433" s="1" t="s">
        <v>2135</v>
      </c>
      <c r="F433" s="1">
        <f>VLOOKUP(A433,samples!A:H,8,FALSE)</f>
        <v>2</v>
      </c>
      <c r="G433" s="1" t="s">
        <v>353</v>
      </c>
      <c r="H433" s="1" t="s">
        <v>107</v>
      </c>
      <c r="I433" s="1" t="s">
        <v>258</v>
      </c>
      <c r="J433" s="1">
        <v>0</v>
      </c>
      <c r="K433" s="1" t="s">
        <v>434</v>
      </c>
      <c r="L433" s="1" t="e">
        <v>#N/A</v>
      </c>
      <c r="M433" s="1" t="e">
        <v>#N/A</v>
      </c>
      <c r="N433" s="1" t="e">
        <v>#N/A</v>
      </c>
      <c r="O433" s="1" t="e">
        <v>#N/A</v>
      </c>
      <c r="P433" s="1">
        <v>93.4</v>
      </c>
      <c r="Q433" s="1">
        <v>131.6</v>
      </c>
      <c r="R433" s="1">
        <v>177.8</v>
      </c>
      <c r="S433" s="11">
        <v>160</v>
      </c>
      <c r="T433" s="11">
        <v>120</v>
      </c>
      <c r="U433" s="11">
        <v>80</v>
      </c>
      <c r="V433" s="7">
        <v>121.73333333333332</v>
      </c>
    </row>
    <row r="434" spans="1:22" ht="15.75" customHeight="1" x14ac:dyDescent="0.2">
      <c r="A434" s="1" t="s">
        <v>2996</v>
      </c>
      <c r="B434" s="1" t="s">
        <v>625</v>
      </c>
      <c r="C434" s="1" t="s">
        <v>625</v>
      </c>
      <c r="D434" s="1">
        <f>VLOOKUP(A434,samples!A:E,5,FALSE)</f>
        <v>490</v>
      </c>
      <c r="E434" s="1" t="s">
        <v>2135</v>
      </c>
      <c r="F434" s="1">
        <f>VLOOKUP(A434,samples!A:H,8,FALSE)</f>
        <v>2</v>
      </c>
      <c r="G434" s="1" t="s">
        <v>906</v>
      </c>
      <c r="H434" s="1" t="s">
        <v>1334</v>
      </c>
      <c r="I434" s="1" t="s">
        <v>46</v>
      </c>
      <c r="J434" s="1">
        <v>0</v>
      </c>
      <c r="K434" s="1" t="s">
        <v>434</v>
      </c>
      <c r="L434" s="1" t="e">
        <v>#N/A</v>
      </c>
      <c r="M434" s="1" t="e">
        <v>#N/A</v>
      </c>
      <c r="N434" s="1" t="e">
        <v>#N/A</v>
      </c>
      <c r="O434" s="1" t="e">
        <v>#N/A</v>
      </c>
      <c r="P434" s="1">
        <v>90.9</v>
      </c>
      <c r="Q434" s="1">
        <v>131</v>
      </c>
      <c r="R434" s="1">
        <v>178.5</v>
      </c>
      <c r="S434" s="23">
        <v>170</v>
      </c>
      <c r="T434" s="23">
        <v>130</v>
      </c>
      <c r="U434" s="23">
        <v>80</v>
      </c>
      <c r="V434" s="7">
        <v>122.53333333333333</v>
      </c>
    </row>
    <row r="435" spans="1:22" ht="15.75" customHeight="1" x14ac:dyDescent="0.2">
      <c r="A435" s="1" t="s">
        <v>3016</v>
      </c>
      <c r="B435" s="1" t="s">
        <v>792</v>
      </c>
      <c r="C435" s="1" t="s">
        <v>792</v>
      </c>
      <c r="D435" s="1">
        <f>VLOOKUP(A435,samples!A:E,5,FALSE)</f>
        <v>491</v>
      </c>
      <c r="E435" s="1" t="s">
        <v>2135</v>
      </c>
      <c r="F435" s="1">
        <f>VLOOKUP(A435,samples!A:H,8,FALSE)</f>
        <v>2</v>
      </c>
      <c r="G435" s="1" t="s">
        <v>1584</v>
      </c>
      <c r="H435" s="1" t="s">
        <v>1335</v>
      </c>
      <c r="I435" s="1" t="s">
        <v>74</v>
      </c>
      <c r="J435" s="1">
        <v>0</v>
      </c>
      <c r="K435" s="1" t="s">
        <v>62</v>
      </c>
      <c r="L435" s="1" t="e">
        <v>#N/A</v>
      </c>
      <c r="M435" s="1" t="e">
        <v>#N/A</v>
      </c>
      <c r="N435" s="1" t="e">
        <v>#N/A</v>
      </c>
      <c r="O435" s="1" t="e">
        <v>#N/A</v>
      </c>
      <c r="P435" s="1">
        <v>93.8</v>
      </c>
      <c r="Q435" s="1">
        <v>130.4</v>
      </c>
      <c r="R435" s="1">
        <v>174.2</v>
      </c>
      <c r="S435" s="13">
        <v>160</v>
      </c>
      <c r="T435" s="13">
        <v>130</v>
      </c>
      <c r="U435" s="13">
        <v>80</v>
      </c>
      <c r="V435" s="7">
        <v>123.20000000000002</v>
      </c>
    </row>
    <row r="436" spans="1:22" ht="15.75" customHeight="1" x14ac:dyDescent="0.2">
      <c r="A436" s="1" t="s">
        <v>3046</v>
      </c>
      <c r="B436" s="1" t="s">
        <v>441</v>
      </c>
      <c r="C436" s="1" t="s">
        <v>441</v>
      </c>
      <c r="D436" s="1">
        <f>VLOOKUP(A436,samples!A:E,5,FALSE)</f>
        <v>492</v>
      </c>
      <c r="E436" s="1" t="s">
        <v>2135</v>
      </c>
      <c r="F436" s="1">
        <f>VLOOKUP(A436,samples!A:H,8,FALSE)</f>
        <v>2</v>
      </c>
      <c r="G436" s="1" t="s">
        <v>236</v>
      </c>
      <c r="H436" s="1" t="s">
        <v>253</v>
      </c>
      <c r="I436" s="1" t="s">
        <v>46</v>
      </c>
      <c r="J436" s="1">
        <v>0</v>
      </c>
      <c r="K436" s="1" t="s">
        <v>434</v>
      </c>
      <c r="L436" s="1" t="e">
        <v>#N/A</v>
      </c>
      <c r="M436" s="1" t="e">
        <v>#N/A</v>
      </c>
      <c r="N436" s="1" t="e">
        <v>#N/A</v>
      </c>
      <c r="O436" s="1" t="e">
        <v>#N/A</v>
      </c>
      <c r="P436" s="1">
        <v>94.4</v>
      </c>
      <c r="Q436" s="1">
        <v>134.30000000000001</v>
      </c>
      <c r="R436" s="1">
        <v>179.5</v>
      </c>
      <c r="S436" s="11">
        <v>160</v>
      </c>
      <c r="T436" s="11">
        <v>120</v>
      </c>
      <c r="U436" s="11">
        <v>80</v>
      </c>
      <c r="V436" s="7">
        <v>119.93333333333331</v>
      </c>
    </row>
    <row r="437" spans="1:22" ht="15.75" customHeight="1" x14ac:dyDescent="0.2">
      <c r="A437" s="1" t="s">
        <v>3055</v>
      </c>
      <c r="B437" s="1" t="s">
        <v>207</v>
      </c>
      <c r="C437" s="1" t="s">
        <v>207</v>
      </c>
      <c r="D437" s="1">
        <f>VLOOKUP(A437,samples!A:E,5,FALSE)</f>
        <v>493</v>
      </c>
      <c r="E437" s="1" t="s">
        <v>2135</v>
      </c>
      <c r="F437" s="1">
        <f>VLOOKUP(A437,samples!A:H,8,FALSE)</f>
        <v>2</v>
      </c>
      <c r="G437" s="1" t="s">
        <v>1942</v>
      </c>
      <c r="H437" s="1" t="s">
        <v>1334</v>
      </c>
      <c r="I437" s="1" t="s">
        <v>74</v>
      </c>
      <c r="J437" s="1">
        <v>0</v>
      </c>
      <c r="K437" s="1" t="s">
        <v>434</v>
      </c>
      <c r="L437" s="1" t="e">
        <v>#N/A</v>
      </c>
      <c r="M437" s="1" t="e">
        <v>#N/A</v>
      </c>
      <c r="N437" s="1" t="e">
        <v>#N/A</v>
      </c>
      <c r="O437" s="1" t="e">
        <v>#N/A</v>
      </c>
      <c r="P437" s="1">
        <v>95.6</v>
      </c>
      <c r="Q437" s="1">
        <v>135.1</v>
      </c>
      <c r="R437" s="1">
        <v>182.4</v>
      </c>
      <c r="S437" s="46">
        <v>160</v>
      </c>
      <c r="T437" s="46">
        <v>120</v>
      </c>
      <c r="U437" s="46">
        <v>70</v>
      </c>
      <c r="V437" s="7">
        <v>118.29999999999998</v>
      </c>
    </row>
    <row r="438" spans="1:22" ht="15.75" customHeight="1" x14ac:dyDescent="0.2">
      <c r="A438" s="1" t="s">
        <v>3061</v>
      </c>
      <c r="B438" s="1" t="s">
        <v>212</v>
      </c>
      <c r="C438" s="1" t="s">
        <v>212</v>
      </c>
      <c r="D438" s="1">
        <f>VLOOKUP(A438,samples!A:E,5,FALSE)</f>
        <v>494</v>
      </c>
      <c r="E438" s="1" t="s">
        <v>3064</v>
      </c>
      <c r="F438" s="1">
        <f>VLOOKUP(A438,samples!A:H,8,FALSE)</f>
        <v>2</v>
      </c>
      <c r="G438" s="1" t="s">
        <v>1580</v>
      </c>
      <c r="H438" s="1" t="s">
        <v>1336</v>
      </c>
      <c r="I438" s="1" t="s">
        <v>74</v>
      </c>
      <c r="J438" s="1">
        <v>0</v>
      </c>
      <c r="K438" s="1" t="s">
        <v>434</v>
      </c>
      <c r="L438" s="1" t="e">
        <v>#N/A</v>
      </c>
      <c r="M438" s="1" t="e">
        <v>#N/A</v>
      </c>
      <c r="N438" s="1" t="e">
        <v>#N/A</v>
      </c>
      <c r="O438" s="1" t="e">
        <v>#N/A</v>
      </c>
      <c r="P438" s="1">
        <v>97.7</v>
      </c>
      <c r="Q438" s="1">
        <v>136.19999999999999</v>
      </c>
      <c r="R438" s="1">
        <v>180.3</v>
      </c>
      <c r="S438" s="11">
        <v>160</v>
      </c>
      <c r="T438" s="11">
        <v>120</v>
      </c>
      <c r="U438" s="11">
        <v>80</v>
      </c>
      <c r="V438" s="7">
        <v>117.93333333333334</v>
      </c>
    </row>
    <row r="439" spans="1:22" ht="15.75" customHeight="1" x14ac:dyDescent="0.2">
      <c r="A439" s="1" t="s">
        <v>3053</v>
      </c>
      <c r="B439" s="1" t="s">
        <v>579</v>
      </c>
      <c r="C439" s="1" t="s">
        <v>579</v>
      </c>
      <c r="D439" s="1">
        <f>VLOOKUP(A439,samples!A:E,5,FALSE)</f>
        <v>495</v>
      </c>
      <c r="E439" s="1" t="s">
        <v>2135</v>
      </c>
      <c r="F439" s="1">
        <f>VLOOKUP(A439,samples!A:H,8,FALSE)</f>
        <v>2</v>
      </c>
      <c r="G439" s="1" t="s">
        <v>44</v>
      </c>
      <c r="H439" s="1" t="s">
        <v>45</v>
      </c>
      <c r="I439" s="1" t="s">
        <v>275</v>
      </c>
      <c r="J439" s="1">
        <v>0</v>
      </c>
      <c r="K439" s="1" t="s">
        <v>434</v>
      </c>
      <c r="L439" s="1" t="e">
        <v>#N/A</v>
      </c>
      <c r="M439" s="1" t="e">
        <v>#N/A</v>
      </c>
      <c r="N439" s="1" t="e">
        <v>#N/A</v>
      </c>
      <c r="O439" s="1" t="e">
        <v>#N/A</v>
      </c>
      <c r="P439" s="1">
        <v>85.4</v>
      </c>
      <c r="Q439" s="1">
        <v>124.6</v>
      </c>
      <c r="R439" s="1">
        <v>173.4</v>
      </c>
      <c r="S439" s="23">
        <v>170</v>
      </c>
      <c r="T439" s="23">
        <v>130</v>
      </c>
      <c r="U439" s="23">
        <v>80</v>
      </c>
      <c r="V439" s="7">
        <v>128.19999999999999</v>
      </c>
    </row>
    <row r="440" spans="1:22" ht="15.75" customHeight="1" x14ac:dyDescent="0.2">
      <c r="A440" s="1" t="s">
        <v>2993</v>
      </c>
      <c r="B440" s="1" t="s">
        <v>500</v>
      </c>
      <c r="C440" s="1" t="s">
        <v>500</v>
      </c>
      <c r="D440" s="1">
        <f>VLOOKUP(A440,samples!A:E,5,FALSE)</f>
        <v>496</v>
      </c>
      <c r="E440" s="1" t="s">
        <v>2135</v>
      </c>
      <c r="F440" s="1">
        <f>VLOOKUP(A440,samples!A:H,8,FALSE)</f>
        <v>2</v>
      </c>
      <c r="G440" s="1" t="s">
        <v>1580</v>
      </c>
      <c r="H440" s="1" t="s">
        <v>1336</v>
      </c>
      <c r="I440" s="1" t="s">
        <v>46</v>
      </c>
      <c r="J440" s="1">
        <v>0</v>
      </c>
      <c r="K440" s="1" t="s">
        <v>434</v>
      </c>
      <c r="L440" s="1" t="e">
        <v>#N/A</v>
      </c>
      <c r="M440" s="1" t="e">
        <v>#N/A</v>
      </c>
      <c r="N440" s="1" t="e">
        <v>#N/A</v>
      </c>
      <c r="O440" s="1" t="e">
        <v>#N/A</v>
      </c>
      <c r="P440" s="1">
        <v>92.7</v>
      </c>
      <c r="Q440" s="1">
        <v>132.4</v>
      </c>
      <c r="R440" s="1">
        <v>180.6</v>
      </c>
      <c r="S440" s="11">
        <v>160</v>
      </c>
      <c r="T440" s="11">
        <v>120</v>
      </c>
      <c r="U440" s="11">
        <v>80</v>
      </c>
      <c r="V440" s="7">
        <v>120.76666666666665</v>
      </c>
    </row>
    <row r="441" spans="1:22" ht="15.75" customHeight="1" x14ac:dyDescent="0.2">
      <c r="A441" s="1" t="s">
        <v>3019</v>
      </c>
      <c r="B441" s="1" t="s">
        <v>834</v>
      </c>
      <c r="C441" s="1" t="s">
        <v>834</v>
      </c>
      <c r="D441" s="1">
        <f>VLOOKUP(A441,samples!A:E,5,FALSE)</f>
        <v>497</v>
      </c>
      <c r="E441" s="1" t="s">
        <v>2135</v>
      </c>
      <c r="F441" s="1">
        <f>VLOOKUP(A441,samples!A:H,8,FALSE)</f>
        <v>2</v>
      </c>
      <c r="G441" s="1" t="s">
        <v>906</v>
      </c>
      <c r="H441" s="1" t="s">
        <v>1334</v>
      </c>
      <c r="I441" s="1" t="s">
        <v>61</v>
      </c>
      <c r="J441" s="1">
        <v>0</v>
      </c>
      <c r="K441" s="1" t="s">
        <v>434</v>
      </c>
      <c r="L441" s="1" t="e">
        <v>#N/A</v>
      </c>
      <c r="M441" s="1" t="e">
        <v>#N/A</v>
      </c>
      <c r="N441" s="1" t="e">
        <v>#N/A</v>
      </c>
      <c r="O441" s="1" t="e">
        <v>#N/A</v>
      </c>
      <c r="P441" s="1">
        <v>89</v>
      </c>
      <c r="Q441" s="1">
        <v>122.8</v>
      </c>
      <c r="R441" s="1">
        <v>167.2</v>
      </c>
      <c r="S441" s="29">
        <v>170</v>
      </c>
      <c r="T441" s="29">
        <v>130</v>
      </c>
      <c r="U441" s="29">
        <v>90</v>
      </c>
      <c r="V441" s="7">
        <v>129.66666666666669</v>
      </c>
    </row>
    <row r="442" spans="1:22" ht="15.75" customHeight="1" x14ac:dyDescent="0.2">
      <c r="A442" s="1" t="s">
        <v>3023</v>
      </c>
      <c r="B442" s="1" t="s">
        <v>835</v>
      </c>
      <c r="C442" s="1" t="s">
        <v>835</v>
      </c>
      <c r="D442" s="1">
        <f>VLOOKUP(A442,samples!A:E,5,FALSE)</f>
        <v>498</v>
      </c>
      <c r="E442" s="1" t="s">
        <v>2135</v>
      </c>
      <c r="F442" s="1">
        <f>VLOOKUP(A442,samples!A:H,8,FALSE)</f>
        <v>2</v>
      </c>
      <c r="G442" s="1" t="s">
        <v>906</v>
      </c>
      <c r="H442" s="1" t="s">
        <v>1334</v>
      </c>
      <c r="I442" s="1" t="s">
        <v>61</v>
      </c>
      <c r="J442" s="1">
        <v>0</v>
      </c>
      <c r="K442" s="1" t="s">
        <v>434</v>
      </c>
      <c r="L442" s="1" t="e">
        <v>#N/A</v>
      </c>
      <c r="M442" s="1" t="e">
        <v>#N/A</v>
      </c>
      <c r="N442" s="1" t="e">
        <v>#N/A</v>
      </c>
      <c r="O442" s="1" t="e">
        <v>#N/A</v>
      </c>
      <c r="P442" s="1">
        <v>93.4</v>
      </c>
      <c r="Q442" s="1">
        <v>135.6</v>
      </c>
      <c r="R442" s="1">
        <v>182</v>
      </c>
      <c r="S442" s="46">
        <v>160</v>
      </c>
      <c r="T442" s="46">
        <v>120</v>
      </c>
      <c r="U442" s="46">
        <v>70</v>
      </c>
      <c r="V442" s="7">
        <v>119</v>
      </c>
    </row>
    <row r="443" spans="1:22" ht="15.75" customHeight="1" x14ac:dyDescent="0.2">
      <c r="A443" s="1" t="s">
        <v>3093</v>
      </c>
      <c r="B443" s="1" t="s">
        <v>3094</v>
      </c>
      <c r="C443" s="1" t="s">
        <v>835</v>
      </c>
      <c r="D443" s="1">
        <f>VLOOKUP(A443,samples!A:E,5,FALSE)</f>
        <v>499</v>
      </c>
      <c r="E443" s="1" t="s">
        <v>3095</v>
      </c>
      <c r="F443" s="1">
        <f>VLOOKUP(A443,samples!A:H,8,FALSE)</f>
        <v>2</v>
      </c>
      <c r="G443" s="1" t="s">
        <v>906</v>
      </c>
      <c r="H443" s="1" t="s">
        <v>1334</v>
      </c>
      <c r="I443" s="1" t="s">
        <v>61</v>
      </c>
      <c r="J443" s="1">
        <v>0</v>
      </c>
      <c r="K443" s="1" t="s">
        <v>434</v>
      </c>
      <c r="L443" s="1" t="e">
        <v>#N/A</v>
      </c>
      <c r="M443" s="1" t="e">
        <v>#N/A</v>
      </c>
      <c r="N443" s="1" t="e">
        <v>#N/A</v>
      </c>
      <c r="O443" s="1" t="e">
        <v>#N/A</v>
      </c>
      <c r="P443" s="1">
        <v>93.4</v>
      </c>
      <c r="Q443" s="1">
        <v>135.6</v>
      </c>
      <c r="R443" s="1">
        <v>182</v>
      </c>
      <c r="S443" s="46">
        <v>160</v>
      </c>
      <c r="T443" s="46">
        <v>120</v>
      </c>
      <c r="U443" s="46">
        <v>70</v>
      </c>
      <c r="V443" s="7">
        <v>119</v>
      </c>
    </row>
    <row r="444" spans="1:22" ht="15.75" customHeight="1" x14ac:dyDescent="0.2">
      <c r="A444" s="1" t="s">
        <v>3108</v>
      </c>
      <c r="B444" s="1" t="s">
        <v>881</v>
      </c>
      <c r="C444" s="1" t="s">
        <v>881</v>
      </c>
      <c r="D444" s="1">
        <f>VLOOKUP(A444,samples!A:E,5,FALSE)</f>
        <v>501</v>
      </c>
      <c r="E444" s="1" t="s">
        <v>2409</v>
      </c>
      <c r="F444" s="1">
        <f>VLOOKUP(A444,samples!A:H,8,FALSE)</f>
        <v>2</v>
      </c>
      <c r="G444" s="1" t="s">
        <v>1881</v>
      </c>
      <c r="H444" s="1" t="s">
        <v>1337</v>
      </c>
      <c r="I444" s="1" t="s">
        <v>74</v>
      </c>
      <c r="J444" s="1">
        <v>0</v>
      </c>
      <c r="K444" s="1" t="s">
        <v>434</v>
      </c>
      <c r="L444" s="1" t="s">
        <v>535</v>
      </c>
      <c r="M444" s="1" t="s">
        <v>75</v>
      </c>
      <c r="N444" s="1">
        <v>46.8</v>
      </c>
      <c r="O444" s="1">
        <v>2130</v>
      </c>
      <c r="P444" s="1">
        <v>86</v>
      </c>
      <c r="Q444" s="1">
        <v>119.1</v>
      </c>
      <c r="R444" s="1">
        <v>167.1</v>
      </c>
      <c r="S444" s="27">
        <v>170</v>
      </c>
      <c r="T444" s="27">
        <v>140</v>
      </c>
      <c r="U444" s="27">
        <v>90</v>
      </c>
      <c r="V444" s="7">
        <v>131.93333333333334</v>
      </c>
    </row>
    <row r="445" spans="1:22" ht="15.75" customHeight="1" x14ac:dyDescent="0.2">
      <c r="A445" s="1" t="s">
        <v>3126</v>
      </c>
      <c r="B445" s="1" t="s">
        <v>944</v>
      </c>
      <c r="C445" s="1" t="s">
        <v>944</v>
      </c>
      <c r="D445" s="1">
        <f>VLOOKUP(A445,samples!A:E,5,FALSE)</f>
        <v>503</v>
      </c>
      <c r="E445" s="1" t="s">
        <v>3127</v>
      </c>
      <c r="F445" s="1">
        <f>VLOOKUP(A445,samples!A:H,8,FALSE)</f>
        <v>2</v>
      </c>
      <c r="G445" s="1" t="s">
        <v>213</v>
      </c>
      <c r="H445" s="1" t="s">
        <v>175</v>
      </c>
      <c r="I445" s="1" t="s">
        <v>275</v>
      </c>
      <c r="J445" s="1">
        <v>0</v>
      </c>
      <c r="K445" s="1" t="s">
        <v>434</v>
      </c>
      <c r="L445" s="1" t="e">
        <v>#N/A</v>
      </c>
      <c r="M445" s="1" t="e">
        <v>#N/A</v>
      </c>
      <c r="N445" s="1" t="e">
        <v>#N/A</v>
      </c>
      <c r="O445" s="1" t="e">
        <v>#N/A</v>
      </c>
      <c r="P445" s="1">
        <v>92.7</v>
      </c>
      <c r="Q445" s="1">
        <v>130.6</v>
      </c>
      <c r="R445" s="1">
        <v>175.2</v>
      </c>
      <c r="S445" s="13">
        <v>160</v>
      </c>
      <c r="T445" s="13">
        <v>130</v>
      </c>
      <c r="U445" s="13">
        <v>80</v>
      </c>
      <c r="V445" s="7">
        <v>123.16666666666666</v>
      </c>
    </row>
    <row r="446" spans="1:22" ht="15.75" customHeight="1" x14ac:dyDescent="0.2">
      <c r="A446" s="9" t="s">
        <v>3032</v>
      </c>
      <c r="B446" s="1" t="s">
        <v>944</v>
      </c>
      <c r="C446" s="1" t="s">
        <v>944</v>
      </c>
      <c r="D446" s="1">
        <f>VLOOKUP(A446,samples!A:E,5,FALSE)</f>
        <v>504</v>
      </c>
      <c r="E446" s="1" t="s">
        <v>2135</v>
      </c>
      <c r="F446" s="1">
        <f>VLOOKUP(A446,samples!A:H,8,FALSE)</f>
        <v>2</v>
      </c>
      <c r="G446" s="1" t="s">
        <v>213</v>
      </c>
      <c r="H446" s="1" t="s">
        <v>175</v>
      </c>
      <c r="I446" s="1" t="s">
        <v>275</v>
      </c>
      <c r="J446" s="1">
        <v>0</v>
      </c>
      <c r="K446" s="1" t="s">
        <v>434</v>
      </c>
      <c r="L446" s="1" t="e">
        <v>#N/A</v>
      </c>
      <c r="M446" s="1" t="e">
        <v>#N/A</v>
      </c>
      <c r="N446" s="1" t="e">
        <v>#N/A</v>
      </c>
      <c r="O446" s="1" t="e">
        <v>#N/A</v>
      </c>
      <c r="P446" s="1">
        <v>92.7</v>
      </c>
      <c r="Q446" s="1">
        <v>130.6</v>
      </c>
      <c r="R446" s="1">
        <v>175.2</v>
      </c>
      <c r="S446" s="1">
        <f t="shared" ref="S446:U446" si="17">ROUND((256-P446),-1)</f>
        <v>160</v>
      </c>
      <c r="T446" s="1">
        <f t="shared" si="17"/>
        <v>130</v>
      </c>
      <c r="U446" s="1">
        <f t="shared" si="17"/>
        <v>80</v>
      </c>
      <c r="V446" s="7">
        <v>123.16666666666666</v>
      </c>
    </row>
    <row r="447" spans="1:22" ht="15.75" customHeight="1" x14ac:dyDescent="0.2">
      <c r="A447" s="1" t="s">
        <v>3010</v>
      </c>
      <c r="B447" s="1" t="s">
        <v>494</v>
      </c>
      <c r="C447" s="1" t="s">
        <v>494</v>
      </c>
      <c r="D447" s="1">
        <f>VLOOKUP(A447,samples!A:E,5,FALSE)</f>
        <v>505</v>
      </c>
      <c r="E447" s="1" t="s">
        <v>2135</v>
      </c>
      <c r="F447" s="1">
        <f>VLOOKUP(A447,samples!A:H,8,FALSE)</f>
        <v>2</v>
      </c>
      <c r="G447" s="1" t="s">
        <v>341</v>
      </c>
      <c r="H447" s="1" t="s">
        <v>175</v>
      </c>
      <c r="I447" s="1" t="s">
        <v>773</v>
      </c>
      <c r="J447" s="1">
        <v>0</v>
      </c>
      <c r="K447" s="1" t="s">
        <v>62</v>
      </c>
      <c r="L447" s="1" t="e">
        <v>#N/A</v>
      </c>
      <c r="M447" s="1" t="e">
        <v>#N/A</v>
      </c>
      <c r="N447" s="1" t="e">
        <v>#N/A</v>
      </c>
      <c r="O447" s="1" t="e">
        <v>#N/A</v>
      </c>
      <c r="P447" s="1">
        <v>74.400000000000006</v>
      </c>
      <c r="Q447" s="1">
        <v>103.4</v>
      </c>
      <c r="R447" s="1">
        <v>151.5</v>
      </c>
      <c r="S447" s="8">
        <v>180</v>
      </c>
      <c r="T447" s="8">
        <v>150</v>
      </c>
      <c r="U447" s="8">
        <v>100</v>
      </c>
      <c r="V447" s="7">
        <v>146.23333333333335</v>
      </c>
    </row>
    <row r="448" spans="1:22" ht="15.75" customHeight="1" x14ac:dyDescent="0.2">
      <c r="A448" s="1" t="s">
        <v>2990</v>
      </c>
      <c r="B448" s="1" t="s">
        <v>194</v>
      </c>
      <c r="C448" s="1" t="s">
        <v>194</v>
      </c>
      <c r="D448" s="1">
        <f>VLOOKUP(A448,samples!A:E,5,FALSE)</f>
        <v>506</v>
      </c>
      <c r="E448" s="1" t="s">
        <v>2135</v>
      </c>
      <c r="F448" s="1">
        <f>VLOOKUP(A448,samples!A:H,8,FALSE)</f>
        <v>2</v>
      </c>
      <c r="G448" s="1" t="s">
        <v>440</v>
      </c>
      <c r="H448" s="1" t="s">
        <v>107</v>
      </c>
      <c r="I448" s="1" t="s">
        <v>74</v>
      </c>
      <c r="J448" s="1">
        <v>0</v>
      </c>
      <c r="K448" s="1" t="s">
        <v>434</v>
      </c>
      <c r="L448" s="1" t="e">
        <v>#N/A</v>
      </c>
      <c r="M448" s="1" t="e">
        <v>#N/A</v>
      </c>
      <c r="N448" s="1" t="e">
        <v>#N/A</v>
      </c>
      <c r="O448" s="1" t="e">
        <v>#N/A</v>
      </c>
      <c r="P448" s="1">
        <v>87.3</v>
      </c>
      <c r="Q448" s="1">
        <v>131.6</v>
      </c>
      <c r="R448" s="1">
        <v>175.9</v>
      </c>
      <c r="S448" s="39">
        <v>170</v>
      </c>
      <c r="T448" s="39">
        <v>120</v>
      </c>
      <c r="U448" s="39">
        <v>80</v>
      </c>
      <c r="V448" s="7">
        <v>124.4</v>
      </c>
    </row>
    <row r="449" spans="1:22" ht="15.75" customHeight="1" x14ac:dyDescent="0.2">
      <c r="A449" s="1" t="s">
        <v>3029</v>
      </c>
      <c r="B449" s="1" t="s">
        <v>941</v>
      </c>
      <c r="C449" s="1" t="s">
        <v>941</v>
      </c>
      <c r="D449" s="1">
        <f>VLOOKUP(A449,samples!A:E,5,FALSE)</f>
        <v>507</v>
      </c>
      <c r="E449" s="1" t="s">
        <v>2135</v>
      </c>
      <c r="F449" s="1">
        <f>VLOOKUP(A449,samples!A:H,8,FALSE)</f>
        <v>2</v>
      </c>
      <c r="G449" s="1" t="s">
        <v>1580</v>
      </c>
      <c r="H449" s="1" t="s">
        <v>1336</v>
      </c>
      <c r="I449" s="1" t="s">
        <v>46</v>
      </c>
      <c r="J449" s="1">
        <v>0</v>
      </c>
      <c r="K449" s="1" t="s">
        <v>434</v>
      </c>
      <c r="L449" s="1" t="e">
        <v>#N/A</v>
      </c>
      <c r="M449" s="1" t="e">
        <v>#N/A</v>
      </c>
      <c r="N449" s="1" t="e">
        <v>#N/A</v>
      </c>
      <c r="O449" s="1" t="e">
        <v>#N/A</v>
      </c>
      <c r="P449" s="1">
        <v>94.8</v>
      </c>
      <c r="Q449" s="1">
        <v>134</v>
      </c>
      <c r="R449" s="1">
        <v>180.2</v>
      </c>
      <c r="S449" s="11">
        <v>160</v>
      </c>
      <c r="T449" s="11">
        <v>120</v>
      </c>
      <c r="U449" s="11">
        <v>80</v>
      </c>
      <c r="V449" s="7">
        <v>119.66666666666666</v>
      </c>
    </row>
    <row r="450" spans="1:22" ht="15.75" customHeight="1" x14ac:dyDescent="0.2">
      <c r="A450" s="1" t="s">
        <v>3161</v>
      </c>
      <c r="B450" s="1" t="s">
        <v>574</v>
      </c>
      <c r="C450" s="1" t="s">
        <v>574</v>
      </c>
      <c r="D450" s="1">
        <f>VLOOKUP(A450,samples!A:E,5,FALSE)</f>
        <v>508</v>
      </c>
      <c r="E450" s="1" t="s">
        <v>2776</v>
      </c>
      <c r="F450" s="1">
        <f>VLOOKUP(A450,samples!A:H,8,FALSE)</f>
        <v>2</v>
      </c>
      <c r="G450" s="1" t="s">
        <v>44</v>
      </c>
      <c r="H450" s="1" t="s">
        <v>45</v>
      </c>
      <c r="I450" s="1" t="s">
        <v>275</v>
      </c>
      <c r="J450" s="1">
        <v>0</v>
      </c>
      <c r="K450" s="1" t="s">
        <v>434</v>
      </c>
      <c r="L450" s="1" t="s">
        <v>535</v>
      </c>
      <c r="M450" s="1" t="s">
        <v>201</v>
      </c>
      <c r="N450" s="1">
        <v>35.200000000000003</v>
      </c>
      <c r="O450" s="1">
        <v>2100</v>
      </c>
      <c r="P450" s="1">
        <v>86.5</v>
      </c>
      <c r="Q450" s="1">
        <v>125.2</v>
      </c>
      <c r="R450" s="1">
        <v>172.1</v>
      </c>
      <c r="S450" s="23">
        <v>170</v>
      </c>
      <c r="T450" s="23">
        <v>130</v>
      </c>
      <c r="U450" s="23">
        <v>80</v>
      </c>
      <c r="V450" s="7">
        <v>128.06666666666666</v>
      </c>
    </row>
    <row r="451" spans="1:22" ht="15.75" customHeight="1" x14ac:dyDescent="0.2">
      <c r="A451" s="1" t="s">
        <v>3036</v>
      </c>
      <c r="B451" s="1" t="s">
        <v>297</v>
      </c>
      <c r="C451" s="1" t="s">
        <v>297</v>
      </c>
      <c r="D451" s="1">
        <f>VLOOKUP(A451,samples!A:E,5,FALSE)</f>
        <v>509</v>
      </c>
      <c r="E451" s="1" t="s">
        <v>2135</v>
      </c>
      <c r="F451" s="1">
        <f>VLOOKUP(A451,samples!A:H,8,FALSE)</f>
        <v>2</v>
      </c>
      <c r="G451" s="1" t="s">
        <v>987</v>
      </c>
      <c r="H451" s="1" t="s">
        <v>107</v>
      </c>
      <c r="I451" s="1" t="s">
        <v>275</v>
      </c>
      <c r="J451" s="1">
        <v>0</v>
      </c>
      <c r="K451" s="1" t="s">
        <v>434</v>
      </c>
      <c r="L451" s="1" t="e">
        <v>#N/A</v>
      </c>
      <c r="M451" s="1" t="e">
        <v>#N/A</v>
      </c>
      <c r="N451" s="1" t="e">
        <v>#N/A</v>
      </c>
      <c r="O451" s="1" t="e">
        <v>#N/A</v>
      </c>
      <c r="P451" s="1">
        <v>97.2</v>
      </c>
      <c r="Q451" s="1">
        <v>139.9</v>
      </c>
      <c r="R451" s="1">
        <v>182.1</v>
      </c>
      <c r="S451" s="46">
        <v>160</v>
      </c>
      <c r="T451" s="46">
        <v>120</v>
      </c>
      <c r="U451" s="46">
        <v>70</v>
      </c>
      <c r="V451" s="7">
        <v>116.26666666666665</v>
      </c>
    </row>
    <row r="452" spans="1:22" ht="15.75" customHeight="1" x14ac:dyDescent="0.2">
      <c r="A452" s="1" t="s">
        <v>3049</v>
      </c>
      <c r="B452" s="1" t="s">
        <v>478</v>
      </c>
      <c r="C452" s="1" t="s">
        <v>478</v>
      </c>
      <c r="D452" s="1">
        <f>VLOOKUP(A452,samples!A:E,5,FALSE)</f>
        <v>510</v>
      </c>
      <c r="E452" s="1" t="s">
        <v>2135</v>
      </c>
      <c r="F452" s="1">
        <f>VLOOKUP(A452,samples!A:H,8,FALSE)</f>
        <v>2</v>
      </c>
      <c r="G452" s="1" t="s">
        <v>578</v>
      </c>
      <c r="H452" s="1" t="s">
        <v>816</v>
      </c>
      <c r="I452" s="1" t="s">
        <v>74</v>
      </c>
      <c r="J452" s="1">
        <v>0</v>
      </c>
      <c r="K452" s="1" t="s">
        <v>62</v>
      </c>
      <c r="L452" s="1" t="e">
        <v>#N/A</v>
      </c>
      <c r="M452" s="1" t="e">
        <v>#N/A</v>
      </c>
      <c r="N452" s="1" t="e">
        <v>#N/A</v>
      </c>
      <c r="O452" s="1" t="e">
        <v>#N/A</v>
      </c>
      <c r="P452" s="1">
        <v>84.4</v>
      </c>
      <c r="Q452" s="1">
        <v>109.8</v>
      </c>
      <c r="R452" s="1">
        <v>157.19999999999999</v>
      </c>
      <c r="S452" s="21">
        <v>170</v>
      </c>
      <c r="T452" s="21">
        <v>150</v>
      </c>
      <c r="U452" s="21">
        <v>100</v>
      </c>
      <c r="V452" s="7">
        <v>138.86666666666667</v>
      </c>
    </row>
    <row r="453" spans="1:22" ht="15.75" customHeight="1" x14ac:dyDescent="0.2">
      <c r="A453" s="1" t="s">
        <v>3186</v>
      </c>
      <c r="B453" s="1" t="s">
        <v>713</v>
      </c>
      <c r="C453" s="1" t="s">
        <v>713</v>
      </c>
      <c r="D453" s="1">
        <f>VLOOKUP(A453,samples!A:E,5,FALSE)</f>
        <v>511</v>
      </c>
      <c r="E453" s="1" t="s">
        <v>2372</v>
      </c>
      <c r="F453" s="1">
        <f>VLOOKUP(A453,samples!A:H,8,FALSE)</f>
        <v>2</v>
      </c>
      <c r="G453" s="1" t="s">
        <v>73</v>
      </c>
      <c r="H453" s="1" t="s">
        <v>86</v>
      </c>
      <c r="I453" s="1" t="s">
        <v>46</v>
      </c>
      <c r="J453" s="1">
        <v>0</v>
      </c>
      <c r="K453" s="1" t="s">
        <v>434</v>
      </c>
      <c r="L453" s="1" t="e">
        <v>#N/A</v>
      </c>
      <c r="M453" s="1" t="e">
        <v>#N/A</v>
      </c>
      <c r="N453" s="1" t="e">
        <v>#N/A</v>
      </c>
      <c r="O453" s="1" t="e">
        <v>#N/A</v>
      </c>
      <c r="P453" s="1">
        <v>148.4</v>
      </c>
      <c r="Q453" s="1">
        <v>183.4</v>
      </c>
      <c r="R453" s="1">
        <v>202.5</v>
      </c>
      <c r="S453" s="62">
        <v>110</v>
      </c>
      <c r="T453" s="62">
        <v>70</v>
      </c>
      <c r="U453" s="62">
        <v>50</v>
      </c>
      <c r="V453" s="7">
        <v>77.900000000000006</v>
      </c>
    </row>
    <row r="454" spans="1:22" ht="15.75" customHeight="1" x14ac:dyDescent="0.2">
      <c r="A454" s="1" t="s">
        <v>3202</v>
      </c>
      <c r="B454" s="1" t="s">
        <v>262</v>
      </c>
      <c r="C454" s="1" t="s">
        <v>262</v>
      </c>
      <c r="D454" s="1">
        <f>VLOOKUP(A454,samples!A:E,5,FALSE)</f>
        <v>513</v>
      </c>
      <c r="E454" s="1" t="s">
        <v>3204</v>
      </c>
      <c r="F454" s="1">
        <f>VLOOKUP(A454,samples!A:H,8,FALSE)</f>
        <v>2</v>
      </c>
      <c r="G454" s="1" t="s">
        <v>169</v>
      </c>
      <c r="H454" s="1" t="s">
        <v>279</v>
      </c>
      <c r="I454" s="1" t="s">
        <v>275</v>
      </c>
      <c r="J454" s="1">
        <v>0</v>
      </c>
      <c r="K454" s="1" t="s">
        <v>62</v>
      </c>
      <c r="L454" s="1" t="e">
        <v>#N/A</v>
      </c>
      <c r="M454" s="1" t="e">
        <v>#N/A</v>
      </c>
      <c r="N454" s="1" t="e">
        <v>#N/A</v>
      </c>
      <c r="O454" s="1" t="e">
        <v>#N/A</v>
      </c>
      <c r="P454" s="1">
        <v>78.400000000000006</v>
      </c>
      <c r="Q454" s="1">
        <v>94.6</v>
      </c>
      <c r="R454" s="1">
        <v>142</v>
      </c>
      <c r="S454" s="10">
        <v>180</v>
      </c>
      <c r="T454" s="10">
        <v>160</v>
      </c>
      <c r="U454" s="10">
        <v>110</v>
      </c>
      <c r="V454" s="7">
        <v>151</v>
      </c>
    </row>
    <row r="455" spans="1:22" ht="15.75" customHeight="1" x14ac:dyDescent="0.2">
      <c r="A455" s="1" t="s">
        <v>3212</v>
      </c>
      <c r="B455" s="1" t="s">
        <v>889</v>
      </c>
      <c r="C455" s="1" t="s">
        <v>889</v>
      </c>
      <c r="D455" s="1">
        <f>VLOOKUP(A455,samples!A:E,5,FALSE)</f>
        <v>514</v>
      </c>
      <c r="E455" s="1" t="s">
        <v>3213</v>
      </c>
      <c r="F455" s="1">
        <f>VLOOKUP(A455,samples!A:H,8,FALSE)</f>
        <v>2</v>
      </c>
      <c r="G455" s="1" t="s">
        <v>877</v>
      </c>
      <c r="H455" s="1" t="s">
        <v>86</v>
      </c>
      <c r="I455" s="1" t="s">
        <v>1495</v>
      </c>
      <c r="J455" s="1">
        <v>0</v>
      </c>
      <c r="K455" s="1" t="s">
        <v>434</v>
      </c>
      <c r="L455" s="1" t="s">
        <v>535</v>
      </c>
      <c r="M455" s="1" t="s">
        <v>75</v>
      </c>
      <c r="N455" s="1">
        <v>33.5</v>
      </c>
      <c r="O455" s="1">
        <v>2100</v>
      </c>
      <c r="P455" s="1">
        <v>135.4</v>
      </c>
      <c r="Q455" s="1">
        <v>182.2</v>
      </c>
      <c r="R455" s="1">
        <v>204.5</v>
      </c>
      <c r="S455" s="63">
        <v>120</v>
      </c>
      <c r="T455" s="63">
        <v>70</v>
      </c>
      <c r="U455" s="63">
        <v>50</v>
      </c>
      <c r="V455" s="7">
        <v>81.966666666666669</v>
      </c>
    </row>
    <row r="456" spans="1:22" ht="15.75" customHeight="1" x14ac:dyDescent="0.2">
      <c r="A456" s="1" t="s">
        <v>3219</v>
      </c>
      <c r="B456" s="1" t="s">
        <v>244</v>
      </c>
      <c r="C456" s="1" t="s">
        <v>244</v>
      </c>
      <c r="D456" s="1">
        <f>VLOOKUP(A456,samples!A:E,5,FALSE)</f>
        <v>515</v>
      </c>
      <c r="E456" s="1" t="s">
        <v>3221</v>
      </c>
      <c r="F456" s="1">
        <f>VLOOKUP(A456,samples!A:H,8,FALSE)</f>
        <v>2</v>
      </c>
      <c r="G456" s="1" t="s">
        <v>213</v>
      </c>
      <c r="H456" s="1" t="s">
        <v>175</v>
      </c>
      <c r="I456" s="1" t="s">
        <v>344</v>
      </c>
      <c r="J456" s="1">
        <v>0</v>
      </c>
      <c r="K456" s="1" t="s">
        <v>434</v>
      </c>
      <c r="L456" s="1" t="e">
        <v>#N/A</v>
      </c>
      <c r="M456" s="1" t="e">
        <v>#N/A</v>
      </c>
      <c r="N456" s="1" t="e">
        <v>#N/A</v>
      </c>
      <c r="O456" s="1" t="e">
        <v>#N/A</v>
      </c>
      <c r="P456" s="1">
        <v>131.69999999999999</v>
      </c>
      <c r="Q456" s="1">
        <v>175.5</v>
      </c>
      <c r="R456" s="1">
        <v>193.6</v>
      </c>
      <c r="S456" s="58">
        <v>120</v>
      </c>
      <c r="T456" s="58">
        <v>80</v>
      </c>
      <c r="U456" s="58">
        <v>60</v>
      </c>
      <c r="V456" s="7">
        <v>89.066666666666691</v>
      </c>
    </row>
    <row r="457" spans="1:22" ht="15.75" customHeight="1" x14ac:dyDescent="0.2">
      <c r="A457" s="1" t="s">
        <v>3229</v>
      </c>
      <c r="B457" s="1" t="s">
        <v>675</v>
      </c>
      <c r="C457" s="1" t="s">
        <v>675</v>
      </c>
      <c r="D457" s="1">
        <f>VLOOKUP(A457,samples!A:E,5,FALSE)</f>
        <v>516</v>
      </c>
      <c r="E457" s="1" t="s">
        <v>2965</v>
      </c>
      <c r="F457" s="1">
        <f>VLOOKUP(A457,samples!A:H,8,FALSE)</f>
        <v>2</v>
      </c>
      <c r="G457" s="1" t="s">
        <v>906</v>
      </c>
      <c r="H457" s="1" t="s">
        <v>1334</v>
      </c>
      <c r="I457" s="1" t="s">
        <v>74</v>
      </c>
      <c r="J457" s="1">
        <v>0</v>
      </c>
      <c r="K457" s="1" t="s">
        <v>75</v>
      </c>
      <c r="L457" s="1" t="s">
        <v>535</v>
      </c>
      <c r="M457" s="1" t="s">
        <v>755</v>
      </c>
      <c r="N457" s="1">
        <v>47.5</v>
      </c>
      <c r="O457" s="1">
        <v>2100</v>
      </c>
      <c r="P457" s="1">
        <v>86.8</v>
      </c>
      <c r="Q457" s="1">
        <v>125.2</v>
      </c>
      <c r="R457" s="1">
        <v>170.3</v>
      </c>
      <c r="S457" s="29">
        <v>170</v>
      </c>
      <c r="T457" s="29">
        <v>130</v>
      </c>
      <c r="U457" s="29">
        <v>90</v>
      </c>
      <c r="V457" s="7">
        <v>128.56666666666666</v>
      </c>
    </row>
    <row r="458" spans="1:22" ht="15.75" customHeight="1" x14ac:dyDescent="0.2">
      <c r="A458" s="1" t="s">
        <v>3237</v>
      </c>
      <c r="B458" s="1" t="s">
        <v>3238</v>
      </c>
      <c r="C458" s="1" t="s">
        <v>675</v>
      </c>
      <c r="D458" s="1">
        <f>VLOOKUP(A458,samples!A:E,5,FALSE)</f>
        <v>517</v>
      </c>
      <c r="E458" s="1" t="s">
        <v>2976</v>
      </c>
      <c r="F458" s="1">
        <f>VLOOKUP(A458,samples!A:H,8,FALSE)</f>
        <v>2</v>
      </c>
      <c r="G458" s="1" t="s">
        <v>906</v>
      </c>
      <c r="H458" s="1" t="s">
        <v>1334</v>
      </c>
      <c r="I458" s="1" t="s">
        <v>74</v>
      </c>
      <c r="J458" s="1">
        <v>0</v>
      </c>
      <c r="K458" s="1" t="s">
        <v>75</v>
      </c>
      <c r="L458" s="1" t="s">
        <v>535</v>
      </c>
      <c r="M458" s="1" t="s">
        <v>755</v>
      </c>
      <c r="N458" s="1">
        <v>47.5</v>
      </c>
      <c r="O458" s="1">
        <v>2100</v>
      </c>
      <c r="P458" s="1">
        <v>86.8</v>
      </c>
      <c r="Q458" s="1">
        <v>125.2</v>
      </c>
      <c r="R458" s="1">
        <v>170.3</v>
      </c>
      <c r="S458" s="29">
        <v>170</v>
      </c>
      <c r="T458" s="29">
        <v>130</v>
      </c>
      <c r="U458" s="29">
        <v>90</v>
      </c>
      <c r="V458" s="7">
        <v>128.56666666666666</v>
      </c>
    </row>
    <row r="459" spans="1:22" ht="15.75" customHeight="1" x14ac:dyDescent="0.2">
      <c r="A459" s="1" t="s">
        <v>3246</v>
      </c>
      <c r="B459" s="1" t="s">
        <v>648</v>
      </c>
      <c r="C459" s="1" t="s">
        <v>648</v>
      </c>
      <c r="D459" s="1">
        <f>VLOOKUP(A459,samples!A:E,5,FALSE)</f>
        <v>518</v>
      </c>
      <c r="E459" s="1" t="s">
        <v>2909</v>
      </c>
      <c r="F459" s="1">
        <f>VLOOKUP(A459,samples!A:H,8,FALSE)</f>
        <v>2</v>
      </c>
      <c r="G459" s="1" t="s">
        <v>213</v>
      </c>
      <c r="H459" s="1" t="s">
        <v>175</v>
      </c>
      <c r="I459" s="1" t="s">
        <v>61</v>
      </c>
      <c r="J459" s="1">
        <v>0</v>
      </c>
      <c r="K459" s="1" t="s">
        <v>62</v>
      </c>
      <c r="L459" s="1" t="e">
        <v>#N/A</v>
      </c>
      <c r="M459" s="1" t="e">
        <v>#N/A</v>
      </c>
      <c r="N459" s="1" t="e">
        <v>#N/A</v>
      </c>
      <c r="O459" s="1" t="e">
        <v>#N/A</v>
      </c>
      <c r="P459" s="1">
        <v>89</v>
      </c>
      <c r="Q459" s="1">
        <v>125.4</v>
      </c>
      <c r="R459" s="1">
        <v>172.3</v>
      </c>
      <c r="S459" s="23">
        <v>170</v>
      </c>
      <c r="T459" s="23">
        <v>130</v>
      </c>
      <c r="U459" s="23">
        <v>80</v>
      </c>
      <c r="V459" s="7">
        <v>127.1</v>
      </c>
    </row>
    <row r="460" spans="1:22" ht="15.75" customHeight="1" x14ac:dyDescent="0.2">
      <c r="A460" s="1" t="s">
        <v>3254</v>
      </c>
      <c r="B460" s="1" t="s">
        <v>3255</v>
      </c>
      <c r="C460" s="1" t="s">
        <v>648</v>
      </c>
      <c r="D460" s="1">
        <f>VLOOKUP(A460,samples!A:E,5,FALSE)</f>
        <v>519</v>
      </c>
      <c r="E460" s="1" t="s">
        <v>2914</v>
      </c>
      <c r="F460" s="1">
        <f>VLOOKUP(A460,samples!A:H,8,FALSE)</f>
        <v>2</v>
      </c>
      <c r="G460" s="1" t="s">
        <v>213</v>
      </c>
      <c r="H460" s="1" t="s">
        <v>175</v>
      </c>
      <c r="I460" s="1" t="s">
        <v>61</v>
      </c>
      <c r="J460" s="1">
        <v>0</v>
      </c>
      <c r="K460" s="1" t="s">
        <v>62</v>
      </c>
      <c r="L460" s="1" t="e">
        <v>#N/A</v>
      </c>
      <c r="M460" s="1" t="e">
        <v>#N/A</v>
      </c>
      <c r="N460" s="1" t="e">
        <v>#N/A</v>
      </c>
      <c r="O460" s="1" t="e">
        <v>#N/A</v>
      </c>
      <c r="P460" s="1">
        <v>89</v>
      </c>
      <c r="Q460" s="1">
        <v>125.4</v>
      </c>
      <c r="R460" s="1">
        <v>172.3</v>
      </c>
      <c r="S460" s="23">
        <v>170</v>
      </c>
      <c r="T460" s="23">
        <v>130</v>
      </c>
      <c r="U460" s="23">
        <v>80</v>
      </c>
      <c r="V460" s="7">
        <v>127.1</v>
      </c>
    </row>
    <row r="461" spans="1:22" ht="15.75" customHeight="1" x14ac:dyDescent="0.2">
      <c r="A461" s="1" t="s">
        <v>3262</v>
      </c>
      <c r="B461" s="1" t="s">
        <v>405</v>
      </c>
      <c r="C461" s="1" t="s">
        <v>405</v>
      </c>
      <c r="D461" s="1">
        <f>VLOOKUP(A461,samples!A:E,5,FALSE)</f>
        <v>520</v>
      </c>
      <c r="E461" s="1" t="s">
        <v>2223</v>
      </c>
      <c r="F461" s="1">
        <f>VLOOKUP(A461,samples!A:H,8,FALSE)</f>
        <v>2</v>
      </c>
      <c r="G461" s="1" t="s">
        <v>341</v>
      </c>
      <c r="H461" s="1" t="s">
        <v>175</v>
      </c>
      <c r="I461" s="1" t="s">
        <v>1376</v>
      </c>
      <c r="J461" s="1">
        <v>0</v>
      </c>
      <c r="K461" s="1" t="s">
        <v>434</v>
      </c>
      <c r="L461" s="1" t="e">
        <v>#N/A</v>
      </c>
      <c r="M461" s="1" t="e">
        <v>#N/A</v>
      </c>
      <c r="N461" s="1" t="e">
        <v>#N/A</v>
      </c>
      <c r="O461" s="1" t="e">
        <v>#N/A</v>
      </c>
      <c r="P461" s="1">
        <v>92.3</v>
      </c>
      <c r="Q461" s="1">
        <v>130.5</v>
      </c>
      <c r="R461" s="1">
        <v>175.6</v>
      </c>
      <c r="S461" s="13">
        <v>160</v>
      </c>
      <c r="T461" s="13">
        <v>130</v>
      </c>
      <c r="U461" s="13">
        <v>80</v>
      </c>
      <c r="V461" s="7">
        <v>123.20000000000002</v>
      </c>
    </row>
    <row r="462" spans="1:22" ht="15.75" customHeight="1" x14ac:dyDescent="0.2">
      <c r="A462" s="9" t="s">
        <v>3275</v>
      </c>
      <c r="B462" s="1" t="s">
        <v>3276</v>
      </c>
      <c r="C462" s="1" t="s">
        <v>968</v>
      </c>
      <c r="D462" s="1">
        <f>VLOOKUP(A462,samples!A:E,5,FALSE)</f>
        <v>522</v>
      </c>
      <c r="E462" s="1" t="s">
        <v>2223</v>
      </c>
      <c r="F462" s="1">
        <f>VLOOKUP(A462,samples!A:H,8,FALSE)</f>
        <v>2</v>
      </c>
      <c r="G462" s="1" t="s">
        <v>236</v>
      </c>
      <c r="H462" s="1" t="s">
        <v>253</v>
      </c>
      <c r="I462" s="1" t="s">
        <v>74</v>
      </c>
      <c r="J462" s="1">
        <v>0</v>
      </c>
      <c r="K462" s="1" t="s">
        <v>454</v>
      </c>
      <c r="L462" s="1" t="s">
        <v>535</v>
      </c>
      <c r="M462" s="1" t="s">
        <v>755</v>
      </c>
      <c r="N462" s="1">
        <v>52</v>
      </c>
      <c r="O462" s="1">
        <v>2100</v>
      </c>
      <c r="P462" s="1">
        <v>89</v>
      </c>
      <c r="Q462" s="1">
        <v>126.4</v>
      </c>
      <c r="R462" s="1">
        <v>172.5</v>
      </c>
      <c r="S462" s="1">
        <f t="shared" ref="S462:U462" si="18">ROUND((256-P462),-1)</f>
        <v>170</v>
      </c>
      <c r="T462" s="1">
        <f t="shared" si="18"/>
        <v>130</v>
      </c>
      <c r="U462" s="1">
        <f t="shared" si="18"/>
        <v>80</v>
      </c>
      <c r="V462" s="7">
        <v>126.70000000000002</v>
      </c>
    </row>
    <row r="463" spans="1:22" ht="15.75" customHeight="1" x14ac:dyDescent="0.2">
      <c r="A463" s="1" t="s">
        <v>3286</v>
      </c>
      <c r="B463" s="1" t="s">
        <v>622</v>
      </c>
      <c r="C463" s="1" t="s">
        <v>622</v>
      </c>
      <c r="D463" s="1">
        <f>VLOOKUP(A463,samples!A:E,5,FALSE)</f>
        <v>523</v>
      </c>
      <c r="E463" s="1" t="s">
        <v>2859</v>
      </c>
      <c r="F463" s="1">
        <f>VLOOKUP(A463,samples!A:H,8,FALSE)</f>
        <v>2</v>
      </c>
      <c r="G463" s="1" t="s">
        <v>906</v>
      </c>
      <c r="H463" s="1" t="s">
        <v>1334</v>
      </c>
      <c r="I463" s="1" t="s">
        <v>46</v>
      </c>
      <c r="J463" s="1">
        <v>0</v>
      </c>
      <c r="K463" s="1" t="s">
        <v>62</v>
      </c>
      <c r="L463" s="1" t="e">
        <v>#N/A</v>
      </c>
      <c r="M463" s="1" t="e">
        <v>#N/A</v>
      </c>
      <c r="N463" s="1" t="e">
        <v>#N/A</v>
      </c>
      <c r="O463" s="1" t="e">
        <v>#N/A</v>
      </c>
      <c r="P463" s="1">
        <v>93.5</v>
      </c>
      <c r="Q463" s="1">
        <v>133.9</v>
      </c>
      <c r="R463" s="1">
        <v>178.8</v>
      </c>
      <c r="S463" s="11">
        <v>160</v>
      </c>
      <c r="T463" s="11">
        <v>120</v>
      </c>
      <c r="U463" s="11">
        <v>80</v>
      </c>
      <c r="V463" s="7">
        <v>120.6</v>
      </c>
    </row>
    <row r="464" spans="1:22" ht="15.75" customHeight="1" x14ac:dyDescent="0.2">
      <c r="A464" s="1" t="s">
        <v>3296</v>
      </c>
      <c r="B464" s="1" t="s">
        <v>3298</v>
      </c>
      <c r="C464" s="1" t="s">
        <v>617</v>
      </c>
      <c r="D464" s="1">
        <f>VLOOKUP(A464,samples!A:E,5,FALSE)</f>
        <v>524</v>
      </c>
      <c r="E464" s="1" t="s">
        <v>2850</v>
      </c>
      <c r="F464" s="1">
        <f>VLOOKUP(A464,samples!A:H,8,FALSE)</f>
        <v>2</v>
      </c>
      <c r="G464" s="1" t="s">
        <v>1881</v>
      </c>
      <c r="H464" s="1" t="s">
        <v>1337</v>
      </c>
      <c r="I464" s="1" t="s">
        <v>61</v>
      </c>
      <c r="J464" s="1">
        <v>0</v>
      </c>
      <c r="K464" s="1" t="s">
        <v>75</v>
      </c>
      <c r="L464" s="1" t="e">
        <v>#N/A</v>
      </c>
      <c r="M464" s="1" t="e">
        <v>#N/A</v>
      </c>
      <c r="N464" s="1" t="e">
        <v>#N/A</v>
      </c>
      <c r="O464" s="1" t="e">
        <v>#N/A</v>
      </c>
      <c r="P464" s="1">
        <v>95.6</v>
      </c>
      <c r="Q464" s="1">
        <v>133</v>
      </c>
      <c r="R464" s="1">
        <v>179.9</v>
      </c>
      <c r="S464" s="11">
        <v>160</v>
      </c>
      <c r="T464" s="11">
        <v>120</v>
      </c>
      <c r="U464" s="11">
        <v>80</v>
      </c>
      <c r="V464" s="7">
        <v>119.83333333333334</v>
      </c>
    </row>
    <row r="465" spans="1:22" ht="15.75" customHeight="1" x14ac:dyDescent="0.2">
      <c r="A465" s="1" t="s">
        <v>3304</v>
      </c>
      <c r="B465" s="1" t="s">
        <v>3305</v>
      </c>
      <c r="C465" s="1" t="s">
        <v>617</v>
      </c>
      <c r="D465" s="1">
        <f>VLOOKUP(A465,samples!A:E,5,FALSE)</f>
        <v>525</v>
      </c>
      <c r="E465" s="1" t="s">
        <v>2845</v>
      </c>
      <c r="F465" s="1">
        <f>VLOOKUP(A465,samples!A:H,8,FALSE)</f>
        <v>2</v>
      </c>
      <c r="G465" s="1" t="s">
        <v>1881</v>
      </c>
      <c r="H465" s="1" t="s">
        <v>1337</v>
      </c>
      <c r="I465" s="1" t="s">
        <v>61</v>
      </c>
      <c r="J465" s="1">
        <v>0</v>
      </c>
      <c r="K465" s="1" t="s">
        <v>75</v>
      </c>
      <c r="L465" s="1" t="e">
        <v>#N/A</v>
      </c>
      <c r="M465" s="1" t="e">
        <v>#N/A</v>
      </c>
      <c r="N465" s="1" t="e">
        <v>#N/A</v>
      </c>
      <c r="O465" s="1" t="e">
        <v>#N/A</v>
      </c>
      <c r="P465" s="1">
        <v>95.6</v>
      </c>
      <c r="Q465" s="1">
        <v>133</v>
      </c>
      <c r="R465" s="1">
        <v>179.9</v>
      </c>
      <c r="S465" s="11">
        <v>160</v>
      </c>
      <c r="T465" s="11">
        <v>120</v>
      </c>
      <c r="U465" s="11">
        <v>80</v>
      </c>
      <c r="V465" s="7">
        <v>119.83333333333334</v>
      </c>
    </row>
    <row r="466" spans="1:22" ht="15.75" customHeight="1" x14ac:dyDescent="0.2">
      <c r="A466" s="1" t="s">
        <v>3332</v>
      </c>
      <c r="B466" s="1" t="s">
        <v>815</v>
      </c>
      <c r="C466" s="1" t="s">
        <v>815</v>
      </c>
      <c r="D466" s="1">
        <f>VLOOKUP(A466,samples!A:E,5,FALSE)</f>
        <v>528</v>
      </c>
      <c r="E466" s="1" t="s">
        <v>2254</v>
      </c>
      <c r="F466" s="1">
        <f>VLOOKUP(A466,samples!A:H,8,FALSE)</f>
        <v>2</v>
      </c>
      <c r="G466" s="1" t="s">
        <v>1918</v>
      </c>
      <c r="H466" s="1" t="s">
        <v>1330</v>
      </c>
      <c r="I466" s="1" t="s">
        <v>61</v>
      </c>
      <c r="J466" s="1">
        <v>0</v>
      </c>
      <c r="K466" s="1" t="s">
        <v>62</v>
      </c>
      <c r="L466" s="1" t="e">
        <v>#N/A</v>
      </c>
      <c r="M466" s="1" t="e">
        <v>#N/A</v>
      </c>
      <c r="N466" s="1" t="e">
        <v>#N/A</v>
      </c>
      <c r="O466" s="1" t="e">
        <v>#N/A</v>
      </c>
      <c r="P466" s="1">
        <v>98.4</v>
      </c>
      <c r="Q466" s="1">
        <v>140.4</v>
      </c>
      <c r="R466" s="1">
        <v>184.2</v>
      </c>
      <c r="S466" s="46">
        <v>160</v>
      </c>
      <c r="T466" s="46">
        <v>120</v>
      </c>
      <c r="U466" s="46">
        <v>70</v>
      </c>
      <c r="V466" s="7">
        <v>115</v>
      </c>
    </row>
    <row r="467" spans="1:22" ht="15.75" customHeight="1" x14ac:dyDescent="0.2">
      <c r="A467" s="1" t="s">
        <v>3337</v>
      </c>
      <c r="B467" s="1" t="s">
        <v>551</v>
      </c>
      <c r="C467" s="1" t="s">
        <v>551</v>
      </c>
      <c r="D467" s="1">
        <f>VLOOKUP(A467,samples!A:E,5,FALSE)</f>
        <v>529</v>
      </c>
      <c r="E467" s="1" t="s">
        <v>2351</v>
      </c>
      <c r="F467" s="1">
        <f>VLOOKUP(A467,samples!A:H,8,FALSE)</f>
        <v>2</v>
      </c>
      <c r="G467" s="1" t="s">
        <v>877</v>
      </c>
      <c r="H467" s="1" t="s">
        <v>86</v>
      </c>
      <c r="I467" s="1" t="s">
        <v>2006</v>
      </c>
      <c r="J467" s="1">
        <v>0</v>
      </c>
      <c r="K467" s="1" t="s">
        <v>47</v>
      </c>
      <c r="L467" s="1" t="e">
        <v>#N/A</v>
      </c>
      <c r="M467" s="1" t="e">
        <v>#N/A</v>
      </c>
      <c r="N467" s="1" t="e">
        <v>#N/A</v>
      </c>
      <c r="O467" s="1" t="e">
        <v>#N/A</v>
      </c>
      <c r="P467" s="1">
        <v>87.3</v>
      </c>
      <c r="Q467" s="1">
        <v>126.4</v>
      </c>
      <c r="R467" s="1">
        <v>173.1</v>
      </c>
      <c r="S467" s="23">
        <v>170</v>
      </c>
      <c r="T467" s="23">
        <v>130</v>
      </c>
      <c r="U467" s="23">
        <v>80</v>
      </c>
      <c r="V467" s="7">
        <v>127.06666666666669</v>
      </c>
    </row>
    <row r="468" spans="1:22" ht="15.75" customHeight="1" x14ac:dyDescent="0.2">
      <c r="A468" s="1" t="s">
        <v>3359</v>
      </c>
      <c r="B468" s="1" t="s">
        <v>654</v>
      </c>
      <c r="C468" s="1" t="s">
        <v>654</v>
      </c>
      <c r="D468" s="1">
        <f>VLOOKUP(A468,samples!A:E,5,FALSE)</f>
        <v>531</v>
      </c>
      <c r="E468" s="1" t="s">
        <v>2928</v>
      </c>
      <c r="F468" s="1">
        <f>VLOOKUP(A468,samples!A:H,8,FALSE)</f>
        <v>2</v>
      </c>
      <c r="G468" s="1" t="s">
        <v>1572</v>
      </c>
      <c r="H468" s="1" t="s">
        <v>1337</v>
      </c>
      <c r="I468" s="1" t="s">
        <v>61</v>
      </c>
      <c r="J468" s="1">
        <v>0</v>
      </c>
      <c r="K468" s="1" t="s">
        <v>62</v>
      </c>
      <c r="L468" s="1" t="e">
        <v>#N/A</v>
      </c>
      <c r="M468" s="1" t="e">
        <v>#N/A</v>
      </c>
      <c r="N468" s="1" t="e">
        <v>#N/A</v>
      </c>
      <c r="O468" s="1" t="e">
        <v>#N/A</v>
      </c>
      <c r="P468" s="1">
        <v>93.2</v>
      </c>
      <c r="Q468" s="1">
        <v>136.1</v>
      </c>
      <c r="R468" s="1">
        <v>180.7</v>
      </c>
      <c r="S468" s="11">
        <v>160</v>
      </c>
      <c r="T468" s="11">
        <v>120</v>
      </c>
      <c r="U468" s="11">
        <v>80</v>
      </c>
      <c r="V468" s="7">
        <v>119.33333333333334</v>
      </c>
    </row>
    <row r="469" spans="1:22" ht="15.75" customHeight="1" x14ac:dyDescent="0.2">
      <c r="A469" s="1" t="s">
        <v>3123</v>
      </c>
      <c r="B469" s="1" t="s">
        <v>3368</v>
      </c>
      <c r="C469" s="1" t="s">
        <v>206</v>
      </c>
      <c r="D469" s="1">
        <f>VLOOKUP(A469,samples!A:E,5,FALSE)</f>
        <v>532</v>
      </c>
      <c r="E469" s="1" t="s">
        <v>3124</v>
      </c>
      <c r="F469" s="1">
        <f>VLOOKUP(A469,samples!A:H,8,FALSE)</f>
        <v>2</v>
      </c>
      <c r="G469" s="1" t="s">
        <v>199</v>
      </c>
      <c r="H469" s="1" t="s">
        <v>175</v>
      </c>
      <c r="I469" s="1" t="s">
        <v>275</v>
      </c>
      <c r="J469" s="1">
        <v>0</v>
      </c>
      <c r="K469" s="1" t="s">
        <v>454</v>
      </c>
      <c r="L469" s="1" t="e">
        <v>#N/A</v>
      </c>
      <c r="M469" s="1" t="e">
        <v>#N/A</v>
      </c>
      <c r="N469" s="1" t="e">
        <v>#N/A</v>
      </c>
      <c r="O469" s="1" t="e">
        <v>#N/A</v>
      </c>
      <c r="P469" s="1">
        <v>88.3</v>
      </c>
      <c r="Q469" s="1">
        <v>129.6</v>
      </c>
      <c r="R469" s="1">
        <v>174</v>
      </c>
      <c r="S469" s="23">
        <v>170</v>
      </c>
      <c r="T469" s="23">
        <v>130</v>
      </c>
      <c r="U469" s="23">
        <v>80</v>
      </c>
      <c r="V469" s="7">
        <v>125.36666666666667</v>
      </c>
    </row>
    <row r="470" spans="1:22" ht="15.75" customHeight="1" x14ac:dyDescent="0.2">
      <c r="A470" s="9" t="s">
        <v>3374</v>
      </c>
      <c r="B470" s="1" t="s">
        <v>3376</v>
      </c>
      <c r="C470" s="1" t="s">
        <v>1052</v>
      </c>
      <c r="D470" s="1">
        <f>VLOOKUP(A470,samples!A:E,5,FALSE)</f>
        <v>533</v>
      </c>
      <c r="E470" s="1" t="s">
        <v>2431</v>
      </c>
      <c r="F470" s="1">
        <f>VLOOKUP(A470,samples!A:H,8,FALSE)</f>
        <v>2</v>
      </c>
      <c r="G470" s="1" t="s">
        <v>236</v>
      </c>
      <c r="H470" s="1" t="s">
        <v>253</v>
      </c>
      <c r="I470" s="1" t="s">
        <v>61</v>
      </c>
      <c r="J470" s="1">
        <v>0</v>
      </c>
      <c r="K470" s="1" t="s">
        <v>434</v>
      </c>
      <c r="L470" s="1" t="e">
        <v>#N/A</v>
      </c>
      <c r="M470" s="1" t="e">
        <v>#N/A</v>
      </c>
      <c r="N470" s="1" t="e">
        <v>#N/A</v>
      </c>
      <c r="O470" s="1" t="e">
        <v>#N/A</v>
      </c>
      <c r="P470" s="1">
        <v>86.4</v>
      </c>
      <c r="Q470" s="1">
        <v>124.6</v>
      </c>
      <c r="R470" s="1">
        <v>172.2</v>
      </c>
      <c r="S470" s="1">
        <f t="shared" ref="S470:U470" si="19">ROUND((256-P470),-1)</f>
        <v>170</v>
      </c>
      <c r="T470" s="1">
        <f t="shared" si="19"/>
        <v>130</v>
      </c>
      <c r="U470" s="1">
        <f t="shared" si="19"/>
        <v>80</v>
      </c>
      <c r="V470" s="7">
        <v>128.26666666666665</v>
      </c>
    </row>
    <row r="471" spans="1:22" ht="15.75" customHeight="1" x14ac:dyDescent="0.2">
      <c r="A471" s="1" t="s">
        <v>3293</v>
      </c>
      <c r="B471" s="1" t="s">
        <v>228</v>
      </c>
      <c r="C471" s="1" t="s">
        <v>228</v>
      </c>
      <c r="D471" s="1">
        <f>VLOOKUP(A471,samples!A:E,5,FALSE)</f>
        <v>535</v>
      </c>
      <c r="E471" s="1" t="s">
        <v>2469</v>
      </c>
      <c r="F471" s="1">
        <f>VLOOKUP(A471,samples!A:H,8,FALSE)</f>
        <v>2</v>
      </c>
      <c r="G471" s="1" t="s">
        <v>1572</v>
      </c>
      <c r="H471" s="1" t="s">
        <v>1337</v>
      </c>
      <c r="I471" s="1" t="s">
        <v>275</v>
      </c>
      <c r="J471" s="1">
        <v>0</v>
      </c>
      <c r="K471" s="1" t="s">
        <v>434</v>
      </c>
      <c r="L471" s="1" t="e">
        <v>#N/A</v>
      </c>
      <c r="M471" s="1" t="e">
        <v>#N/A</v>
      </c>
      <c r="N471" s="1" t="e">
        <v>#N/A</v>
      </c>
      <c r="O471" s="1" t="e">
        <v>#N/A</v>
      </c>
      <c r="P471" s="1">
        <v>90.5</v>
      </c>
      <c r="Q471" s="1">
        <v>129.9</v>
      </c>
      <c r="R471" s="1">
        <v>177.5</v>
      </c>
      <c r="S471" s="23">
        <v>170</v>
      </c>
      <c r="T471" s="23">
        <v>130</v>
      </c>
      <c r="U471" s="23">
        <v>80</v>
      </c>
      <c r="V471" s="7">
        <v>123.36666666666667</v>
      </c>
    </row>
    <row r="472" spans="1:22" ht="15.75" customHeight="1" x14ac:dyDescent="0.2">
      <c r="A472" s="1" t="s">
        <v>3413</v>
      </c>
      <c r="B472" s="1" t="s">
        <v>935</v>
      </c>
      <c r="C472" s="1" t="s">
        <v>935</v>
      </c>
      <c r="D472" s="1">
        <f>VLOOKUP(A472,samples!A:E,5,FALSE)</f>
        <v>537</v>
      </c>
      <c r="E472" s="1" t="s">
        <v>2267</v>
      </c>
      <c r="F472" s="1">
        <f>VLOOKUP(A472,samples!A:H,8,FALSE)</f>
        <v>2</v>
      </c>
      <c r="G472" s="1" t="s">
        <v>1905</v>
      </c>
      <c r="H472" s="1" t="s">
        <v>1337</v>
      </c>
      <c r="I472" s="1" t="s">
        <v>74</v>
      </c>
      <c r="J472" s="1">
        <v>0</v>
      </c>
      <c r="K472" s="1" t="s">
        <v>75</v>
      </c>
      <c r="L472" s="1" t="e">
        <v>#N/A</v>
      </c>
      <c r="M472" s="1" t="e">
        <v>#N/A</v>
      </c>
      <c r="N472" s="1" t="e">
        <v>#N/A</v>
      </c>
      <c r="O472" s="1" t="e">
        <v>#N/A</v>
      </c>
      <c r="P472" s="1">
        <v>88.2</v>
      </c>
      <c r="Q472" s="1">
        <v>127.8</v>
      </c>
      <c r="R472" s="1">
        <v>174.5</v>
      </c>
      <c r="S472" s="23">
        <v>170</v>
      </c>
      <c r="T472" s="23">
        <v>130</v>
      </c>
      <c r="U472" s="23">
        <v>80</v>
      </c>
      <c r="V472" s="7">
        <v>125.83333333333334</v>
      </c>
    </row>
    <row r="473" spans="1:22" ht="15.75" customHeight="1" x14ac:dyDescent="0.2">
      <c r="A473" s="1" t="s">
        <v>3436</v>
      </c>
      <c r="B473" s="1" t="s">
        <v>414</v>
      </c>
      <c r="C473" s="1" t="s">
        <v>414</v>
      </c>
      <c r="D473" s="1">
        <f>VLOOKUP(A473,samples!A:E,5,FALSE)</f>
        <v>540</v>
      </c>
      <c r="E473" s="1" t="s">
        <v>2305</v>
      </c>
      <c r="F473" s="1">
        <f>VLOOKUP(A473,samples!A:H,8,FALSE)</f>
        <v>2</v>
      </c>
      <c r="G473" s="1" t="s">
        <v>341</v>
      </c>
      <c r="H473" s="1" t="s">
        <v>175</v>
      </c>
      <c r="I473" s="1" t="s">
        <v>543</v>
      </c>
      <c r="J473" s="1">
        <v>0</v>
      </c>
      <c r="K473" s="1" t="s">
        <v>434</v>
      </c>
      <c r="L473" s="1" t="e">
        <v>#N/A</v>
      </c>
      <c r="M473" s="1" t="e">
        <v>#N/A</v>
      </c>
      <c r="N473" s="1" t="e">
        <v>#N/A</v>
      </c>
      <c r="O473" s="1" t="e">
        <v>#N/A</v>
      </c>
      <c r="P473" s="1">
        <v>92.9</v>
      </c>
      <c r="Q473" s="1">
        <v>135.5</v>
      </c>
      <c r="R473" s="1">
        <v>178.8</v>
      </c>
      <c r="S473" s="11">
        <v>160</v>
      </c>
      <c r="T473" s="11">
        <v>120</v>
      </c>
      <c r="U473" s="11">
        <v>80</v>
      </c>
      <c r="V473" s="7">
        <v>120.26666666666665</v>
      </c>
    </row>
    <row r="474" spans="1:22" ht="15.75" customHeight="1" x14ac:dyDescent="0.2">
      <c r="A474" s="1" t="s">
        <v>3448</v>
      </c>
      <c r="B474" s="1" t="s">
        <v>419</v>
      </c>
      <c r="C474" s="1" t="s">
        <v>419</v>
      </c>
      <c r="D474" s="1">
        <f>VLOOKUP(A474,samples!A:E,5,FALSE)</f>
        <v>542</v>
      </c>
      <c r="E474" s="1" t="s">
        <v>2313</v>
      </c>
      <c r="F474" s="1">
        <f>VLOOKUP(A474,samples!A:H,8,FALSE)</f>
        <v>2</v>
      </c>
      <c r="G474" s="1" t="s">
        <v>578</v>
      </c>
      <c r="H474" s="1" t="s">
        <v>816</v>
      </c>
      <c r="I474" s="1" t="s">
        <v>258</v>
      </c>
      <c r="J474" s="1">
        <v>0</v>
      </c>
      <c r="K474" s="1" t="s">
        <v>434</v>
      </c>
      <c r="L474" s="1" t="e">
        <v>#N/A</v>
      </c>
      <c r="M474" s="1" t="e">
        <v>#N/A</v>
      </c>
      <c r="N474" s="1" t="e">
        <v>#N/A</v>
      </c>
      <c r="O474" s="1" t="e">
        <v>#N/A</v>
      </c>
      <c r="P474" s="1">
        <v>90.9</v>
      </c>
      <c r="Q474" s="1">
        <v>128</v>
      </c>
      <c r="R474" s="1">
        <v>174.8</v>
      </c>
      <c r="S474" s="23">
        <v>170</v>
      </c>
      <c r="T474" s="23">
        <v>130</v>
      </c>
      <c r="U474" s="23">
        <v>80</v>
      </c>
      <c r="V474" s="7">
        <v>124.76666666666665</v>
      </c>
    </row>
    <row r="475" spans="1:22" ht="15.75" customHeight="1" x14ac:dyDescent="0.2">
      <c r="A475" s="1" t="s">
        <v>3459</v>
      </c>
      <c r="B475" s="1" t="s">
        <v>800</v>
      </c>
      <c r="C475" s="1" t="s">
        <v>800</v>
      </c>
      <c r="D475" s="1">
        <f>VLOOKUP(A475,samples!A:E,5,FALSE)</f>
        <v>544</v>
      </c>
      <c r="E475" s="1" t="s">
        <v>3159</v>
      </c>
      <c r="F475" s="1">
        <f>VLOOKUP(A475,samples!A:H,8,FALSE)</f>
        <v>2</v>
      </c>
      <c r="G475" s="1" t="s">
        <v>44</v>
      </c>
      <c r="H475" s="1" t="s">
        <v>45</v>
      </c>
      <c r="I475" s="1" t="s">
        <v>275</v>
      </c>
      <c r="J475" s="1">
        <v>0</v>
      </c>
      <c r="K475" s="1" t="s">
        <v>434</v>
      </c>
      <c r="L475" s="1" t="e">
        <v>#N/A</v>
      </c>
      <c r="M475" s="1" t="e">
        <v>#N/A</v>
      </c>
      <c r="N475" s="1" t="e">
        <v>#N/A</v>
      </c>
      <c r="O475" s="1" t="e">
        <v>#N/A</v>
      </c>
      <c r="P475" s="1">
        <v>91.9</v>
      </c>
      <c r="Q475" s="1">
        <v>134.5</v>
      </c>
      <c r="R475" s="1">
        <v>179.1</v>
      </c>
      <c r="S475" s="11">
        <v>160</v>
      </c>
      <c r="T475" s="11">
        <v>120</v>
      </c>
      <c r="U475" s="11">
        <v>80</v>
      </c>
      <c r="V475" s="7">
        <v>120.83333333333334</v>
      </c>
    </row>
    <row r="476" spans="1:22" ht="15.75" customHeight="1" x14ac:dyDescent="0.2">
      <c r="A476" s="1" t="s">
        <v>3310</v>
      </c>
      <c r="B476" s="1" t="s">
        <v>238</v>
      </c>
      <c r="C476" s="1" t="s">
        <v>238</v>
      </c>
      <c r="D476" s="1">
        <f>VLOOKUP(A476,samples!A:E,5,FALSE)</f>
        <v>545</v>
      </c>
      <c r="E476" s="1" t="s">
        <v>3311</v>
      </c>
      <c r="F476" s="1">
        <f>VLOOKUP(A476,samples!A:H,8,FALSE)</f>
        <v>2</v>
      </c>
      <c r="G476" s="1" t="s">
        <v>1938</v>
      </c>
      <c r="H476" s="1" t="s">
        <v>107</v>
      </c>
      <c r="I476" s="1" t="s">
        <v>74</v>
      </c>
      <c r="J476" s="1">
        <v>0</v>
      </c>
      <c r="K476" s="1" t="s">
        <v>434</v>
      </c>
      <c r="L476" s="1" t="e">
        <v>#N/A</v>
      </c>
      <c r="M476" s="1" t="e">
        <v>#N/A</v>
      </c>
      <c r="N476" s="1" t="e">
        <v>#N/A</v>
      </c>
      <c r="O476" s="1" t="e">
        <v>#N/A</v>
      </c>
      <c r="P476" s="1">
        <v>93.4</v>
      </c>
      <c r="Q476" s="1">
        <v>133.5</v>
      </c>
      <c r="R476" s="1">
        <v>176.8</v>
      </c>
      <c r="S476" s="11">
        <v>160</v>
      </c>
      <c r="T476" s="11">
        <v>120</v>
      </c>
      <c r="U476" s="11">
        <v>80</v>
      </c>
      <c r="V476" s="7">
        <v>121.43333333333331</v>
      </c>
    </row>
    <row r="477" spans="1:22" ht="15.75" customHeight="1" x14ac:dyDescent="0.2">
      <c r="A477" s="1" t="s">
        <v>3474</v>
      </c>
      <c r="B477" s="1" t="s">
        <v>615</v>
      </c>
      <c r="C477" s="1" t="s">
        <v>615</v>
      </c>
      <c r="D477" s="1">
        <f>VLOOKUP(A477,samples!A:E,5,FALSE)</f>
        <v>546</v>
      </c>
      <c r="E477" s="1" t="s">
        <v>2838</v>
      </c>
      <c r="F477" s="1">
        <f>VLOOKUP(A477,samples!A:H,8,FALSE)</f>
        <v>2</v>
      </c>
      <c r="G477" s="1" t="s">
        <v>73</v>
      </c>
      <c r="H477" s="1" t="s">
        <v>86</v>
      </c>
      <c r="I477" s="1" t="s">
        <v>74</v>
      </c>
      <c r="J477" s="1">
        <v>0</v>
      </c>
      <c r="K477" s="1" t="s">
        <v>47</v>
      </c>
      <c r="L477" s="1" t="e">
        <v>#N/A</v>
      </c>
      <c r="M477" s="1" t="e">
        <v>#N/A</v>
      </c>
      <c r="N477" s="1" t="e">
        <v>#N/A</v>
      </c>
      <c r="O477" s="1" t="e">
        <v>#N/A</v>
      </c>
      <c r="P477" s="1">
        <v>91.1</v>
      </c>
      <c r="Q477" s="1">
        <v>133.5</v>
      </c>
      <c r="R477" s="1">
        <v>180.3</v>
      </c>
      <c r="S477" s="11">
        <v>160</v>
      </c>
      <c r="T477" s="11">
        <v>120</v>
      </c>
      <c r="U477" s="11">
        <v>80</v>
      </c>
      <c r="V477" s="7">
        <v>121.03333333333333</v>
      </c>
    </row>
    <row r="478" spans="1:22" ht="15.75" customHeight="1" x14ac:dyDescent="0.2">
      <c r="A478" s="1" t="s">
        <v>3484</v>
      </c>
      <c r="B478" s="1" t="s">
        <v>411</v>
      </c>
      <c r="C478" s="1" t="s">
        <v>411</v>
      </c>
      <c r="D478" s="1">
        <f>VLOOKUP(A478,samples!A:E,5,FALSE)</f>
        <v>547</v>
      </c>
      <c r="E478" s="1" t="s">
        <v>2303</v>
      </c>
      <c r="F478" s="1">
        <f>VLOOKUP(A478,samples!A:H,8,FALSE)</f>
        <v>2</v>
      </c>
      <c r="G478" s="1" t="s">
        <v>578</v>
      </c>
      <c r="H478" s="1" t="s">
        <v>816</v>
      </c>
      <c r="I478" s="1" t="s">
        <v>275</v>
      </c>
      <c r="J478" s="1">
        <v>0</v>
      </c>
      <c r="K478" s="1" t="s">
        <v>434</v>
      </c>
      <c r="L478" s="1" t="e">
        <v>#N/A</v>
      </c>
      <c r="M478" s="1" t="e">
        <v>#N/A</v>
      </c>
      <c r="N478" s="1" t="e">
        <v>#N/A</v>
      </c>
      <c r="O478" s="1" t="e">
        <v>#N/A</v>
      </c>
      <c r="P478" s="1">
        <v>91.5</v>
      </c>
      <c r="Q478" s="1">
        <v>131.4</v>
      </c>
      <c r="R478" s="1">
        <v>177.2</v>
      </c>
      <c r="S478" s="11">
        <v>160</v>
      </c>
      <c r="T478" s="11">
        <v>120</v>
      </c>
      <c r="U478" s="11">
        <v>80</v>
      </c>
      <c r="V478" s="7">
        <v>122.63333333333333</v>
      </c>
    </row>
    <row r="479" spans="1:22" ht="15.75" customHeight="1" x14ac:dyDescent="0.2">
      <c r="A479" s="1" t="s">
        <v>3344</v>
      </c>
      <c r="B479" s="1" t="s">
        <v>255</v>
      </c>
      <c r="C479" s="1" t="s">
        <v>255</v>
      </c>
      <c r="D479" s="1">
        <f>VLOOKUP(A479,samples!A:E,5,FALSE)</f>
        <v>549</v>
      </c>
      <c r="E479" s="1" t="s">
        <v>3345</v>
      </c>
      <c r="F479" s="1">
        <f>VLOOKUP(A479,samples!A:H,8,FALSE)</f>
        <v>2</v>
      </c>
      <c r="G479" s="1" t="s">
        <v>947</v>
      </c>
      <c r="H479" s="1" t="s">
        <v>1308</v>
      </c>
      <c r="I479" s="1" t="s">
        <v>275</v>
      </c>
      <c r="J479" s="1">
        <v>0</v>
      </c>
      <c r="K479" s="1" t="s">
        <v>47</v>
      </c>
      <c r="L479" s="1" t="e">
        <v>#N/A</v>
      </c>
      <c r="M479" s="1" t="e">
        <v>#N/A</v>
      </c>
      <c r="N479" s="1" t="e">
        <v>#N/A</v>
      </c>
      <c r="O479" s="1" t="e">
        <v>#N/A</v>
      </c>
      <c r="P479" s="1">
        <v>89.4</v>
      </c>
      <c r="Q479" s="1">
        <v>129</v>
      </c>
      <c r="R479" s="1">
        <v>174.9</v>
      </c>
      <c r="S479" s="23">
        <v>170</v>
      </c>
      <c r="T479" s="23">
        <v>130</v>
      </c>
      <c r="U479" s="23">
        <v>80</v>
      </c>
      <c r="V479" s="7">
        <v>124.9</v>
      </c>
    </row>
    <row r="480" spans="1:22" ht="15.75" customHeight="1" x14ac:dyDescent="0.2">
      <c r="A480" s="1" t="s">
        <v>3350</v>
      </c>
      <c r="B480" s="1" t="s">
        <v>3508</v>
      </c>
      <c r="C480" s="1" t="s">
        <v>255</v>
      </c>
      <c r="D480" s="1">
        <f>VLOOKUP(A480,samples!A:E,5,FALSE)</f>
        <v>550</v>
      </c>
      <c r="E480" s="1" t="s">
        <v>3352</v>
      </c>
      <c r="F480" s="1">
        <f>VLOOKUP(A480,samples!A:H,8,FALSE)</f>
        <v>2</v>
      </c>
      <c r="G480" s="1" t="s">
        <v>947</v>
      </c>
      <c r="H480" s="1" t="s">
        <v>1308</v>
      </c>
      <c r="I480" s="1" t="s">
        <v>275</v>
      </c>
      <c r="J480" s="1">
        <v>0</v>
      </c>
      <c r="K480" s="1" t="s">
        <v>47</v>
      </c>
      <c r="L480" s="1" t="e">
        <v>#N/A</v>
      </c>
      <c r="M480" s="1" t="e">
        <v>#N/A</v>
      </c>
      <c r="N480" s="1" t="e">
        <v>#N/A</v>
      </c>
      <c r="O480" s="1" t="e">
        <v>#N/A</v>
      </c>
      <c r="P480" s="1">
        <v>89.4</v>
      </c>
      <c r="Q480" s="1">
        <v>129</v>
      </c>
      <c r="R480" s="1">
        <v>174.9</v>
      </c>
      <c r="S480" s="23">
        <v>170</v>
      </c>
      <c r="T480" s="23">
        <v>130</v>
      </c>
      <c r="U480" s="23">
        <v>80</v>
      </c>
      <c r="V480" s="7">
        <v>124.9</v>
      </c>
    </row>
    <row r="481" spans="1:22" ht="15.75" customHeight="1" x14ac:dyDescent="0.2">
      <c r="A481" s="1" t="s">
        <v>3354</v>
      </c>
      <c r="B481" s="1" t="s">
        <v>256</v>
      </c>
      <c r="C481" s="1" t="s">
        <v>256</v>
      </c>
      <c r="D481" s="1">
        <f>VLOOKUP(A481,samples!A:E,5,FALSE)</f>
        <v>551</v>
      </c>
      <c r="E481" s="1" t="s">
        <v>3355</v>
      </c>
      <c r="F481" s="1">
        <f>VLOOKUP(A481,samples!A:H,8,FALSE)</f>
        <v>2</v>
      </c>
      <c r="G481" s="1" t="s">
        <v>947</v>
      </c>
      <c r="H481" s="1" t="s">
        <v>1308</v>
      </c>
      <c r="I481" s="1" t="s">
        <v>61</v>
      </c>
      <c r="J481" s="1">
        <v>0</v>
      </c>
      <c r="K481" s="1" t="s">
        <v>62</v>
      </c>
      <c r="L481" s="1" t="e">
        <v>#N/A</v>
      </c>
      <c r="M481" s="1" t="e">
        <v>#N/A</v>
      </c>
      <c r="N481" s="1" t="e">
        <v>#N/A</v>
      </c>
      <c r="O481" s="1" t="e">
        <v>#N/A</v>
      </c>
      <c r="P481" s="1">
        <v>88.9</v>
      </c>
      <c r="Q481" s="1">
        <v>130.80000000000001</v>
      </c>
      <c r="R481" s="1">
        <v>177.1</v>
      </c>
      <c r="S481" s="23">
        <v>170</v>
      </c>
      <c r="T481" s="23">
        <v>130</v>
      </c>
      <c r="U481" s="23">
        <v>80</v>
      </c>
      <c r="V481" s="7">
        <v>123.73333333333332</v>
      </c>
    </row>
    <row r="482" spans="1:22" ht="15.75" customHeight="1" x14ac:dyDescent="0.2">
      <c r="A482" s="1" t="s">
        <v>3529</v>
      </c>
      <c r="B482" s="1" t="s">
        <v>617</v>
      </c>
      <c r="C482" s="1" t="s">
        <v>617</v>
      </c>
      <c r="D482" s="1">
        <f>VLOOKUP(A482,samples!A:E,5,FALSE)</f>
        <v>552</v>
      </c>
      <c r="E482" s="1" t="s">
        <v>2842</v>
      </c>
      <c r="F482" s="1">
        <f>VLOOKUP(A482,samples!A:H,8,FALSE)</f>
        <v>2</v>
      </c>
      <c r="G482" s="1" t="s">
        <v>1881</v>
      </c>
      <c r="H482" s="1" t="s">
        <v>1337</v>
      </c>
      <c r="I482" s="1" t="s">
        <v>61</v>
      </c>
      <c r="J482" s="1">
        <v>0</v>
      </c>
      <c r="K482" s="1" t="s">
        <v>75</v>
      </c>
      <c r="L482" s="1" t="e">
        <v>#N/A</v>
      </c>
      <c r="M482" s="1" t="e">
        <v>#N/A</v>
      </c>
      <c r="N482" s="1" t="e">
        <v>#N/A</v>
      </c>
      <c r="O482" s="1" t="e">
        <v>#N/A</v>
      </c>
      <c r="P482" s="1">
        <v>95.6</v>
      </c>
      <c r="Q482" s="1">
        <v>133</v>
      </c>
      <c r="R482" s="1">
        <v>179.9</v>
      </c>
      <c r="S482" s="11">
        <v>160</v>
      </c>
      <c r="T482" s="11">
        <v>120</v>
      </c>
      <c r="U482" s="11">
        <v>80</v>
      </c>
      <c r="V482" s="7">
        <v>119.83333333333334</v>
      </c>
    </row>
    <row r="483" spans="1:22" ht="15.75" customHeight="1" x14ac:dyDescent="0.2">
      <c r="A483" s="1" t="s">
        <v>3536</v>
      </c>
      <c r="B483" s="1" t="s">
        <v>1245</v>
      </c>
      <c r="C483" s="1" t="s">
        <v>1245</v>
      </c>
      <c r="D483" s="1">
        <f>VLOOKUP(A483,samples!A:E,5,FALSE)</f>
        <v>553</v>
      </c>
      <c r="E483" s="1" t="s">
        <v>2392</v>
      </c>
      <c r="F483" s="1">
        <f>VLOOKUP(A483,samples!A:H,8,FALSE)</f>
        <v>2</v>
      </c>
      <c r="G483" s="1" t="s">
        <v>1480</v>
      </c>
      <c r="H483" s="1" t="s">
        <v>279</v>
      </c>
      <c r="I483" s="1" t="s">
        <v>74</v>
      </c>
      <c r="J483" s="1" t="s">
        <v>1643</v>
      </c>
      <c r="K483" s="1" t="s">
        <v>47</v>
      </c>
      <c r="L483" s="1" t="e">
        <v>#N/A</v>
      </c>
      <c r="M483" s="1" t="e">
        <v>#N/A</v>
      </c>
      <c r="N483" s="1" t="e">
        <v>#N/A</v>
      </c>
      <c r="O483" s="1" t="e">
        <v>#N/A</v>
      </c>
      <c r="P483" s="1">
        <v>93.9</v>
      </c>
      <c r="Q483" s="1">
        <v>133.69999999999999</v>
      </c>
      <c r="R483" s="1">
        <v>179.5</v>
      </c>
      <c r="S483" s="11">
        <v>160</v>
      </c>
      <c r="T483" s="11">
        <v>120</v>
      </c>
      <c r="U483" s="11">
        <v>80</v>
      </c>
      <c r="V483" s="7">
        <v>120.29999999999998</v>
      </c>
    </row>
    <row r="484" spans="1:22" ht="15.75" customHeight="1" x14ac:dyDescent="0.2">
      <c r="A484" s="1" t="s">
        <v>3544</v>
      </c>
      <c r="B484" s="1" t="s">
        <v>3545</v>
      </c>
      <c r="C484" s="1" t="s">
        <v>785</v>
      </c>
      <c r="D484" s="1">
        <f>VLOOKUP(A484,samples!A:E,5,FALSE)</f>
        <v>554</v>
      </c>
      <c r="E484" s="1" t="s">
        <v>2392</v>
      </c>
      <c r="F484" s="1">
        <f>VLOOKUP(A484,samples!A:H,8,FALSE)</f>
        <v>2</v>
      </c>
      <c r="G484" s="1" t="s">
        <v>1572</v>
      </c>
      <c r="H484" s="1" t="s">
        <v>1337</v>
      </c>
      <c r="I484" s="1" t="s">
        <v>46</v>
      </c>
      <c r="J484" s="1">
        <v>0</v>
      </c>
      <c r="K484" s="1" t="s">
        <v>434</v>
      </c>
      <c r="L484" s="1" t="e">
        <v>#N/A</v>
      </c>
      <c r="M484" s="1" t="e">
        <v>#N/A</v>
      </c>
      <c r="N484" s="1" t="e">
        <v>#N/A</v>
      </c>
      <c r="O484" s="1" t="e">
        <v>#N/A</v>
      </c>
      <c r="P484" s="1">
        <v>70.7</v>
      </c>
      <c r="Q484" s="1">
        <v>109.7</v>
      </c>
      <c r="R484" s="1">
        <v>159.1</v>
      </c>
      <c r="S484" s="20">
        <v>190</v>
      </c>
      <c r="T484" s="20">
        <v>150</v>
      </c>
      <c r="U484" s="20">
        <v>100</v>
      </c>
      <c r="V484" s="7">
        <v>142.83333333333331</v>
      </c>
    </row>
    <row r="485" spans="1:22" ht="15.75" customHeight="1" x14ac:dyDescent="0.2">
      <c r="A485" s="1" t="s">
        <v>3554</v>
      </c>
      <c r="B485" s="1" t="s">
        <v>785</v>
      </c>
      <c r="C485" s="1" t="s">
        <v>785</v>
      </c>
      <c r="D485" s="1">
        <f>VLOOKUP(A485,samples!A:E,5,FALSE)</f>
        <v>555</v>
      </c>
      <c r="E485" s="1" t="s">
        <v>3139</v>
      </c>
      <c r="F485" s="1">
        <f>VLOOKUP(A485,samples!A:H,8,FALSE)</f>
        <v>2</v>
      </c>
      <c r="G485" s="1" t="s">
        <v>1572</v>
      </c>
      <c r="H485" s="1" t="s">
        <v>1337</v>
      </c>
      <c r="I485" s="1" t="s">
        <v>46</v>
      </c>
      <c r="J485" s="1">
        <v>0</v>
      </c>
      <c r="K485" s="1" t="s">
        <v>434</v>
      </c>
      <c r="L485" s="1" t="e">
        <v>#N/A</v>
      </c>
      <c r="M485" s="1" t="e">
        <v>#N/A</v>
      </c>
      <c r="N485" s="1" t="e">
        <v>#N/A</v>
      </c>
      <c r="O485" s="1" t="e">
        <v>#N/A</v>
      </c>
      <c r="P485" s="1">
        <v>70.7</v>
      </c>
      <c r="Q485" s="1">
        <v>109.7</v>
      </c>
      <c r="R485" s="1">
        <v>159.1</v>
      </c>
      <c r="S485" s="20">
        <v>190</v>
      </c>
      <c r="T485" s="20">
        <v>150</v>
      </c>
      <c r="U485" s="20">
        <v>100</v>
      </c>
      <c r="V485" s="7">
        <v>142.83333333333331</v>
      </c>
    </row>
    <row r="486" spans="1:22" ht="15.75" customHeight="1" x14ac:dyDescent="0.2">
      <c r="A486" s="1" t="s">
        <v>3562</v>
      </c>
      <c r="B486" s="1" t="s">
        <v>886</v>
      </c>
      <c r="C486" s="1" t="s">
        <v>886</v>
      </c>
      <c r="D486" s="1">
        <f>VLOOKUP(A486,samples!A:E,5,FALSE)</f>
        <v>556</v>
      </c>
      <c r="E486" s="1" t="s">
        <v>3341</v>
      </c>
      <c r="F486" s="1">
        <f>VLOOKUP(A486,samples!A:H,8,FALSE)</f>
        <v>2</v>
      </c>
      <c r="G486" s="1" t="s">
        <v>1881</v>
      </c>
      <c r="H486" s="1" t="s">
        <v>1337</v>
      </c>
      <c r="I486" s="1" t="s">
        <v>74</v>
      </c>
      <c r="J486" s="1">
        <v>0</v>
      </c>
      <c r="K486" s="1" t="s">
        <v>434</v>
      </c>
      <c r="L486" s="1" t="e">
        <v>#N/A</v>
      </c>
      <c r="M486" s="1" t="e">
        <v>#N/A</v>
      </c>
      <c r="N486" s="1" t="e">
        <v>#N/A</v>
      </c>
      <c r="O486" s="1" t="e">
        <v>#N/A</v>
      </c>
      <c r="P486" s="1">
        <v>92.2</v>
      </c>
      <c r="Q486" s="1">
        <v>131.6</v>
      </c>
      <c r="R486" s="1">
        <v>178.6</v>
      </c>
      <c r="S486" s="11">
        <v>160</v>
      </c>
      <c r="T486" s="11">
        <v>120</v>
      </c>
      <c r="U486" s="11">
        <v>80</v>
      </c>
      <c r="V486" s="7">
        <v>121.86666666666667</v>
      </c>
    </row>
    <row r="487" spans="1:22" ht="15.75" customHeight="1" x14ac:dyDescent="0.2">
      <c r="A487" s="1" t="s">
        <v>3570</v>
      </c>
      <c r="B487" s="1" t="s">
        <v>661</v>
      </c>
      <c r="C487" s="1" t="s">
        <v>661</v>
      </c>
      <c r="D487" s="1">
        <f>VLOOKUP(A487,samples!A:E,5,FALSE)</f>
        <v>557</v>
      </c>
      <c r="E487" s="1" t="s">
        <v>2369</v>
      </c>
      <c r="F487" s="1">
        <f>VLOOKUP(A487,samples!A:H,8,FALSE)</f>
        <v>2</v>
      </c>
      <c r="G487" s="1" t="s">
        <v>1039</v>
      </c>
      <c r="H487" s="1" t="s">
        <v>1337</v>
      </c>
      <c r="I487" s="1" t="s">
        <v>74</v>
      </c>
      <c r="J487" s="1">
        <v>0</v>
      </c>
      <c r="K487" s="1" t="s">
        <v>434</v>
      </c>
      <c r="L487" s="1" t="e">
        <v>#N/A</v>
      </c>
      <c r="M487" s="1" t="e">
        <v>#N/A</v>
      </c>
      <c r="N487" s="1" t="e">
        <v>#N/A</v>
      </c>
      <c r="O487" s="1" t="e">
        <v>#N/A</v>
      </c>
      <c r="P487" s="1">
        <v>91.3</v>
      </c>
      <c r="Q487" s="1">
        <v>132.19999999999999</v>
      </c>
      <c r="R487" s="1">
        <v>178.6</v>
      </c>
      <c r="S487" s="11">
        <v>160</v>
      </c>
      <c r="T487" s="11">
        <v>120</v>
      </c>
      <c r="U487" s="11">
        <v>80</v>
      </c>
      <c r="V487" s="7">
        <v>121.96666666666667</v>
      </c>
    </row>
    <row r="488" spans="1:22" ht="15.75" customHeight="1" x14ac:dyDescent="0.2">
      <c r="A488" s="1" t="s">
        <v>3588</v>
      </c>
      <c r="B488" s="1" t="s">
        <v>3589</v>
      </c>
      <c r="C488" s="1" t="s">
        <v>660</v>
      </c>
      <c r="D488" s="1">
        <f>VLOOKUP(A488,samples!A:E,5,FALSE)</f>
        <v>559</v>
      </c>
      <c r="E488" s="1" t="s">
        <v>2936</v>
      </c>
      <c r="F488" s="1">
        <f>VLOOKUP(A488,samples!A:H,8,FALSE)</f>
        <v>2</v>
      </c>
      <c r="G488" s="1" t="s">
        <v>1910</v>
      </c>
      <c r="H488" s="1" t="s">
        <v>1337</v>
      </c>
      <c r="I488" s="1" t="s">
        <v>74</v>
      </c>
      <c r="J488" s="1">
        <v>0</v>
      </c>
      <c r="K488" s="1" t="s">
        <v>434</v>
      </c>
      <c r="L488" s="1" t="e">
        <v>#N/A</v>
      </c>
      <c r="M488" s="1" t="e">
        <v>#N/A</v>
      </c>
      <c r="N488" s="1" t="e">
        <v>#N/A</v>
      </c>
      <c r="O488" s="1" t="e">
        <v>#N/A</v>
      </c>
      <c r="P488" s="1">
        <v>91.3</v>
      </c>
      <c r="Q488" s="1">
        <v>131.4</v>
      </c>
      <c r="R488" s="1">
        <v>178.6</v>
      </c>
      <c r="S488" s="11">
        <v>160</v>
      </c>
      <c r="T488" s="11">
        <v>120</v>
      </c>
      <c r="U488" s="11">
        <v>80</v>
      </c>
      <c r="V488" s="7">
        <v>122.23333333333335</v>
      </c>
    </row>
    <row r="489" spans="1:22" ht="15.75" customHeight="1" x14ac:dyDescent="0.2">
      <c r="A489" s="9" t="s">
        <v>3596</v>
      </c>
      <c r="B489" s="1" t="s">
        <v>3598</v>
      </c>
      <c r="C489" s="1" t="s">
        <v>660</v>
      </c>
      <c r="D489" s="1">
        <f>VLOOKUP(A489,samples!A:E,5,FALSE)</f>
        <v>560</v>
      </c>
      <c r="E489" s="1" t="s">
        <v>2939</v>
      </c>
      <c r="F489" s="1">
        <f>VLOOKUP(A489,samples!A:H,8,FALSE)</f>
        <v>2</v>
      </c>
      <c r="G489" s="1" t="s">
        <v>1910</v>
      </c>
      <c r="H489" s="1" t="s">
        <v>1337</v>
      </c>
      <c r="I489" s="1" t="s">
        <v>74</v>
      </c>
      <c r="J489" s="1">
        <v>0</v>
      </c>
      <c r="K489" s="1" t="s">
        <v>434</v>
      </c>
      <c r="L489" s="1" t="e">
        <v>#N/A</v>
      </c>
      <c r="M489" s="1" t="e">
        <v>#N/A</v>
      </c>
      <c r="N489" s="1" t="e">
        <v>#N/A</v>
      </c>
      <c r="O489" s="1" t="e">
        <v>#N/A</v>
      </c>
      <c r="P489" s="1">
        <v>91.3</v>
      </c>
      <c r="Q489" s="1">
        <v>131.4</v>
      </c>
      <c r="R489" s="1">
        <v>178.6</v>
      </c>
      <c r="S489" s="1">
        <f t="shared" ref="S489:U489" si="20">ROUND((256-P489),-1)</f>
        <v>160</v>
      </c>
      <c r="T489" s="1">
        <f t="shared" si="20"/>
        <v>120</v>
      </c>
      <c r="U489" s="1">
        <f t="shared" si="20"/>
        <v>80</v>
      </c>
      <c r="V489" s="7">
        <v>122.23333333333335</v>
      </c>
    </row>
    <row r="490" spans="1:22" ht="15.75" customHeight="1" x14ac:dyDescent="0.2">
      <c r="A490" s="1" t="s">
        <v>3607</v>
      </c>
      <c r="B490" s="1" t="s">
        <v>897</v>
      </c>
      <c r="C490" s="1" t="s">
        <v>897</v>
      </c>
      <c r="D490" s="1">
        <f>VLOOKUP(A490,samples!A:E,5,FALSE)</f>
        <v>561</v>
      </c>
      <c r="E490" s="1" t="s">
        <v>3373</v>
      </c>
      <c r="F490" s="1">
        <f>VLOOKUP(A490,samples!A:H,8,FALSE)</f>
        <v>2</v>
      </c>
      <c r="G490" s="1" t="s">
        <v>1572</v>
      </c>
      <c r="H490" s="1" t="s">
        <v>1337</v>
      </c>
      <c r="I490" s="1" t="s">
        <v>46</v>
      </c>
      <c r="J490" s="1">
        <v>0</v>
      </c>
      <c r="K490" s="1" t="s">
        <v>434</v>
      </c>
      <c r="L490" s="1" t="e">
        <v>#N/A</v>
      </c>
      <c r="M490" s="1" t="e">
        <v>#N/A</v>
      </c>
      <c r="N490" s="1" t="e">
        <v>#N/A</v>
      </c>
      <c r="O490" s="1" t="e">
        <v>#N/A</v>
      </c>
      <c r="P490" s="1">
        <v>90.4</v>
      </c>
      <c r="Q490" s="1">
        <v>128.80000000000001</v>
      </c>
      <c r="R490" s="1">
        <v>173.8</v>
      </c>
      <c r="S490" s="23">
        <v>170</v>
      </c>
      <c r="T490" s="23">
        <v>130</v>
      </c>
      <c r="U490" s="23">
        <v>80</v>
      </c>
      <c r="V490" s="7">
        <v>125</v>
      </c>
    </row>
    <row r="491" spans="1:22" ht="15.75" customHeight="1" x14ac:dyDescent="0.2">
      <c r="A491" s="1" t="s">
        <v>3614</v>
      </c>
      <c r="B491" s="1" t="s">
        <v>412</v>
      </c>
      <c r="C491" s="1" t="s">
        <v>412</v>
      </c>
      <c r="D491" s="1">
        <f>VLOOKUP(A491,samples!A:E,5,FALSE)</f>
        <v>562</v>
      </c>
      <c r="E491" s="1" t="s">
        <v>2587</v>
      </c>
      <c r="F491" s="1">
        <f>VLOOKUP(A491,samples!A:H,8,FALSE)</f>
        <v>2</v>
      </c>
      <c r="G491" s="1" t="s">
        <v>341</v>
      </c>
      <c r="H491" s="1" t="s">
        <v>175</v>
      </c>
      <c r="I491" s="1" t="s">
        <v>543</v>
      </c>
      <c r="J491" s="1">
        <v>0</v>
      </c>
      <c r="K491" s="1" t="s">
        <v>434</v>
      </c>
      <c r="L491" s="1" t="e">
        <v>#N/A</v>
      </c>
      <c r="M491" s="1" t="e">
        <v>#N/A</v>
      </c>
      <c r="N491" s="1" t="e">
        <v>#N/A</v>
      </c>
      <c r="O491" s="1" t="e">
        <v>#N/A</v>
      </c>
      <c r="P491" s="1">
        <v>90.8</v>
      </c>
      <c r="Q491" s="1">
        <v>130.6</v>
      </c>
      <c r="R491" s="1">
        <v>177.8</v>
      </c>
      <c r="S491" s="23">
        <v>170</v>
      </c>
      <c r="T491" s="23">
        <v>130</v>
      </c>
      <c r="U491" s="23">
        <v>80</v>
      </c>
      <c r="V491" s="7">
        <v>122.93333333333334</v>
      </c>
    </row>
    <row r="492" spans="1:22" ht="15.75" customHeight="1" x14ac:dyDescent="0.2">
      <c r="A492" s="1" t="s">
        <v>3622</v>
      </c>
      <c r="B492" s="1" t="s">
        <v>699</v>
      </c>
      <c r="C492" s="1" t="s">
        <v>699</v>
      </c>
      <c r="D492" s="1">
        <f>VLOOKUP(A492,samples!A:E,5,FALSE)</f>
        <v>563</v>
      </c>
      <c r="E492" s="1" t="s">
        <v>3005</v>
      </c>
      <c r="F492" s="1">
        <f>VLOOKUP(A492,samples!A:H,8,FALSE)</f>
        <v>2</v>
      </c>
      <c r="G492" s="1" t="s">
        <v>1918</v>
      </c>
      <c r="H492" s="1" t="s">
        <v>1330</v>
      </c>
      <c r="I492" s="1" t="s">
        <v>46</v>
      </c>
      <c r="J492" s="1">
        <v>0</v>
      </c>
      <c r="K492" s="1" t="s">
        <v>434</v>
      </c>
      <c r="L492" s="1" t="e">
        <v>#N/A</v>
      </c>
      <c r="M492" s="1" t="e">
        <v>#N/A</v>
      </c>
      <c r="N492" s="1" t="e">
        <v>#N/A</v>
      </c>
      <c r="O492" s="1" t="e">
        <v>#N/A</v>
      </c>
      <c r="P492" s="1">
        <v>95.1</v>
      </c>
      <c r="Q492" s="1">
        <v>135.30000000000001</v>
      </c>
      <c r="R492" s="1">
        <v>180.3</v>
      </c>
      <c r="S492" s="11">
        <v>160</v>
      </c>
      <c r="T492" s="11">
        <v>120</v>
      </c>
      <c r="U492" s="11">
        <v>80</v>
      </c>
      <c r="V492" s="7">
        <v>119.1</v>
      </c>
    </row>
    <row r="493" spans="1:22" ht="15.75" customHeight="1" x14ac:dyDescent="0.2">
      <c r="A493" s="1" t="s">
        <v>3630</v>
      </c>
      <c r="B493" s="1" t="s">
        <v>1258</v>
      </c>
      <c r="C493" s="1" t="s">
        <v>1258</v>
      </c>
      <c r="D493" s="1">
        <f>VLOOKUP(A493,samples!A:E,5,FALSE)</f>
        <v>564</v>
      </c>
      <c r="E493" s="1" t="s">
        <v>3632</v>
      </c>
      <c r="F493" s="1">
        <f>VLOOKUP(A493,samples!A:H,8,FALSE)</f>
        <v>2</v>
      </c>
      <c r="G493" s="1" t="s">
        <v>1903</v>
      </c>
      <c r="H493" s="1" t="s">
        <v>279</v>
      </c>
      <c r="I493" s="1" t="s">
        <v>74</v>
      </c>
      <c r="J493" s="1" t="s">
        <v>1643</v>
      </c>
      <c r="K493" s="1" t="s">
        <v>356</v>
      </c>
      <c r="L493" s="1" t="e">
        <v>#N/A</v>
      </c>
      <c r="M493" s="1" t="e">
        <v>#N/A</v>
      </c>
      <c r="N493" s="1" t="e">
        <v>#N/A</v>
      </c>
      <c r="O493" s="1" t="e">
        <v>#N/A</v>
      </c>
      <c r="P493" s="1">
        <v>75.8</v>
      </c>
      <c r="Q493" s="1">
        <v>79.599999999999994</v>
      </c>
      <c r="R493" s="1">
        <v>134.1</v>
      </c>
      <c r="S493" s="51">
        <v>180</v>
      </c>
      <c r="T493" s="51">
        <v>180</v>
      </c>
      <c r="U493" s="51">
        <v>120</v>
      </c>
      <c r="V493" s="7">
        <v>159.5</v>
      </c>
    </row>
    <row r="494" spans="1:22" ht="15.75" customHeight="1" x14ac:dyDescent="0.2">
      <c r="A494" s="1" t="s">
        <v>3638</v>
      </c>
      <c r="B494" s="1" t="s">
        <v>558</v>
      </c>
      <c r="C494" s="1" t="s">
        <v>558</v>
      </c>
      <c r="D494" s="1">
        <f>VLOOKUP(A494,samples!A:E,5,FALSE)</f>
        <v>565</v>
      </c>
      <c r="E494" s="1" t="s">
        <v>2748</v>
      </c>
      <c r="F494" s="1">
        <f>VLOOKUP(A494,samples!A:H,8,FALSE)</f>
        <v>2</v>
      </c>
      <c r="G494" s="1" t="s">
        <v>44</v>
      </c>
      <c r="H494" s="1" t="s">
        <v>45</v>
      </c>
      <c r="I494" s="1" t="s">
        <v>275</v>
      </c>
      <c r="J494" s="1">
        <v>0</v>
      </c>
      <c r="K494" s="1" t="s">
        <v>434</v>
      </c>
      <c r="L494" s="1" t="e">
        <v>#N/A</v>
      </c>
      <c r="M494" s="1" t="e">
        <v>#N/A</v>
      </c>
      <c r="N494" s="1" t="e">
        <v>#N/A</v>
      </c>
      <c r="O494" s="1" t="e">
        <v>#N/A</v>
      </c>
      <c r="P494" s="1">
        <v>98.6</v>
      </c>
      <c r="Q494" s="1">
        <v>140.9</v>
      </c>
      <c r="R494" s="1">
        <v>182.4</v>
      </c>
      <c r="S494" s="46">
        <v>160</v>
      </c>
      <c r="T494" s="46">
        <v>120</v>
      </c>
      <c r="U494" s="46">
        <v>70</v>
      </c>
      <c r="V494" s="7">
        <v>115.36666666666667</v>
      </c>
    </row>
    <row r="495" spans="1:22" ht="15.75" customHeight="1" x14ac:dyDescent="0.2">
      <c r="A495" s="1" t="s">
        <v>2693</v>
      </c>
      <c r="B495" s="1" t="s">
        <v>123</v>
      </c>
      <c r="C495" s="1" t="s">
        <v>123</v>
      </c>
      <c r="D495" s="1">
        <f>VLOOKUP(A495,samples!A:E,5,FALSE)</f>
        <v>566</v>
      </c>
      <c r="E495" s="1" t="s">
        <v>2694</v>
      </c>
      <c r="F495" s="1">
        <f>VLOOKUP(A495,samples!A:H,8,FALSE)</f>
        <v>2</v>
      </c>
      <c r="G495" s="1" t="s">
        <v>877</v>
      </c>
      <c r="H495" s="1" t="s">
        <v>86</v>
      </c>
      <c r="I495" s="1" t="s">
        <v>823</v>
      </c>
      <c r="J495" s="1">
        <v>0</v>
      </c>
      <c r="K495" s="1" t="s">
        <v>62</v>
      </c>
      <c r="L495" s="1" t="s">
        <v>535</v>
      </c>
      <c r="M495" s="1" t="s">
        <v>75</v>
      </c>
      <c r="N495" s="1">
        <v>45</v>
      </c>
      <c r="O495" s="1">
        <v>2310</v>
      </c>
      <c r="P495" s="1">
        <v>85.5</v>
      </c>
      <c r="Q495" s="1">
        <v>122.3</v>
      </c>
      <c r="R495" s="1">
        <v>169.9</v>
      </c>
      <c r="S495" s="29">
        <v>170</v>
      </c>
      <c r="T495" s="29">
        <v>130</v>
      </c>
      <c r="U495" s="29">
        <v>90</v>
      </c>
      <c r="V495" s="7">
        <v>130.09999999999997</v>
      </c>
    </row>
    <row r="496" spans="1:22" ht="15.75" customHeight="1" x14ac:dyDescent="0.2">
      <c r="A496" s="1" t="s">
        <v>3272</v>
      </c>
      <c r="B496" s="1" t="s">
        <v>224</v>
      </c>
      <c r="C496" s="1" t="s">
        <v>224</v>
      </c>
      <c r="D496" s="1">
        <f>VLOOKUP(A496,samples!A:E,5,FALSE)</f>
        <v>567</v>
      </c>
      <c r="E496" s="1" t="s">
        <v>2166</v>
      </c>
      <c r="F496" s="1">
        <f>VLOOKUP(A496,samples!A:H,8,FALSE)</f>
        <v>2</v>
      </c>
      <c r="G496" s="1" t="s">
        <v>199</v>
      </c>
      <c r="H496" s="1" t="s">
        <v>175</v>
      </c>
      <c r="I496" s="1" t="s">
        <v>46</v>
      </c>
      <c r="J496" s="1">
        <v>0</v>
      </c>
      <c r="K496" s="1" t="s">
        <v>434</v>
      </c>
      <c r="L496" s="1" t="e">
        <v>#N/A</v>
      </c>
      <c r="M496" s="1" t="e">
        <v>#N/A</v>
      </c>
      <c r="N496" s="1" t="e">
        <v>#N/A</v>
      </c>
      <c r="O496" s="1" t="e">
        <v>#N/A</v>
      </c>
      <c r="P496" s="1">
        <v>89.7</v>
      </c>
      <c r="Q496" s="1">
        <v>125.5</v>
      </c>
      <c r="R496" s="1">
        <v>171.3</v>
      </c>
      <c r="S496" s="23">
        <v>170</v>
      </c>
      <c r="T496" s="23">
        <v>130</v>
      </c>
      <c r="U496" s="23">
        <v>80</v>
      </c>
      <c r="V496" s="7">
        <v>127.16666666666666</v>
      </c>
    </row>
    <row r="497" spans="1:22" ht="15.75" customHeight="1" x14ac:dyDescent="0.2">
      <c r="A497" s="1" t="s">
        <v>3277</v>
      </c>
      <c r="B497" s="1" t="s">
        <v>3654</v>
      </c>
      <c r="C497" s="1" t="s">
        <v>432</v>
      </c>
      <c r="D497" s="1">
        <f>VLOOKUP(A497,samples!A:E,5,FALSE)</f>
        <v>568</v>
      </c>
      <c r="E497" s="1" t="s">
        <v>2166</v>
      </c>
      <c r="F497" s="1">
        <f>VLOOKUP(A497,samples!A:H,8,FALSE)</f>
        <v>2</v>
      </c>
      <c r="G497" s="1" t="s">
        <v>341</v>
      </c>
      <c r="H497" s="1" t="s">
        <v>175</v>
      </c>
      <c r="I497" s="1" t="s">
        <v>543</v>
      </c>
      <c r="J497" s="1">
        <v>0</v>
      </c>
      <c r="K497" s="1" t="s">
        <v>434</v>
      </c>
      <c r="L497" s="1" t="s">
        <v>535</v>
      </c>
      <c r="M497" s="1" t="s">
        <v>755</v>
      </c>
      <c r="N497" s="1">
        <v>46.1</v>
      </c>
      <c r="O497" s="1">
        <v>2130</v>
      </c>
      <c r="P497" s="1">
        <v>91.4</v>
      </c>
      <c r="Q497" s="1">
        <v>127.2</v>
      </c>
      <c r="R497" s="1">
        <v>173.4</v>
      </c>
      <c r="S497" s="13">
        <v>160</v>
      </c>
      <c r="T497" s="13">
        <v>130</v>
      </c>
      <c r="U497" s="13">
        <v>80</v>
      </c>
      <c r="V497" s="7">
        <v>125.33333333333334</v>
      </c>
    </row>
    <row r="498" spans="1:22" ht="15.75" customHeight="1" x14ac:dyDescent="0.2">
      <c r="A498" s="1" t="s">
        <v>3283</v>
      </c>
      <c r="B498" s="1" t="s">
        <v>953</v>
      </c>
      <c r="C498" s="1" t="s">
        <v>953</v>
      </c>
      <c r="D498" s="1">
        <f>VLOOKUP(A498,samples!A:E,5,FALSE)</f>
        <v>569</v>
      </c>
      <c r="E498" s="1" t="s">
        <v>2166</v>
      </c>
      <c r="F498" s="1">
        <f>VLOOKUP(A498,samples!A:H,8,FALSE)</f>
        <v>2</v>
      </c>
      <c r="G498" s="1" t="s">
        <v>877</v>
      </c>
      <c r="H498" s="1" t="s">
        <v>86</v>
      </c>
      <c r="I498" s="1" t="s">
        <v>258</v>
      </c>
      <c r="J498" s="1">
        <v>0</v>
      </c>
      <c r="K498" s="1" t="s">
        <v>434</v>
      </c>
      <c r="L498" s="1" t="e">
        <v>#N/A</v>
      </c>
      <c r="M498" s="1" t="e">
        <v>#N/A</v>
      </c>
      <c r="N498" s="1" t="e">
        <v>#N/A</v>
      </c>
      <c r="O498" s="1" t="e">
        <v>#N/A</v>
      </c>
      <c r="P498" s="1">
        <v>101.8</v>
      </c>
      <c r="Q498" s="1">
        <v>140.6</v>
      </c>
      <c r="R498" s="1">
        <v>181.8</v>
      </c>
      <c r="S498" s="54">
        <v>150</v>
      </c>
      <c r="T498" s="54">
        <v>120</v>
      </c>
      <c r="U498" s="54">
        <v>70</v>
      </c>
      <c r="V498" s="7">
        <v>114.6</v>
      </c>
    </row>
    <row r="499" spans="1:22" ht="15.75" customHeight="1" x14ac:dyDescent="0.2">
      <c r="A499" s="1" t="s">
        <v>3663</v>
      </c>
      <c r="B499" s="1" t="s">
        <v>484</v>
      </c>
      <c r="C499" s="1" t="s">
        <v>484</v>
      </c>
      <c r="D499" s="1">
        <f>VLOOKUP(A499,samples!A:E,5,FALSE)</f>
        <v>570</v>
      </c>
      <c r="E499" s="1" t="s">
        <v>2613</v>
      </c>
      <c r="F499" s="1">
        <f>VLOOKUP(A499,samples!A:H,8,FALSE)</f>
        <v>2</v>
      </c>
      <c r="G499" s="1" t="s">
        <v>341</v>
      </c>
      <c r="H499" s="1" t="s">
        <v>175</v>
      </c>
      <c r="I499" s="1" t="s">
        <v>400</v>
      </c>
      <c r="J499" s="1">
        <v>0</v>
      </c>
      <c r="K499" s="1" t="s">
        <v>47</v>
      </c>
      <c r="L499" s="1" t="e">
        <v>#N/A</v>
      </c>
      <c r="M499" s="1" t="e">
        <v>#N/A</v>
      </c>
      <c r="N499" s="1" t="e">
        <v>#N/A</v>
      </c>
      <c r="O499" s="1" t="e">
        <v>#N/A</v>
      </c>
      <c r="P499" s="1">
        <v>75.5</v>
      </c>
      <c r="Q499" s="1">
        <v>103.9</v>
      </c>
      <c r="R499" s="1">
        <v>150.80000000000001</v>
      </c>
      <c r="S499" s="6">
        <v>180</v>
      </c>
      <c r="T499" s="6">
        <v>150</v>
      </c>
      <c r="U499" s="6">
        <v>110</v>
      </c>
      <c r="V499" s="7">
        <v>145.93333333333334</v>
      </c>
    </row>
    <row r="500" spans="1:22" ht="15.75" customHeight="1" x14ac:dyDescent="0.2">
      <c r="A500" s="1" t="s">
        <v>3279</v>
      </c>
      <c r="B500" s="1" t="s">
        <v>360</v>
      </c>
      <c r="C500" s="1" t="s">
        <v>360</v>
      </c>
      <c r="D500" s="1">
        <f>VLOOKUP(A500,samples!A:E,5,FALSE)</f>
        <v>571</v>
      </c>
      <c r="E500" s="1" t="s">
        <v>2166</v>
      </c>
      <c r="F500" s="1">
        <f>VLOOKUP(A500,samples!A:H,8,FALSE)</f>
        <v>2</v>
      </c>
      <c r="G500" s="1" t="s">
        <v>877</v>
      </c>
      <c r="H500" s="1" t="s">
        <v>86</v>
      </c>
      <c r="I500" s="1" t="s">
        <v>1916</v>
      </c>
      <c r="J500" s="1">
        <v>0</v>
      </c>
      <c r="K500" s="1" t="s">
        <v>434</v>
      </c>
      <c r="L500" s="1" t="e">
        <v>#N/A</v>
      </c>
      <c r="M500" s="1" t="e">
        <v>#N/A</v>
      </c>
      <c r="N500" s="1" t="e">
        <v>#N/A</v>
      </c>
      <c r="O500" s="1" t="e">
        <v>#N/A</v>
      </c>
      <c r="P500" s="1">
        <v>90.7</v>
      </c>
      <c r="Q500" s="1">
        <v>128</v>
      </c>
      <c r="R500" s="1">
        <v>173.4</v>
      </c>
      <c r="S500" s="23">
        <v>170</v>
      </c>
      <c r="T500" s="23">
        <v>130</v>
      </c>
      <c r="U500" s="23">
        <v>80</v>
      </c>
      <c r="V500" s="7">
        <v>125.29999999999998</v>
      </c>
    </row>
    <row r="501" spans="1:22" ht="15.75" customHeight="1" x14ac:dyDescent="0.2">
      <c r="A501" s="1" t="s">
        <v>3287</v>
      </c>
      <c r="B501" s="1" t="s">
        <v>652</v>
      </c>
      <c r="C501" s="1" t="s">
        <v>652</v>
      </c>
      <c r="D501" s="1">
        <f>VLOOKUP(A501,samples!A:E,5,FALSE)</f>
        <v>572</v>
      </c>
      <c r="E501" s="1" t="s">
        <v>2166</v>
      </c>
      <c r="F501" s="1">
        <f>VLOOKUP(A501,samples!A:H,8,FALSE)</f>
        <v>2</v>
      </c>
      <c r="G501" s="1" t="s">
        <v>1572</v>
      </c>
      <c r="H501" s="1" t="s">
        <v>1337</v>
      </c>
      <c r="I501" s="1" t="s">
        <v>46</v>
      </c>
      <c r="J501" s="1">
        <v>0</v>
      </c>
      <c r="K501" s="1" t="s">
        <v>434</v>
      </c>
      <c r="L501" s="1" t="e">
        <v>#N/A</v>
      </c>
      <c r="M501" s="1" t="e">
        <v>#N/A</v>
      </c>
      <c r="N501" s="1" t="e">
        <v>#N/A</v>
      </c>
      <c r="O501" s="1" t="e">
        <v>#N/A</v>
      </c>
      <c r="P501" s="1">
        <v>94.9</v>
      </c>
      <c r="Q501" s="1">
        <v>132.1</v>
      </c>
      <c r="R501" s="1">
        <v>178.4</v>
      </c>
      <c r="S501" s="11">
        <v>160</v>
      </c>
      <c r="T501" s="11">
        <v>120</v>
      </c>
      <c r="U501" s="11">
        <v>80</v>
      </c>
      <c r="V501" s="7">
        <v>120.86666666666667</v>
      </c>
    </row>
    <row r="502" spans="1:22" ht="15.75" customHeight="1" x14ac:dyDescent="0.2">
      <c r="A502" s="1" t="s">
        <v>2940</v>
      </c>
      <c r="B502" s="1" t="s">
        <v>147</v>
      </c>
      <c r="C502" s="1" t="s">
        <v>147</v>
      </c>
      <c r="D502" s="1">
        <f>VLOOKUP(A502,samples!A:E,5,FALSE)</f>
        <v>573</v>
      </c>
      <c r="E502" s="1" t="s">
        <v>2247</v>
      </c>
      <c r="F502" s="1">
        <f>VLOOKUP(A502,samples!A:H,8,FALSE)</f>
        <v>2</v>
      </c>
      <c r="G502" s="1" t="s">
        <v>73</v>
      </c>
      <c r="H502" s="1" t="s">
        <v>86</v>
      </c>
      <c r="I502" s="1" t="s">
        <v>46</v>
      </c>
      <c r="J502" s="1">
        <v>0</v>
      </c>
      <c r="K502" s="1" t="s">
        <v>434</v>
      </c>
      <c r="L502" s="1" t="e">
        <v>#N/A</v>
      </c>
      <c r="M502" s="1" t="e">
        <v>#N/A</v>
      </c>
      <c r="N502" s="1" t="e">
        <v>#N/A</v>
      </c>
      <c r="O502" s="1" t="e">
        <v>#N/A</v>
      </c>
      <c r="P502" s="1">
        <v>92</v>
      </c>
      <c r="Q502" s="1">
        <v>129.1</v>
      </c>
      <c r="R502" s="1">
        <v>174.1</v>
      </c>
      <c r="S502" s="13">
        <v>160</v>
      </c>
      <c r="T502" s="13">
        <v>130</v>
      </c>
      <c r="U502" s="13">
        <v>80</v>
      </c>
      <c r="V502" s="7">
        <v>124.26666666666668</v>
      </c>
    </row>
    <row r="503" spans="1:22" ht="15.75" customHeight="1" x14ac:dyDescent="0.2">
      <c r="A503" s="1" t="s">
        <v>3410</v>
      </c>
      <c r="B503" s="1" t="s">
        <v>287</v>
      </c>
      <c r="C503" s="1" t="s">
        <v>287</v>
      </c>
      <c r="D503" s="1">
        <f>VLOOKUP(A503,samples!A:E,5,FALSE)</f>
        <v>574</v>
      </c>
      <c r="E503" s="1" t="s">
        <v>3411</v>
      </c>
      <c r="F503" s="1">
        <f>VLOOKUP(A503,samples!A:H,8,FALSE)</f>
        <v>2</v>
      </c>
      <c r="G503" s="1" t="s">
        <v>1706</v>
      </c>
      <c r="H503" s="1" t="s">
        <v>86</v>
      </c>
      <c r="I503" s="1" t="s">
        <v>46</v>
      </c>
      <c r="J503" s="1">
        <v>0</v>
      </c>
      <c r="K503" s="1" t="s">
        <v>434</v>
      </c>
      <c r="L503" s="1" t="e">
        <v>#N/A</v>
      </c>
      <c r="M503" s="1" t="e">
        <v>#N/A</v>
      </c>
      <c r="N503" s="1" t="e">
        <v>#N/A</v>
      </c>
      <c r="O503" s="1" t="e">
        <v>#N/A</v>
      </c>
      <c r="P503" s="1">
        <v>94.5</v>
      </c>
      <c r="Q503" s="1">
        <v>133.69999999999999</v>
      </c>
      <c r="R503" s="1">
        <v>180.1</v>
      </c>
      <c r="S503" s="11">
        <v>160</v>
      </c>
      <c r="T503" s="11">
        <v>120</v>
      </c>
      <c r="U503" s="11">
        <v>80</v>
      </c>
      <c r="V503" s="7">
        <v>119.9</v>
      </c>
    </row>
    <row r="504" spans="1:22" ht="15.75" customHeight="1" x14ac:dyDescent="0.2">
      <c r="A504" s="1" t="s">
        <v>2945</v>
      </c>
      <c r="B504" s="1" t="s">
        <v>1049</v>
      </c>
      <c r="C504" s="1" t="s">
        <v>1049</v>
      </c>
      <c r="D504" s="1">
        <f>VLOOKUP(A504,samples!A:E,5,FALSE)</f>
        <v>575</v>
      </c>
      <c r="E504" s="1" t="s">
        <v>2247</v>
      </c>
      <c r="F504" s="1">
        <f>VLOOKUP(A504,samples!A:H,8,FALSE)</f>
        <v>2</v>
      </c>
      <c r="G504" s="1" t="s">
        <v>353</v>
      </c>
      <c r="H504" s="1" t="s">
        <v>107</v>
      </c>
      <c r="I504" s="1" t="s">
        <v>46</v>
      </c>
      <c r="J504" s="1">
        <v>0</v>
      </c>
      <c r="K504" s="1" t="s">
        <v>62</v>
      </c>
      <c r="L504" s="1" t="e">
        <v>#N/A</v>
      </c>
      <c r="M504" s="1" t="e">
        <v>#N/A</v>
      </c>
      <c r="N504" s="1" t="e">
        <v>#N/A</v>
      </c>
      <c r="O504" s="1" t="e">
        <v>#N/A</v>
      </c>
      <c r="P504" s="1">
        <v>71</v>
      </c>
      <c r="Q504" s="1">
        <v>105.2</v>
      </c>
      <c r="R504" s="1">
        <v>156.30000000000001</v>
      </c>
      <c r="S504" s="20">
        <v>190</v>
      </c>
      <c r="T504" s="20">
        <v>150</v>
      </c>
      <c r="U504" s="20">
        <v>100</v>
      </c>
      <c r="V504" s="7">
        <v>145.16666666666669</v>
      </c>
    </row>
    <row r="505" spans="1:22" ht="15.75" customHeight="1" x14ac:dyDescent="0.2">
      <c r="A505" s="1" t="s">
        <v>2948</v>
      </c>
      <c r="B505" s="1" t="s">
        <v>3694</v>
      </c>
      <c r="C505" s="1" t="s">
        <v>792</v>
      </c>
      <c r="D505" s="1">
        <f>VLOOKUP(A505,samples!A:E,5,FALSE)</f>
        <v>576</v>
      </c>
      <c r="E505" s="1" t="s">
        <v>2247</v>
      </c>
      <c r="F505" s="1">
        <f>VLOOKUP(A505,samples!A:H,8,FALSE)</f>
        <v>2</v>
      </c>
      <c r="G505" s="1" t="s">
        <v>1584</v>
      </c>
      <c r="H505" s="1" t="s">
        <v>1335</v>
      </c>
      <c r="I505" s="1" t="s">
        <v>74</v>
      </c>
      <c r="J505" s="1">
        <v>0</v>
      </c>
      <c r="K505" s="1" t="s">
        <v>62</v>
      </c>
      <c r="L505" s="1" t="e">
        <v>#N/A</v>
      </c>
      <c r="M505" s="1" t="e">
        <v>#N/A</v>
      </c>
      <c r="N505" s="1" t="e">
        <v>#N/A</v>
      </c>
      <c r="O505" s="1" t="e">
        <v>#N/A</v>
      </c>
      <c r="P505" s="1">
        <v>93.8</v>
      </c>
      <c r="Q505" s="1">
        <v>130.4</v>
      </c>
      <c r="R505" s="1">
        <v>174.2</v>
      </c>
      <c r="S505" s="13">
        <v>160</v>
      </c>
      <c r="T505" s="13">
        <v>130</v>
      </c>
      <c r="U505" s="13">
        <v>80</v>
      </c>
      <c r="V505" s="7">
        <v>123.20000000000002</v>
      </c>
    </row>
    <row r="506" spans="1:22" ht="15.75" customHeight="1" x14ac:dyDescent="0.2">
      <c r="A506" s="1" t="s">
        <v>2899</v>
      </c>
      <c r="B506" s="1" t="s">
        <v>132</v>
      </c>
      <c r="C506" s="1" t="s">
        <v>132</v>
      </c>
      <c r="D506" s="1">
        <f>VLOOKUP(A506,samples!A:E,5,FALSE)</f>
        <v>577</v>
      </c>
      <c r="E506" s="1" t="s">
        <v>2162</v>
      </c>
      <c r="F506" s="1">
        <f>VLOOKUP(A506,samples!A:H,8,FALSE)</f>
        <v>2</v>
      </c>
      <c r="G506" s="1" t="s">
        <v>1706</v>
      </c>
      <c r="H506" s="1" t="s">
        <v>86</v>
      </c>
      <c r="I506" s="1" t="s">
        <v>74</v>
      </c>
      <c r="J506" s="1">
        <v>0</v>
      </c>
      <c r="K506" s="1" t="s">
        <v>434</v>
      </c>
      <c r="L506" s="1" t="s">
        <v>535</v>
      </c>
      <c r="M506" s="1" t="s">
        <v>75</v>
      </c>
      <c r="N506" s="1">
        <v>41.1</v>
      </c>
      <c r="O506" s="1">
        <v>2314</v>
      </c>
      <c r="P506" s="1">
        <v>84.9</v>
      </c>
      <c r="Q506" s="1">
        <v>125.6</v>
      </c>
      <c r="R506" s="1">
        <v>171.2</v>
      </c>
      <c r="S506" s="23">
        <v>170</v>
      </c>
      <c r="T506" s="23">
        <v>130</v>
      </c>
      <c r="U506" s="23">
        <v>80</v>
      </c>
      <c r="V506" s="7">
        <v>128.76666666666665</v>
      </c>
    </row>
    <row r="507" spans="1:22" ht="15.75" customHeight="1" x14ac:dyDescent="0.2">
      <c r="A507" s="1" t="s">
        <v>2904</v>
      </c>
      <c r="B507" s="1" t="s">
        <v>544</v>
      </c>
      <c r="C507" s="1" t="s">
        <v>544</v>
      </c>
      <c r="D507" s="1">
        <f>VLOOKUP(A507,samples!A:E,5,FALSE)</f>
        <v>578</v>
      </c>
      <c r="E507" s="1" t="s">
        <v>2162</v>
      </c>
      <c r="F507" s="1">
        <f>VLOOKUP(A507,samples!A:H,8,FALSE)</f>
        <v>2</v>
      </c>
      <c r="G507" s="1" t="s">
        <v>1934</v>
      </c>
      <c r="H507" s="1" t="s">
        <v>801</v>
      </c>
      <c r="I507" s="1" t="s">
        <v>74</v>
      </c>
      <c r="J507" s="1">
        <v>0</v>
      </c>
      <c r="K507" s="1" t="s">
        <v>47</v>
      </c>
      <c r="L507" s="1" t="e">
        <v>#N/A</v>
      </c>
      <c r="M507" s="1" t="e">
        <v>#N/A</v>
      </c>
      <c r="N507" s="1" t="e">
        <v>#N/A</v>
      </c>
      <c r="O507" s="1" t="e">
        <v>#N/A</v>
      </c>
      <c r="P507" s="1">
        <v>75.5</v>
      </c>
      <c r="Q507" s="1">
        <v>79.599999999999994</v>
      </c>
      <c r="R507" s="1">
        <v>135.80000000000001</v>
      </c>
      <c r="S507" s="51">
        <v>180</v>
      </c>
      <c r="T507" s="51">
        <v>180</v>
      </c>
      <c r="U507" s="51">
        <v>120</v>
      </c>
      <c r="V507" s="7">
        <v>159.03333333333336</v>
      </c>
    </row>
    <row r="508" spans="1:22" ht="15.75" customHeight="1" x14ac:dyDescent="0.2">
      <c r="A508" s="1" t="s">
        <v>3709</v>
      </c>
      <c r="B508" s="1" t="s">
        <v>850</v>
      </c>
      <c r="C508" s="1" t="s">
        <v>850</v>
      </c>
      <c r="D508" s="1">
        <f>VLOOKUP(A508,samples!A:E,5,FALSE)</f>
        <v>579</v>
      </c>
      <c r="E508" s="1" t="s">
        <v>3250</v>
      </c>
      <c r="F508" s="1">
        <f>VLOOKUP(A508,samples!A:H,8,FALSE)</f>
        <v>2</v>
      </c>
      <c r="G508" s="1" t="s">
        <v>858</v>
      </c>
      <c r="H508" s="1" t="s">
        <v>279</v>
      </c>
      <c r="I508" s="1" t="s">
        <v>344</v>
      </c>
      <c r="J508" s="1">
        <v>0</v>
      </c>
      <c r="K508" s="1" t="s">
        <v>434</v>
      </c>
      <c r="L508" s="1" t="e">
        <v>#N/A</v>
      </c>
      <c r="M508" s="1" t="e">
        <v>#N/A</v>
      </c>
      <c r="N508" s="1" t="e">
        <v>#N/A</v>
      </c>
      <c r="O508" s="1" t="e">
        <v>#N/A</v>
      </c>
      <c r="P508" s="1">
        <v>88.8</v>
      </c>
      <c r="Q508" s="1">
        <v>122.1</v>
      </c>
      <c r="R508" s="1">
        <v>167.6</v>
      </c>
      <c r="S508" s="29">
        <v>170</v>
      </c>
      <c r="T508" s="29">
        <v>130</v>
      </c>
      <c r="U508" s="29">
        <v>90</v>
      </c>
      <c r="V508" s="7">
        <v>129.83333333333331</v>
      </c>
    </row>
    <row r="509" spans="1:22" ht="15.75" customHeight="1" x14ac:dyDescent="0.2">
      <c r="A509" s="1" t="s">
        <v>3334</v>
      </c>
      <c r="B509" s="1" t="s">
        <v>246</v>
      </c>
      <c r="C509" s="1" t="s">
        <v>246</v>
      </c>
      <c r="D509" s="1">
        <f>VLOOKUP(A509,samples!A:E,5,FALSE)</f>
        <v>580</v>
      </c>
      <c r="E509" s="1" t="s">
        <v>3335</v>
      </c>
      <c r="F509" s="1">
        <f>VLOOKUP(A509,samples!A:H,8,FALSE)</f>
        <v>2</v>
      </c>
      <c r="G509" s="1" t="s">
        <v>44</v>
      </c>
      <c r="H509" s="1" t="s">
        <v>45</v>
      </c>
      <c r="I509" s="1" t="s">
        <v>61</v>
      </c>
      <c r="J509" s="1">
        <v>0</v>
      </c>
      <c r="K509" s="1" t="s">
        <v>434</v>
      </c>
      <c r="L509" s="1" t="e">
        <v>#N/A</v>
      </c>
      <c r="M509" s="1" t="e">
        <v>#N/A</v>
      </c>
      <c r="N509" s="1" t="e">
        <v>#N/A</v>
      </c>
      <c r="O509" s="1" t="e">
        <v>#N/A</v>
      </c>
      <c r="P509" s="1">
        <v>92.4</v>
      </c>
      <c r="Q509" s="1">
        <v>129.4</v>
      </c>
      <c r="R509" s="1">
        <v>175.3</v>
      </c>
      <c r="S509" s="13">
        <v>160</v>
      </c>
      <c r="T509" s="13">
        <v>130</v>
      </c>
      <c r="U509" s="13">
        <v>80</v>
      </c>
      <c r="V509" s="7">
        <v>123.63333333333333</v>
      </c>
    </row>
    <row r="510" spans="1:22" ht="15.75" customHeight="1" x14ac:dyDescent="0.2">
      <c r="A510" s="1" t="s">
        <v>2911</v>
      </c>
      <c r="B510" s="1" t="s">
        <v>1289</v>
      </c>
      <c r="C510" s="1" t="s">
        <v>1289</v>
      </c>
      <c r="D510" s="1">
        <f>VLOOKUP(A510,samples!A:E,5,FALSE)</f>
        <v>581</v>
      </c>
      <c r="E510" s="1" t="s">
        <v>2162</v>
      </c>
      <c r="F510" s="1">
        <f>VLOOKUP(A510,samples!A:H,8,FALSE)</f>
        <v>2</v>
      </c>
      <c r="G510" s="1" t="s">
        <v>1924</v>
      </c>
      <c r="H510" s="1" t="s">
        <v>279</v>
      </c>
      <c r="I510" s="1" t="s">
        <v>74</v>
      </c>
      <c r="J510" s="1">
        <v>0</v>
      </c>
      <c r="K510" s="1" t="s">
        <v>62</v>
      </c>
      <c r="L510" s="1" t="s">
        <v>535</v>
      </c>
      <c r="M510" s="1" t="s">
        <v>75</v>
      </c>
      <c r="N510" s="1">
        <v>49.9</v>
      </c>
      <c r="O510" s="1">
        <v>2100</v>
      </c>
      <c r="P510" s="1">
        <v>87.5</v>
      </c>
      <c r="Q510" s="1">
        <v>127</v>
      </c>
      <c r="R510" s="1">
        <v>174.6</v>
      </c>
      <c r="S510" s="23">
        <v>170</v>
      </c>
      <c r="T510" s="23">
        <v>130</v>
      </c>
      <c r="U510" s="23">
        <v>80</v>
      </c>
      <c r="V510" s="7">
        <v>126.29999999999998</v>
      </c>
    </row>
    <row r="511" spans="1:22" ht="15.75" customHeight="1" x14ac:dyDescent="0.2">
      <c r="A511" s="1" t="s">
        <v>3722</v>
      </c>
      <c r="B511" s="1" t="s">
        <v>3723</v>
      </c>
      <c r="C511" s="1" t="s">
        <v>1186</v>
      </c>
      <c r="D511" s="1">
        <f>VLOOKUP(A511,samples!A:E,5,FALSE)</f>
        <v>582</v>
      </c>
      <c r="E511" s="1" t="s">
        <v>3724</v>
      </c>
      <c r="F511" s="1">
        <f>VLOOKUP(A511,samples!A:H,8,FALSE)</f>
        <v>2</v>
      </c>
      <c r="G511" s="1" t="s">
        <v>73</v>
      </c>
      <c r="H511" s="1" t="s">
        <v>86</v>
      </c>
      <c r="I511" s="1" t="s">
        <v>74</v>
      </c>
      <c r="J511" s="1" t="s">
        <v>1643</v>
      </c>
      <c r="K511" s="1" t="s">
        <v>356</v>
      </c>
      <c r="L511" s="1" t="e">
        <v>#N/A</v>
      </c>
      <c r="M511" s="1" t="e">
        <v>#N/A</v>
      </c>
      <c r="N511" s="1" t="e">
        <v>#N/A</v>
      </c>
      <c r="O511" s="1" t="e">
        <v>#N/A</v>
      </c>
      <c r="P511" s="1">
        <v>79.7</v>
      </c>
      <c r="Q511" s="1">
        <v>115.3</v>
      </c>
      <c r="R511" s="1">
        <v>165.1</v>
      </c>
      <c r="S511" s="47">
        <v>180</v>
      </c>
      <c r="T511" s="47">
        <v>140</v>
      </c>
      <c r="U511" s="47">
        <v>90</v>
      </c>
      <c r="V511" s="7">
        <v>135.96666666666664</v>
      </c>
    </row>
    <row r="512" spans="1:22" ht="15.75" customHeight="1" x14ac:dyDescent="0.2">
      <c r="A512" s="9" t="s">
        <v>2915</v>
      </c>
      <c r="B512" s="1" t="s">
        <v>3728</v>
      </c>
      <c r="C512" s="1" t="s">
        <v>1186</v>
      </c>
      <c r="D512" s="1">
        <f>VLOOKUP(A512,samples!A:E,5,FALSE)</f>
        <v>583</v>
      </c>
      <c r="E512" s="1" t="s">
        <v>2162</v>
      </c>
      <c r="F512" s="1">
        <f>VLOOKUP(A512,samples!A:H,8,FALSE)</f>
        <v>2</v>
      </c>
      <c r="G512" s="1" t="s">
        <v>73</v>
      </c>
      <c r="H512" s="1" t="s">
        <v>86</v>
      </c>
      <c r="I512" s="1" t="s">
        <v>74</v>
      </c>
      <c r="J512" s="1" t="s">
        <v>1643</v>
      </c>
      <c r="K512" s="1" t="s">
        <v>356</v>
      </c>
      <c r="L512" s="1" t="e">
        <v>#N/A</v>
      </c>
      <c r="M512" s="1" t="e">
        <v>#N/A</v>
      </c>
      <c r="N512" s="1" t="e">
        <v>#N/A</v>
      </c>
      <c r="O512" s="1" t="e">
        <v>#N/A</v>
      </c>
      <c r="P512" s="1">
        <v>79.7</v>
      </c>
      <c r="Q512" s="1">
        <v>115.3</v>
      </c>
      <c r="R512" s="1">
        <v>165.1</v>
      </c>
      <c r="S512" s="1">
        <f t="shared" ref="S512:U512" si="21">ROUND((256-P512),-1)</f>
        <v>180</v>
      </c>
      <c r="T512" s="1">
        <f t="shared" si="21"/>
        <v>140</v>
      </c>
      <c r="U512" s="1">
        <f t="shared" si="21"/>
        <v>90</v>
      </c>
      <c r="V512" s="7">
        <v>135.96666666666664</v>
      </c>
    </row>
    <row r="513" spans="1:22" ht="15.75" customHeight="1" x14ac:dyDescent="0.2">
      <c r="A513" s="1" t="s">
        <v>2906</v>
      </c>
      <c r="B513" s="1" t="s">
        <v>992</v>
      </c>
      <c r="C513" s="1" t="s">
        <v>992</v>
      </c>
      <c r="D513" s="1">
        <f>VLOOKUP(A513,samples!A:E,5,FALSE)</f>
        <v>584</v>
      </c>
      <c r="E513" s="1" t="s">
        <v>2162</v>
      </c>
      <c r="F513" s="1">
        <f>VLOOKUP(A513,samples!A:H,8,FALSE)</f>
        <v>2</v>
      </c>
      <c r="G513" s="1" t="s">
        <v>174</v>
      </c>
      <c r="H513" s="1" t="s">
        <v>175</v>
      </c>
      <c r="I513" s="1" t="s">
        <v>344</v>
      </c>
      <c r="J513" s="1">
        <v>0</v>
      </c>
      <c r="K513" s="1" t="s">
        <v>434</v>
      </c>
      <c r="L513" s="1" t="e">
        <v>#N/A</v>
      </c>
      <c r="M513" s="1" t="e">
        <v>#N/A</v>
      </c>
      <c r="N513" s="1" t="e">
        <v>#N/A</v>
      </c>
      <c r="O513" s="1" t="e">
        <v>#N/A</v>
      </c>
      <c r="P513" s="1">
        <v>94.4</v>
      </c>
      <c r="Q513" s="1">
        <v>131.19999999999999</v>
      </c>
      <c r="R513" s="1">
        <v>175.6</v>
      </c>
      <c r="S513" s="11">
        <v>160</v>
      </c>
      <c r="T513" s="11">
        <v>120</v>
      </c>
      <c r="U513" s="11">
        <v>80</v>
      </c>
      <c r="V513" s="7">
        <v>122.26666666666668</v>
      </c>
    </row>
    <row r="514" spans="1:22" ht="15.75" customHeight="1" x14ac:dyDescent="0.2">
      <c r="A514" s="1" t="s">
        <v>3623</v>
      </c>
      <c r="B514" s="1" t="s">
        <v>382</v>
      </c>
      <c r="C514" s="1" t="s">
        <v>382</v>
      </c>
      <c r="D514" s="1">
        <f>VLOOKUP(A514,samples!A:E,5,FALSE)</f>
        <v>585</v>
      </c>
      <c r="E514" s="1" t="s">
        <v>2561</v>
      </c>
      <c r="F514" s="1">
        <f>VLOOKUP(A514,samples!A:H,8,FALSE)</f>
        <v>2</v>
      </c>
      <c r="G514" s="1" t="s">
        <v>877</v>
      </c>
      <c r="H514" s="1" t="s">
        <v>86</v>
      </c>
      <c r="I514" s="1" t="s">
        <v>773</v>
      </c>
      <c r="J514" s="1">
        <v>0</v>
      </c>
      <c r="K514" s="1" t="s">
        <v>47</v>
      </c>
      <c r="L514" s="1" t="e">
        <v>#N/A</v>
      </c>
      <c r="M514" s="1" t="e">
        <v>#N/A</v>
      </c>
      <c r="N514" s="1" t="e">
        <v>#N/A</v>
      </c>
      <c r="O514" s="1" t="e">
        <v>#N/A</v>
      </c>
      <c r="P514" s="1">
        <v>76.2</v>
      </c>
      <c r="Q514" s="1">
        <v>76.8</v>
      </c>
      <c r="R514" s="1">
        <v>131.80000000000001</v>
      </c>
      <c r="S514" s="51">
        <v>180</v>
      </c>
      <c r="T514" s="51">
        <v>180</v>
      </c>
      <c r="U514" s="51">
        <v>120</v>
      </c>
      <c r="V514" s="7">
        <v>161.06666666666666</v>
      </c>
    </row>
    <row r="515" spans="1:22" ht="15.75" customHeight="1" x14ac:dyDescent="0.2">
      <c r="A515" s="1" t="s">
        <v>3744</v>
      </c>
      <c r="B515" s="1" t="s">
        <v>3745</v>
      </c>
      <c r="C515" s="1" t="s">
        <v>1030</v>
      </c>
      <c r="D515" s="1">
        <f>VLOOKUP(A515,samples!A:E,5,FALSE)</f>
        <v>586</v>
      </c>
      <c r="E515" s="1" t="s">
        <v>3646</v>
      </c>
      <c r="F515" s="1">
        <f>VLOOKUP(A515,samples!A:H,8,FALSE)</f>
        <v>2</v>
      </c>
      <c r="G515" s="1" t="s">
        <v>1577</v>
      </c>
      <c r="H515" s="1" t="s">
        <v>1333</v>
      </c>
      <c r="I515" s="1" t="s">
        <v>74</v>
      </c>
      <c r="J515" s="1">
        <v>0</v>
      </c>
      <c r="K515" s="1" t="s">
        <v>47</v>
      </c>
      <c r="L515" s="1" t="e">
        <v>#N/A</v>
      </c>
      <c r="M515" s="1" t="e">
        <v>#N/A</v>
      </c>
      <c r="N515" s="1" t="e">
        <v>#N/A</v>
      </c>
      <c r="O515" s="1" t="e">
        <v>#N/A</v>
      </c>
      <c r="P515" s="1">
        <v>94.4</v>
      </c>
      <c r="Q515" s="1">
        <v>138.6</v>
      </c>
      <c r="R515" s="1">
        <v>184.3</v>
      </c>
      <c r="S515" s="46">
        <v>160</v>
      </c>
      <c r="T515" s="46">
        <v>120</v>
      </c>
      <c r="U515" s="46">
        <v>70</v>
      </c>
      <c r="V515" s="7">
        <v>116.9</v>
      </c>
    </row>
    <row r="516" spans="1:22" ht="15.75" customHeight="1" x14ac:dyDescent="0.2">
      <c r="A516" s="1" t="s">
        <v>3406</v>
      </c>
      <c r="B516" s="1" t="s">
        <v>285</v>
      </c>
      <c r="C516" s="1" t="s">
        <v>285</v>
      </c>
      <c r="D516" s="1">
        <f>VLOOKUP(A516,samples!A:E,5,FALSE)</f>
        <v>587</v>
      </c>
      <c r="E516" s="1" t="s">
        <v>3407</v>
      </c>
      <c r="F516" s="1">
        <f>VLOOKUP(A516,samples!A:H,8,FALSE)</f>
        <v>2</v>
      </c>
      <c r="G516" s="1" t="s">
        <v>169</v>
      </c>
      <c r="H516" s="1" t="s">
        <v>279</v>
      </c>
      <c r="I516" s="1" t="s">
        <v>74</v>
      </c>
      <c r="J516" s="1">
        <v>0</v>
      </c>
      <c r="K516" s="1" t="s">
        <v>434</v>
      </c>
      <c r="L516" s="1" t="e">
        <v>#N/A</v>
      </c>
      <c r="M516" s="1" t="e">
        <v>#N/A</v>
      </c>
      <c r="N516" s="1" t="e">
        <v>#N/A</v>
      </c>
      <c r="O516" s="1" t="e">
        <v>#N/A</v>
      </c>
      <c r="P516" s="1">
        <v>96.3</v>
      </c>
      <c r="Q516" s="1">
        <v>135.19999999999999</v>
      </c>
      <c r="R516" s="1">
        <v>177.6</v>
      </c>
      <c r="S516" s="11">
        <v>160</v>
      </c>
      <c r="T516" s="11">
        <v>120</v>
      </c>
      <c r="U516" s="11">
        <v>80</v>
      </c>
      <c r="V516" s="7">
        <v>119.63333333333333</v>
      </c>
    </row>
    <row r="517" spans="1:22" ht="15.75" customHeight="1" x14ac:dyDescent="0.2">
      <c r="A517" s="1" t="s">
        <v>3755</v>
      </c>
      <c r="B517" s="1" t="s">
        <v>744</v>
      </c>
      <c r="C517" s="1" t="s">
        <v>744</v>
      </c>
      <c r="D517" s="1">
        <f>VLOOKUP(A517,samples!A:E,5,FALSE)</f>
        <v>588</v>
      </c>
      <c r="E517" s="1" t="s">
        <v>3082</v>
      </c>
      <c r="F517" s="1">
        <f>VLOOKUP(A517,samples!A:H,8,FALSE)</f>
        <v>2</v>
      </c>
      <c r="G517" s="1" t="s">
        <v>877</v>
      </c>
      <c r="H517" s="1" t="s">
        <v>86</v>
      </c>
      <c r="I517" s="1" t="s">
        <v>1376</v>
      </c>
      <c r="J517" s="1">
        <v>0</v>
      </c>
      <c r="K517" s="1" t="s">
        <v>434</v>
      </c>
      <c r="L517" s="1" t="s">
        <v>535</v>
      </c>
      <c r="M517" s="1" t="s">
        <v>755</v>
      </c>
      <c r="N517" s="1">
        <v>38.4</v>
      </c>
      <c r="O517" s="1">
        <v>2100</v>
      </c>
      <c r="P517" s="1">
        <v>78.8</v>
      </c>
      <c r="Q517" s="1">
        <v>78.599999999999994</v>
      </c>
      <c r="R517" s="1">
        <v>103</v>
      </c>
      <c r="S517" s="55">
        <v>180</v>
      </c>
      <c r="T517" s="55">
        <v>180</v>
      </c>
      <c r="U517" s="55">
        <v>150</v>
      </c>
      <c r="V517" s="7">
        <v>169.2</v>
      </c>
    </row>
    <row r="518" spans="1:22" ht="15.75" customHeight="1" x14ac:dyDescent="0.2">
      <c r="A518" s="1" t="s">
        <v>3691</v>
      </c>
      <c r="B518" s="1" t="s">
        <v>430</v>
      </c>
      <c r="C518" s="1" t="s">
        <v>430</v>
      </c>
      <c r="D518" s="1">
        <f>VLOOKUP(A518,samples!A:E,5,FALSE)</f>
        <v>589</v>
      </c>
      <c r="E518" s="1" t="s">
        <v>2315</v>
      </c>
      <c r="F518" s="1">
        <f>VLOOKUP(A518,samples!A:H,8,FALSE)</f>
        <v>2</v>
      </c>
      <c r="G518" s="1" t="s">
        <v>578</v>
      </c>
      <c r="H518" s="1" t="s">
        <v>816</v>
      </c>
      <c r="I518" s="1" t="s">
        <v>503</v>
      </c>
      <c r="J518" s="1">
        <v>0</v>
      </c>
      <c r="K518" s="1" t="s">
        <v>434</v>
      </c>
      <c r="L518" s="1" t="e">
        <v>#N/A</v>
      </c>
      <c r="M518" s="1" t="e">
        <v>#N/A</v>
      </c>
      <c r="N518" s="1" t="e">
        <v>#N/A</v>
      </c>
      <c r="O518" s="1" t="e">
        <v>#N/A</v>
      </c>
      <c r="P518" s="1">
        <v>137.6</v>
      </c>
      <c r="Q518" s="1">
        <v>178.4</v>
      </c>
      <c r="R518" s="1">
        <v>203.8</v>
      </c>
      <c r="S518" s="58">
        <v>120</v>
      </c>
      <c r="T518" s="58">
        <v>80</v>
      </c>
      <c r="U518" s="58">
        <v>50</v>
      </c>
      <c r="V518" s="7">
        <v>82.733333333333348</v>
      </c>
    </row>
    <row r="519" spans="1:22" ht="15.75" customHeight="1" x14ac:dyDescent="0.2">
      <c r="A519" s="1" t="s">
        <v>3695</v>
      </c>
      <c r="B519" s="1" t="s">
        <v>827</v>
      </c>
      <c r="C519" s="1" t="s">
        <v>827</v>
      </c>
      <c r="D519" s="1">
        <f>VLOOKUP(A519,samples!A:E,5,FALSE)</f>
        <v>590</v>
      </c>
      <c r="E519" s="1" t="s">
        <v>2315</v>
      </c>
      <c r="F519" s="1">
        <f>VLOOKUP(A519,samples!A:H,8,FALSE)</f>
        <v>2</v>
      </c>
      <c r="G519" s="1" t="s">
        <v>44</v>
      </c>
      <c r="H519" s="1" t="s">
        <v>45</v>
      </c>
      <c r="I519" s="1" t="s">
        <v>258</v>
      </c>
      <c r="J519" s="1">
        <v>0</v>
      </c>
      <c r="K519" s="1" t="s">
        <v>434</v>
      </c>
      <c r="L519" s="1" t="e">
        <v>#N/A</v>
      </c>
      <c r="M519" s="1" t="e">
        <v>#N/A</v>
      </c>
      <c r="N519" s="1" t="e">
        <v>#N/A</v>
      </c>
      <c r="O519" s="1" t="e">
        <v>#N/A</v>
      </c>
      <c r="P519" s="1">
        <v>139.19999999999999</v>
      </c>
      <c r="Q519" s="1">
        <v>180.2</v>
      </c>
      <c r="R519" s="1">
        <v>204.7</v>
      </c>
      <c r="S519" s="58">
        <v>120</v>
      </c>
      <c r="T519" s="58">
        <v>80</v>
      </c>
      <c r="U519" s="58">
        <v>50</v>
      </c>
      <c r="V519" s="7">
        <v>81.30000000000004</v>
      </c>
    </row>
    <row r="520" spans="1:22" ht="15.75" customHeight="1" x14ac:dyDescent="0.2">
      <c r="A520" s="1" t="s">
        <v>3770</v>
      </c>
      <c r="B520" s="1" t="s">
        <v>3771</v>
      </c>
      <c r="C520" s="1" t="s">
        <v>809</v>
      </c>
      <c r="D520" s="1">
        <f>VLOOKUP(A520,samples!A:E,5,FALSE)</f>
        <v>591</v>
      </c>
      <c r="E520" s="1" t="s">
        <v>2186</v>
      </c>
      <c r="F520" s="1">
        <f>VLOOKUP(A520,samples!A:H,8,FALSE)</f>
        <v>2</v>
      </c>
      <c r="G520" s="1" t="s">
        <v>1577</v>
      </c>
      <c r="H520" s="1" t="s">
        <v>1333</v>
      </c>
      <c r="I520" s="1" t="s">
        <v>74</v>
      </c>
      <c r="J520" s="1">
        <v>0</v>
      </c>
      <c r="K520" s="1" t="s">
        <v>454</v>
      </c>
      <c r="L520" s="1" t="e">
        <v>#N/A</v>
      </c>
      <c r="M520" s="1" t="e">
        <v>#N/A</v>
      </c>
      <c r="N520" s="1" t="e">
        <v>#N/A</v>
      </c>
      <c r="O520" s="1" t="e">
        <v>#N/A</v>
      </c>
      <c r="P520" s="1">
        <v>86</v>
      </c>
      <c r="Q520" s="1">
        <v>126.7</v>
      </c>
      <c r="R520" s="1">
        <v>175.7</v>
      </c>
      <c r="S520" s="23">
        <v>170</v>
      </c>
      <c r="T520" s="23">
        <v>130</v>
      </c>
      <c r="U520" s="23">
        <v>80</v>
      </c>
      <c r="V520" s="7">
        <v>126.53333333333333</v>
      </c>
    </row>
    <row r="521" spans="1:22" ht="15.75" customHeight="1" x14ac:dyDescent="0.2">
      <c r="A521" s="1" t="s">
        <v>3792</v>
      </c>
      <c r="B521" s="1" t="s">
        <v>631</v>
      </c>
      <c r="C521" s="1" t="s">
        <v>631</v>
      </c>
      <c r="D521" s="1">
        <f>VLOOKUP(A521,samples!A:E,5,FALSE)</f>
        <v>594</v>
      </c>
      <c r="E521" s="1" t="s">
        <v>2186</v>
      </c>
      <c r="F521" s="1">
        <f>VLOOKUP(A521,samples!A:H,8,FALSE)</f>
        <v>2</v>
      </c>
      <c r="G521" s="1" t="s">
        <v>236</v>
      </c>
      <c r="H521" s="1" t="s">
        <v>253</v>
      </c>
      <c r="I521" s="1" t="s">
        <v>258</v>
      </c>
      <c r="J521" s="1">
        <v>0</v>
      </c>
      <c r="K521" s="1" t="s">
        <v>62</v>
      </c>
      <c r="L521" s="1" t="e">
        <v>#N/A</v>
      </c>
      <c r="M521" s="1" t="e">
        <v>#N/A</v>
      </c>
      <c r="N521" s="1" t="e">
        <v>#N/A</v>
      </c>
      <c r="O521" s="1" t="e">
        <v>#N/A</v>
      </c>
      <c r="P521" s="1">
        <v>89.8</v>
      </c>
      <c r="Q521" s="1">
        <v>126.6</v>
      </c>
      <c r="R521" s="1">
        <v>167.9</v>
      </c>
      <c r="S521" s="29">
        <v>170</v>
      </c>
      <c r="T521" s="29">
        <v>130</v>
      </c>
      <c r="U521" s="29">
        <v>90</v>
      </c>
      <c r="V521" s="7">
        <v>127.9</v>
      </c>
    </row>
    <row r="522" spans="1:22" ht="15.75" customHeight="1" x14ac:dyDescent="0.2">
      <c r="A522" s="1" t="s">
        <v>3798</v>
      </c>
      <c r="B522" s="1" t="s">
        <v>633</v>
      </c>
      <c r="C522" s="1" t="s">
        <v>633</v>
      </c>
      <c r="D522" s="1">
        <f>VLOOKUP(A522,samples!A:E,5,FALSE)</f>
        <v>595</v>
      </c>
      <c r="E522" s="1" t="s">
        <v>2879</v>
      </c>
      <c r="F522" s="1">
        <f>VLOOKUP(A522,samples!A:H,8,FALSE)</f>
        <v>2</v>
      </c>
      <c r="G522" s="1" t="s">
        <v>906</v>
      </c>
      <c r="H522" s="1" t="s">
        <v>1334</v>
      </c>
      <c r="I522" s="1" t="s">
        <v>275</v>
      </c>
      <c r="J522" s="1">
        <v>0</v>
      </c>
      <c r="K522" s="1" t="s">
        <v>62</v>
      </c>
      <c r="L522" s="1" t="s">
        <v>565</v>
      </c>
      <c r="M522" s="1" t="s">
        <v>755</v>
      </c>
      <c r="N522" s="1">
        <v>70.5</v>
      </c>
      <c r="O522" s="1">
        <v>2100</v>
      </c>
      <c r="P522" s="1">
        <v>75.8</v>
      </c>
      <c r="Q522" s="1">
        <v>114.1</v>
      </c>
      <c r="R522" s="1">
        <v>163.1</v>
      </c>
      <c r="S522" s="47">
        <v>180</v>
      </c>
      <c r="T522" s="47">
        <v>140</v>
      </c>
      <c r="U522" s="47">
        <v>90</v>
      </c>
      <c r="V522" s="7">
        <v>138.33333333333331</v>
      </c>
    </row>
    <row r="523" spans="1:22" ht="15.75" customHeight="1" x14ac:dyDescent="0.2">
      <c r="A523" s="1" t="s">
        <v>3636</v>
      </c>
      <c r="B523" s="1" t="s">
        <v>397</v>
      </c>
      <c r="C523" s="1" t="s">
        <v>397</v>
      </c>
      <c r="D523" s="1">
        <f>VLOOKUP(A523,samples!A:E,5,FALSE)</f>
        <v>596</v>
      </c>
      <c r="E523" s="1" t="s">
        <v>2220</v>
      </c>
      <c r="F523" s="1">
        <f>VLOOKUP(A523,samples!A:H,8,FALSE)</f>
        <v>2</v>
      </c>
      <c r="G523" s="1" t="s">
        <v>578</v>
      </c>
      <c r="H523" s="1" t="s">
        <v>816</v>
      </c>
      <c r="I523" s="1" t="s">
        <v>46</v>
      </c>
      <c r="J523" s="1">
        <v>0</v>
      </c>
      <c r="K523" s="1" t="s">
        <v>434</v>
      </c>
      <c r="L523" s="1" t="e">
        <v>#N/A</v>
      </c>
      <c r="M523" s="1" t="e">
        <v>#N/A</v>
      </c>
      <c r="N523" s="1" t="e">
        <v>#N/A</v>
      </c>
      <c r="O523" s="1" t="e">
        <v>#N/A</v>
      </c>
      <c r="P523" s="1">
        <v>81.599999999999994</v>
      </c>
      <c r="Q523" s="1">
        <v>86.4</v>
      </c>
      <c r="R523" s="1">
        <v>135.80000000000001</v>
      </c>
      <c r="S523" s="18">
        <v>170</v>
      </c>
      <c r="T523" s="18">
        <v>170</v>
      </c>
      <c r="U523" s="18">
        <v>120</v>
      </c>
      <c r="V523" s="7">
        <v>154.73333333333335</v>
      </c>
    </row>
    <row r="524" spans="1:22" ht="15.75" customHeight="1" x14ac:dyDescent="0.2">
      <c r="A524" s="1" t="s">
        <v>3639</v>
      </c>
      <c r="B524" s="1" t="s">
        <v>404</v>
      </c>
      <c r="C524" s="1" t="s">
        <v>404</v>
      </c>
      <c r="D524" s="1">
        <f>VLOOKUP(A524,samples!A:E,5,FALSE)</f>
        <v>597</v>
      </c>
      <c r="E524" s="1" t="s">
        <v>2220</v>
      </c>
      <c r="F524" s="1">
        <f>VLOOKUP(A524,samples!A:H,8,FALSE)</f>
        <v>2</v>
      </c>
      <c r="G524" s="1" t="s">
        <v>578</v>
      </c>
      <c r="H524" s="1" t="s">
        <v>816</v>
      </c>
      <c r="I524" s="1" t="s">
        <v>400</v>
      </c>
      <c r="J524" s="1">
        <v>0</v>
      </c>
      <c r="K524" s="1" t="s">
        <v>434</v>
      </c>
      <c r="L524" s="1" t="e">
        <v>#N/A</v>
      </c>
      <c r="M524" s="1" t="e">
        <v>#N/A</v>
      </c>
      <c r="N524" s="1" t="e">
        <v>#N/A</v>
      </c>
      <c r="O524" s="1" t="e">
        <v>#N/A</v>
      </c>
      <c r="P524" s="1">
        <v>73.3</v>
      </c>
      <c r="Q524" s="1">
        <v>74.599999999999994</v>
      </c>
      <c r="R524" s="1">
        <v>128.19999999999999</v>
      </c>
      <c r="S524" s="26">
        <v>180</v>
      </c>
      <c r="T524" s="26">
        <v>180</v>
      </c>
      <c r="U524" s="26">
        <v>130</v>
      </c>
      <c r="V524" s="7">
        <v>163.9666666666667</v>
      </c>
    </row>
    <row r="525" spans="1:22" ht="15.75" customHeight="1" x14ac:dyDescent="0.2">
      <c r="A525" s="1" t="s">
        <v>3824</v>
      </c>
      <c r="B525" s="1" t="s">
        <v>882</v>
      </c>
      <c r="C525" s="1" t="s">
        <v>882</v>
      </c>
      <c r="D525" s="1">
        <f>VLOOKUP(A525,samples!A:E,5,FALSE)</f>
        <v>599</v>
      </c>
      <c r="E525" s="1" t="s">
        <v>3330</v>
      </c>
      <c r="F525" s="1">
        <f>VLOOKUP(A525,samples!A:H,8,FALSE)</f>
        <v>2</v>
      </c>
      <c r="G525" s="1" t="s">
        <v>1881</v>
      </c>
      <c r="H525" s="1" t="s">
        <v>1337</v>
      </c>
      <c r="I525" s="1" t="s">
        <v>46</v>
      </c>
      <c r="J525" s="1">
        <v>0</v>
      </c>
      <c r="K525" s="1" t="s">
        <v>62</v>
      </c>
      <c r="L525" s="1" t="e">
        <v>#N/A</v>
      </c>
      <c r="M525" s="1" t="e">
        <v>#N/A</v>
      </c>
      <c r="N525" s="1" t="e">
        <v>#N/A</v>
      </c>
      <c r="O525" s="1" t="e">
        <v>#N/A</v>
      </c>
      <c r="P525" s="1">
        <v>76.099999999999994</v>
      </c>
      <c r="Q525" s="1">
        <v>79.3</v>
      </c>
      <c r="R525" s="1">
        <v>132.69999999999999</v>
      </c>
      <c r="S525" s="51">
        <v>180</v>
      </c>
      <c r="T525" s="51">
        <v>180</v>
      </c>
      <c r="U525" s="51">
        <v>120</v>
      </c>
      <c r="V525" s="7">
        <v>159.9666666666667</v>
      </c>
    </row>
    <row r="526" spans="1:22" ht="15.75" customHeight="1" x14ac:dyDescent="0.2">
      <c r="A526" s="1" t="s">
        <v>3835</v>
      </c>
      <c r="B526" s="1" t="s">
        <v>898</v>
      </c>
      <c r="C526" s="1" t="s">
        <v>898</v>
      </c>
      <c r="D526" s="1">
        <f>VLOOKUP(A526,samples!A:E,5,FALSE)</f>
        <v>600</v>
      </c>
      <c r="E526" s="1" t="s">
        <v>3377</v>
      </c>
      <c r="F526" s="1">
        <f>VLOOKUP(A526,samples!A:H,8,FALSE)</f>
        <v>2</v>
      </c>
      <c r="G526" s="1" t="s">
        <v>1933</v>
      </c>
      <c r="H526" s="1" t="s">
        <v>1337</v>
      </c>
      <c r="I526" s="1" t="s">
        <v>74</v>
      </c>
      <c r="J526" s="1">
        <v>0</v>
      </c>
      <c r="K526" s="1" t="s">
        <v>454</v>
      </c>
      <c r="L526" s="1" t="e">
        <v>#N/A</v>
      </c>
      <c r="M526" s="1" t="e">
        <v>#N/A</v>
      </c>
      <c r="N526" s="1" t="e">
        <v>#N/A</v>
      </c>
      <c r="O526" s="1" t="e">
        <v>#N/A</v>
      </c>
      <c r="P526" s="1">
        <v>93.2</v>
      </c>
      <c r="Q526" s="1">
        <v>134.1</v>
      </c>
      <c r="R526" s="1">
        <v>178</v>
      </c>
      <c r="S526" s="11">
        <v>160</v>
      </c>
      <c r="T526" s="11">
        <v>120</v>
      </c>
      <c r="U526" s="11">
        <v>80</v>
      </c>
      <c r="V526" s="7">
        <v>120.9</v>
      </c>
    </row>
    <row r="527" spans="1:22" ht="15.75" customHeight="1" x14ac:dyDescent="0.2">
      <c r="A527" s="1" t="s">
        <v>3842</v>
      </c>
      <c r="B527" s="1" t="s">
        <v>653</v>
      </c>
      <c r="C527" s="1" t="s">
        <v>653</v>
      </c>
      <c r="D527" s="1">
        <f>VLOOKUP(A527,samples!A:E,5,FALSE)</f>
        <v>601</v>
      </c>
      <c r="E527" s="1" t="s">
        <v>2926</v>
      </c>
      <c r="F527" s="1">
        <f>VLOOKUP(A527,samples!A:H,8,FALSE)</f>
        <v>2</v>
      </c>
      <c r="G527" s="1" t="s">
        <v>1572</v>
      </c>
      <c r="H527" s="1" t="s">
        <v>1337</v>
      </c>
      <c r="I527" s="1" t="s">
        <v>258</v>
      </c>
      <c r="J527" s="1">
        <v>0</v>
      </c>
      <c r="K527" s="1" t="s">
        <v>62</v>
      </c>
      <c r="L527" s="1" t="e">
        <v>#N/A</v>
      </c>
      <c r="M527" s="1" t="e">
        <v>#N/A</v>
      </c>
      <c r="N527" s="1" t="e">
        <v>#N/A</v>
      </c>
      <c r="O527" s="1" t="e">
        <v>#N/A</v>
      </c>
      <c r="P527" s="1">
        <v>90.1</v>
      </c>
      <c r="Q527" s="1">
        <v>133</v>
      </c>
      <c r="R527" s="1">
        <v>179.5</v>
      </c>
      <c r="S527" s="39">
        <v>170</v>
      </c>
      <c r="T527" s="39">
        <v>120</v>
      </c>
      <c r="U527" s="39">
        <v>80</v>
      </c>
      <c r="V527" s="7">
        <v>121.79999999999998</v>
      </c>
    </row>
    <row r="528" spans="1:22" ht="15.75" customHeight="1" x14ac:dyDescent="0.2">
      <c r="A528" s="1" t="s">
        <v>1303</v>
      </c>
      <c r="B528" s="1" t="s">
        <v>1303</v>
      </c>
      <c r="C528" s="1" t="s">
        <v>1303</v>
      </c>
      <c r="D528" s="1">
        <f>VLOOKUP(A528,samples!A:E,5,FALSE)</f>
        <v>602</v>
      </c>
      <c r="E528" s="1" t="s">
        <v>3853</v>
      </c>
      <c r="F528" s="1">
        <f>VLOOKUP(A528,samples!A:H,8,FALSE)</f>
        <v>2</v>
      </c>
      <c r="G528" s="1" t="s">
        <v>236</v>
      </c>
      <c r="H528" s="1" t="s">
        <v>253</v>
      </c>
      <c r="I528" s="1" t="s">
        <v>374</v>
      </c>
      <c r="J528" s="1" t="s">
        <v>1643</v>
      </c>
      <c r="K528" s="1" t="s">
        <v>434</v>
      </c>
      <c r="L528" s="1" t="e">
        <v>#N/A</v>
      </c>
      <c r="M528" s="1" t="e">
        <v>#N/A</v>
      </c>
      <c r="N528" s="1" t="e">
        <v>#N/A</v>
      </c>
      <c r="O528" s="1" t="e">
        <v>#N/A</v>
      </c>
      <c r="P528" s="1" t="e">
        <v>#N/A</v>
      </c>
      <c r="Q528" s="1" t="e">
        <v>#N/A</v>
      </c>
      <c r="R528" s="1" t="e">
        <v>#N/A</v>
      </c>
      <c r="S528" s="1" t="e">
        <v>#N/A</v>
      </c>
      <c r="T528" s="1" t="e">
        <v>#N/A</v>
      </c>
      <c r="U528" s="1" t="e">
        <v>#N/A</v>
      </c>
      <c r="V528" s="7" t="e">
        <v>#N/A</v>
      </c>
    </row>
    <row r="529" spans="1:22" ht="15.75" customHeight="1" x14ac:dyDescent="0.2">
      <c r="A529" s="1" t="s">
        <v>3675</v>
      </c>
      <c r="B529" s="1" t="s">
        <v>415</v>
      </c>
      <c r="C529" s="1" t="s">
        <v>415</v>
      </c>
      <c r="D529" s="1">
        <f>VLOOKUP(A529,samples!A:E,5,FALSE)</f>
        <v>603</v>
      </c>
      <c r="E529" s="1" t="s">
        <v>2311</v>
      </c>
      <c r="F529" s="1">
        <f>VLOOKUP(A529,samples!A:H,8,FALSE)</f>
        <v>2</v>
      </c>
      <c r="G529" s="1" t="s">
        <v>236</v>
      </c>
      <c r="H529" s="1" t="s">
        <v>253</v>
      </c>
      <c r="I529" s="1" t="s">
        <v>275</v>
      </c>
      <c r="J529" s="1">
        <v>0</v>
      </c>
      <c r="K529" s="1" t="s">
        <v>434</v>
      </c>
      <c r="L529" s="1" t="e">
        <v>#N/A</v>
      </c>
      <c r="M529" s="1" t="e">
        <v>#N/A</v>
      </c>
      <c r="N529" s="1" t="e">
        <v>#N/A</v>
      </c>
      <c r="O529" s="1" t="e">
        <v>#N/A</v>
      </c>
      <c r="P529" s="1">
        <v>89.7</v>
      </c>
      <c r="Q529" s="1">
        <v>131.69999999999999</v>
      </c>
      <c r="R529" s="1">
        <v>179.6</v>
      </c>
      <c r="S529" s="39">
        <v>170</v>
      </c>
      <c r="T529" s="39">
        <v>120</v>
      </c>
      <c r="U529" s="39">
        <v>80</v>
      </c>
      <c r="V529" s="7">
        <v>122.33333333333334</v>
      </c>
    </row>
    <row r="530" spans="1:22" ht="15.75" customHeight="1" x14ac:dyDescent="0.2">
      <c r="A530" s="1" t="s">
        <v>3137</v>
      </c>
      <c r="B530" s="1" t="s">
        <v>214</v>
      </c>
      <c r="C530" s="1" t="s">
        <v>214</v>
      </c>
      <c r="D530" s="1">
        <f>VLOOKUP(A530,samples!A:E,5,FALSE)</f>
        <v>605</v>
      </c>
      <c r="E530" s="1" t="s">
        <v>2205</v>
      </c>
      <c r="F530" s="1">
        <f>VLOOKUP(A530,samples!A:H,8,FALSE)</f>
        <v>2</v>
      </c>
      <c r="G530" s="1" t="s">
        <v>1580</v>
      </c>
      <c r="H530" s="1" t="s">
        <v>1336</v>
      </c>
      <c r="I530" s="1" t="s">
        <v>61</v>
      </c>
      <c r="J530" s="1">
        <v>0</v>
      </c>
      <c r="K530" s="1" t="s">
        <v>434</v>
      </c>
      <c r="L530" s="1" t="s">
        <v>535</v>
      </c>
      <c r="M530" s="1" t="s">
        <v>755</v>
      </c>
      <c r="N530" s="1">
        <v>41.9</v>
      </c>
      <c r="O530" s="1">
        <v>2100</v>
      </c>
      <c r="P530" s="1">
        <v>93.1</v>
      </c>
      <c r="Q530" s="1">
        <v>134.1</v>
      </c>
      <c r="R530" s="1">
        <v>178.4</v>
      </c>
      <c r="S530" s="11">
        <v>160</v>
      </c>
      <c r="T530" s="11">
        <v>120</v>
      </c>
      <c r="U530" s="11">
        <v>80</v>
      </c>
      <c r="V530" s="7">
        <v>120.79999999999998</v>
      </c>
    </row>
    <row r="531" spans="1:22" ht="15.75" customHeight="1" x14ac:dyDescent="0.2">
      <c r="A531" s="1" t="s">
        <v>3147</v>
      </c>
      <c r="B531" s="1" t="s">
        <v>334</v>
      </c>
      <c r="C531" s="1" t="s">
        <v>334</v>
      </c>
      <c r="D531" s="1">
        <f>VLOOKUP(A531,samples!A:E,5,FALSE)</f>
        <v>608</v>
      </c>
      <c r="E531" s="1" t="s">
        <v>2205</v>
      </c>
      <c r="F531" s="1">
        <f>VLOOKUP(A531,samples!A:H,8,FALSE)</f>
        <v>2</v>
      </c>
      <c r="G531" s="1" t="s">
        <v>296</v>
      </c>
      <c r="H531" s="1" t="s">
        <v>86</v>
      </c>
      <c r="I531" s="1" t="s">
        <v>823</v>
      </c>
      <c r="J531" s="1">
        <v>0</v>
      </c>
      <c r="K531" s="1" t="s">
        <v>62</v>
      </c>
      <c r="L531" s="1" t="e">
        <v>#N/A</v>
      </c>
      <c r="M531" s="1" t="e">
        <v>#N/A</v>
      </c>
      <c r="N531" s="1" t="e">
        <v>#N/A</v>
      </c>
      <c r="O531" s="1" t="e">
        <v>#N/A</v>
      </c>
      <c r="P531" s="1">
        <v>74.2</v>
      </c>
      <c r="Q531" s="1">
        <v>107.2</v>
      </c>
      <c r="R531" s="1">
        <v>154.5</v>
      </c>
      <c r="S531" s="8">
        <v>180</v>
      </c>
      <c r="T531" s="8">
        <v>150</v>
      </c>
      <c r="U531" s="8">
        <v>100</v>
      </c>
      <c r="V531" s="7">
        <v>144.03333333333336</v>
      </c>
    </row>
    <row r="532" spans="1:22" ht="15.75" customHeight="1" x14ac:dyDescent="0.2">
      <c r="A532" s="1" t="s">
        <v>3893</v>
      </c>
      <c r="B532" s="1" t="s">
        <v>1032</v>
      </c>
      <c r="C532" s="1" t="s">
        <v>1032</v>
      </c>
      <c r="D532" s="1">
        <f>VLOOKUP(A532,samples!A:E,5,FALSE)</f>
        <v>609</v>
      </c>
      <c r="E532" s="1" t="s">
        <v>2427</v>
      </c>
      <c r="F532" s="1">
        <f>VLOOKUP(A532,samples!A:H,8,FALSE)</f>
        <v>2</v>
      </c>
      <c r="G532" s="1" t="s">
        <v>353</v>
      </c>
      <c r="H532" s="1" t="s">
        <v>107</v>
      </c>
      <c r="I532" s="1" t="s">
        <v>74</v>
      </c>
      <c r="J532" s="1">
        <v>0</v>
      </c>
      <c r="K532" s="1" t="s">
        <v>62</v>
      </c>
      <c r="L532" s="1" t="e">
        <v>#N/A</v>
      </c>
      <c r="M532" s="1" t="e">
        <v>#N/A</v>
      </c>
      <c r="N532" s="1" t="e">
        <v>#N/A</v>
      </c>
      <c r="O532" s="1" t="e">
        <v>#N/A</v>
      </c>
      <c r="P532" s="1">
        <v>76.5</v>
      </c>
      <c r="Q532" s="1">
        <v>113.2</v>
      </c>
      <c r="R532" s="1">
        <v>159.4</v>
      </c>
      <c r="S532" s="16">
        <v>180</v>
      </c>
      <c r="T532" s="16">
        <v>140</v>
      </c>
      <c r="U532" s="16">
        <v>100</v>
      </c>
      <c r="V532" s="7">
        <v>139.63333333333333</v>
      </c>
    </row>
    <row r="533" spans="1:22" ht="15.75" customHeight="1" x14ac:dyDescent="0.2">
      <c r="A533" s="1" t="s">
        <v>3327</v>
      </c>
      <c r="B533" s="1" t="s">
        <v>243</v>
      </c>
      <c r="C533" s="1" t="s">
        <v>243</v>
      </c>
      <c r="D533" s="1">
        <f>VLOOKUP(A533,samples!A:E,5,FALSE)</f>
        <v>611</v>
      </c>
      <c r="E533" s="1" t="s">
        <v>3328</v>
      </c>
      <c r="F533" s="1">
        <f>VLOOKUP(A533,samples!A:H,8,FALSE)</f>
        <v>2</v>
      </c>
      <c r="G533" s="1" t="s">
        <v>1572</v>
      </c>
      <c r="H533" s="1" t="s">
        <v>1337</v>
      </c>
      <c r="I533" s="1" t="s">
        <v>275</v>
      </c>
      <c r="J533" s="1">
        <v>0</v>
      </c>
      <c r="K533" s="1" t="s">
        <v>434</v>
      </c>
      <c r="L533" s="1" t="e">
        <v>#N/A</v>
      </c>
      <c r="M533" s="1" t="e">
        <v>#N/A</v>
      </c>
      <c r="N533" s="1" t="e">
        <v>#N/A</v>
      </c>
      <c r="O533" s="1" t="e">
        <v>#N/A</v>
      </c>
      <c r="P533" s="1">
        <v>87.2</v>
      </c>
      <c r="Q533" s="1">
        <v>129.19999999999999</v>
      </c>
      <c r="R533" s="1">
        <v>175</v>
      </c>
      <c r="S533" s="23">
        <v>170</v>
      </c>
      <c r="T533" s="23">
        <v>130</v>
      </c>
      <c r="U533" s="23">
        <v>80</v>
      </c>
      <c r="V533" s="7">
        <v>125.53333333333333</v>
      </c>
    </row>
    <row r="534" spans="1:22" ht="15.75" customHeight="1" x14ac:dyDescent="0.2">
      <c r="A534" s="1" t="s">
        <v>3911</v>
      </c>
      <c r="B534" s="1" t="s">
        <v>1291</v>
      </c>
      <c r="C534" s="1" t="s">
        <v>1291</v>
      </c>
      <c r="D534" s="1">
        <f>VLOOKUP(A534,samples!A:E,5,FALSE)</f>
        <v>612</v>
      </c>
      <c r="E534" s="1" t="s">
        <v>3912</v>
      </c>
      <c r="F534" s="1">
        <f>VLOOKUP(A534,samples!A:H,8,FALSE)</f>
        <v>2</v>
      </c>
      <c r="G534" s="1" t="s">
        <v>1915</v>
      </c>
      <c r="H534" s="1" t="s">
        <v>107</v>
      </c>
      <c r="I534" s="1" t="s">
        <v>74</v>
      </c>
      <c r="J534" s="1">
        <v>0</v>
      </c>
      <c r="K534" s="1" t="s">
        <v>356</v>
      </c>
      <c r="L534" s="1" t="e">
        <v>#N/A</v>
      </c>
      <c r="M534" s="1" t="e">
        <v>#N/A</v>
      </c>
      <c r="N534" s="1" t="e">
        <v>#N/A</v>
      </c>
      <c r="O534" s="1" t="e">
        <v>#N/A</v>
      </c>
      <c r="P534" s="1">
        <v>94.5</v>
      </c>
      <c r="Q534" s="1">
        <v>137.19999999999999</v>
      </c>
      <c r="R534" s="1">
        <v>181</v>
      </c>
      <c r="S534" s="11">
        <v>160</v>
      </c>
      <c r="T534" s="11">
        <v>120</v>
      </c>
      <c r="U534" s="11">
        <v>80</v>
      </c>
      <c r="V534" s="7">
        <v>118.43333333333334</v>
      </c>
    </row>
    <row r="535" spans="1:22" ht="15.75" customHeight="1" x14ac:dyDescent="0.2">
      <c r="A535" s="1" t="s">
        <v>3920</v>
      </c>
      <c r="B535" s="1" t="s">
        <v>855</v>
      </c>
      <c r="C535" s="1" t="s">
        <v>855</v>
      </c>
      <c r="D535" s="1">
        <f>VLOOKUP(A535,samples!A:E,5,FALSE)</f>
        <v>613</v>
      </c>
      <c r="E535" s="1" t="s">
        <v>3271</v>
      </c>
      <c r="F535" s="1">
        <f>VLOOKUP(A535,samples!A:H,8,FALSE)</f>
        <v>2</v>
      </c>
      <c r="G535" s="1" t="s">
        <v>73</v>
      </c>
      <c r="H535" s="1" t="s">
        <v>86</v>
      </c>
      <c r="I535" s="1" t="s">
        <v>258</v>
      </c>
      <c r="J535" s="1">
        <v>0</v>
      </c>
      <c r="K535" s="1" t="s">
        <v>434</v>
      </c>
      <c r="L535" s="1" t="e">
        <v>#N/A</v>
      </c>
      <c r="M535" s="1" t="e">
        <v>#N/A</v>
      </c>
      <c r="N535" s="1" t="e">
        <v>#N/A</v>
      </c>
      <c r="O535" s="1" t="e">
        <v>#N/A</v>
      </c>
      <c r="P535" s="1">
        <v>97.2</v>
      </c>
      <c r="Q535" s="1">
        <v>139.9</v>
      </c>
      <c r="R535" s="1">
        <v>178.2</v>
      </c>
      <c r="S535" s="11">
        <v>160</v>
      </c>
      <c r="T535" s="11">
        <v>120</v>
      </c>
      <c r="U535" s="11">
        <v>80</v>
      </c>
      <c r="V535" s="7">
        <v>117.56666666666666</v>
      </c>
    </row>
    <row r="536" spans="1:22" ht="15.75" customHeight="1" x14ac:dyDescent="0.2">
      <c r="A536" s="1" t="s">
        <v>3850</v>
      </c>
      <c r="B536" s="1" t="s">
        <v>521</v>
      </c>
      <c r="C536" s="1" t="s">
        <v>521</v>
      </c>
      <c r="D536" s="1">
        <f>VLOOKUP(A536,samples!A:E,5,FALSE)</f>
        <v>614</v>
      </c>
      <c r="E536" s="1" t="s">
        <v>2653</v>
      </c>
      <c r="F536" s="1">
        <f>VLOOKUP(A536,samples!A:H,8,FALSE)</f>
        <v>2</v>
      </c>
      <c r="G536" s="1" t="s">
        <v>341</v>
      </c>
      <c r="H536" s="1" t="s">
        <v>175</v>
      </c>
      <c r="I536" s="1" t="s">
        <v>773</v>
      </c>
      <c r="J536" s="1">
        <v>0</v>
      </c>
      <c r="K536" s="1" t="s">
        <v>434</v>
      </c>
      <c r="L536" s="1" t="e">
        <v>#N/A</v>
      </c>
      <c r="M536" s="1" t="e">
        <v>#N/A</v>
      </c>
      <c r="N536" s="1" t="e">
        <v>#N/A</v>
      </c>
      <c r="O536" s="1" t="e">
        <v>#N/A</v>
      </c>
      <c r="P536" s="1">
        <v>73.900000000000006</v>
      </c>
      <c r="Q536" s="1">
        <v>70.5</v>
      </c>
      <c r="R536" s="1">
        <v>93.6</v>
      </c>
      <c r="S536" s="53">
        <v>180</v>
      </c>
      <c r="T536" s="53">
        <v>190</v>
      </c>
      <c r="U536" s="53">
        <v>160</v>
      </c>
      <c r="V536" s="7">
        <v>176.66666666666669</v>
      </c>
    </row>
    <row r="537" spans="1:22" ht="15.75" customHeight="1" x14ac:dyDescent="0.2">
      <c r="A537" s="1" t="s">
        <v>3933</v>
      </c>
      <c r="B537" s="1" t="s">
        <v>1220</v>
      </c>
      <c r="C537" s="1" t="s">
        <v>1220</v>
      </c>
      <c r="D537" s="1">
        <f>VLOOKUP(A537,samples!A:E,5,FALSE)</f>
        <v>615</v>
      </c>
      <c r="E537" s="1" t="s">
        <v>2467</v>
      </c>
      <c r="F537" s="1">
        <f>VLOOKUP(A537,samples!A:H,8,FALSE)</f>
        <v>2</v>
      </c>
      <c r="G537" s="1" t="s">
        <v>386</v>
      </c>
      <c r="H537" s="1" t="s">
        <v>107</v>
      </c>
      <c r="I537" s="1" t="s">
        <v>74</v>
      </c>
      <c r="J537" s="1">
        <v>0</v>
      </c>
      <c r="K537" s="1" t="s">
        <v>356</v>
      </c>
      <c r="L537" s="1" t="e">
        <v>#N/A</v>
      </c>
      <c r="M537" s="1" t="e">
        <v>#N/A</v>
      </c>
      <c r="N537" s="1" t="e">
        <v>#N/A</v>
      </c>
      <c r="O537" s="1" t="e">
        <v>#N/A</v>
      </c>
      <c r="P537" s="1">
        <v>95.1</v>
      </c>
      <c r="Q537" s="1">
        <v>137.19999999999999</v>
      </c>
      <c r="R537" s="1">
        <v>180</v>
      </c>
      <c r="S537" s="11">
        <v>160</v>
      </c>
      <c r="T537" s="11">
        <v>120</v>
      </c>
      <c r="U537" s="11">
        <v>80</v>
      </c>
      <c r="V537" s="7">
        <v>118.56666666666669</v>
      </c>
    </row>
    <row r="538" spans="1:22" ht="15.75" customHeight="1" x14ac:dyDescent="0.2">
      <c r="A538" s="1" t="s">
        <v>3942</v>
      </c>
      <c r="B538" s="1" t="s">
        <v>1261</v>
      </c>
      <c r="C538" s="1" t="s">
        <v>1261</v>
      </c>
      <c r="D538" s="1">
        <f>VLOOKUP(A538,samples!A:E,5,FALSE)</f>
        <v>616</v>
      </c>
      <c r="E538" s="1" t="s">
        <v>2467</v>
      </c>
      <c r="F538" s="1">
        <f>VLOOKUP(A538,samples!A:H,8,FALSE)</f>
        <v>2</v>
      </c>
      <c r="G538" s="1" t="s">
        <v>1903</v>
      </c>
      <c r="H538" s="1" t="s">
        <v>279</v>
      </c>
      <c r="I538" s="1" t="s">
        <v>74</v>
      </c>
      <c r="J538" s="1" t="s">
        <v>1643</v>
      </c>
      <c r="K538" s="1" t="s">
        <v>356</v>
      </c>
      <c r="L538" s="1" t="e">
        <v>#N/A</v>
      </c>
      <c r="M538" s="1" t="e">
        <v>#N/A</v>
      </c>
      <c r="N538" s="1" t="e">
        <v>#N/A</v>
      </c>
      <c r="O538" s="1" t="e">
        <v>#N/A</v>
      </c>
      <c r="P538" s="1">
        <v>95.5</v>
      </c>
      <c r="Q538" s="1">
        <v>135.5</v>
      </c>
      <c r="R538" s="1">
        <v>180.7</v>
      </c>
      <c r="S538" s="11">
        <v>160</v>
      </c>
      <c r="T538" s="11">
        <v>120</v>
      </c>
      <c r="U538" s="11">
        <v>80</v>
      </c>
      <c r="V538" s="7">
        <v>118.76666666666668</v>
      </c>
    </row>
    <row r="539" spans="1:22" ht="15.75" customHeight="1" x14ac:dyDescent="0.2">
      <c r="A539" s="1" t="s">
        <v>3105</v>
      </c>
      <c r="B539" s="1" t="s">
        <v>202</v>
      </c>
      <c r="C539" s="1" t="s">
        <v>202</v>
      </c>
      <c r="D539" s="1">
        <f>VLOOKUP(A539,samples!A:E,5,FALSE)</f>
        <v>617</v>
      </c>
      <c r="E539" s="1" t="s">
        <v>3106</v>
      </c>
      <c r="F539" s="1">
        <f>VLOOKUP(A539,samples!A:H,8,FALSE)</f>
        <v>2</v>
      </c>
      <c r="G539" s="1" t="s">
        <v>271</v>
      </c>
      <c r="H539" s="1" t="s">
        <v>107</v>
      </c>
      <c r="I539" s="1" t="s">
        <v>258</v>
      </c>
      <c r="J539" s="1">
        <v>0</v>
      </c>
      <c r="K539" s="1" t="s">
        <v>434</v>
      </c>
      <c r="L539" s="1" t="e">
        <v>#N/A</v>
      </c>
      <c r="M539" s="1" t="e">
        <v>#N/A</v>
      </c>
      <c r="N539" s="1" t="e">
        <v>#N/A</v>
      </c>
      <c r="O539" s="1" t="e">
        <v>#N/A</v>
      </c>
      <c r="P539" s="1">
        <v>91.4</v>
      </c>
      <c r="Q539" s="1">
        <v>129.9</v>
      </c>
      <c r="R539" s="1">
        <v>172.7</v>
      </c>
      <c r="S539" s="13">
        <v>160</v>
      </c>
      <c r="T539" s="13">
        <v>130</v>
      </c>
      <c r="U539" s="13">
        <v>80</v>
      </c>
      <c r="V539" s="7">
        <v>124.66666666666666</v>
      </c>
    </row>
    <row r="540" spans="1:22" ht="15.75" customHeight="1" x14ac:dyDescent="0.2">
      <c r="A540" s="1" t="s">
        <v>3381</v>
      </c>
      <c r="B540" s="1" t="s">
        <v>3954</v>
      </c>
      <c r="C540" s="1" t="s">
        <v>273</v>
      </c>
      <c r="D540" s="1">
        <f>VLOOKUP(A540,samples!A:E,5,FALSE)</f>
        <v>618</v>
      </c>
      <c r="E540" s="1" t="s">
        <v>2208</v>
      </c>
      <c r="F540" s="1">
        <f>VLOOKUP(A540,samples!A:H,8,FALSE)</f>
        <v>2</v>
      </c>
      <c r="G540" s="1" t="s">
        <v>169</v>
      </c>
      <c r="H540" s="1" t="s">
        <v>279</v>
      </c>
      <c r="I540" s="1" t="s">
        <v>74</v>
      </c>
      <c r="J540" s="1">
        <v>0</v>
      </c>
      <c r="K540" s="1" t="s">
        <v>434</v>
      </c>
      <c r="L540" s="1" t="e">
        <v>#N/A</v>
      </c>
      <c r="M540" s="1" t="e">
        <v>#N/A</v>
      </c>
      <c r="N540" s="1" t="e">
        <v>#N/A</v>
      </c>
      <c r="O540" s="1" t="e">
        <v>#N/A</v>
      </c>
      <c r="P540" s="1">
        <v>92.2</v>
      </c>
      <c r="Q540" s="1">
        <v>130.30000000000001</v>
      </c>
      <c r="R540" s="1">
        <v>175.5</v>
      </c>
      <c r="S540" s="13">
        <v>160</v>
      </c>
      <c r="T540" s="13">
        <v>130</v>
      </c>
      <c r="U540" s="13">
        <v>80</v>
      </c>
      <c r="V540" s="7">
        <v>123.33333333333334</v>
      </c>
    </row>
    <row r="541" spans="1:22" ht="15.75" customHeight="1" x14ac:dyDescent="0.2">
      <c r="A541" s="1" t="s">
        <v>3389</v>
      </c>
      <c r="B541" s="1" t="s">
        <v>282</v>
      </c>
      <c r="C541" s="1" t="s">
        <v>282</v>
      </c>
      <c r="D541" s="1">
        <f>VLOOKUP(A541,samples!A:E,5,FALSE)</f>
        <v>619</v>
      </c>
      <c r="E541" s="1" t="s">
        <v>2208</v>
      </c>
      <c r="F541" s="1">
        <f>VLOOKUP(A541,samples!A:H,8,FALSE)</f>
        <v>2</v>
      </c>
      <c r="G541" s="1" t="s">
        <v>1898</v>
      </c>
      <c r="H541" s="1" t="s">
        <v>279</v>
      </c>
      <c r="I541" s="1" t="s">
        <v>46</v>
      </c>
      <c r="J541" s="1">
        <v>0</v>
      </c>
      <c r="K541" s="1" t="s">
        <v>434</v>
      </c>
      <c r="L541" s="1" t="e">
        <v>#N/A</v>
      </c>
      <c r="M541" s="1" t="e">
        <v>#N/A</v>
      </c>
      <c r="N541" s="1" t="e">
        <v>#N/A</v>
      </c>
      <c r="O541" s="1" t="e">
        <v>#N/A</v>
      </c>
      <c r="P541" s="1">
        <v>75.3</v>
      </c>
      <c r="Q541" s="1">
        <v>112.8</v>
      </c>
      <c r="R541" s="1">
        <v>162</v>
      </c>
      <c r="S541" s="47">
        <v>180</v>
      </c>
      <c r="T541" s="47">
        <v>140</v>
      </c>
      <c r="U541" s="47">
        <v>90</v>
      </c>
      <c r="V541" s="7">
        <v>139.30000000000001</v>
      </c>
    </row>
    <row r="542" spans="1:22" ht="15.75" customHeight="1" x14ac:dyDescent="0.2">
      <c r="A542" s="1" t="s">
        <v>3385</v>
      </c>
      <c r="B542" s="1" t="s">
        <v>399</v>
      </c>
      <c r="C542" s="1" t="s">
        <v>399</v>
      </c>
      <c r="D542" s="1">
        <f>VLOOKUP(A542,samples!A:E,5,FALSE)</f>
        <v>621</v>
      </c>
      <c r="E542" s="1" t="s">
        <v>2208</v>
      </c>
      <c r="F542" s="1">
        <f>VLOOKUP(A542,samples!A:H,8,FALSE)</f>
        <v>2</v>
      </c>
      <c r="G542" s="1" t="s">
        <v>174</v>
      </c>
      <c r="H542" s="1" t="s">
        <v>175</v>
      </c>
      <c r="I542" s="1" t="s">
        <v>344</v>
      </c>
      <c r="J542" s="1">
        <v>0</v>
      </c>
      <c r="K542" s="1" t="s">
        <v>434</v>
      </c>
      <c r="L542" s="1" t="e">
        <v>#N/A</v>
      </c>
      <c r="M542" s="1" t="e">
        <v>#N/A</v>
      </c>
      <c r="N542" s="1" t="e">
        <v>#N/A</v>
      </c>
      <c r="O542" s="1" t="e">
        <v>#N/A</v>
      </c>
      <c r="P542" s="1">
        <v>93.2</v>
      </c>
      <c r="Q542" s="1">
        <v>133.19999999999999</v>
      </c>
      <c r="R542" s="1">
        <v>178.8</v>
      </c>
      <c r="S542" s="11">
        <v>160</v>
      </c>
      <c r="T542" s="11">
        <v>120</v>
      </c>
      <c r="U542" s="11">
        <v>80</v>
      </c>
      <c r="V542" s="7">
        <v>120.93333333333334</v>
      </c>
    </row>
    <row r="543" spans="1:22" ht="15.75" customHeight="1" x14ac:dyDescent="0.2">
      <c r="A543" s="1" t="s">
        <v>3976</v>
      </c>
      <c r="B543" s="1" t="s">
        <v>656</v>
      </c>
      <c r="C543" s="1" t="s">
        <v>656</v>
      </c>
      <c r="D543" s="1">
        <f>VLOOKUP(A543,samples!A:E,5,FALSE)</f>
        <v>622</v>
      </c>
      <c r="E543" s="1" t="s">
        <v>2364</v>
      </c>
      <c r="F543" s="1">
        <f>VLOOKUP(A543,samples!A:H,8,FALSE)</f>
        <v>2</v>
      </c>
      <c r="G543" s="1" t="s">
        <v>1572</v>
      </c>
      <c r="H543" s="1" t="s">
        <v>1337</v>
      </c>
      <c r="I543" s="1" t="s">
        <v>74</v>
      </c>
      <c r="J543" s="1">
        <v>0</v>
      </c>
      <c r="K543" s="1" t="s">
        <v>434</v>
      </c>
      <c r="L543" s="1" t="e">
        <v>#N/A</v>
      </c>
      <c r="M543" s="1" t="e">
        <v>#N/A</v>
      </c>
      <c r="N543" s="1" t="e">
        <v>#N/A</v>
      </c>
      <c r="O543" s="1" t="e">
        <v>#N/A</v>
      </c>
      <c r="P543" s="1">
        <v>93.8</v>
      </c>
      <c r="Q543" s="1">
        <v>130.19999999999999</v>
      </c>
      <c r="R543" s="1">
        <v>174</v>
      </c>
      <c r="S543" s="13">
        <v>160</v>
      </c>
      <c r="T543" s="13">
        <v>130</v>
      </c>
      <c r="U543" s="13">
        <v>80</v>
      </c>
      <c r="V543" s="7">
        <v>123.33333333333334</v>
      </c>
    </row>
    <row r="544" spans="1:22" ht="15.75" customHeight="1" x14ac:dyDescent="0.2">
      <c r="A544" s="1" t="s">
        <v>3987</v>
      </c>
      <c r="B544" s="1" t="s">
        <v>659</v>
      </c>
      <c r="C544" s="1" t="s">
        <v>659</v>
      </c>
      <c r="D544" s="1">
        <f>VLOOKUP(A544,samples!A:E,5,FALSE)</f>
        <v>624</v>
      </c>
      <c r="E544" s="1" t="s">
        <v>2933</v>
      </c>
      <c r="F544" s="1">
        <f>VLOOKUP(A544,samples!A:H,8,FALSE)</f>
        <v>2</v>
      </c>
      <c r="G544" s="1" t="s">
        <v>1580</v>
      </c>
      <c r="H544" s="1" t="s">
        <v>1336</v>
      </c>
      <c r="I544" s="1" t="s">
        <v>74</v>
      </c>
      <c r="J544" s="1">
        <v>0</v>
      </c>
      <c r="K544" s="1" t="s">
        <v>434</v>
      </c>
      <c r="L544" s="1" t="e">
        <v>#N/A</v>
      </c>
      <c r="M544" s="1" t="e">
        <v>#N/A</v>
      </c>
      <c r="N544" s="1" t="e">
        <v>#N/A</v>
      </c>
      <c r="O544" s="1" t="e">
        <v>#N/A</v>
      </c>
      <c r="P544" s="1">
        <v>88.7</v>
      </c>
      <c r="Q544" s="1">
        <v>125</v>
      </c>
      <c r="R544" s="1">
        <v>169.4</v>
      </c>
      <c r="S544" s="29">
        <v>170</v>
      </c>
      <c r="T544" s="29">
        <v>130</v>
      </c>
      <c r="U544" s="29">
        <v>90</v>
      </c>
      <c r="V544" s="7">
        <v>128.30000000000001</v>
      </c>
    </row>
    <row r="545" spans="1:22" ht="15.75" customHeight="1" x14ac:dyDescent="0.2">
      <c r="A545" s="1" t="s">
        <v>3991</v>
      </c>
      <c r="B545" s="1" t="s">
        <v>650</v>
      </c>
      <c r="C545" s="1" t="s">
        <v>650</v>
      </c>
      <c r="D545" s="1">
        <f>VLOOKUP(A545,samples!A:E,5,FALSE)</f>
        <v>625</v>
      </c>
      <c r="E545" s="1" t="s">
        <v>2917</v>
      </c>
      <c r="F545" s="1">
        <f>VLOOKUP(A545,samples!A:H,8,FALSE)</f>
        <v>2</v>
      </c>
      <c r="G545" s="1" t="s">
        <v>1572</v>
      </c>
      <c r="H545" s="1" t="s">
        <v>1337</v>
      </c>
      <c r="I545" s="1" t="s">
        <v>74</v>
      </c>
      <c r="J545" s="1">
        <v>0</v>
      </c>
      <c r="K545" s="1" t="s">
        <v>434</v>
      </c>
      <c r="L545" s="1" t="e">
        <v>#N/A</v>
      </c>
      <c r="M545" s="1" t="e">
        <v>#N/A</v>
      </c>
      <c r="N545" s="1" t="e">
        <v>#N/A</v>
      </c>
      <c r="O545" s="1" t="e">
        <v>#N/A</v>
      </c>
      <c r="P545" s="1">
        <v>90.1</v>
      </c>
      <c r="Q545" s="1">
        <v>130.80000000000001</v>
      </c>
      <c r="R545" s="1">
        <v>177.3</v>
      </c>
      <c r="S545" s="23">
        <v>170</v>
      </c>
      <c r="T545" s="23">
        <v>130</v>
      </c>
      <c r="U545" s="23">
        <v>80</v>
      </c>
      <c r="V545" s="7">
        <v>123.26666666666665</v>
      </c>
    </row>
    <row r="546" spans="1:22" ht="15.75" customHeight="1" x14ac:dyDescent="0.2">
      <c r="A546" s="1" t="s">
        <v>3998</v>
      </c>
      <c r="B546" s="1" t="s">
        <v>4000</v>
      </c>
      <c r="C546" s="1" t="s">
        <v>1050</v>
      </c>
      <c r="D546" s="1">
        <f>VLOOKUP(A546,samples!A:E,5,FALSE)</f>
        <v>626</v>
      </c>
      <c r="E546" s="1" t="s">
        <v>2429</v>
      </c>
      <c r="F546" s="1">
        <f>VLOOKUP(A546,samples!A:H,8,FALSE)</f>
        <v>2</v>
      </c>
      <c r="G546" s="1" t="s">
        <v>236</v>
      </c>
      <c r="H546" s="1" t="s">
        <v>253</v>
      </c>
      <c r="I546" s="1" t="s">
        <v>275</v>
      </c>
      <c r="J546" s="1">
        <v>0</v>
      </c>
      <c r="K546" s="1" t="s">
        <v>434</v>
      </c>
      <c r="L546" s="1" t="e">
        <v>#N/A</v>
      </c>
      <c r="M546" s="1" t="e">
        <v>#N/A</v>
      </c>
      <c r="N546" s="1" t="e">
        <v>#N/A</v>
      </c>
      <c r="O546" s="1" t="e">
        <v>#N/A</v>
      </c>
      <c r="P546" s="1">
        <v>68.3</v>
      </c>
      <c r="Q546" s="1">
        <v>101.7</v>
      </c>
      <c r="R546" s="1">
        <v>149.5</v>
      </c>
      <c r="S546" s="6">
        <v>190</v>
      </c>
      <c r="T546" s="6">
        <v>150</v>
      </c>
      <c r="U546" s="6">
        <v>110</v>
      </c>
      <c r="V546" s="7">
        <v>149.5</v>
      </c>
    </row>
    <row r="547" spans="1:22" ht="15.75" customHeight="1" x14ac:dyDescent="0.2">
      <c r="A547" s="1" t="s">
        <v>4013</v>
      </c>
      <c r="B547" s="1" t="s">
        <v>1296</v>
      </c>
      <c r="C547" s="1" t="s">
        <v>1296</v>
      </c>
      <c r="D547" s="1">
        <f>VLOOKUP(A547,samples!A:E,5,FALSE)</f>
        <v>628</v>
      </c>
      <c r="E547" s="1" t="s">
        <v>4014</v>
      </c>
      <c r="F547" s="1">
        <f>VLOOKUP(A547,samples!A:H,8,FALSE)</f>
        <v>2</v>
      </c>
      <c r="G547" s="1" t="s">
        <v>236</v>
      </c>
      <c r="H547" s="1" t="s">
        <v>253</v>
      </c>
      <c r="I547" s="1" t="s">
        <v>74</v>
      </c>
      <c r="J547" s="1">
        <v>0</v>
      </c>
      <c r="K547" s="1" t="s">
        <v>356</v>
      </c>
      <c r="L547" s="1" t="e">
        <v>#N/A</v>
      </c>
      <c r="M547" s="1" t="e">
        <v>#N/A</v>
      </c>
      <c r="N547" s="1" t="e">
        <v>#N/A</v>
      </c>
      <c r="O547" s="1" t="e">
        <v>#N/A</v>
      </c>
      <c r="P547" s="1">
        <v>85.6</v>
      </c>
      <c r="Q547" s="1">
        <v>124.4</v>
      </c>
      <c r="R547" s="1">
        <v>171.8</v>
      </c>
      <c r="S547" s="23">
        <v>170</v>
      </c>
      <c r="T547" s="23">
        <v>130</v>
      </c>
      <c r="U547" s="23">
        <v>80</v>
      </c>
      <c r="V547" s="7">
        <v>128.73333333333335</v>
      </c>
    </row>
    <row r="548" spans="1:22" ht="15.75" customHeight="1" x14ac:dyDescent="0.2">
      <c r="A548" s="1" t="s">
        <v>4021</v>
      </c>
      <c r="B548" s="1" t="s">
        <v>907</v>
      </c>
      <c r="C548" s="1" t="s">
        <v>907</v>
      </c>
      <c r="D548" s="1">
        <f>VLOOKUP(A548,samples!A:E,5,FALSE)</f>
        <v>629</v>
      </c>
      <c r="E548" s="1" t="s">
        <v>3388</v>
      </c>
      <c r="F548" s="1">
        <f>VLOOKUP(A548,samples!A:H,8,FALSE)</f>
        <v>2</v>
      </c>
      <c r="G548" s="1" t="s">
        <v>236</v>
      </c>
      <c r="H548" s="1" t="s">
        <v>253</v>
      </c>
      <c r="I548" s="1" t="s">
        <v>275</v>
      </c>
      <c r="J548" s="1">
        <v>0</v>
      </c>
      <c r="K548" s="1" t="s">
        <v>434</v>
      </c>
      <c r="L548" s="1" t="e">
        <v>#N/A</v>
      </c>
      <c r="M548" s="1" t="e">
        <v>#N/A</v>
      </c>
      <c r="N548" s="1" t="e">
        <v>#N/A</v>
      </c>
      <c r="O548" s="1" t="e">
        <v>#N/A</v>
      </c>
      <c r="P548" s="1">
        <v>80</v>
      </c>
      <c r="Q548" s="1">
        <v>115.4</v>
      </c>
      <c r="R548" s="1">
        <v>166.4</v>
      </c>
      <c r="S548" s="47">
        <v>180</v>
      </c>
      <c r="T548" s="47">
        <v>140</v>
      </c>
      <c r="U548" s="47">
        <v>90</v>
      </c>
      <c r="V548" s="7">
        <v>135.39999999999998</v>
      </c>
    </row>
    <row r="549" spans="1:22" ht="15.75" customHeight="1" x14ac:dyDescent="0.2">
      <c r="A549" s="1" t="s">
        <v>4027</v>
      </c>
      <c r="B549" s="1" t="s">
        <v>1292</v>
      </c>
      <c r="C549" s="1" t="s">
        <v>1292</v>
      </c>
      <c r="D549" s="1">
        <f>VLOOKUP(A549,samples!A:E,5,FALSE)</f>
        <v>630</v>
      </c>
      <c r="E549" s="1" t="s">
        <v>4029</v>
      </c>
      <c r="F549" s="1">
        <f>VLOOKUP(A549,samples!A:H,8,FALSE)</f>
        <v>2</v>
      </c>
      <c r="G549" s="1" t="s">
        <v>1915</v>
      </c>
      <c r="H549" s="1" t="s">
        <v>107</v>
      </c>
      <c r="I549" s="1" t="s">
        <v>74</v>
      </c>
      <c r="J549" s="1">
        <v>0</v>
      </c>
      <c r="K549" s="1" t="s">
        <v>356</v>
      </c>
      <c r="L549" s="1" t="e">
        <v>#N/A</v>
      </c>
      <c r="M549" s="1" t="e">
        <v>#N/A</v>
      </c>
      <c r="N549" s="1" t="e">
        <v>#N/A</v>
      </c>
      <c r="O549" s="1" t="e">
        <v>#N/A</v>
      </c>
      <c r="P549" s="1">
        <v>92</v>
      </c>
      <c r="Q549" s="1">
        <v>128.5</v>
      </c>
      <c r="R549" s="1">
        <v>175.8</v>
      </c>
      <c r="S549" s="13">
        <v>160</v>
      </c>
      <c r="T549" s="13">
        <v>130</v>
      </c>
      <c r="U549" s="13">
        <v>80</v>
      </c>
      <c r="V549" s="7">
        <v>123.9</v>
      </c>
    </row>
    <row r="550" spans="1:22" ht="15.75" customHeight="1" x14ac:dyDescent="0.2">
      <c r="A550" s="1" t="s">
        <v>4033</v>
      </c>
      <c r="B550" s="1" t="s">
        <v>4033</v>
      </c>
      <c r="C550" s="1" t="s">
        <v>4033</v>
      </c>
      <c r="D550" s="1">
        <f>VLOOKUP(A550,samples!A:E,5,FALSE)</f>
        <v>631</v>
      </c>
      <c r="E550" s="1" t="s">
        <v>4035</v>
      </c>
      <c r="F550" s="1">
        <f>VLOOKUP(A550,samples!A:H,8,FALSE)</f>
        <v>2</v>
      </c>
      <c r="G550" s="1" t="s">
        <v>236</v>
      </c>
      <c r="H550" s="1" t="s">
        <v>253</v>
      </c>
      <c r="I550" s="1" t="s">
        <v>374</v>
      </c>
      <c r="J550" s="1" t="s">
        <v>1643</v>
      </c>
      <c r="K550" s="1" t="s">
        <v>434</v>
      </c>
      <c r="L550" s="1">
        <v>0</v>
      </c>
      <c r="M550" s="1">
        <v>0</v>
      </c>
      <c r="N550" s="1">
        <v>0</v>
      </c>
      <c r="O550" s="1">
        <v>0</v>
      </c>
      <c r="P550" s="1" t="e">
        <v>#N/A</v>
      </c>
      <c r="Q550" s="1" t="e">
        <v>#N/A</v>
      </c>
      <c r="R550" s="1" t="e">
        <v>#N/A</v>
      </c>
      <c r="S550" s="1" t="e">
        <v>#N/A</v>
      </c>
      <c r="T550" s="1" t="e">
        <v>#N/A</v>
      </c>
      <c r="U550" s="1" t="e">
        <v>#N/A</v>
      </c>
      <c r="V550" s="7" t="e">
        <v>#N/A</v>
      </c>
    </row>
    <row r="551" spans="1:22" ht="15.75" customHeight="1" x14ac:dyDescent="0.2">
      <c r="A551" s="1" t="s">
        <v>4037</v>
      </c>
      <c r="B551" s="1" t="s">
        <v>942</v>
      </c>
      <c r="C551" s="1" t="s">
        <v>942</v>
      </c>
      <c r="D551" s="1">
        <f>VLOOKUP(A551,samples!A:E,5,FALSE)</f>
        <v>632</v>
      </c>
      <c r="E551" s="1" t="s">
        <v>3452</v>
      </c>
      <c r="F551" s="1">
        <f>VLOOKUP(A551,samples!A:H,8,FALSE)</f>
        <v>2</v>
      </c>
      <c r="G551" s="1" t="s">
        <v>1580</v>
      </c>
      <c r="H551" s="1" t="s">
        <v>1336</v>
      </c>
      <c r="I551" s="1" t="s">
        <v>275</v>
      </c>
      <c r="J551" s="1">
        <v>0</v>
      </c>
      <c r="K551" s="1" t="s">
        <v>434</v>
      </c>
      <c r="L551" s="1" t="e">
        <v>#N/A</v>
      </c>
      <c r="M551" s="1" t="e">
        <v>#N/A</v>
      </c>
      <c r="N551" s="1" t="e">
        <v>#N/A</v>
      </c>
      <c r="O551" s="1" t="e">
        <v>#N/A</v>
      </c>
      <c r="P551" s="1">
        <v>78.900000000000006</v>
      </c>
      <c r="Q551" s="1">
        <v>84.9</v>
      </c>
      <c r="R551" s="1">
        <v>134.19999999999999</v>
      </c>
      <c r="S551" s="31">
        <v>180</v>
      </c>
      <c r="T551" s="31">
        <v>170</v>
      </c>
      <c r="U551" s="31">
        <v>120</v>
      </c>
      <c r="V551" s="7">
        <v>156.66666666666669</v>
      </c>
    </row>
    <row r="552" spans="1:22" ht="15.75" customHeight="1" x14ac:dyDescent="0.2">
      <c r="A552" s="1" t="s">
        <v>2710</v>
      </c>
      <c r="B552" s="1" t="s">
        <v>4046</v>
      </c>
      <c r="C552" s="1" t="s">
        <v>181</v>
      </c>
      <c r="D552" s="1">
        <f>VLOOKUP(A552,samples!A:E,5,FALSE)</f>
        <v>633</v>
      </c>
      <c r="E552" s="1" t="s">
        <v>2120</v>
      </c>
      <c r="F552" s="1">
        <f>VLOOKUP(A552,samples!A:H,8,FALSE)</f>
        <v>3</v>
      </c>
      <c r="G552" s="1" t="s">
        <v>271</v>
      </c>
      <c r="H552" s="1" t="s">
        <v>107</v>
      </c>
      <c r="I552" s="1" t="s">
        <v>61</v>
      </c>
      <c r="J552" s="1">
        <v>0</v>
      </c>
      <c r="K552" s="1" t="s">
        <v>47</v>
      </c>
      <c r="L552" s="1" t="e">
        <v>#N/A</v>
      </c>
      <c r="M552" s="1" t="e">
        <v>#N/A</v>
      </c>
      <c r="N552" s="1" t="e">
        <v>#N/A</v>
      </c>
      <c r="O552" s="1" t="e">
        <v>#N/A</v>
      </c>
      <c r="P552" s="1">
        <v>73.2</v>
      </c>
      <c r="Q552" s="1">
        <v>73.8</v>
      </c>
      <c r="R552" s="1">
        <v>127.4</v>
      </c>
      <c r="S552" s="26">
        <v>180</v>
      </c>
      <c r="T552" s="26">
        <v>180</v>
      </c>
      <c r="U552" s="26">
        <v>130</v>
      </c>
      <c r="V552" s="7">
        <v>164.53333333333336</v>
      </c>
    </row>
    <row r="553" spans="1:22" ht="15.75" customHeight="1" x14ac:dyDescent="0.2">
      <c r="A553" s="1" t="s">
        <v>2869</v>
      </c>
      <c r="B553" s="1" t="s">
        <v>967</v>
      </c>
      <c r="C553" s="1" t="s">
        <v>967</v>
      </c>
      <c r="D553" s="1">
        <f>VLOOKUP(A553,samples!A:E,5,FALSE)</f>
        <v>636</v>
      </c>
      <c r="E553" s="1" t="s">
        <v>2120</v>
      </c>
      <c r="F553" s="1">
        <f>VLOOKUP(A553,samples!A:H,8,FALSE)</f>
        <v>3</v>
      </c>
      <c r="G553" s="1" t="s">
        <v>236</v>
      </c>
      <c r="H553" s="1" t="s">
        <v>253</v>
      </c>
      <c r="I553" s="1" t="s">
        <v>344</v>
      </c>
      <c r="J553" s="1">
        <v>0</v>
      </c>
      <c r="K553" s="1" t="s">
        <v>47</v>
      </c>
      <c r="L553" s="1" t="s">
        <v>535</v>
      </c>
      <c r="M553" s="1" t="s">
        <v>49</v>
      </c>
      <c r="N553" s="1">
        <v>45.9</v>
      </c>
      <c r="O553" s="1">
        <v>3241</v>
      </c>
      <c r="P553" s="1">
        <v>73.7</v>
      </c>
      <c r="Q553" s="1">
        <v>79.7</v>
      </c>
      <c r="R553" s="1">
        <v>132.4</v>
      </c>
      <c r="S553" s="51">
        <v>180</v>
      </c>
      <c r="T553" s="51">
        <v>180</v>
      </c>
      <c r="U553" s="51">
        <v>120</v>
      </c>
      <c r="V553" s="7">
        <v>160.73333333333335</v>
      </c>
    </row>
    <row r="554" spans="1:22" ht="15.75" customHeight="1" x14ac:dyDescent="0.2">
      <c r="A554" s="1" t="s">
        <v>2178</v>
      </c>
      <c r="B554" s="1" t="s">
        <v>111</v>
      </c>
      <c r="C554" s="1" t="s">
        <v>111</v>
      </c>
      <c r="D554" s="1">
        <f>VLOOKUP(A554,samples!A:E,5,FALSE)</f>
        <v>637</v>
      </c>
      <c r="E554" s="1" t="s">
        <v>2175</v>
      </c>
      <c r="F554" s="1">
        <f>VLOOKUP(A554,samples!A:H,8,FALSE)</f>
        <v>3</v>
      </c>
      <c r="G554" s="1" t="s">
        <v>1350</v>
      </c>
      <c r="H554" s="1" t="s">
        <v>1330</v>
      </c>
      <c r="I554" s="1" t="s">
        <v>74</v>
      </c>
      <c r="J554" s="1">
        <v>0</v>
      </c>
      <c r="K554" s="1" t="s">
        <v>47</v>
      </c>
      <c r="L554" s="1" t="e">
        <v>#N/A</v>
      </c>
      <c r="M554" s="1" t="e">
        <v>#N/A</v>
      </c>
      <c r="N554" s="1" t="e">
        <v>#N/A</v>
      </c>
      <c r="O554" s="1" t="e">
        <v>#N/A</v>
      </c>
      <c r="P554" s="1">
        <v>74.2</v>
      </c>
      <c r="Q554" s="1">
        <v>76.599999999999994</v>
      </c>
      <c r="R554" s="1">
        <v>130.6</v>
      </c>
      <c r="S554" s="26">
        <v>180</v>
      </c>
      <c r="T554" s="26">
        <v>180</v>
      </c>
      <c r="U554" s="26">
        <v>130</v>
      </c>
      <c r="V554" s="7">
        <v>162.19999999999999</v>
      </c>
    </row>
    <row r="555" spans="1:22" ht="15.75" customHeight="1" x14ac:dyDescent="0.2">
      <c r="A555" s="9" t="s">
        <v>2724</v>
      </c>
      <c r="B555" s="1" t="s">
        <v>388</v>
      </c>
      <c r="C555" s="1" t="s">
        <v>388</v>
      </c>
      <c r="D555" s="1">
        <f>VLOOKUP(A555,samples!A:E,5,FALSE)</f>
        <v>638</v>
      </c>
      <c r="E555" s="1" t="s">
        <v>2120</v>
      </c>
      <c r="F555" s="1">
        <f>VLOOKUP(A555,samples!A:H,8,FALSE)</f>
        <v>3</v>
      </c>
      <c r="G555" s="1" t="s">
        <v>578</v>
      </c>
      <c r="H555" s="1" t="s">
        <v>816</v>
      </c>
      <c r="I555" s="1" t="s">
        <v>61</v>
      </c>
      <c r="J555" s="1">
        <v>0</v>
      </c>
      <c r="K555" s="1" t="s">
        <v>47</v>
      </c>
      <c r="L555" s="1" t="e">
        <v>#N/A</v>
      </c>
      <c r="M555" s="1" t="e">
        <v>#N/A</v>
      </c>
      <c r="N555" s="1" t="e">
        <v>#N/A</v>
      </c>
      <c r="O555" s="1" t="e">
        <v>#N/A</v>
      </c>
      <c r="P555" s="1">
        <v>75.5</v>
      </c>
      <c r="Q555" s="1">
        <v>76.400000000000006</v>
      </c>
      <c r="R555" s="1">
        <v>130.9</v>
      </c>
      <c r="S555" s="1">
        <f t="shared" ref="S555:U555" si="22">ROUND((256-P555),-1)</f>
        <v>180</v>
      </c>
      <c r="T555" s="1">
        <f t="shared" si="22"/>
        <v>180</v>
      </c>
      <c r="U555" s="1">
        <f t="shared" si="22"/>
        <v>130</v>
      </c>
      <c r="V555" s="7">
        <v>161.73333333333335</v>
      </c>
    </row>
    <row r="556" spans="1:22" ht="15.75" customHeight="1" x14ac:dyDescent="0.2">
      <c r="A556" s="1" t="s">
        <v>2734</v>
      </c>
      <c r="B556" s="1" t="s">
        <v>908</v>
      </c>
      <c r="C556" s="1" t="s">
        <v>908</v>
      </c>
      <c r="D556" s="1">
        <f>VLOOKUP(A556,samples!A:E,5,FALSE)</f>
        <v>639</v>
      </c>
      <c r="E556" s="1" t="s">
        <v>2120</v>
      </c>
      <c r="F556" s="1">
        <f>VLOOKUP(A556,samples!A:H,8,FALSE)</f>
        <v>3</v>
      </c>
      <c r="G556" s="1" t="s">
        <v>174</v>
      </c>
      <c r="H556" s="1" t="s">
        <v>175</v>
      </c>
      <c r="I556" s="1" t="s">
        <v>773</v>
      </c>
      <c r="J556" s="1">
        <v>0</v>
      </c>
      <c r="K556" s="1" t="s">
        <v>47</v>
      </c>
      <c r="L556" s="1" t="e">
        <v>#N/A</v>
      </c>
      <c r="M556" s="1" t="e">
        <v>#N/A</v>
      </c>
      <c r="N556" s="1" t="e">
        <v>#N/A</v>
      </c>
      <c r="O556" s="1" t="e">
        <v>#N/A</v>
      </c>
      <c r="P556" s="1">
        <v>73.599999999999994</v>
      </c>
      <c r="Q556" s="1">
        <v>76.2</v>
      </c>
      <c r="R556" s="1">
        <v>131</v>
      </c>
      <c r="S556" s="26">
        <v>180</v>
      </c>
      <c r="T556" s="26">
        <v>180</v>
      </c>
      <c r="U556" s="26">
        <v>130</v>
      </c>
      <c r="V556" s="7">
        <v>162.39999999999998</v>
      </c>
    </row>
    <row r="557" spans="1:22" ht="15.75" customHeight="1" x14ac:dyDescent="0.2">
      <c r="A557" s="9" t="s">
        <v>3111</v>
      </c>
      <c r="B557" s="1" t="s">
        <v>203</v>
      </c>
      <c r="C557" s="1" t="s">
        <v>203</v>
      </c>
      <c r="D557" s="1">
        <f>VLOOKUP(A557,samples!A:E,5,FALSE)</f>
        <v>640</v>
      </c>
      <c r="E557" s="1" t="s">
        <v>3112</v>
      </c>
      <c r="F557" s="1">
        <f>VLOOKUP(A557,samples!A:H,8,FALSE)</f>
        <v>3</v>
      </c>
      <c r="G557" s="1" t="s">
        <v>1966</v>
      </c>
      <c r="H557" s="1" t="s">
        <v>1331</v>
      </c>
      <c r="I557" s="1" t="s">
        <v>74</v>
      </c>
      <c r="J557" s="1">
        <v>0</v>
      </c>
      <c r="K557" s="1" t="s">
        <v>47</v>
      </c>
      <c r="L557" s="1" t="e">
        <v>#N/A</v>
      </c>
      <c r="M557" s="1" t="e">
        <v>#N/A</v>
      </c>
      <c r="N557" s="1" t="e">
        <v>#N/A</v>
      </c>
      <c r="O557" s="1" t="e">
        <v>#N/A</v>
      </c>
      <c r="P557" s="1">
        <v>75.5</v>
      </c>
      <c r="Q557" s="1">
        <v>77.7</v>
      </c>
      <c r="R557" s="1">
        <v>132.69999999999999</v>
      </c>
      <c r="S557" s="1">
        <f t="shared" ref="S557:U557" si="23">ROUND((256-P557),-1)</f>
        <v>180</v>
      </c>
      <c r="T557" s="1">
        <f t="shared" si="23"/>
        <v>180</v>
      </c>
      <c r="U557" s="1">
        <f t="shared" si="23"/>
        <v>120</v>
      </c>
      <c r="V557" s="7">
        <v>160.69999999999999</v>
      </c>
    </row>
    <row r="558" spans="1:22" ht="15.75" customHeight="1" x14ac:dyDescent="0.2">
      <c r="A558" s="1" t="s">
        <v>4090</v>
      </c>
      <c r="B558" s="1" t="s">
        <v>916</v>
      </c>
      <c r="C558" s="1" t="s">
        <v>916</v>
      </c>
      <c r="D558" s="1">
        <f>VLOOKUP(A558,samples!A:E,5,FALSE)</f>
        <v>641</v>
      </c>
      <c r="E558" s="1" t="s">
        <v>3409</v>
      </c>
      <c r="F558" s="1">
        <f>VLOOKUP(A558,samples!A:H,8,FALSE)</f>
        <v>3</v>
      </c>
      <c r="G558" s="1" t="s">
        <v>174</v>
      </c>
      <c r="H558" s="1" t="s">
        <v>175</v>
      </c>
      <c r="I558" s="1" t="s">
        <v>773</v>
      </c>
      <c r="J558" s="1">
        <v>0</v>
      </c>
      <c r="K558" s="1" t="s">
        <v>47</v>
      </c>
      <c r="L558" s="1" t="e">
        <v>#N/A</v>
      </c>
      <c r="M558" s="1" t="e">
        <v>#N/A</v>
      </c>
      <c r="N558" s="1" t="e">
        <v>#N/A</v>
      </c>
      <c r="O558" s="1" t="e">
        <v>#N/A</v>
      </c>
      <c r="P558" s="1">
        <v>73.400000000000006</v>
      </c>
      <c r="Q558" s="1">
        <v>75</v>
      </c>
      <c r="R558" s="1">
        <v>130.69999999999999</v>
      </c>
      <c r="S558" s="26">
        <v>180</v>
      </c>
      <c r="T558" s="26">
        <v>180</v>
      </c>
      <c r="U558" s="26">
        <v>130</v>
      </c>
      <c r="V558" s="7">
        <v>162.96666666666664</v>
      </c>
    </row>
    <row r="559" spans="1:22" ht="15.75" customHeight="1" x14ac:dyDescent="0.2">
      <c r="A559" s="1" t="s">
        <v>2860</v>
      </c>
      <c r="B559" s="1" t="s">
        <v>718</v>
      </c>
      <c r="C559" s="1" t="s">
        <v>718</v>
      </c>
      <c r="D559" s="1">
        <f>VLOOKUP(A559,samples!A:E,5,FALSE)</f>
        <v>642</v>
      </c>
      <c r="E559" s="1" t="s">
        <v>2120</v>
      </c>
      <c r="F559" s="1">
        <f>VLOOKUP(A559,samples!A:H,8,FALSE)</f>
        <v>3</v>
      </c>
      <c r="G559" s="1" t="s">
        <v>1483</v>
      </c>
      <c r="H559" s="1" t="s">
        <v>1332</v>
      </c>
      <c r="I559" s="1" t="s">
        <v>61</v>
      </c>
      <c r="J559" s="1">
        <v>0</v>
      </c>
      <c r="K559" s="1" t="s">
        <v>47</v>
      </c>
      <c r="L559" s="1" t="e">
        <v>#N/A</v>
      </c>
      <c r="M559" s="1" t="e">
        <v>#N/A</v>
      </c>
      <c r="N559" s="1" t="e">
        <v>#N/A</v>
      </c>
      <c r="O559" s="1" t="e">
        <v>#N/A</v>
      </c>
      <c r="P559" s="1">
        <v>78.900000000000006</v>
      </c>
      <c r="Q559" s="1">
        <v>96.9</v>
      </c>
      <c r="R559" s="1">
        <v>148</v>
      </c>
      <c r="S559" s="10">
        <v>180</v>
      </c>
      <c r="T559" s="10">
        <v>160</v>
      </c>
      <c r="U559" s="10">
        <v>110</v>
      </c>
      <c r="V559" s="7">
        <v>148.06666666666666</v>
      </c>
    </row>
    <row r="560" spans="1:22" ht="15.75" customHeight="1" x14ac:dyDescent="0.2">
      <c r="A560" s="1" t="s">
        <v>2881</v>
      </c>
      <c r="B560" s="1" t="s">
        <v>943</v>
      </c>
      <c r="C560" s="1" t="s">
        <v>943</v>
      </c>
      <c r="D560" s="1">
        <f>VLOOKUP(A560,samples!A:E,5,FALSE)</f>
        <v>643</v>
      </c>
      <c r="E560" s="1" t="s">
        <v>2120</v>
      </c>
      <c r="F560" s="1">
        <f>VLOOKUP(A560,samples!A:H,8,FALSE)</f>
        <v>3</v>
      </c>
      <c r="G560" s="1" t="s">
        <v>1580</v>
      </c>
      <c r="H560" s="1" t="s">
        <v>1336</v>
      </c>
      <c r="I560" s="1" t="s">
        <v>61</v>
      </c>
      <c r="J560" s="1">
        <v>0</v>
      </c>
      <c r="K560" s="1" t="s">
        <v>47</v>
      </c>
      <c r="L560" s="1" t="e">
        <v>#N/A</v>
      </c>
      <c r="M560" s="1" t="e">
        <v>#N/A</v>
      </c>
      <c r="N560" s="1" t="e">
        <v>#N/A</v>
      </c>
      <c r="O560" s="1" t="e">
        <v>#N/A</v>
      </c>
      <c r="P560" s="1">
        <v>74.2</v>
      </c>
      <c r="Q560" s="1">
        <v>76.7</v>
      </c>
      <c r="R560" s="1">
        <v>129.5</v>
      </c>
      <c r="S560" s="26">
        <v>180</v>
      </c>
      <c r="T560" s="26">
        <v>180</v>
      </c>
      <c r="U560" s="26">
        <v>130</v>
      </c>
      <c r="V560" s="7">
        <v>162.53333333333336</v>
      </c>
    </row>
    <row r="561" spans="1:22" ht="15.75" customHeight="1" x14ac:dyDescent="0.2">
      <c r="A561" s="1" t="s">
        <v>2755</v>
      </c>
      <c r="B561" s="1" t="s">
        <v>4102</v>
      </c>
      <c r="C561" s="1" t="s">
        <v>211</v>
      </c>
      <c r="D561" s="1">
        <f>VLOOKUP(A561,samples!A:E,5,FALSE)</f>
        <v>644</v>
      </c>
      <c r="E561" s="1" t="s">
        <v>2120</v>
      </c>
      <c r="F561" s="1">
        <f>VLOOKUP(A561,samples!A:H,8,FALSE)</f>
        <v>3</v>
      </c>
      <c r="G561" s="1" t="s">
        <v>1580</v>
      </c>
      <c r="H561" s="1" t="s">
        <v>1336</v>
      </c>
      <c r="I561" s="1" t="s">
        <v>275</v>
      </c>
      <c r="J561" s="1">
        <v>0</v>
      </c>
      <c r="K561" s="1" t="s">
        <v>47</v>
      </c>
      <c r="L561" s="1" t="e">
        <v>#N/A</v>
      </c>
      <c r="M561" s="1" t="e">
        <v>#N/A</v>
      </c>
      <c r="N561" s="1" t="e">
        <v>#N/A</v>
      </c>
      <c r="O561" s="1" t="e">
        <v>#N/A</v>
      </c>
      <c r="P561" s="1">
        <v>74.099999999999994</v>
      </c>
      <c r="Q561" s="1">
        <v>77.099999999999994</v>
      </c>
      <c r="R561" s="1">
        <v>130.9</v>
      </c>
      <c r="S561" s="26">
        <v>180</v>
      </c>
      <c r="T561" s="26">
        <v>180</v>
      </c>
      <c r="U561" s="26">
        <v>130</v>
      </c>
      <c r="V561" s="7">
        <v>161.96666666666664</v>
      </c>
    </row>
    <row r="562" spans="1:22" ht="15.75" customHeight="1" x14ac:dyDescent="0.2">
      <c r="A562" s="1" t="s">
        <v>2827</v>
      </c>
      <c r="B562" s="1" t="s">
        <v>4106</v>
      </c>
      <c r="C562" s="1" t="s">
        <v>918</v>
      </c>
      <c r="D562" s="1">
        <f>VLOOKUP(A562,samples!A:E,5,FALSE)</f>
        <v>645</v>
      </c>
      <c r="E562" s="1" t="s">
        <v>2120</v>
      </c>
      <c r="F562" s="1">
        <f>VLOOKUP(A562,samples!A:H,8,FALSE)</f>
        <v>3</v>
      </c>
      <c r="G562" s="1" t="s">
        <v>174</v>
      </c>
      <c r="H562" s="1" t="s">
        <v>175</v>
      </c>
      <c r="I562" s="1" t="s">
        <v>773</v>
      </c>
      <c r="J562" s="1">
        <v>0</v>
      </c>
      <c r="K562" s="1" t="s">
        <v>47</v>
      </c>
      <c r="L562" s="1" t="e">
        <v>#N/A</v>
      </c>
      <c r="M562" s="1" t="e">
        <v>#N/A</v>
      </c>
      <c r="N562" s="1" t="e">
        <v>#N/A</v>
      </c>
      <c r="O562" s="1" t="e">
        <v>#N/A</v>
      </c>
      <c r="P562" s="1">
        <v>75.599999999999994</v>
      </c>
      <c r="Q562" s="1">
        <v>78.099999999999994</v>
      </c>
      <c r="R562" s="1">
        <v>132.19999999999999</v>
      </c>
      <c r="S562" s="51">
        <v>180</v>
      </c>
      <c r="T562" s="51">
        <v>180</v>
      </c>
      <c r="U562" s="51">
        <v>120</v>
      </c>
      <c r="V562" s="7">
        <v>160.69999999999999</v>
      </c>
    </row>
    <row r="563" spans="1:22" ht="15.75" customHeight="1" x14ac:dyDescent="0.2">
      <c r="A563" s="1" t="s">
        <v>3627</v>
      </c>
      <c r="B563" s="1" t="s">
        <v>4111</v>
      </c>
      <c r="C563" s="1" t="s">
        <v>388</v>
      </c>
      <c r="D563" s="1">
        <f>VLOOKUP(A563,samples!A:E,5,FALSE)</f>
        <v>646</v>
      </c>
      <c r="E563" s="1" t="s">
        <v>2564</v>
      </c>
      <c r="F563" s="1">
        <f>VLOOKUP(A563,samples!A:H,8,FALSE)</f>
        <v>3</v>
      </c>
      <c r="G563" s="1" t="s">
        <v>578</v>
      </c>
      <c r="H563" s="1" t="s">
        <v>816</v>
      </c>
      <c r="I563" s="1" t="s">
        <v>61</v>
      </c>
      <c r="J563" s="1">
        <v>0</v>
      </c>
      <c r="K563" s="1" t="s">
        <v>47</v>
      </c>
      <c r="L563" s="1" t="e">
        <v>#N/A</v>
      </c>
      <c r="M563" s="1" t="e">
        <v>#N/A</v>
      </c>
      <c r="N563" s="1" t="e">
        <v>#N/A</v>
      </c>
      <c r="O563" s="1" t="e">
        <v>#N/A</v>
      </c>
      <c r="P563" s="1">
        <v>75.5</v>
      </c>
      <c r="Q563" s="1">
        <v>76.400000000000006</v>
      </c>
      <c r="R563" s="1">
        <v>130.9</v>
      </c>
      <c r="S563" s="26">
        <v>180</v>
      </c>
      <c r="T563" s="26">
        <v>180</v>
      </c>
      <c r="U563" s="26">
        <v>130</v>
      </c>
      <c r="V563" s="7">
        <v>161.73333333333335</v>
      </c>
    </row>
    <row r="564" spans="1:22" ht="15.75" customHeight="1" x14ac:dyDescent="0.2">
      <c r="A564" s="1" t="s">
        <v>3629</v>
      </c>
      <c r="B564" s="1" t="s">
        <v>4120</v>
      </c>
      <c r="C564" s="1" t="s">
        <v>390</v>
      </c>
      <c r="D564" s="1">
        <f>VLOOKUP(A564,samples!A:E,5,FALSE)</f>
        <v>648</v>
      </c>
      <c r="E564" s="1" t="s">
        <v>2566</v>
      </c>
      <c r="F564" s="1">
        <f>VLOOKUP(A564,samples!A:H,8,FALSE)</f>
        <v>3</v>
      </c>
      <c r="G564" s="1" t="s">
        <v>341</v>
      </c>
      <c r="H564" s="1" t="s">
        <v>175</v>
      </c>
      <c r="I564" s="1" t="s">
        <v>258</v>
      </c>
      <c r="J564" s="1">
        <v>0</v>
      </c>
      <c r="K564" s="1" t="s">
        <v>47</v>
      </c>
      <c r="L564" s="1" t="e">
        <v>#N/A</v>
      </c>
      <c r="M564" s="1" t="e">
        <v>#N/A</v>
      </c>
      <c r="N564" s="1" t="e">
        <v>#N/A</v>
      </c>
      <c r="O564" s="1" t="e">
        <v>#N/A</v>
      </c>
      <c r="P564" s="1">
        <v>74.900000000000006</v>
      </c>
      <c r="Q564" s="1">
        <v>76.599999999999994</v>
      </c>
      <c r="R564" s="1">
        <v>132.69999999999999</v>
      </c>
      <c r="S564" s="51">
        <v>180</v>
      </c>
      <c r="T564" s="51">
        <v>180</v>
      </c>
      <c r="U564" s="51">
        <v>120</v>
      </c>
      <c r="V564" s="7">
        <v>161.26666666666665</v>
      </c>
    </row>
    <row r="565" spans="1:22" ht="15.75" customHeight="1" x14ac:dyDescent="0.2">
      <c r="A565" s="9" t="s">
        <v>4126</v>
      </c>
      <c r="B565" s="1" t="s">
        <v>4127</v>
      </c>
      <c r="C565" s="1" t="s">
        <v>908</v>
      </c>
      <c r="D565" s="1">
        <f>VLOOKUP(A565,samples!A:E,5,FALSE)</f>
        <v>649</v>
      </c>
      <c r="E565" s="1" t="s">
        <v>3391</v>
      </c>
      <c r="F565" s="1">
        <f>VLOOKUP(A565,samples!A:H,8,FALSE)</f>
        <v>3</v>
      </c>
      <c r="G565" s="1" t="s">
        <v>174</v>
      </c>
      <c r="H565" s="1" t="s">
        <v>175</v>
      </c>
      <c r="I565" s="1" t="s">
        <v>773</v>
      </c>
      <c r="J565" s="1">
        <v>0</v>
      </c>
      <c r="K565" s="1" t="s">
        <v>47</v>
      </c>
      <c r="L565" s="1" t="e">
        <v>#N/A</v>
      </c>
      <c r="M565" s="1" t="e">
        <v>#N/A</v>
      </c>
      <c r="N565" s="1" t="e">
        <v>#N/A</v>
      </c>
      <c r="O565" s="1" t="e">
        <v>#N/A</v>
      </c>
      <c r="P565" s="1">
        <v>73.599999999999994</v>
      </c>
      <c r="Q565" s="1">
        <v>76.2</v>
      </c>
      <c r="R565" s="1">
        <v>131</v>
      </c>
      <c r="S565" s="1">
        <f t="shared" ref="S565:U565" si="24">ROUND((256-P565),-1)</f>
        <v>180</v>
      </c>
      <c r="T565" s="1">
        <f t="shared" si="24"/>
        <v>180</v>
      </c>
      <c r="U565" s="1">
        <f t="shared" si="24"/>
        <v>130</v>
      </c>
      <c r="V565" s="7">
        <v>162.39999999999998</v>
      </c>
    </row>
    <row r="566" spans="1:22" ht="15.75" customHeight="1" x14ac:dyDescent="0.2">
      <c r="A566" s="9" t="s">
        <v>4132</v>
      </c>
      <c r="B566" s="1" t="s">
        <v>918</v>
      </c>
      <c r="C566" s="1" t="s">
        <v>918</v>
      </c>
      <c r="D566" s="1">
        <f>VLOOKUP(A566,samples!A:E,5,FALSE)</f>
        <v>650</v>
      </c>
      <c r="E566" s="1" t="s">
        <v>3414</v>
      </c>
      <c r="F566" s="1">
        <f>VLOOKUP(A566,samples!A:H,8,FALSE)</f>
        <v>3</v>
      </c>
      <c r="G566" s="1" t="s">
        <v>174</v>
      </c>
      <c r="H566" s="1" t="s">
        <v>175</v>
      </c>
      <c r="I566" s="1" t="s">
        <v>773</v>
      </c>
      <c r="J566" s="1">
        <v>0</v>
      </c>
      <c r="K566" s="1" t="s">
        <v>47</v>
      </c>
      <c r="L566" s="1" t="e">
        <v>#N/A</v>
      </c>
      <c r="M566" s="1" t="e">
        <v>#N/A</v>
      </c>
      <c r="N566" s="1" t="e">
        <v>#N/A</v>
      </c>
      <c r="O566" s="1" t="e">
        <v>#N/A</v>
      </c>
      <c r="P566" s="1">
        <v>75.599999999999994</v>
      </c>
      <c r="Q566" s="1">
        <v>78.099999999999994</v>
      </c>
      <c r="R566" s="1">
        <v>132.19999999999999</v>
      </c>
      <c r="S566" s="1">
        <f t="shared" ref="S566:U566" si="25">ROUND((256-P566),-1)</f>
        <v>180</v>
      </c>
      <c r="T566" s="1">
        <f t="shared" si="25"/>
        <v>180</v>
      </c>
      <c r="U566" s="1">
        <f t="shared" si="25"/>
        <v>120</v>
      </c>
      <c r="V566" s="7">
        <v>160.69999999999999</v>
      </c>
    </row>
    <row r="567" spans="1:22" ht="15.75" customHeight="1" x14ac:dyDescent="0.2">
      <c r="A567" s="1" t="s">
        <v>2847</v>
      </c>
      <c r="B567" s="1" t="s">
        <v>4137</v>
      </c>
      <c r="C567" s="1" t="s">
        <v>203</v>
      </c>
      <c r="D567" s="1">
        <f>VLOOKUP(A567,samples!A:E,5,FALSE)</f>
        <v>651</v>
      </c>
      <c r="E567" s="1" t="s">
        <v>2120</v>
      </c>
      <c r="F567" s="1">
        <f>VLOOKUP(A567,samples!A:H,8,FALSE)</f>
        <v>3</v>
      </c>
      <c r="G567" s="1" t="s">
        <v>1966</v>
      </c>
      <c r="H567" s="1" t="s">
        <v>1331</v>
      </c>
      <c r="I567" s="1" t="s">
        <v>74</v>
      </c>
      <c r="J567" s="1">
        <v>0</v>
      </c>
      <c r="K567" s="1" t="s">
        <v>47</v>
      </c>
      <c r="L567" s="1" t="e">
        <v>#N/A</v>
      </c>
      <c r="M567" s="1" t="e">
        <v>#N/A</v>
      </c>
      <c r="N567" s="1" t="e">
        <v>#N/A</v>
      </c>
      <c r="O567" s="1" t="e">
        <v>#N/A</v>
      </c>
      <c r="P567" s="1">
        <v>75.5</v>
      </c>
      <c r="Q567" s="1">
        <v>77.7</v>
      </c>
      <c r="R567" s="1">
        <v>132.69999999999999</v>
      </c>
      <c r="S567" s="51">
        <v>180</v>
      </c>
      <c r="T567" s="51">
        <v>180</v>
      </c>
      <c r="U567" s="51">
        <v>120</v>
      </c>
      <c r="V567" s="7">
        <v>160.69999999999999</v>
      </c>
    </row>
    <row r="568" spans="1:22" ht="15.75" customHeight="1" x14ac:dyDescent="0.2">
      <c r="A568" s="1" t="s">
        <v>4142</v>
      </c>
      <c r="B568" s="1" t="s">
        <v>839</v>
      </c>
      <c r="C568" s="1" t="s">
        <v>839</v>
      </c>
      <c r="D568" s="1">
        <f>VLOOKUP(A568,samples!A:E,5,FALSE)</f>
        <v>652</v>
      </c>
      <c r="E568" s="1" t="s">
        <v>3222</v>
      </c>
      <c r="F568" s="1">
        <f>VLOOKUP(A568,samples!A:H,8,FALSE)</f>
        <v>3</v>
      </c>
      <c r="G568" s="1" t="s">
        <v>1577</v>
      </c>
      <c r="H568" s="1" t="s">
        <v>1333</v>
      </c>
      <c r="I568" s="1" t="s">
        <v>275</v>
      </c>
      <c r="J568" s="1">
        <v>0</v>
      </c>
      <c r="K568" s="1" t="s">
        <v>47</v>
      </c>
      <c r="L568" s="1" t="e">
        <v>#N/A</v>
      </c>
      <c r="M568" s="1" t="e">
        <v>#N/A</v>
      </c>
      <c r="N568" s="1" t="e">
        <v>#N/A</v>
      </c>
      <c r="O568" s="1" t="e">
        <v>#N/A</v>
      </c>
      <c r="P568" s="1">
        <v>75.7</v>
      </c>
      <c r="Q568" s="1">
        <v>78.8</v>
      </c>
      <c r="R568" s="1">
        <v>133</v>
      </c>
      <c r="S568" s="51">
        <v>180</v>
      </c>
      <c r="T568" s="51">
        <v>180</v>
      </c>
      <c r="U568" s="51">
        <v>120</v>
      </c>
      <c r="V568" s="7">
        <v>160.16666666666669</v>
      </c>
    </row>
    <row r="569" spans="1:22" ht="15.75" customHeight="1" x14ac:dyDescent="0.2">
      <c r="A569" s="9" t="s">
        <v>3132</v>
      </c>
      <c r="B569" s="1" t="s">
        <v>211</v>
      </c>
      <c r="C569" s="1" t="s">
        <v>211</v>
      </c>
      <c r="D569" s="1">
        <f>VLOOKUP(A569,samples!A:E,5,FALSE)</f>
        <v>653</v>
      </c>
      <c r="E569" s="1" t="s">
        <v>3133</v>
      </c>
      <c r="F569" s="1">
        <f>VLOOKUP(A569,samples!A:H,8,FALSE)</f>
        <v>3</v>
      </c>
      <c r="G569" s="1" t="s">
        <v>1580</v>
      </c>
      <c r="H569" s="1" t="s">
        <v>1336</v>
      </c>
      <c r="I569" s="1" t="s">
        <v>275</v>
      </c>
      <c r="J569" s="1">
        <v>0</v>
      </c>
      <c r="K569" s="1" t="s">
        <v>47</v>
      </c>
      <c r="L569" s="1" t="e">
        <v>#N/A</v>
      </c>
      <c r="M569" s="1" t="e">
        <v>#N/A</v>
      </c>
      <c r="N569" s="1" t="e">
        <v>#N/A</v>
      </c>
      <c r="O569" s="1" t="e">
        <v>#N/A</v>
      </c>
      <c r="P569" s="1">
        <v>74.099999999999994</v>
      </c>
      <c r="Q569" s="1">
        <v>77.099999999999994</v>
      </c>
      <c r="R569" s="1">
        <v>130.9</v>
      </c>
      <c r="S569" s="1">
        <f t="shared" ref="S569:U569" si="26">ROUND((256-P569),-1)</f>
        <v>180</v>
      </c>
      <c r="T569" s="1">
        <f t="shared" si="26"/>
        <v>180</v>
      </c>
      <c r="U569" s="1">
        <f t="shared" si="26"/>
        <v>130</v>
      </c>
      <c r="V569" s="7">
        <v>161.96666666666664</v>
      </c>
    </row>
    <row r="570" spans="1:22" ht="15.75" customHeight="1" x14ac:dyDescent="0.2">
      <c r="A570" s="1" t="s">
        <v>2856</v>
      </c>
      <c r="B570" s="1" t="s">
        <v>697</v>
      </c>
      <c r="C570" s="1" t="s">
        <v>697</v>
      </c>
      <c r="D570" s="1">
        <f>VLOOKUP(A570,samples!A:E,5,FALSE)</f>
        <v>654</v>
      </c>
      <c r="E570" s="1" t="s">
        <v>2120</v>
      </c>
      <c r="F570" s="1">
        <f>VLOOKUP(A570,samples!A:H,8,FALSE)</f>
        <v>3</v>
      </c>
      <c r="G570" s="1" t="s">
        <v>1918</v>
      </c>
      <c r="H570" s="1" t="s">
        <v>1330</v>
      </c>
      <c r="I570" s="1" t="s">
        <v>74</v>
      </c>
      <c r="J570" s="1">
        <v>0</v>
      </c>
      <c r="K570" s="1" t="s">
        <v>47</v>
      </c>
      <c r="L570" s="1" t="e">
        <v>#N/A</v>
      </c>
      <c r="M570" s="1" t="e">
        <v>#N/A</v>
      </c>
      <c r="N570" s="1" t="e">
        <v>#N/A</v>
      </c>
      <c r="O570" s="1" t="e">
        <v>#N/A</v>
      </c>
      <c r="P570" s="1">
        <v>122.1</v>
      </c>
      <c r="Q570" s="1">
        <v>166.1</v>
      </c>
      <c r="R570" s="1">
        <v>188.1</v>
      </c>
      <c r="S570" s="48">
        <v>130</v>
      </c>
      <c r="T570" s="48">
        <v>90</v>
      </c>
      <c r="U570" s="48">
        <v>70</v>
      </c>
      <c r="V570" s="7">
        <v>97.233333333333348</v>
      </c>
    </row>
    <row r="571" spans="1:22" ht="15.75" customHeight="1" x14ac:dyDescent="0.2">
      <c r="A571" s="1" t="s">
        <v>2806</v>
      </c>
      <c r="B571" s="1" t="s">
        <v>265</v>
      </c>
      <c r="C571" s="1" t="s">
        <v>265</v>
      </c>
      <c r="D571" s="1">
        <f>VLOOKUP(A571,samples!A:E,5,FALSE)</f>
        <v>655</v>
      </c>
      <c r="E571" s="1" t="s">
        <v>2120</v>
      </c>
      <c r="F571" s="1">
        <f>VLOOKUP(A571,samples!A:H,8,FALSE)</f>
        <v>3</v>
      </c>
      <c r="G571" s="1" t="s">
        <v>169</v>
      </c>
      <c r="H571" s="1" t="s">
        <v>279</v>
      </c>
      <c r="I571" s="1" t="s">
        <v>275</v>
      </c>
      <c r="J571" s="1">
        <v>0</v>
      </c>
      <c r="K571" s="1" t="s">
        <v>47</v>
      </c>
      <c r="L571" s="1" t="e">
        <v>#N/A</v>
      </c>
      <c r="M571" s="1" t="e">
        <v>#N/A</v>
      </c>
      <c r="N571" s="1" t="e">
        <v>#N/A</v>
      </c>
      <c r="O571" s="1" t="e">
        <v>#N/A</v>
      </c>
      <c r="P571" s="1">
        <v>76.5</v>
      </c>
      <c r="Q571" s="1">
        <v>79.099999999999994</v>
      </c>
      <c r="R571" s="1">
        <v>132.30000000000001</v>
      </c>
      <c r="S571" s="51">
        <v>180</v>
      </c>
      <c r="T571" s="51">
        <v>180</v>
      </c>
      <c r="U571" s="51">
        <v>120</v>
      </c>
      <c r="V571" s="7">
        <v>160.03333333333336</v>
      </c>
    </row>
    <row r="572" spans="1:22" ht="15.75" customHeight="1" x14ac:dyDescent="0.2">
      <c r="A572" s="1" t="s">
        <v>2799</v>
      </c>
      <c r="B572" s="1" t="s">
        <v>896</v>
      </c>
      <c r="C572" s="1" t="s">
        <v>896</v>
      </c>
      <c r="D572" s="1">
        <f>VLOOKUP(A572,samples!A:E,5,FALSE)</f>
        <v>657</v>
      </c>
      <c r="E572" s="1" t="s">
        <v>2120</v>
      </c>
      <c r="F572" s="1">
        <f>VLOOKUP(A572,samples!A:H,8,FALSE)</f>
        <v>3</v>
      </c>
      <c r="G572" s="1" t="s">
        <v>906</v>
      </c>
      <c r="H572" s="1" t="s">
        <v>1334</v>
      </c>
      <c r="I572" s="1" t="s">
        <v>46</v>
      </c>
      <c r="J572" s="1">
        <v>0</v>
      </c>
      <c r="K572" s="1" t="s">
        <v>47</v>
      </c>
      <c r="L572" s="1" t="e">
        <v>#N/A</v>
      </c>
      <c r="M572" s="1" t="e">
        <v>#N/A</v>
      </c>
      <c r="N572" s="1" t="e">
        <v>#N/A</v>
      </c>
      <c r="O572" s="1" t="e">
        <v>#N/A</v>
      </c>
      <c r="P572" s="1">
        <v>77.900000000000006</v>
      </c>
      <c r="Q572" s="1">
        <v>83</v>
      </c>
      <c r="R572" s="1">
        <v>136.80000000000001</v>
      </c>
      <c r="S572" s="31">
        <v>180</v>
      </c>
      <c r="T572" s="31">
        <v>170</v>
      </c>
      <c r="U572" s="31">
        <v>120</v>
      </c>
      <c r="V572" s="7">
        <v>156.76666666666665</v>
      </c>
    </row>
    <row r="573" spans="1:22" ht="15.75" customHeight="1" x14ac:dyDescent="0.2">
      <c r="A573" s="9" t="s">
        <v>2795</v>
      </c>
      <c r="B573" s="1" t="s">
        <v>4168</v>
      </c>
      <c r="C573" s="1" t="s">
        <v>839</v>
      </c>
      <c r="D573" s="1">
        <f>VLOOKUP(A573,samples!A:E,5,FALSE)</f>
        <v>658</v>
      </c>
      <c r="E573" s="1" t="s">
        <v>2120</v>
      </c>
      <c r="F573" s="1">
        <f>VLOOKUP(A573,samples!A:H,8,FALSE)</f>
        <v>3</v>
      </c>
      <c r="G573" s="1" t="s">
        <v>1577</v>
      </c>
      <c r="H573" s="1" t="s">
        <v>1333</v>
      </c>
      <c r="I573" s="1" t="s">
        <v>275</v>
      </c>
      <c r="J573" s="1">
        <v>0</v>
      </c>
      <c r="K573" s="1" t="s">
        <v>47</v>
      </c>
      <c r="L573" s="1" t="e">
        <v>#N/A</v>
      </c>
      <c r="M573" s="1" t="e">
        <v>#N/A</v>
      </c>
      <c r="N573" s="1" t="e">
        <v>#N/A</v>
      </c>
      <c r="O573" s="1" t="e">
        <v>#N/A</v>
      </c>
      <c r="P573" s="1">
        <v>75.7</v>
      </c>
      <c r="Q573" s="1">
        <v>78.8</v>
      </c>
      <c r="R573" s="1">
        <v>133</v>
      </c>
      <c r="S573" s="1">
        <f t="shared" ref="S573:U573" si="27">ROUND((256-P573),-1)</f>
        <v>180</v>
      </c>
      <c r="T573" s="1">
        <f t="shared" si="27"/>
        <v>180</v>
      </c>
      <c r="U573" s="1">
        <f t="shared" si="27"/>
        <v>120</v>
      </c>
      <c r="V573" s="7">
        <v>160.16666666666669</v>
      </c>
    </row>
    <row r="574" spans="1:22" ht="15.75" customHeight="1" x14ac:dyDescent="0.2">
      <c r="A574" s="1" t="s">
        <v>3392</v>
      </c>
      <c r="B574" s="1" t="s">
        <v>276</v>
      </c>
      <c r="C574" s="1" t="s">
        <v>276</v>
      </c>
      <c r="D574" s="1">
        <f>VLOOKUP(A574,samples!A:E,5,FALSE)</f>
        <v>659</v>
      </c>
      <c r="E574" s="1" t="s">
        <v>3393</v>
      </c>
      <c r="F574" s="1">
        <f>VLOOKUP(A574,samples!A:H,8,FALSE)</f>
        <v>3</v>
      </c>
      <c r="G574" s="1" t="s">
        <v>1898</v>
      </c>
      <c r="H574" s="1" t="s">
        <v>279</v>
      </c>
      <c r="I574" s="1" t="s">
        <v>74</v>
      </c>
      <c r="J574" s="1">
        <v>0</v>
      </c>
      <c r="K574" s="1" t="s">
        <v>47</v>
      </c>
      <c r="L574" s="1" t="e">
        <v>#N/A</v>
      </c>
      <c r="M574" s="1" t="e">
        <v>#N/A</v>
      </c>
      <c r="N574" s="1" t="e">
        <v>#N/A</v>
      </c>
      <c r="O574" s="1" t="e">
        <v>#N/A</v>
      </c>
      <c r="P574" s="1">
        <v>81.3</v>
      </c>
      <c r="Q574" s="1">
        <v>84.4</v>
      </c>
      <c r="R574" s="1">
        <v>136.69999999999999</v>
      </c>
      <c r="S574" s="18">
        <v>170</v>
      </c>
      <c r="T574" s="18">
        <v>170</v>
      </c>
      <c r="U574" s="18">
        <v>120</v>
      </c>
      <c r="V574" s="7">
        <v>155.19999999999999</v>
      </c>
    </row>
    <row r="575" spans="1:22" ht="15.75" customHeight="1" x14ac:dyDescent="0.2">
      <c r="A575" s="9" t="s">
        <v>2728</v>
      </c>
      <c r="B575" s="1" t="s">
        <v>390</v>
      </c>
      <c r="C575" s="1" t="s">
        <v>390</v>
      </c>
      <c r="D575" s="1">
        <f>VLOOKUP(A575,samples!A:E,5,FALSE)</f>
        <v>660</v>
      </c>
      <c r="E575" s="1" t="s">
        <v>2120</v>
      </c>
      <c r="F575" s="1">
        <f>VLOOKUP(A575,samples!A:H,8,FALSE)</f>
        <v>3</v>
      </c>
      <c r="G575" s="1" t="s">
        <v>341</v>
      </c>
      <c r="H575" s="1" t="s">
        <v>175</v>
      </c>
      <c r="I575" s="1" t="s">
        <v>258</v>
      </c>
      <c r="J575" s="1">
        <v>0</v>
      </c>
      <c r="K575" s="1" t="s">
        <v>47</v>
      </c>
      <c r="L575" s="1" t="e">
        <v>#N/A</v>
      </c>
      <c r="M575" s="1" t="e">
        <v>#N/A</v>
      </c>
      <c r="N575" s="1" t="e">
        <v>#N/A</v>
      </c>
      <c r="O575" s="1" t="e">
        <v>#N/A</v>
      </c>
      <c r="P575" s="1">
        <v>74.900000000000006</v>
      </c>
      <c r="Q575" s="1">
        <v>76.599999999999994</v>
      </c>
      <c r="R575" s="1">
        <v>132.69999999999999</v>
      </c>
      <c r="S575" s="1">
        <f t="shared" ref="S575:U575" si="28">ROUND((256-P575),-1)</f>
        <v>180</v>
      </c>
      <c r="T575" s="1">
        <f t="shared" si="28"/>
        <v>180</v>
      </c>
      <c r="U575" s="1">
        <f t="shared" si="28"/>
        <v>120</v>
      </c>
      <c r="V575" s="7">
        <v>161.26666666666665</v>
      </c>
    </row>
    <row r="576" spans="1:22" ht="15.75" customHeight="1" x14ac:dyDescent="0.2">
      <c r="A576" s="1" t="s">
        <v>2784</v>
      </c>
      <c r="B576" s="1" t="s">
        <v>647</v>
      </c>
      <c r="C576" s="1" t="s">
        <v>647</v>
      </c>
      <c r="D576" s="1">
        <f>VLOOKUP(A576,samples!A:E,5,FALSE)</f>
        <v>661</v>
      </c>
      <c r="E576" s="1" t="s">
        <v>2120</v>
      </c>
      <c r="F576" s="1">
        <f>VLOOKUP(A576,samples!A:H,8,FALSE)</f>
        <v>3</v>
      </c>
      <c r="G576" s="1" t="s">
        <v>906</v>
      </c>
      <c r="H576" s="1" t="s">
        <v>1334</v>
      </c>
      <c r="I576" s="1" t="s">
        <v>46</v>
      </c>
      <c r="J576" s="1">
        <v>0</v>
      </c>
      <c r="K576" s="1" t="s">
        <v>47</v>
      </c>
      <c r="L576" s="1" t="e">
        <v>#N/A</v>
      </c>
      <c r="M576" s="1" t="e">
        <v>#N/A</v>
      </c>
      <c r="N576" s="1" t="e">
        <v>#N/A</v>
      </c>
      <c r="O576" s="1" t="e">
        <v>#N/A</v>
      </c>
      <c r="P576" s="1">
        <v>72.900000000000006</v>
      </c>
      <c r="Q576" s="1">
        <v>74.400000000000006</v>
      </c>
      <c r="R576" s="1">
        <v>127</v>
      </c>
      <c r="S576" s="26">
        <v>180</v>
      </c>
      <c r="T576" s="26">
        <v>180</v>
      </c>
      <c r="U576" s="26">
        <v>130</v>
      </c>
      <c r="V576" s="7">
        <v>164.56666666666666</v>
      </c>
    </row>
    <row r="577" spans="1:22" ht="15.75" customHeight="1" x14ac:dyDescent="0.2">
      <c r="A577" s="1" t="s">
        <v>2773</v>
      </c>
      <c r="B577" s="1" t="s">
        <v>396</v>
      </c>
      <c r="C577" s="1" t="s">
        <v>396</v>
      </c>
      <c r="D577" s="1">
        <f>VLOOKUP(A577,samples!A:E,5,FALSE)</f>
        <v>662</v>
      </c>
      <c r="E577" s="1" t="s">
        <v>2120</v>
      </c>
      <c r="F577" s="1">
        <f>VLOOKUP(A577,samples!A:H,8,FALSE)</f>
        <v>3</v>
      </c>
      <c r="G577" s="1" t="s">
        <v>341</v>
      </c>
      <c r="H577" s="1" t="s">
        <v>175</v>
      </c>
      <c r="I577" s="1" t="s">
        <v>74</v>
      </c>
      <c r="J577" s="1">
        <v>0</v>
      </c>
      <c r="K577" s="1" t="s">
        <v>47</v>
      </c>
      <c r="L577" s="1" t="e">
        <v>#N/A</v>
      </c>
      <c r="M577" s="1" t="e">
        <v>#N/A</v>
      </c>
      <c r="N577" s="1" t="e">
        <v>#N/A</v>
      </c>
      <c r="O577" s="1" t="e">
        <v>#N/A</v>
      </c>
      <c r="P577" s="1">
        <v>72</v>
      </c>
      <c r="Q577" s="1">
        <v>71.400000000000006</v>
      </c>
      <c r="R577" s="1">
        <v>124.3</v>
      </c>
      <c r="S577" s="26">
        <v>180</v>
      </c>
      <c r="T577" s="26">
        <v>180</v>
      </c>
      <c r="U577" s="26">
        <v>130</v>
      </c>
      <c r="V577" s="7">
        <v>166.76666666666665</v>
      </c>
    </row>
    <row r="578" spans="1:22" ht="15.75" customHeight="1" x14ac:dyDescent="0.2">
      <c r="A578" s="1" t="s">
        <v>2851</v>
      </c>
      <c r="B578" s="1" t="s">
        <v>593</v>
      </c>
      <c r="C578" s="1" t="s">
        <v>593</v>
      </c>
      <c r="D578" s="1">
        <f>VLOOKUP(A578,samples!A:E,5,FALSE)</f>
        <v>663</v>
      </c>
      <c r="E578" s="1" t="s">
        <v>2120</v>
      </c>
      <c r="F578" s="1">
        <f>VLOOKUP(A578,samples!A:H,8,FALSE)</f>
        <v>3</v>
      </c>
      <c r="G578" s="1" t="s">
        <v>1983</v>
      </c>
      <c r="H578" s="1" t="s">
        <v>279</v>
      </c>
      <c r="I578" s="1" t="s">
        <v>74</v>
      </c>
      <c r="J578" s="1">
        <v>0</v>
      </c>
      <c r="K578" s="1" t="s">
        <v>47</v>
      </c>
      <c r="L578" s="1" t="e">
        <v>#N/A</v>
      </c>
      <c r="M578" s="1" t="e">
        <v>#N/A</v>
      </c>
      <c r="N578" s="1" t="e">
        <v>#N/A</v>
      </c>
      <c r="O578" s="1" t="e">
        <v>#N/A</v>
      </c>
      <c r="P578" s="1">
        <v>74.400000000000006</v>
      </c>
      <c r="Q578" s="1">
        <v>77</v>
      </c>
      <c r="R578" s="1">
        <v>132.19999999999999</v>
      </c>
      <c r="S578" s="51">
        <v>180</v>
      </c>
      <c r="T578" s="51">
        <v>180</v>
      </c>
      <c r="U578" s="51">
        <v>120</v>
      </c>
      <c r="V578" s="7">
        <v>161.46666666666664</v>
      </c>
    </row>
    <row r="579" spans="1:22" ht="15.75" customHeight="1" x14ac:dyDescent="0.2">
      <c r="A579" s="1" t="s">
        <v>2766</v>
      </c>
      <c r="B579" s="1" t="s">
        <v>300</v>
      </c>
      <c r="C579" s="1" t="s">
        <v>300</v>
      </c>
      <c r="D579" s="1">
        <f>VLOOKUP(A579,samples!A:E,5,FALSE)</f>
        <v>664</v>
      </c>
      <c r="E579" s="1" t="s">
        <v>2120</v>
      </c>
      <c r="F579" s="1">
        <f>VLOOKUP(A579,samples!A:H,8,FALSE)</f>
        <v>3</v>
      </c>
      <c r="G579" s="1" t="s">
        <v>987</v>
      </c>
      <c r="H579" s="1" t="s">
        <v>107</v>
      </c>
      <c r="I579" s="1" t="s">
        <v>74</v>
      </c>
      <c r="J579" s="1">
        <v>0</v>
      </c>
      <c r="K579" s="1" t="s">
        <v>47</v>
      </c>
      <c r="L579" s="1" t="e">
        <v>#N/A</v>
      </c>
      <c r="M579" s="1" t="e">
        <v>#N/A</v>
      </c>
      <c r="N579" s="1" t="e">
        <v>#N/A</v>
      </c>
      <c r="O579" s="1" t="e">
        <v>#N/A</v>
      </c>
      <c r="P579" s="1">
        <v>76</v>
      </c>
      <c r="Q579" s="1">
        <v>78</v>
      </c>
      <c r="R579" s="1">
        <v>128</v>
      </c>
      <c r="S579" s="26">
        <v>180</v>
      </c>
      <c r="T579" s="26">
        <v>180</v>
      </c>
      <c r="U579" s="26">
        <v>130</v>
      </c>
      <c r="V579" s="7">
        <v>162</v>
      </c>
    </row>
    <row r="580" spans="1:22" ht="15.75" customHeight="1" x14ac:dyDescent="0.2">
      <c r="A580" s="1" t="s">
        <v>2769</v>
      </c>
      <c r="B580" s="1" t="s">
        <v>394</v>
      </c>
      <c r="C580" s="1" t="s">
        <v>394</v>
      </c>
      <c r="D580" s="1">
        <f>VLOOKUP(A580,samples!A:E,5,FALSE)</f>
        <v>665</v>
      </c>
      <c r="E580" s="1" t="s">
        <v>2120</v>
      </c>
      <c r="F580" s="1">
        <f>VLOOKUP(A580,samples!A:H,8,FALSE)</f>
        <v>3</v>
      </c>
      <c r="G580" s="1" t="s">
        <v>341</v>
      </c>
      <c r="H580" s="1" t="s">
        <v>175</v>
      </c>
      <c r="I580" s="1" t="s">
        <v>74</v>
      </c>
      <c r="J580" s="1">
        <v>0</v>
      </c>
      <c r="K580" s="1" t="s">
        <v>47</v>
      </c>
      <c r="L580" s="1" t="e">
        <v>#N/A</v>
      </c>
      <c r="M580" s="1" t="e">
        <v>#N/A</v>
      </c>
      <c r="N580" s="1" t="e">
        <v>#N/A</v>
      </c>
      <c r="O580" s="1" t="e">
        <v>#N/A</v>
      </c>
      <c r="P580" s="1">
        <v>72.400000000000006</v>
      </c>
      <c r="Q580" s="1">
        <v>71.7</v>
      </c>
      <c r="R580" s="1">
        <v>125.6</v>
      </c>
      <c r="S580" s="26">
        <v>180</v>
      </c>
      <c r="T580" s="26">
        <v>180</v>
      </c>
      <c r="U580" s="26">
        <v>130</v>
      </c>
      <c r="V580" s="7">
        <v>166.09999999999997</v>
      </c>
    </row>
    <row r="581" spans="1:22" ht="15.75" customHeight="1" x14ac:dyDescent="0.2">
      <c r="A581" s="1" t="s">
        <v>2716</v>
      </c>
      <c r="B581" s="1" t="s">
        <v>302</v>
      </c>
      <c r="C581" s="1" t="s">
        <v>302</v>
      </c>
      <c r="D581" s="1">
        <f>VLOOKUP(A581,samples!A:E,5,FALSE)</f>
        <v>666</v>
      </c>
      <c r="E581" s="1" t="s">
        <v>2120</v>
      </c>
      <c r="F581" s="1">
        <f>VLOOKUP(A581,samples!A:H,8,FALSE)</f>
        <v>3</v>
      </c>
      <c r="G581" s="1" t="s">
        <v>987</v>
      </c>
      <c r="H581" s="1" t="s">
        <v>107</v>
      </c>
      <c r="I581" s="1" t="s">
        <v>74</v>
      </c>
      <c r="J581" s="1">
        <v>0</v>
      </c>
      <c r="K581" s="1" t="s">
        <v>47</v>
      </c>
      <c r="L581" s="1" t="e">
        <v>#N/A</v>
      </c>
      <c r="M581" s="1" t="e">
        <v>#N/A</v>
      </c>
      <c r="N581" s="1" t="e">
        <v>#N/A</v>
      </c>
      <c r="O581" s="1" t="e">
        <v>#N/A</v>
      </c>
      <c r="P581" s="1">
        <v>73.400000000000006</v>
      </c>
      <c r="Q581" s="1">
        <v>75.2</v>
      </c>
      <c r="R581" s="1">
        <v>129.69999999999999</v>
      </c>
      <c r="S581" s="26">
        <v>180</v>
      </c>
      <c r="T581" s="26">
        <v>180</v>
      </c>
      <c r="U581" s="26">
        <v>130</v>
      </c>
      <c r="V581" s="7">
        <v>163.23333333333335</v>
      </c>
    </row>
    <row r="582" spans="1:22" ht="15.75" customHeight="1" x14ac:dyDescent="0.2">
      <c r="A582" s="1" t="s">
        <v>2865</v>
      </c>
      <c r="B582" s="1" t="s">
        <v>887</v>
      </c>
      <c r="C582" s="1" t="s">
        <v>887</v>
      </c>
      <c r="D582" s="1">
        <f>VLOOKUP(A582,samples!A:E,5,FALSE)</f>
        <v>667</v>
      </c>
      <c r="E582" s="1" t="s">
        <v>2120</v>
      </c>
      <c r="F582" s="1">
        <f>VLOOKUP(A582,samples!A:H,8,FALSE)</f>
        <v>3</v>
      </c>
      <c r="G582" s="1" t="s">
        <v>1918</v>
      </c>
      <c r="H582" s="1" t="s">
        <v>1330</v>
      </c>
      <c r="I582" s="1" t="s">
        <v>275</v>
      </c>
      <c r="J582" s="1">
        <v>0</v>
      </c>
      <c r="K582" s="1" t="s">
        <v>47</v>
      </c>
      <c r="L582" s="1" t="e">
        <v>#N/A</v>
      </c>
      <c r="M582" s="1" t="e">
        <v>#N/A</v>
      </c>
      <c r="N582" s="1" t="e">
        <v>#N/A</v>
      </c>
      <c r="O582" s="1" t="e">
        <v>#N/A</v>
      </c>
      <c r="P582" s="1">
        <v>76.2</v>
      </c>
      <c r="Q582" s="1">
        <v>79.3</v>
      </c>
      <c r="R582" s="1">
        <v>132.5</v>
      </c>
      <c r="S582" s="51">
        <v>180</v>
      </c>
      <c r="T582" s="51">
        <v>180</v>
      </c>
      <c r="U582" s="51">
        <v>120</v>
      </c>
      <c r="V582" s="7">
        <v>160</v>
      </c>
    </row>
    <row r="583" spans="1:22" ht="15.75" customHeight="1" x14ac:dyDescent="0.2">
      <c r="A583" s="1" t="s">
        <v>2835</v>
      </c>
      <c r="B583" s="1" t="s">
        <v>980</v>
      </c>
      <c r="C583" s="1" t="s">
        <v>980</v>
      </c>
      <c r="D583" s="1">
        <f>VLOOKUP(A583,samples!A:E,5,FALSE)</f>
        <v>668</v>
      </c>
      <c r="E583" s="1" t="s">
        <v>2120</v>
      </c>
      <c r="F583" s="1">
        <f>VLOOKUP(A583,samples!A:H,8,FALSE)</f>
        <v>3</v>
      </c>
      <c r="G583" s="1" t="s">
        <v>1480</v>
      </c>
      <c r="H583" s="1" t="s">
        <v>279</v>
      </c>
      <c r="I583" s="1" t="s">
        <v>61</v>
      </c>
      <c r="J583" s="1" t="s">
        <v>1642</v>
      </c>
      <c r="K583" s="1" t="s">
        <v>47</v>
      </c>
      <c r="L583" s="1" t="e">
        <v>#N/A</v>
      </c>
      <c r="M583" s="1" t="e">
        <v>#N/A</v>
      </c>
      <c r="N583" s="1" t="e">
        <v>#N/A</v>
      </c>
      <c r="O583" s="1" t="e">
        <v>#N/A</v>
      </c>
      <c r="P583" s="1">
        <v>73.400000000000006</v>
      </c>
      <c r="Q583" s="1">
        <v>75.400000000000006</v>
      </c>
      <c r="R583" s="1">
        <v>128.19999999999999</v>
      </c>
      <c r="S583" s="26">
        <v>180</v>
      </c>
      <c r="T583" s="26">
        <v>180</v>
      </c>
      <c r="U583" s="26">
        <v>130</v>
      </c>
      <c r="V583" s="7">
        <v>163.66666666666669</v>
      </c>
    </row>
    <row r="584" spans="1:22" ht="15.75" customHeight="1" x14ac:dyDescent="0.2">
      <c r="A584" s="1" t="s">
        <v>2744</v>
      </c>
      <c r="B584" s="1" t="s">
        <v>994</v>
      </c>
      <c r="C584" s="1" t="s">
        <v>994</v>
      </c>
      <c r="D584" s="1">
        <f>VLOOKUP(A584,samples!A:E,5,FALSE)</f>
        <v>669</v>
      </c>
      <c r="E584" s="1" t="s">
        <v>2120</v>
      </c>
      <c r="F584" s="1">
        <f>VLOOKUP(A584,samples!A:H,8,FALSE)</f>
        <v>3</v>
      </c>
      <c r="G584" s="1" t="s">
        <v>174</v>
      </c>
      <c r="H584" s="1" t="s">
        <v>175</v>
      </c>
      <c r="I584" s="1" t="s">
        <v>344</v>
      </c>
      <c r="J584" s="1">
        <v>0</v>
      </c>
      <c r="K584" s="1" t="s">
        <v>434</v>
      </c>
      <c r="L584" s="1" t="e">
        <v>#N/A</v>
      </c>
      <c r="M584" s="1" t="e">
        <v>#N/A</v>
      </c>
      <c r="N584" s="1" t="e">
        <v>#N/A</v>
      </c>
      <c r="O584" s="1" t="e">
        <v>#N/A</v>
      </c>
      <c r="P584" s="1">
        <v>94.8</v>
      </c>
      <c r="Q584" s="1">
        <v>131.4</v>
      </c>
      <c r="R584" s="1">
        <v>177</v>
      </c>
      <c r="S584" s="11">
        <v>160</v>
      </c>
      <c r="T584" s="11">
        <v>120</v>
      </c>
      <c r="U584" s="11">
        <v>80</v>
      </c>
      <c r="V584" s="7">
        <v>121.6</v>
      </c>
    </row>
    <row r="585" spans="1:22" ht="15.75" customHeight="1" x14ac:dyDescent="0.2">
      <c r="A585" s="1" t="s">
        <v>2819</v>
      </c>
      <c r="B585" s="1" t="s">
        <v>695</v>
      </c>
      <c r="C585" s="1" t="s">
        <v>695</v>
      </c>
      <c r="D585" s="1">
        <f>VLOOKUP(A585,samples!A:E,5,FALSE)</f>
        <v>670</v>
      </c>
      <c r="E585" s="1" t="s">
        <v>2120</v>
      </c>
      <c r="F585" s="1">
        <f>VLOOKUP(A585,samples!A:H,8,FALSE)</f>
        <v>3</v>
      </c>
      <c r="G585" s="1" t="s">
        <v>1898</v>
      </c>
      <c r="H585" s="1" t="s">
        <v>279</v>
      </c>
      <c r="I585" s="1" t="s">
        <v>74</v>
      </c>
      <c r="J585" s="1">
        <v>0</v>
      </c>
      <c r="K585" s="1" t="s">
        <v>47</v>
      </c>
      <c r="L585" s="1" t="s">
        <v>535</v>
      </c>
      <c r="M585" s="1" t="s">
        <v>49</v>
      </c>
      <c r="N585" s="1">
        <v>39.200000000000003</v>
      </c>
      <c r="O585" s="1">
        <v>3241</v>
      </c>
      <c r="P585" s="1">
        <v>72.3</v>
      </c>
      <c r="Q585" s="1">
        <v>76.2</v>
      </c>
      <c r="R585" s="1">
        <v>130.5</v>
      </c>
      <c r="S585" s="26">
        <v>180</v>
      </c>
      <c r="T585" s="26">
        <v>180</v>
      </c>
      <c r="U585" s="26">
        <v>130</v>
      </c>
      <c r="V585" s="7">
        <v>163</v>
      </c>
    </row>
    <row r="586" spans="1:22" ht="15.75" customHeight="1" x14ac:dyDescent="0.2">
      <c r="A586" s="1" t="s">
        <v>2174</v>
      </c>
      <c r="B586" s="1" t="s">
        <v>103</v>
      </c>
      <c r="C586" s="1" t="s">
        <v>103</v>
      </c>
      <c r="D586" s="1">
        <f>VLOOKUP(A586,samples!A:E,5,FALSE)</f>
        <v>672</v>
      </c>
      <c r="E586" s="1" t="s">
        <v>2175</v>
      </c>
      <c r="F586" s="1">
        <f>VLOOKUP(A586,samples!A:H,8,FALSE)</f>
        <v>3</v>
      </c>
      <c r="G586" s="1" t="s">
        <v>1975</v>
      </c>
      <c r="H586" s="1" t="s">
        <v>1330</v>
      </c>
      <c r="I586" s="1" t="s">
        <v>74</v>
      </c>
      <c r="J586" s="1">
        <v>0</v>
      </c>
      <c r="K586" s="1" t="s">
        <v>47</v>
      </c>
      <c r="L586" s="1" t="e">
        <v>#N/A</v>
      </c>
      <c r="M586" s="1" t="e">
        <v>#N/A</v>
      </c>
      <c r="N586" s="1" t="e">
        <v>#N/A</v>
      </c>
      <c r="O586" s="1" t="e">
        <v>#N/A</v>
      </c>
      <c r="P586" s="1">
        <v>75.5</v>
      </c>
      <c r="Q586" s="1">
        <v>80.599999999999994</v>
      </c>
      <c r="R586" s="1">
        <v>134.30000000000001</v>
      </c>
      <c r="S586" s="51">
        <v>180</v>
      </c>
      <c r="T586" s="51">
        <v>180</v>
      </c>
      <c r="U586" s="51">
        <v>120</v>
      </c>
      <c r="V586" s="7">
        <v>159.19999999999999</v>
      </c>
    </row>
    <row r="587" spans="1:22" ht="15.75" customHeight="1" x14ac:dyDescent="0.2">
      <c r="A587" s="1" t="s">
        <v>3357</v>
      </c>
      <c r="B587" s="1" t="s">
        <v>259</v>
      </c>
      <c r="C587" s="1" t="s">
        <v>259</v>
      </c>
      <c r="D587" s="1">
        <f>VLOOKUP(A587,samples!A:E,5,FALSE)</f>
        <v>673</v>
      </c>
      <c r="E587" s="1" t="s">
        <v>3358</v>
      </c>
      <c r="F587" s="1">
        <f>VLOOKUP(A587,samples!A:H,8,FALSE)</f>
        <v>3</v>
      </c>
      <c r="G587" s="1" t="s">
        <v>169</v>
      </c>
      <c r="H587" s="1" t="s">
        <v>279</v>
      </c>
      <c r="I587" s="1" t="s">
        <v>61</v>
      </c>
      <c r="J587" s="1">
        <v>0</v>
      </c>
      <c r="K587" s="1" t="s">
        <v>47</v>
      </c>
      <c r="L587" s="1" t="s">
        <v>333</v>
      </c>
      <c r="M587" s="1" t="s">
        <v>75</v>
      </c>
      <c r="N587" s="1">
        <v>55.5</v>
      </c>
      <c r="O587" s="1">
        <v>2310</v>
      </c>
      <c r="P587" s="1">
        <v>72.2</v>
      </c>
      <c r="Q587" s="1">
        <v>74</v>
      </c>
      <c r="R587" s="1">
        <v>128.1</v>
      </c>
      <c r="S587" s="26">
        <v>180</v>
      </c>
      <c r="T587" s="26">
        <v>180</v>
      </c>
      <c r="U587" s="26">
        <v>130</v>
      </c>
      <c r="V587" s="7">
        <v>164.56666666666666</v>
      </c>
    </row>
    <row r="588" spans="1:22" ht="15.75" customHeight="1" x14ac:dyDescent="0.2">
      <c r="A588" s="1" t="s">
        <v>2741</v>
      </c>
      <c r="B588" s="1" t="s">
        <v>4286</v>
      </c>
      <c r="C588" s="1" t="s">
        <v>913</v>
      </c>
      <c r="D588" s="1">
        <f>VLOOKUP(A588,samples!A:E,5,FALSE)</f>
        <v>675</v>
      </c>
      <c r="E588" s="1" t="s">
        <v>2120</v>
      </c>
      <c r="F588" s="1">
        <f>VLOOKUP(A588,samples!A:H,8,FALSE)</f>
        <v>3</v>
      </c>
      <c r="G588" s="1" t="s">
        <v>174</v>
      </c>
      <c r="H588" s="1" t="s">
        <v>175</v>
      </c>
      <c r="I588" s="1" t="s">
        <v>773</v>
      </c>
      <c r="J588" s="1">
        <v>0</v>
      </c>
      <c r="K588" s="1" t="s">
        <v>47</v>
      </c>
      <c r="L588" s="1" t="e">
        <v>#N/A</v>
      </c>
      <c r="M588" s="1" t="e">
        <v>#N/A</v>
      </c>
      <c r="N588" s="1" t="e">
        <v>#N/A</v>
      </c>
      <c r="O588" s="1" t="e">
        <v>#N/A</v>
      </c>
      <c r="P588" s="1">
        <v>74.900000000000006</v>
      </c>
      <c r="Q588" s="1">
        <v>77.3</v>
      </c>
      <c r="R588" s="1">
        <v>130.30000000000001</v>
      </c>
      <c r="S588" s="26">
        <v>180</v>
      </c>
      <c r="T588" s="26">
        <v>180</v>
      </c>
      <c r="U588" s="26">
        <v>130</v>
      </c>
      <c r="V588" s="7">
        <v>161.83333333333331</v>
      </c>
    </row>
    <row r="589" spans="1:22" ht="15.75" customHeight="1" x14ac:dyDescent="0.2">
      <c r="A589" s="1" t="s">
        <v>2777</v>
      </c>
      <c r="B589" s="1" t="s">
        <v>4293</v>
      </c>
      <c r="C589" s="1" t="s">
        <v>545</v>
      </c>
      <c r="D589" s="1">
        <f>VLOOKUP(A589,samples!A:E,5,FALSE)</f>
        <v>676</v>
      </c>
      <c r="E589" s="1" t="s">
        <v>2120</v>
      </c>
      <c r="F589" s="1">
        <f>VLOOKUP(A589,samples!A:H,8,FALSE)</f>
        <v>3</v>
      </c>
      <c r="G589" s="1" t="s">
        <v>877</v>
      </c>
      <c r="H589" s="1" t="s">
        <v>86</v>
      </c>
      <c r="I589" s="1" t="s">
        <v>2006</v>
      </c>
      <c r="J589" s="1">
        <v>0</v>
      </c>
      <c r="K589" s="1" t="s">
        <v>47</v>
      </c>
      <c r="L589" s="1" t="e">
        <v>#N/A</v>
      </c>
      <c r="M589" s="1" t="e">
        <v>#N/A</v>
      </c>
      <c r="N589" s="1" t="e">
        <v>#N/A</v>
      </c>
      <c r="O589" s="1" t="e">
        <v>#N/A</v>
      </c>
      <c r="P589" s="1">
        <v>73.5</v>
      </c>
      <c r="Q589" s="1">
        <v>77.3</v>
      </c>
      <c r="R589" s="1">
        <v>132.5</v>
      </c>
      <c r="S589" s="51">
        <v>180</v>
      </c>
      <c r="T589" s="51">
        <v>180</v>
      </c>
      <c r="U589" s="51">
        <v>120</v>
      </c>
      <c r="V589" s="7">
        <v>161.56666666666666</v>
      </c>
    </row>
    <row r="590" spans="1:22" ht="15.75" customHeight="1" x14ac:dyDescent="0.2">
      <c r="A590" s="1" t="s">
        <v>2721</v>
      </c>
      <c r="B590" s="1" t="s">
        <v>383</v>
      </c>
      <c r="C590" s="1" t="s">
        <v>383</v>
      </c>
      <c r="D590" s="1">
        <f>VLOOKUP(A590,samples!A:E,5,FALSE)</f>
        <v>677</v>
      </c>
      <c r="E590" s="1" t="s">
        <v>2120</v>
      </c>
      <c r="F590" s="1">
        <f>VLOOKUP(A590,samples!A:H,8,FALSE)</f>
        <v>3</v>
      </c>
      <c r="G590" s="1" t="s">
        <v>578</v>
      </c>
      <c r="H590" s="1" t="s">
        <v>816</v>
      </c>
      <c r="I590" s="1" t="s">
        <v>61</v>
      </c>
      <c r="J590" s="1">
        <v>0</v>
      </c>
      <c r="K590" s="1" t="s">
        <v>47</v>
      </c>
      <c r="L590" s="1" t="e">
        <v>#N/A</v>
      </c>
      <c r="M590" s="1" t="e">
        <v>#N/A</v>
      </c>
      <c r="N590" s="1" t="e">
        <v>#N/A</v>
      </c>
      <c r="O590" s="1" t="e">
        <v>#N/A</v>
      </c>
      <c r="P590" s="1">
        <v>73.8</v>
      </c>
      <c r="Q590" s="1">
        <v>73.3</v>
      </c>
      <c r="R590" s="1">
        <v>127.6</v>
      </c>
      <c r="S590" s="26">
        <v>180</v>
      </c>
      <c r="T590" s="26">
        <v>180</v>
      </c>
      <c r="U590" s="26">
        <v>130</v>
      </c>
      <c r="V590" s="7">
        <v>164.43333333333334</v>
      </c>
    </row>
    <row r="591" spans="1:22" ht="15.75" customHeight="1" x14ac:dyDescent="0.2">
      <c r="A591" s="1" t="s">
        <v>2832</v>
      </c>
      <c r="B591" s="1" t="s">
        <v>934</v>
      </c>
      <c r="C591" s="1" t="s">
        <v>934</v>
      </c>
      <c r="D591" s="1">
        <f>VLOOKUP(A591,samples!A:E,5,FALSE)</f>
        <v>678</v>
      </c>
      <c r="E591" s="1" t="s">
        <v>2120</v>
      </c>
      <c r="F591" s="1">
        <f>VLOOKUP(A591,samples!A:H,8,FALSE)</f>
        <v>3</v>
      </c>
      <c r="G591" s="1" t="s">
        <v>1584</v>
      </c>
      <c r="H591" s="1" t="s">
        <v>1335</v>
      </c>
      <c r="I591" s="1" t="s">
        <v>74</v>
      </c>
      <c r="J591" s="1">
        <v>0</v>
      </c>
      <c r="K591" s="1" t="s">
        <v>47</v>
      </c>
      <c r="L591" s="1" t="e">
        <v>#N/A</v>
      </c>
      <c r="M591" s="1" t="e">
        <v>#N/A</v>
      </c>
      <c r="N591" s="1" t="e">
        <v>#N/A</v>
      </c>
      <c r="O591" s="1" t="e">
        <v>#N/A</v>
      </c>
      <c r="P591" s="1">
        <v>73.8</v>
      </c>
      <c r="Q591" s="1">
        <v>77.099999999999994</v>
      </c>
      <c r="R591" s="1">
        <v>130.30000000000001</v>
      </c>
      <c r="S591" s="26">
        <v>180</v>
      </c>
      <c r="T591" s="26">
        <v>180</v>
      </c>
      <c r="U591" s="26">
        <v>130</v>
      </c>
      <c r="V591" s="7">
        <v>162.26666666666665</v>
      </c>
    </row>
    <row r="592" spans="1:22" ht="15.75" customHeight="1" x14ac:dyDescent="0.2">
      <c r="A592" s="1" t="s">
        <v>2760</v>
      </c>
      <c r="B592" s="1" t="s">
        <v>274</v>
      </c>
      <c r="C592" s="1" t="s">
        <v>274</v>
      </c>
      <c r="D592" s="1">
        <f>VLOOKUP(A592,samples!A:E,5,FALSE)</f>
        <v>679</v>
      </c>
      <c r="E592" s="1" t="s">
        <v>2120</v>
      </c>
      <c r="F592" s="1">
        <f>VLOOKUP(A592,samples!A:H,8,FALSE)</f>
        <v>3</v>
      </c>
      <c r="G592" s="1" t="s">
        <v>1706</v>
      </c>
      <c r="H592" s="1" t="s">
        <v>86</v>
      </c>
      <c r="I592" s="1" t="s">
        <v>74</v>
      </c>
      <c r="J592" s="1">
        <v>0</v>
      </c>
      <c r="K592" s="1" t="s">
        <v>47</v>
      </c>
      <c r="L592" s="1" t="e">
        <v>#N/A</v>
      </c>
      <c r="M592" s="1" t="e">
        <v>#N/A</v>
      </c>
      <c r="N592" s="1" t="e">
        <v>#N/A</v>
      </c>
      <c r="O592" s="1" t="e">
        <v>#N/A</v>
      </c>
      <c r="P592" s="1">
        <v>74.099999999999994</v>
      </c>
      <c r="Q592" s="1">
        <v>74.7</v>
      </c>
      <c r="R592" s="1">
        <v>131.30000000000001</v>
      </c>
      <c r="S592" s="51">
        <v>180</v>
      </c>
      <c r="T592" s="51">
        <v>180</v>
      </c>
      <c r="U592" s="51">
        <v>120</v>
      </c>
      <c r="V592" s="7">
        <v>162.63333333333333</v>
      </c>
    </row>
    <row r="593" spans="1:22" ht="15.75" customHeight="1" x14ac:dyDescent="0.2">
      <c r="A593" s="1" t="s">
        <v>2839</v>
      </c>
      <c r="B593" s="1" t="s">
        <v>1132</v>
      </c>
      <c r="C593" s="1" t="s">
        <v>1132</v>
      </c>
      <c r="D593" s="1">
        <f>VLOOKUP(A593,samples!A:E,5,FALSE)</f>
        <v>680</v>
      </c>
      <c r="E593" s="1" t="s">
        <v>2120</v>
      </c>
      <c r="F593" s="1">
        <f>VLOOKUP(A593,samples!A:H,8,FALSE)</f>
        <v>3</v>
      </c>
      <c r="G593" s="1" t="s">
        <v>73</v>
      </c>
      <c r="H593" s="1" t="s">
        <v>86</v>
      </c>
      <c r="I593" s="1" t="s">
        <v>74</v>
      </c>
      <c r="J593" s="1" t="s">
        <v>1643</v>
      </c>
      <c r="K593" s="1" t="s">
        <v>356</v>
      </c>
      <c r="L593" s="1" t="e">
        <v>#N/A</v>
      </c>
      <c r="M593" s="1" t="e">
        <v>#N/A</v>
      </c>
      <c r="N593" s="1" t="e">
        <v>#N/A</v>
      </c>
      <c r="O593" s="1" t="e">
        <v>#N/A</v>
      </c>
      <c r="P593" s="1">
        <v>73.2</v>
      </c>
      <c r="Q593" s="1">
        <v>73.3</v>
      </c>
      <c r="R593" s="1">
        <v>121</v>
      </c>
      <c r="S593" s="55">
        <v>180</v>
      </c>
      <c r="T593" s="55">
        <v>180</v>
      </c>
      <c r="U593" s="55">
        <v>140</v>
      </c>
      <c r="V593" s="7">
        <v>166.83333333333331</v>
      </c>
    </row>
    <row r="594" spans="1:22" ht="15.75" customHeight="1" x14ac:dyDescent="0.2">
      <c r="A594" s="1" t="s">
        <v>2703</v>
      </c>
      <c r="B594" s="1" t="s">
        <v>389</v>
      </c>
      <c r="C594" s="1" t="s">
        <v>389</v>
      </c>
      <c r="D594" s="1">
        <f>VLOOKUP(A594,samples!A:E,5,FALSE)</f>
        <v>681</v>
      </c>
      <c r="E594" s="1" t="s">
        <v>2120</v>
      </c>
      <c r="F594" s="1">
        <f>VLOOKUP(A594,samples!A:H,8,FALSE)</f>
        <v>3</v>
      </c>
      <c r="G594" s="1" t="s">
        <v>341</v>
      </c>
      <c r="H594" s="1" t="s">
        <v>175</v>
      </c>
      <c r="I594" s="1" t="s">
        <v>74</v>
      </c>
      <c r="J594" s="1">
        <v>0</v>
      </c>
      <c r="K594" s="1" t="s">
        <v>47</v>
      </c>
      <c r="L594" s="1" t="e">
        <v>#N/A</v>
      </c>
      <c r="M594" s="1" t="e">
        <v>#N/A</v>
      </c>
      <c r="N594" s="1" t="e">
        <v>#N/A</v>
      </c>
      <c r="O594" s="1" t="e">
        <v>#N/A</v>
      </c>
      <c r="P594" s="1">
        <v>74.2</v>
      </c>
      <c r="Q594" s="1">
        <v>73.2</v>
      </c>
      <c r="R594" s="1">
        <v>126.3</v>
      </c>
      <c r="S594" s="26">
        <v>180</v>
      </c>
      <c r="T594" s="26">
        <v>180</v>
      </c>
      <c r="U594" s="26">
        <v>130</v>
      </c>
      <c r="V594" s="7">
        <v>164.76666666666665</v>
      </c>
    </row>
    <row r="595" spans="1:22" ht="15.75" customHeight="1" x14ac:dyDescent="0.2">
      <c r="A595" s="1" t="s">
        <v>3396</v>
      </c>
      <c r="B595" s="1" t="s">
        <v>280</v>
      </c>
      <c r="C595" s="1" t="s">
        <v>280</v>
      </c>
      <c r="D595" s="1">
        <f>VLOOKUP(A595,samples!A:E,5,FALSE)</f>
        <v>682</v>
      </c>
      <c r="E595" s="1" t="s">
        <v>3397</v>
      </c>
      <c r="F595" s="1">
        <f>VLOOKUP(A595,samples!A:H,8,FALSE)</f>
        <v>3</v>
      </c>
      <c r="G595" s="1" t="s">
        <v>73</v>
      </c>
      <c r="H595" s="1" t="s">
        <v>86</v>
      </c>
      <c r="I595" s="1" t="s">
        <v>74</v>
      </c>
      <c r="J595" s="1">
        <v>0</v>
      </c>
      <c r="K595" s="1" t="s">
        <v>47</v>
      </c>
      <c r="L595" s="1" t="e">
        <v>#N/A</v>
      </c>
      <c r="M595" s="1" t="e">
        <v>#N/A</v>
      </c>
      <c r="N595" s="1" t="e">
        <v>#N/A</v>
      </c>
      <c r="O595" s="1" t="e">
        <v>#N/A</v>
      </c>
      <c r="P595" s="1">
        <v>77.3</v>
      </c>
      <c r="Q595" s="1">
        <v>79.2</v>
      </c>
      <c r="R595" s="1">
        <v>131</v>
      </c>
      <c r="S595" s="26">
        <v>180</v>
      </c>
      <c r="T595" s="26">
        <v>180</v>
      </c>
      <c r="U595" s="26">
        <v>130</v>
      </c>
      <c r="V595" s="7">
        <v>160.16666666666669</v>
      </c>
    </row>
    <row r="596" spans="1:22" ht="15.75" customHeight="1" x14ac:dyDescent="0.2">
      <c r="A596" s="1" t="s">
        <v>3400</v>
      </c>
      <c r="B596" s="1" t="s">
        <v>4332</v>
      </c>
      <c r="C596" s="1" t="s">
        <v>280</v>
      </c>
      <c r="D596" s="1">
        <f>VLOOKUP(A596,samples!A:E,5,FALSE)</f>
        <v>683</v>
      </c>
      <c r="E596" s="1" t="s">
        <v>3402</v>
      </c>
      <c r="F596" s="1">
        <f>VLOOKUP(A596,samples!A:H,8,FALSE)</f>
        <v>3</v>
      </c>
      <c r="G596" s="1" t="s">
        <v>73</v>
      </c>
      <c r="H596" s="1" t="s">
        <v>86</v>
      </c>
      <c r="I596" s="1" t="s">
        <v>74</v>
      </c>
      <c r="J596" s="1">
        <v>0</v>
      </c>
      <c r="K596" s="1" t="s">
        <v>47</v>
      </c>
      <c r="L596" s="1" t="e">
        <v>#N/A</v>
      </c>
      <c r="M596" s="1" t="e">
        <v>#N/A</v>
      </c>
      <c r="N596" s="1" t="e">
        <v>#N/A</v>
      </c>
      <c r="O596" s="1" t="e">
        <v>#N/A</v>
      </c>
      <c r="P596" s="1">
        <v>77.3</v>
      </c>
      <c r="Q596" s="1">
        <v>79.2</v>
      </c>
      <c r="R596" s="1">
        <v>131</v>
      </c>
      <c r="S596" s="26">
        <v>180</v>
      </c>
      <c r="T596" s="26">
        <v>180</v>
      </c>
      <c r="U596" s="26">
        <v>130</v>
      </c>
      <c r="V596" s="7">
        <v>160.16666666666669</v>
      </c>
    </row>
    <row r="597" spans="1:22" ht="15.75" customHeight="1" x14ac:dyDescent="0.2">
      <c r="A597" s="1" t="s">
        <v>2701</v>
      </c>
      <c r="B597" s="1" t="s">
        <v>125</v>
      </c>
      <c r="C597" s="1" t="s">
        <v>125</v>
      </c>
      <c r="D597" s="1">
        <f>VLOOKUP(A597,samples!A:E,5,FALSE)</f>
        <v>684</v>
      </c>
      <c r="E597" s="1" t="s">
        <v>2120</v>
      </c>
      <c r="F597" s="1">
        <f>VLOOKUP(A597,samples!A:H,8,FALSE)</f>
        <v>3</v>
      </c>
      <c r="G597" s="1" t="s">
        <v>73</v>
      </c>
      <c r="H597" s="1" t="s">
        <v>86</v>
      </c>
      <c r="I597" s="1" t="s">
        <v>773</v>
      </c>
      <c r="J597" s="1">
        <v>0</v>
      </c>
      <c r="K597" s="1" t="s">
        <v>47</v>
      </c>
      <c r="L597" s="1" t="e">
        <v>#N/A</v>
      </c>
      <c r="M597" s="1" t="e">
        <v>#N/A</v>
      </c>
      <c r="N597" s="1" t="e">
        <v>#N/A</v>
      </c>
      <c r="O597" s="1" t="e">
        <v>#N/A</v>
      </c>
      <c r="P597" s="1">
        <v>72.599999999999994</v>
      </c>
      <c r="Q597" s="1">
        <v>72.2</v>
      </c>
      <c r="R597" s="1">
        <v>126.9</v>
      </c>
      <c r="S597" s="26">
        <v>180</v>
      </c>
      <c r="T597" s="26">
        <v>180</v>
      </c>
      <c r="U597" s="26">
        <v>130</v>
      </c>
      <c r="V597" s="7">
        <v>165.43333333333334</v>
      </c>
    </row>
    <row r="598" spans="1:22" ht="15.75" customHeight="1" x14ac:dyDescent="0.2">
      <c r="A598" s="1" t="s">
        <v>2802</v>
      </c>
      <c r="B598" s="1" t="s">
        <v>904</v>
      </c>
      <c r="C598" s="1" t="s">
        <v>904</v>
      </c>
      <c r="D598" s="1">
        <f>VLOOKUP(A598,samples!A:E,5,FALSE)</f>
        <v>685</v>
      </c>
      <c r="E598" s="1" t="s">
        <v>2120</v>
      </c>
      <c r="F598" s="1">
        <f>VLOOKUP(A598,samples!A:H,8,FALSE)</f>
        <v>3</v>
      </c>
      <c r="G598" s="1" t="s">
        <v>73</v>
      </c>
      <c r="H598" s="1" t="s">
        <v>86</v>
      </c>
      <c r="I598" s="1" t="s">
        <v>46</v>
      </c>
      <c r="J598" s="1">
        <v>0</v>
      </c>
      <c r="K598" s="1" t="s">
        <v>47</v>
      </c>
      <c r="L598" s="1" t="e">
        <v>#N/A</v>
      </c>
      <c r="M598" s="1" t="e">
        <v>#N/A</v>
      </c>
      <c r="N598" s="1" t="e">
        <v>#N/A</v>
      </c>
      <c r="O598" s="1" t="e">
        <v>#N/A</v>
      </c>
      <c r="P598" s="1">
        <v>74.400000000000006</v>
      </c>
      <c r="Q598" s="1">
        <v>72.8</v>
      </c>
      <c r="R598" s="1">
        <v>126.3</v>
      </c>
      <c r="S598" s="26">
        <v>180</v>
      </c>
      <c r="T598" s="26">
        <v>180</v>
      </c>
      <c r="U598" s="26">
        <v>130</v>
      </c>
      <c r="V598" s="7">
        <v>164.83333333333331</v>
      </c>
    </row>
    <row r="599" spans="1:22" ht="15.75" customHeight="1" x14ac:dyDescent="0.2">
      <c r="A599" s="1" t="s">
        <v>2809</v>
      </c>
      <c r="B599" s="1" t="s">
        <v>387</v>
      </c>
      <c r="C599" s="1" t="s">
        <v>387</v>
      </c>
      <c r="D599" s="1">
        <f>VLOOKUP(A599,samples!A:E,5,FALSE)</f>
        <v>686</v>
      </c>
      <c r="E599" s="1" t="s">
        <v>2120</v>
      </c>
      <c r="F599" s="1">
        <f>VLOOKUP(A599,samples!A:H,8,FALSE)</f>
        <v>3</v>
      </c>
      <c r="G599" s="1" t="s">
        <v>578</v>
      </c>
      <c r="H599" s="1" t="s">
        <v>816</v>
      </c>
      <c r="I599" s="1" t="s">
        <v>61</v>
      </c>
      <c r="J599" s="1">
        <v>0</v>
      </c>
      <c r="K599" s="1" t="s">
        <v>47</v>
      </c>
      <c r="L599" s="1" t="e">
        <v>#N/A</v>
      </c>
      <c r="M599" s="1" t="e">
        <v>#N/A</v>
      </c>
      <c r="N599" s="1" t="e">
        <v>#N/A</v>
      </c>
      <c r="O599" s="1" t="e">
        <v>#N/A</v>
      </c>
      <c r="P599" s="1">
        <v>77.2</v>
      </c>
      <c r="Q599" s="1">
        <v>80.400000000000006</v>
      </c>
      <c r="R599" s="1">
        <v>132.6</v>
      </c>
      <c r="S599" s="51">
        <v>180</v>
      </c>
      <c r="T599" s="51">
        <v>180</v>
      </c>
      <c r="U599" s="51">
        <v>120</v>
      </c>
      <c r="V599" s="7">
        <v>159.26666666666665</v>
      </c>
    </row>
    <row r="600" spans="1:22" ht="15.75" customHeight="1" x14ac:dyDescent="0.2">
      <c r="A600" s="9" t="s">
        <v>2817</v>
      </c>
      <c r="B600" s="1" t="s">
        <v>552</v>
      </c>
      <c r="C600" s="1" t="s">
        <v>552</v>
      </c>
      <c r="D600" s="1">
        <f>VLOOKUP(A600,samples!A:E,5,FALSE)</f>
        <v>687</v>
      </c>
      <c r="E600" s="1" t="s">
        <v>2120</v>
      </c>
      <c r="F600" s="1">
        <f>VLOOKUP(A600,samples!A:H,8,FALSE)</f>
        <v>3</v>
      </c>
      <c r="G600" s="1" t="s">
        <v>877</v>
      </c>
      <c r="H600" s="1" t="s">
        <v>86</v>
      </c>
      <c r="I600" s="1" t="s">
        <v>2006</v>
      </c>
      <c r="J600" s="1">
        <v>0</v>
      </c>
      <c r="K600" s="1" t="s">
        <v>47</v>
      </c>
      <c r="L600" s="1" t="e">
        <v>#N/A</v>
      </c>
      <c r="M600" s="1" t="e">
        <v>#N/A</v>
      </c>
      <c r="N600" s="1" t="e">
        <v>#N/A</v>
      </c>
      <c r="O600" s="1" t="e">
        <v>#N/A</v>
      </c>
      <c r="P600" s="1">
        <v>71.2</v>
      </c>
      <c r="Q600" s="1">
        <v>71</v>
      </c>
      <c r="R600" s="1">
        <v>125.4</v>
      </c>
      <c r="S600" s="1">
        <f t="shared" ref="S600:U600" si="29">ROUND((256-P600),-1)</f>
        <v>180</v>
      </c>
      <c r="T600" s="1">
        <f t="shared" si="29"/>
        <v>190</v>
      </c>
      <c r="U600" s="1">
        <f t="shared" si="29"/>
        <v>130</v>
      </c>
      <c r="V600" s="7">
        <v>166.8</v>
      </c>
    </row>
    <row r="601" spans="1:22" ht="15.75" customHeight="1" x14ac:dyDescent="0.2">
      <c r="A601" s="1" t="s">
        <v>2708</v>
      </c>
      <c r="B601" s="1" t="s">
        <v>146</v>
      </c>
      <c r="C601" s="1" t="s">
        <v>146</v>
      </c>
      <c r="D601" s="1">
        <f>VLOOKUP(A601,samples!A:E,5,FALSE)</f>
        <v>689</v>
      </c>
      <c r="E601" s="1" t="s">
        <v>2120</v>
      </c>
      <c r="F601" s="1">
        <f>VLOOKUP(A601,samples!A:H,8,FALSE)</f>
        <v>3</v>
      </c>
      <c r="G601" s="1" t="s">
        <v>73</v>
      </c>
      <c r="H601" s="1" t="s">
        <v>86</v>
      </c>
      <c r="I601" s="1" t="s">
        <v>46</v>
      </c>
      <c r="J601" s="1">
        <v>0</v>
      </c>
      <c r="K601" s="1" t="s">
        <v>434</v>
      </c>
      <c r="L601" s="1" t="e">
        <v>#N/A</v>
      </c>
      <c r="M601" s="1" t="e">
        <v>#N/A</v>
      </c>
      <c r="N601" s="1" t="e">
        <v>#N/A</v>
      </c>
      <c r="O601" s="1" t="e">
        <v>#N/A</v>
      </c>
      <c r="P601" s="1">
        <v>73.400000000000006</v>
      </c>
      <c r="Q601" s="1">
        <v>73.400000000000006</v>
      </c>
      <c r="R601" s="1">
        <v>124.6</v>
      </c>
      <c r="S601" s="26">
        <v>180</v>
      </c>
      <c r="T601" s="26">
        <v>180</v>
      </c>
      <c r="U601" s="26">
        <v>130</v>
      </c>
      <c r="V601" s="7">
        <v>165.53333333333336</v>
      </c>
    </row>
    <row r="602" spans="1:22" ht="15.75" customHeight="1" x14ac:dyDescent="0.2">
      <c r="A602" s="1" t="s">
        <v>2731</v>
      </c>
      <c r="B602" s="1" t="s">
        <v>795</v>
      </c>
      <c r="C602" s="1" t="s">
        <v>795</v>
      </c>
      <c r="D602" s="1">
        <f>VLOOKUP(A602,samples!A:E,5,FALSE)</f>
        <v>690</v>
      </c>
      <c r="E602" s="1" t="s">
        <v>2120</v>
      </c>
      <c r="F602" s="1">
        <f>VLOOKUP(A602,samples!A:H,8,FALSE)</f>
        <v>3</v>
      </c>
      <c r="G602" s="1" t="s">
        <v>73</v>
      </c>
      <c r="H602" s="1" t="s">
        <v>86</v>
      </c>
      <c r="I602" s="1" t="s">
        <v>275</v>
      </c>
      <c r="J602" s="1">
        <v>0</v>
      </c>
      <c r="K602" s="1" t="s">
        <v>47</v>
      </c>
      <c r="L602" s="1" t="e">
        <v>#N/A</v>
      </c>
      <c r="M602" s="1" t="e">
        <v>#N/A</v>
      </c>
      <c r="N602" s="1" t="e">
        <v>#N/A</v>
      </c>
      <c r="O602" s="1" t="e">
        <v>#N/A</v>
      </c>
      <c r="P602" s="1">
        <v>74.3</v>
      </c>
      <c r="Q602" s="1">
        <v>75.7</v>
      </c>
      <c r="R602" s="1">
        <v>127.7</v>
      </c>
      <c r="S602" s="26">
        <v>180</v>
      </c>
      <c r="T602" s="26">
        <v>180</v>
      </c>
      <c r="U602" s="26">
        <v>130</v>
      </c>
      <c r="V602" s="7">
        <v>163.43333333333334</v>
      </c>
    </row>
    <row r="603" spans="1:22" ht="15.75" customHeight="1" x14ac:dyDescent="0.2">
      <c r="A603" s="1" t="s">
        <v>3189</v>
      </c>
      <c r="B603" s="1" t="s">
        <v>1126</v>
      </c>
      <c r="C603" s="1" t="s">
        <v>1126</v>
      </c>
      <c r="D603" s="1">
        <f>VLOOKUP(A603,samples!A:E,5,FALSE)</f>
        <v>692</v>
      </c>
      <c r="E603" s="1" t="s">
        <v>2126</v>
      </c>
      <c r="F603" s="1">
        <f>VLOOKUP(A603,samples!A:H,8,FALSE)</f>
        <v>3</v>
      </c>
      <c r="G603" s="1" t="s">
        <v>73</v>
      </c>
      <c r="H603" s="1" t="s">
        <v>86</v>
      </c>
      <c r="I603" s="1" t="s">
        <v>74</v>
      </c>
      <c r="J603" s="1" t="s">
        <v>1643</v>
      </c>
      <c r="K603" s="1" t="s">
        <v>356</v>
      </c>
      <c r="L603" s="1" t="e">
        <v>#N/A</v>
      </c>
      <c r="M603" s="1" t="e">
        <v>#N/A</v>
      </c>
      <c r="N603" s="1" t="e">
        <v>#N/A</v>
      </c>
      <c r="O603" s="1" t="e">
        <v>#N/A</v>
      </c>
      <c r="P603" s="1">
        <v>77</v>
      </c>
      <c r="Q603" s="1">
        <v>80.8</v>
      </c>
      <c r="R603" s="1">
        <v>132.69999999999999</v>
      </c>
      <c r="S603" s="51">
        <v>180</v>
      </c>
      <c r="T603" s="51">
        <v>180</v>
      </c>
      <c r="U603" s="51">
        <v>120</v>
      </c>
      <c r="V603" s="7">
        <v>159.16666666666669</v>
      </c>
    </row>
    <row r="604" spans="1:22" ht="15.75" customHeight="1" x14ac:dyDescent="0.2">
      <c r="A604" s="1" t="s">
        <v>4390</v>
      </c>
      <c r="B604" s="1" t="s">
        <v>870</v>
      </c>
      <c r="C604" s="1" t="s">
        <v>870</v>
      </c>
      <c r="D604" s="1">
        <f>VLOOKUP(A604,samples!A:E,5,FALSE)</f>
        <v>693</v>
      </c>
      <c r="E604" s="1" t="s">
        <v>3303</v>
      </c>
      <c r="F604" s="1">
        <f>VLOOKUP(A604,samples!A:H,8,FALSE)</f>
        <v>3</v>
      </c>
      <c r="G604" s="1" t="s">
        <v>877</v>
      </c>
      <c r="H604" s="1" t="s">
        <v>86</v>
      </c>
      <c r="I604" s="1" t="s">
        <v>46</v>
      </c>
      <c r="J604" s="1">
        <v>0</v>
      </c>
      <c r="K604" s="1" t="s">
        <v>47</v>
      </c>
      <c r="L604" s="1" t="e">
        <v>#N/A</v>
      </c>
      <c r="M604" s="1" t="e">
        <v>#N/A</v>
      </c>
      <c r="N604" s="1" t="e">
        <v>#N/A</v>
      </c>
      <c r="O604" s="1" t="e">
        <v>#N/A</v>
      </c>
      <c r="P604" s="1">
        <v>69.599999999999994</v>
      </c>
      <c r="Q604" s="1">
        <v>71.400000000000006</v>
      </c>
      <c r="R604" s="1">
        <v>128.9</v>
      </c>
      <c r="S604" s="68">
        <v>190</v>
      </c>
      <c r="T604" s="68">
        <v>180</v>
      </c>
      <c r="U604" s="68">
        <v>130</v>
      </c>
      <c r="V604" s="7">
        <v>166.03333333333336</v>
      </c>
    </row>
    <row r="605" spans="1:22" ht="15.75" customHeight="1" x14ac:dyDescent="0.2">
      <c r="A605" s="1" t="s">
        <v>3243</v>
      </c>
      <c r="B605" s="1" t="s">
        <v>1140</v>
      </c>
      <c r="C605" s="1" t="s">
        <v>1140</v>
      </c>
      <c r="D605" s="1">
        <f>VLOOKUP(A605,samples!A:E,5,FALSE)</f>
        <v>694</v>
      </c>
      <c r="E605" s="1" t="s">
        <v>2126</v>
      </c>
      <c r="F605" s="1">
        <f>VLOOKUP(A605,samples!A:H,8,FALSE)</f>
        <v>3</v>
      </c>
      <c r="G605" s="1" t="s">
        <v>73</v>
      </c>
      <c r="H605" s="1" t="s">
        <v>86</v>
      </c>
      <c r="I605" s="1" t="s">
        <v>74</v>
      </c>
      <c r="J605" s="1" t="s">
        <v>1643</v>
      </c>
      <c r="K605" s="1" t="s">
        <v>356</v>
      </c>
      <c r="L605" s="1" t="e">
        <v>#N/A</v>
      </c>
      <c r="M605" s="1" t="e">
        <v>#N/A</v>
      </c>
      <c r="N605" s="1" t="e">
        <v>#N/A</v>
      </c>
      <c r="O605" s="1" t="e">
        <v>#N/A</v>
      </c>
      <c r="P605" s="1">
        <v>73.099999999999994</v>
      </c>
      <c r="Q605" s="1">
        <v>74.2</v>
      </c>
      <c r="R605" s="1">
        <v>124.8</v>
      </c>
      <c r="S605" s="26">
        <v>180</v>
      </c>
      <c r="T605" s="26">
        <v>180</v>
      </c>
      <c r="U605" s="26">
        <v>130</v>
      </c>
      <c r="V605" s="7">
        <v>165.3</v>
      </c>
    </row>
    <row r="606" spans="1:22" ht="15.75" customHeight="1" x14ac:dyDescent="0.2">
      <c r="A606" s="1" t="s">
        <v>3175</v>
      </c>
      <c r="B606" s="1" t="s">
        <v>4404</v>
      </c>
      <c r="C606" s="1" t="s">
        <v>1023</v>
      </c>
      <c r="D606" s="1">
        <f>VLOOKUP(A606,samples!A:E,5,FALSE)</f>
        <v>695</v>
      </c>
      <c r="E606" s="1" t="s">
        <v>2126</v>
      </c>
      <c r="F606" s="1">
        <f>VLOOKUP(A606,samples!A:H,8,FALSE)</f>
        <v>3</v>
      </c>
      <c r="G606" s="1" t="s">
        <v>877</v>
      </c>
      <c r="H606" s="1" t="s">
        <v>86</v>
      </c>
      <c r="I606" s="1" t="s">
        <v>46</v>
      </c>
      <c r="J606" s="1" t="s">
        <v>1643</v>
      </c>
      <c r="K606" s="1" t="s">
        <v>47</v>
      </c>
      <c r="L606" s="1" t="e">
        <v>#N/A</v>
      </c>
      <c r="M606" s="1" t="e">
        <v>#N/A</v>
      </c>
      <c r="N606" s="1" t="e">
        <v>#N/A</v>
      </c>
      <c r="O606" s="1" t="e">
        <v>#N/A</v>
      </c>
      <c r="P606" s="1">
        <v>75.7</v>
      </c>
      <c r="Q606" s="1">
        <v>75.900000000000006</v>
      </c>
      <c r="R606" s="1">
        <v>126.6</v>
      </c>
      <c r="S606" s="26">
        <v>180</v>
      </c>
      <c r="T606" s="26">
        <v>180</v>
      </c>
      <c r="U606" s="26">
        <v>130</v>
      </c>
      <c r="V606" s="7">
        <v>163.26666666666665</v>
      </c>
    </row>
    <row r="607" spans="1:22" ht="15.75" customHeight="1" x14ac:dyDescent="0.2">
      <c r="A607" s="1" t="s">
        <v>3191</v>
      </c>
      <c r="B607" s="1" t="s">
        <v>347</v>
      </c>
      <c r="C607" s="1" t="s">
        <v>347</v>
      </c>
      <c r="D607" s="1">
        <f>VLOOKUP(A607,samples!A:E,5,FALSE)</f>
        <v>696</v>
      </c>
      <c r="E607" s="1" t="s">
        <v>2126</v>
      </c>
      <c r="F607" s="1">
        <f>VLOOKUP(A607,samples!A:H,8,FALSE)</f>
        <v>3</v>
      </c>
      <c r="G607" s="1" t="s">
        <v>877</v>
      </c>
      <c r="H607" s="1" t="s">
        <v>86</v>
      </c>
      <c r="I607" s="1" t="s">
        <v>2006</v>
      </c>
      <c r="J607" s="1">
        <v>0</v>
      </c>
      <c r="K607" s="1" t="s">
        <v>47</v>
      </c>
      <c r="L607" s="1" t="e">
        <v>#N/A</v>
      </c>
      <c r="M607" s="1" t="e">
        <v>#N/A</v>
      </c>
      <c r="N607" s="1" t="e">
        <v>#N/A</v>
      </c>
      <c r="O607" s="1" t="e">
        <v>#N/A</v>
      </c>
      <c r="P607" s="1">
        <v>72.5</v>
      </c>
      <c r="Q607" s="1">
        <v>73.599999999999994</v>
      </c>
      <c r="R607" s="1">
        <v>127</v>
      </c>
      <c r="S607" s="26">
        <v>180</v>
      </c>
      <c r="T607" s="26">
        <v>180</v>
      </c>
      <c r="U607" s="26">
        <v>130</v>
      </c>
      <c r="V607" s="7">
        <v>164.96666666666664</v>
      </c>
    </row>
    <row r="608" spans="1:22" ht="15.75" customHeight="1" x14ac:dyDescent="0.2">
      <c r="A608" s="1" t="s">
        <v>3195</v>
      </c>
      <c r="B608" s="1" t="s">
        <v>391</v>
      </c>
      <c r="C608" s="1" t="s">
        <v>391</v>
      </c>
      <c r="D608" s="1">
        <f>VLOOKUP(A608,samples!A:E,5,FALSE)</f>
        <v>698</v>
      </c>
      <c r="E608" s="1" t="s">
        <v>2126</v>
      </c>
      <c r="F608" s="1">
        <f>VLOOKUP(A608,samples!A:H,8,FALSE)</f>
        <v>3</v>
      </c>
      <c r="G608" s="1" t="s">
        <v>341</v>
      </c>
      <c r="H608" s="1" t="s">
        <v>175</v>
      </c>
      <c r="I608" s="1" t="s">
        <v>258</v>
      </c>
      <c r="J608" s="1">
        <v>0</v>
      </c>
      <c r="K608" s="1" t="s">
        <v>47</v>
      </c>
      <c r="L608" s="1" t="e">
        <v>#N/A</v>
      </c>
      <c r="M608" s="1" t="e">
        <v>#N/A</v>
      </c>
      <c r="N608" s="1" t="e">
        <v>#N/A</v>
      </c>
      <c r="O608" s="1" t="e">
        <v>#N/A</v>
      </c>
      <c r="P608" s="1">
        <v>74.7</v>
      </c>
      <c r="Q608" s="1">
        <v>77.5</v>
      </c>
      <c r="R608" s="1">
        <v>130.9</v>
      </c>
      <c r="S608" s="26">
        <v>180</v>
      </c>
      <c r="T608" s="26">
        <v>180</v>
      </c>
      <c r="U608" s="26">
        <v>130</v>
      </c>
      <c r="V608" s="7">
        <v>161.63333333333333</v>
      </c>
    </row>
    <row r="609" spans="1:22" ht="15.75" customHeight="1" x14ac:dyDescent="0.2">
      <c r="A609" s="1" t="s">
        <v>3171</v>
      </c>
      <c r="B609" s="1" t="s">
        <v>4442</v>
      </c>
      <c r="C609" s="1" t="s">
        <v>221</v>
      </c>
      <c r="D609" s="1">
        <f>VLOOKUP(A609,samples!A:E,5,FALSE)</f>
        <v>700</v>
      </c>
      <c r="E609" s="1" t="s">
        <v>2126</v>
      </c>
      <c r="F609" s="1">
        <f>VLOOKUP(A609,samples!A:H,8,FALSE)</f>
        <v>3</v>
      </c>
      <c r="G609" s="1" t="s">
        <v>877</v>
      </c>
      <c r="H609" s="1" t="s">
        <v>86</v>
      </c>
      <c r="I609" s="1" t="s">
        <v>46</v>
      </c>
      <c r="J609" s="1">
        <v>0</v>
      </c>
      <c r="K609" s="1" t="s">
        <v>47</v>
      </c>
      <c r="L609" s="1" t="e">
        <v>#N/A</v>
      </c>
      <c r="M609" s="1" t="e">
        <v>#N/A</v>
      </c>
      <c r="N609" s="1" t="e">
        <v>#N/A</v>
      </c>
      <c r="O609" s="1" t="e">
        <v>#N/A</v>
      </c>
      <c r="P609" s="1">
        <v>75</v>
      </c>
      <c r="Q609" s="1">
        <v>76.5</v>
      </c>
      <c r="R609" s="1">
        <v>128.30000000000001</v>
      </c>
      <c r="S609" s="26">
        <v>180</v>
      </c>
      <c r="T609" s="26">
        <v>180</v>
      </c>
      <c r="U609" s="26">
        <v>130</v>
      </c>
      <c r="V609" s="7">
        <v>162.73333333333335</v>
      </c>
    </row>
    <row r="610" spans="1:22" ht="15.75" customHeight="1" x14ac:dyDescent="0.2">
      <c r="A610" s="9" t="s">
        <v>3200</v>
      </c>
      <c r="B610" s="1" t="s">
        <v>1141</v>
      </c>
      <c r="C610" s="1" t="s">
        <v>1141</v>
      </c>
      <c r="D610" s="1">
        <f>VLOOKUP(A610,samples!A:E,5,FALSE)</f>
        <v>701</v>
      </c>
      <c r="E610" s="1" t="s">
        <v>2126</v>
      </c>
      <c r="F610" s="1">
        <f>VLOOKUP(A610,samples!A:H,8,FALSE)</f>
        <v>3</v>
      </c>
      <c r="G610" s="1" t="s">
        <v>73</v>
      </c>
      <c r="H610" s="1" t="s">
        <v>86</v>
      </c>
      <c r="I610" s="1" t="s">
        <v>74</v>
      </c>
      <c r="J610" s="1" t="s">
        <v>1643</v>
      </c>
      <c r="K610" s="1" t="s">
        <v>356</v>
      </c>
      <c r="L610" s="1" t="e">
        <v>#N/A</v>
      </c>
      <c r="M610" s="1" t="e">
        <v>#N/A</v>
      </c>
      <c r="N610" s="1" t="e">
        <v>#N/A</v>
      </c>
      <c r="O610" s="1" t="e">
        <v>#N/A</v>
      </c>
      <c r="P610" s="1">
        <v>76.7</v>
      </c>
      <c r="Q610" s="1">
        <v>78.7</v>
      </c>
      <c r="R610" s="1">
        <v>130.9</v>
      </c>
      <c r="S610" s="1">
        <f t="shared" ref="S610:U610" si="30">ROUND((256-P610),-1)</f>
        <v>180</v>
      </c>
      <c r="T610" s="1">
        <f t="shared" si="30"/>
        <v>180</v>
      </c>
      <c r="U610" s="1">
        <f t="shared" si="30"/>
        <v>130</v>
      </c>
      <c r="V610" s="7">
        <v>160.56666666666666</v>
      </c>
    </row>
    <row r="611" spans="1:22" ht="15.75" customHeight="1" x14ac:dyDescent="0.2">
      <c r="A611" s="1" t="s">
        <v>3208</v>
      </c>
      <c r="B611" s="1" t="s">
        <v>4466</v>
      </c>
      <c r="C611" s="1" t="s">
        <v>1150</v>
      </c>
      <c r="D611" s="1">
        <f>VLOOKUP(A611,samples!A:E,5,FALSE)</f>
        <v>702</v>
      </c>
      <c r="E611" s="1" t="s">
        <v>2126</v>
      </c>
      <c r="F611" s="1">
        <f>VLOOKUP(A611,samples!A:H,8,FALSE)</f>
        <v>3</v>
      </c>
      <c r="G611" s="1" t="s">
        <v>73</v>
      </c>
      <c r="H611" s="1" t="s">
        <v>86</v>
      </c>
      <c r="I611" s="1" t="s">
        <v>74</v>
      </c>
      <c r="J611" s="1" t="s">
        <v>1643</v>
      </c>
      <c r="K611" s="1" t="s">
        <v>356</v>
      </c>
      <c r="L611" s="1" t="e">
        <v>#N/A</v>
      </c>
      <c r="M611" s="1" t="e">
        <v>#N/A</v>
      </c>
      <c r="N611" s="1" t="e">
        <v>#N/A</v>
      </c>
      <c r="O611" s="1" t="e">
        <v>#N/A</v>
      </c>
      <c r="P611" s="1">
        <v>75.3</v>
      </c>
      <c r="Q611" s="1">
        <v>80.400000000000006</v>
      </c>
      <c r="R611" s="1">
        <v>127.8</v>
      </c>
      <c r="S611" s="26">
        <v>180</v>
      </c>
      <c r="T611" s="26">
        <v>180</v>
      </c>
      <c r="U611" s="26">
        <v>130</v>
      </c>
      <c r="V611" s="7">
        <v>161.5</v>
      </c>
    </row>
    <row r="612" spans="1:22" ht="15.75" customHeight="1" x14ac:dyDescent="0.2">
      <c r="A612" s="1" t="s">
        <v>3251</v>
      </c>
      <c r="B612" s="1" t="s">
        <v>763</v>
      </c>
      <c r="C612" s="1" t="s">
        <v>763</v>
      </c>
      <c r="D612" s="1">
        <f>VLOOKUP(A612,samples!A:E,5,FALSE)</f>
        <v>703</v>
      </c>
      <c r="E612" s="1" t="s">
        <v>2126</v>
      </c>
      <c r="F612" s="1">
        <f>VLOOKUP(A612,samples!A:H,8,FALSE)</f>
        <v>3</v>
      </c>
      <c r="G612" s="1" t="s">
        <v>877</v>
      </c>
      <c r="H612" s="1" t="s">
        <v>86</v>
      </c>
      <c r="I612" s="1" t="s">
        <v>2006</v>
      </c>
      <c r="J612" s="1">
        <v>0</v>
      </c>
      <c r="K612" s="1" t="s">
        <v>47</v>
      </c>
      <c r="L612" s="1" t="e">
        <v>#N/A</v>
      </c>
      <c r="M612" s="1" t="e">
        <v>#N/A</v>
      </c>
      <c r="N612" s="1" t="e">
        <v>#N/A</v>
      </c>
      <c r="O612" s="1" t="e">
        <v>#N/A</v>
      </c>
      <c r="P612" s="1">
        <v>76</v>
      </c>
      <c r="Q612" s="1">
        <v>78.400000000000006</v>
      </c>
      <c r="R612" s="1">
        <v>130.19999999999999</v>
      </c>
      <c r="S612" s="26">
        <v>180</v>
      </c>
      <c r="T612" s="26">
        <v>180</v>
      </c>
      <c r="U612" s="26">
        <v>130</v>
      </c>
      <c r="V612" s="7">
        <v>161.13333333333333</v>
      </c>
    </row>
    <row r="613" spans="1:22" ht="15.75" customHeight="1" x14ac:dyDescent="0.2">
      <c r="A613" s="9" t="s">
        <v>4479</v>
      </c>
      <c r="B613" s="1" t="s">
        <v>4480</v>
      </c>
      <c r="C613" s="1" t="s">
        <v>1150</v>
      </c>
      <c r="D613" s="1">
        <f>VLOOKUP(A613,samples!A:E,5,FALSE)</f>
        <v>704</v>
      </c>
      <c r="E613" s="1" t="s">
        <v>3795</v>
      </c>
      <c r="F613" s="1">
        <f>VLOOKUP(A613,samples!A:H,8,FALSE)</f>
        <v>3</v>
      </c>
      <c r="G613" s="1" t="s">
        <v>73</v>
      </c>
      <c r="H613" s="1" t="s">
        <v>86</v>
      </c>
      <c r="I613" s="1" t="s">
        <v>74</v>
      </c>
      <c r="J613" s="1" t="s">
        <v>1643</v>
      </c>
      <c r="K613" s="1" t="s">
        <v>356</v>
      </c>
      <c r="L613" s="1" t="e">
        <v>#N/A</v>
      </c>
      <c r="M613" s="1" t="e">
        <v>#N/A</v>
      </c>
      <c r="N613" s="1" t="e">
        <v>#N/A</v>
      </c>
      <c r="O613" s="1" t="e">
        <v>#N/A</v>
      </c>
      <c r="P613" s="1">
        <v>75.3</v>
      </c>
      <c r="Q613" s="1">
        <v>80.400000000000006</v>
      </c>
      <c r="R613" s="1">
        <v>127.8</v>
      </c>
      <c r="S613" s="1">
        <f t="shared" ref="S613:U613" si="31">ROUND((256-P613),-1)</f>
        <v>180</v>
      </c>
      <c r="T613" s="1">
        <f t="shared" si="31"/>
        <v>180</v>
      </c>
      <c r="U613" s="1">
        <f t="shared" si="31"/>
        <v>130</v>
      </c>
      <c r="V613" s="7">
        <v>161.5</v>
      </c>
    </row>
    <row r="614" spans="1:22" ht="15.75" customHeight="1" x14ac:dyDescent="0.2">
      <c r="A614" s="1" t="s">
        <v>2163</v>
      </c>
      <c r="B614" s="1" t="s">
        <v>101</v>
      </c>
      <c r="C614" s="1" t="s">
        <v>101</v>
      </c>
      <c r="D614" s="1">
        <f>VLOOKUP(A614,samples!A:E,5,FALSE)</f>
        <v>705</v>
      </c>
      <c r="E614" s="1" t="s">
        <v>2164</v>
      </c>
      <c r="F614" s="1">
        <f>VLOOKUP(A614,samples!A:H,8,FALSE)</f>
        <v>3</v>
      </c>
      <c r="G614" s="1" t="s">
        <v>877</v>
      </c>
      <c r="H614" s="1" t="s">
        <v>86</v>
      </c>
      <c r="I614" s="1" t="s">
        <v>2006</v>
      </c>
      <c r="J614" s="1">
        <v>0</v>
      </c>
      <c r="K614" s="1" t="s">
        <v>47</v>
      </c>
      <c r="L614" s="1" t="e">
        <v>#N/A</v>
      </c>
      <c r="M614" s="1" t="e">
        <v>#N/A</v>
      </c>
      <c r="N614" s="1" t="e">
        <v>#N/A</v>
      </c>
      <c r="O614" s="1" t="e">
        <v>#N/A</v>
      </c>
      <c r="P614" s="1">
        <v>74.2</v>
      </c>
      <c r="Q614" s="1">
        <v>74.5</v>
      </c>
      <c r="R614" s="1">
        <v>127.3</v>
      </c>
      <c r="S614" s="26">
        <v>180</v>
      </c>
      <c r="T614" s="26">
        <v>180</v>
      </c>
      <c r="U614" s="26">
        <v>130</v>
      </c>
      <c r="V614" s="7">
        <v>164</v>
      </c>
    </row>
    <row r="615" spans="1:22" ht="15.75" customHeight="1" x14ac:dyDescent="0.2">
      <c r="A615" s="9" t="s">
        <v>3198</v>
      </c>
      <c r="B615" s="1" t="s">
        <v>740</v>
      </c>
      <c r="C615" s="1" t="s">
        <v>740</v>
      </c>
      <c r="D615" s="1">
        <f>VLOOKUP(A615,samples!A:E,5,FALSE)</f>
        <v>706</v>
      </c>
      <c r="E615" s="1" t="s">
        <v>2126</v>
      </c>
      <c r="F615" s="1">
        <f>VLOOKUP(A615,samples!A:H,8,FALSE)</f>
        <v>3</v>
      </c>
      <c r="G615" s="1" t="s">
        <v>877</v>
      </c>
      <c r="H615" s="1" t="s">
        <v>86</v>
      </c>
      <c r="I615" s="1" t="s">
        <v>2006</v>
      </c>
      <c r="J615" s="1">
        <v>0</v>
      </c>
      <c r="K615" s="1" t="s">
        <v>47</v>
      </c>
      <c r="L615" s="1" t="e">
        <v>#N/A</v>
      </c>
      <c r="M615" s="1" t="e">
        <v>#N/A</v>
      </c>
      <c r="N615" s="1" t="e">
        <v>#N/A</v>
      </c>
      <c r="O615" s="1" t="e">
        <v>#N/A</v>
      </c>
      <c r="P615" s="1">
        <v>72.400000000000006</v>
      </c>
      <c r="Q615" s="1">
        <v>73.599999999999994</v>
      </c>
      <c r="R615" s="1">
        <v>126.8</v>
      </c>
      <c r="S615" s="1">
        <f t="shared" ref="S615:U615" si="32">ROUND((256-P615),-1)</f>
        <v>180</v>
      </c>
      <c r="T615" s="1">
        <f t="shared" si="32"/>
        <v>180</v>
      </c>
      <c r="U615" s="1">
        <f t="shared" si="32"/>
        <v>130</v>
      </c>
      <c r="V615" s="7">
        <v>165.06666666666666</v>
      </c>
    </row>
    <row r="616" spans="1:22" ht="15.75" customHeight="1" x14ac:dyDescent="0.2">
      <c r="A616" s="1" t="s">
        <v>3203</v>
      </c>
      <c r="B616" s="1" t="s">
        <v>1149</v>
      </c>
      <c r="C616" s="1" t="s">
        <v>1149</v>
      </c>
      <c r="D616" s="1">
        <f>VLOOKUP(A616,samples!A:E,5,FALSE)</f>
        <v>708</v>
      </c>
      <c r="E616" s="1" t="s">
        <v>2126</v>
      </c>
      <c r="F616" s="1">
        <f>VLOOKUP(A616,samples!A:H,8,FALSE)</f>
        <v>3</v>
      </c>
      <c r="G616" s="1" t="s">
        <v>73</v>
      </c>
      <c r="H616" s="1" t="s">
        <v>86</v>
      </c>
      <c r="I616" s="1" t="s">
        <v>74</v>
      </c>
      <c r="J616" s="1" t="s">
        <v>1643</v>
      </c>
      <c r="K616" s="1" t="s">
        <v>47</v>
      </c>
      <c r="L616" s="1" t="s">
        <v>535</v>
      </c>
      <c r="M616" s="1" t="s">
        <v>49</v>
      </c>
      <c r="N616" s="1">
        <v>36.9</v>
      </c>
      <c r="O616" s="1">
        <v>3214</v>
      </c>
      <c r="P616" s="1">
        <v>74.5</v>
      </c>
      <c r="Q616" s="1">
        <v>77.400000000000006</v>
      </c>
      <c r="R616" s="1">
        <v>127.6</v>
      </c>
      <c r="S616" s="26">
        <v>180</v>
      </c>
      <c r="T616" s="26">
        <v>180</v>
      </c>
      <c r="U616" s="26">
        <v>130</v>
      </c>
      <c r="V616" s="7">
        <v>162.83333333333331</v>
      </c>
    </row>
    <row r="617" spans="1:22" ht="15.75" customHeight="1" x14ac:dyDescent="0.2">
      <c r="A617" s="1" t="s">
        <v>3224</v>
      </c>
      <c r="B617" s="1" t="s">
        <v>354</v>
      </c>
      <c r="C617" s="1" t="s">
        <v>354</v>
      </c>
      <c r="D617" s="1">
        <f>VLOOKUP(A617,samples!A:E,5,FALSE)</f>
        <v>709</v>
      </c>
      <c r="E617" s="1" t="s">
        <v>2126</v>
      </c>
      <c r="F617" s="1">
        <f>VLOOKUP(A617,samples!A:H,8,FALSE)</f>
        <v>3</v>
      </c>
      <c r="G617" s="1" t="s">
        <v>877</v>
      </c>
      <c r="H617" s="1" t="s">
        <v>86</v>
      </c>
      <c r="I617" s="1" t="s">
        <v>433</v>
      </c>
      <c r="J617" s="1">
        <v>0</v>
      </c>
      <c r="K617" s="1" t="s">
        <v>47</v>
      </c>
      <c r="L617" s="1" t="s">
        <v>535</v>
      </c>
      <c r="M617" s="1" t="s">
        <v>49</v>
      </c>
      <c r="N617" s="1">
        <v>36.299999999999997</v>
      </c>
      <c r="O617" s="1">
        <v>3214</v>
      </c>
      <c r="P617" s="1">
        <v>73.900000000000006</v>
      </c>
      <c r="Q617" s="1">
        <v>76</v>
      </c>
      <c r="R617" s="1">
        <v>128.30000000000001</v>
      </c>
      <c r="S617" s="26">
        <v>180</v>
      </c>
      <c r="T617" s="26">
        <v>180</v>
      </c>
      <c r="U617" s="26">
        <v>130</v>
      </c>
      <c r="V617" s="7">
        <v>163.26666666666665</v>
      </c>
    </row>
    <row r="618" spans="1:22" ht="15.75" customHeight="1" x14ac:dyDescent="0.2">
      <c r="A618" s="1" t="s">
        <v>3210</v>
      </c>
      <c r="B618" s="1" t="s">
        <v>366</v>
      </c>
      <c r="C618" s="1" t="s">
        <v>366</v>
      </c>
      <c r="D618" s="1">
        <f>VLOOKUP(A618,samples!A:E,5,FALSE)</f>
        <v>710</v>
      </c>
      <c r="E618" s="1" t="s">
        <v>2126</v>
      </c>
      <c r="F618" s="1">
        <f>VLOOKUP(A618,samples!A:H,8,FALSE)</f>
        <v>3</v>
      </c>
      <c r="G618" s="1" t="s">
        <v>877</v>
      </c>
      <c r="H618" s="1" t="s">
        <v>86</v>
      </c>
      <c r="I618" s="1" t="s">
        <v>2006</v>
      </c>
      <c r="J618" s="1">
        <v>0</v>
      </c>
      <c r="K618" s="1" t="s">
        <v>47</v>
      </c>
      <c r="L618" s="1" t="e">
        <v>#N/A</v>
      </c>
      <c r="M618" s="1" t="e">
        <v>#N/A</v>
      </c>
      <c r="N618" s="1" t="e">
        <v>#N/A</v>
      </c>
      <c r="O618" s="1" t="e">
        <v>#N/A</v>
      </c>
      <c r="P618" s="1">
        <v>75.900000000000006</v>
      </c>
      <c r="Q618" s="1">
        <v>78</v>
      </c>
      <c r="R618" s="1">
        <v>131.80000000000001</v>
      </c>
      <c r="S618" s="51">
        <v>180</v>
      </c>
      <c r="T618" s="51">
        <v>180</v>
      </c>
      <c r="U618" s="51">
        <v>120</v>
      </c>
      <c r="V618" s="7">
        <v>160.76666666666665</v>
      </c>
    </row>
    <row r="619" spans="1:22" ht="15.75" customHeight="1" x14ac:dyDescent="0.2">
      <c r="A619" s="1" t="s">
        <v>4264</v>
      </c>
      <c r="B619" s="1" t="s">
        <v>759</v>
      </c>
      <c r="C619" s="1" t="s">
        <v>759</v>
      </c>
      <c r="D619" s="1">
        <f>VLOOKUP(A619,samples!A:E,5,FALSE)</f>
        <v>711</v>
      </c>
      <c r="E619" s="1" t="s">
        <v>3102</v>
      </c>
      <c r="F619" s="1">
        <f>VLOOKUP(A619,samples!A:H,8,FALSE)</f>
        <v>3</v>
      </c>
      <c r="G619" s="1" t="s">
        <v>877</v>
      </c>
      <c r="H619" s="1" t="s">
        <v>86</v>
      </c>
      <c r="I619" s="1" t="s">
        <v>2006</v>
      </c>
      <c r="J619" s="1">
        <v>0</v>
      </c>
      <c r="K619" s="1" t="s">
        <v>47</v>
      </c>
      <c r="L619" s="1" t="e">
        <v>#N/A</v>
      </c>
      <c r="M619" s="1" t="e">
        <v>#N/A</v>
      </c>
      <c r="N619" s="1" t="e">
        <v>#N/A</v>
      </c>
      <c r="O619" s="1" t="e">
        <v>#N/A</v>
      </c>
      <c r="P619" s="1">
        <v>75.2</v>
      </c>
      <c r="Q619" s="1">
        <v>77.5</v>
      </c>
      <c r="R619" s="1">
        <v>128.9</v>
      </c>
      <c r="S619" s="26">
        <v>180</v>
      </c>
      <c r="T619" s="26">
        <v>180</v>
      </c>
      <c r="U619" s="26">
        <v>130</v>
      </c>
      <c r="V619" s="7">
        <v>162.13333333333333</v>
      </c>
    </row>
    <row r="620" spans="1:22" ht="15.75" customHeight="1" x14ac:dyDescent="0.2">
      <c r="A620" s="1" t="s">
        <v>3182</v>
      </c>
      <c r="B620" s="1" t="s">
        <v>4535</v>
      </c>
      <c r="C620" s="1" t="s">
        <v>759</v>
      </c>
      <c r="D620" s="1">
        <f>VLOOKUP(A620,samples!A:E,5,FALSE)</f>
        <v>712</v>
      </c>
      <c r="E620" s="1" t="s">
        <v>2126</v>
      </c>
      <c r="F620" s="1">
        <f>VLOOKUP(A620,samples!A:H,8,FALSE)</f>
        <v>3</v>
      </c>
      <c r="G620" s="1" t="s">
        <v>877</v>
      </c>
      <c r="H620" s="1" t="s">
        <v>86</v>
      </c>
      <c r="I620" s="1" t="s">
        <v>2006</v>
      </c>
      <c r="J620" s="1">
        <v>0</v>
      </c>
      <c r="K620" s="1" t="s">
        <v>47</v>
      </c>
      <c r="L620" s="1" t="e">
        <v>#N/A</v>
      </c>
      <c r="M620" s="1" t="e">
        <v>#N/A</v>
      </c>
      <c r="N620" s="1" t="e">
        <v>#N/A</v>
      </c>
      <c r="O620" s="1" t="e">
        <v>#N/A</v>
      </c>
      <c r="P620" s="1">
        <v>75.2</v>
      </c>
      <c r="Q620" s="1">
        <v>77.5</v>
      </c>
      <c r="R620" s="1">
        <v>128.9</v>
      </c>
      <c r="S620" s="26">
        <v>180</v>
      </c>
      <c r="T620" s="26">
        <v>180</v>
      </c>
      <c r="U620" s="26">
        <v>130</v>
      </c>
      <c r="V620" s="7">
        <v>162.13333333333333</v>
      </c>
    </row>
    <row r="621" spans="1:22" ht="15.75" customHeight="1" x14ac:dyDescent="0.2">
      <c r="A621" s="1" t="s">
        <v>3239</v>
      </c>
      <c r="B621" s="1" t="s">
        <v>949</v>
      </c>
      <c r="C621" s="1" t="s">
        <v>949</v>
      </c>
      <c r="D621" s="1">
        <f>VLOOKUP(A621,samples!A:E,5,FALSE)</f>
        <v>713</v>
      </c>
      <c r="E621" s="1" t="s">
        <v>2126</v>
      </c>
      <c r="F621" s="1">
        <f>VLOOKUP(A621,samples!A:H,8,FALSE)</f>
        <v>3</v>
      </c>
      <c r="G621" s="1" t="s">
        <v>877</v>
      </c>
      <c r="H621" s="1" t="s">
        <v>86</v>
      </c>
      <c r="I621" s="1" t="s">
        <v>275</v>
      </c>
      <c r="J621" s="1">
        <v>0</v>
      </c>
      <c r="K621" s="1" t="s">
        <v>47</v>
      </c>
      <c r="L621" s="1" t="e">
        <v>#N/A</v>
      </c>
      <c r="M621" s="1" t="e">
        <v>#N/A</v>
      </c>
      <c r="N621" s="1" t="e">
        <v>#N/A</v>
      </c>
      <c r="O621" s="1" t="e">
        <v>#N/A</v>
      </c>
      <c r="P621" s="1">
        <v>86</v>
      </c>
      <c r="Q621" s="1">
        <v>127.1</v>
      </c>
      <c r="R621" s="1">
        <v>175.5</v>
      </c>
      <c r="S621" s="23">
        <v>170</v>
      </c>
      <c r="T621" s="23">
        <v>130</v>
      </c>
      <c r="U621" s="23">
        <v>80</v>
      </c>
      <c r="V621" s="7">
        <v>126.46666666666667</v>
      </c>
    </row>
    <row r="622" spans="1:22" ht="15.75" customHeight="1" x14ac:dyDescent="0.2">
      <c r="A622" s="1" t="s">
        <v>3218</v>
      </c>
      <c r="B622" s="1" t="s">
        <v>326</v>
      </c>
      <c r="C622" s="1" t="s">
        <v>326</v>
      </c>
      <c r="D622" s="1">
        <f>VLOOKUP(A622,samples!A:E,5,FALSE)</f>
        <v>715</v>
      </c>
      <c r="E622" s="1" t="s">
        <v>2126</v>
      </c>
      <c r="F622" s="1">
        <f>VLOOKUP(A622,samples!A:H,8,FALSE)</f>
        <v>3</v>
      </c>
      <c r="G622" s="1" t="s">
        <v>296</v>
      </c>
      <c r="H622" s="1" t="s">
        <v>86</v>
      </c>
      <c r="I622" s="1" t="s">
        <v>275</v>
      </c>
      <c r="J622" s="1">
        <v>0</v>
      </c>
      <c r="K622" s="1" t="s">
        <v>47</v>
      </c>
      <c r="L622" s="1" t="e">
        <v>#N/A</v>
      </c>
      <c r="M622" s="1" t="e">
        <v>#N/A</v>
      </c>
      <c r="N622" s="1" t="e">
        <v>#N/A</v>
      </c>
      <c r="O622" s="1" t="e">
        <v>#N/A</v>
      </c>
      <c r="P622" s="1">
        <v>93.9</v>
      </c>
      <c r="Q622" s="1">
        <v>132.5</v>
      </c>
      <c r="R622" s="1">
        <v>180.4</v>
      </c>
      <c r="S622" s="11">
        <v>160</v>
      </c>
      <c r="T622" s="11">
        <v>120</v>
      </c>
      <c r="U622" s="11">
        <v>80</v>
      </c>
      <c r="V622" s="7">
        <v>120.4</v>
      </c>
    </row>
    <row r="623" spans="1:22" ht="15.75" customHeight="1" x14ac:dyDescent="0.2">
      <c r="A623" s="1" t="s">
        <v>3230</v>
      </c>
      <c r="B623" s="1" t="s">
        <v>728</v>
      </c>
      <c r="C623" s="1" t="s">
        <v>728</v>
      </c>
      <c r="D623" s="1">
        <f>VLOOKUP(A623,samples!A:E,5,FALSE)</f>
        <v>716</v>
      </c>
      <c r="E623" s="1" t="s">
        <v>2126</v>
      </c>
      <c r="F623" s="1">
        <f>VLOOKUP(A623,samples!A:H,8,FALSE)</f>
        <v>3</v>
      </c>
      <c r="G623" s="1" t="s">
        <v>877</v>
      </c>
      <c r="H623" s="1" t="s">
        <v>86</v>
      </c>
      <c r="I623" s="1" t="s">
        <v>2006</v>
      </c>
      <c r="J623" s="1">
        <v>0</v>
      </c>
      <c r="K623" s="1" t="s">
        <v>47</v>
      </c>
      <c r="L623" s="1" t="e">
        <v>#N/A</v>
      </c>
      <c r="M623" s="1" t="e">
        <v>#N/A</v>
      </c>
      <c r="N623" s="1" t="e">
        <v>#N/A</v>
      </c>
      <c r="O623" s="1" t="e">
        <v>#N/A</v>
      </c>
      <c r="P623" s="1">
        <v>74</v>
      </c>
      <c r="Q623" s="1">
        <v>74.900000000000006</v>
      </c>
      <c r="R623" s="1">
        <v>128.69999999999999</v>
      </c>
      <c r="S623" s="26">
        <v>180</v>
      </c>
      <c r="T623" s="26">
        <v>180</v>
      </c>
      <c r="U623" s="26">
        <v>130</v>
      </c>
      <c r="V623" s="7">
        <v>163.46666666666664</v>
      </c>
    </row>
    <row r="624" spans="1:22" ht="15.75" customHeight="1" x14ac:dyDescent="0.2">
      <c r="A624" s="1" t="s">
        <v>3592</v>
      </c>
      <c r="B624" s="1" t="s">
        <v>372</v>
      </c>
      <c r="C624" s="1" t="s">
        <v>372</v>
      </c>
      <c r="D624" s="1">
        <f>VLOOKUP(A624,samples!A:E,5,FALSE)</f>
        <v>717</v>
      </c>
      <c r="E624" s="1" t="s">
        <v>2288</v>
      </c>
      <c r="F624" s="1">
        <f>VLOOKUP(A624,samples!A:H,8,FALSE)</f>
        <v>3</v>
      </c>
      <c r="G624" s="1" t="s">
        <v>1480</v>
      </c>
      <c r="H624" s="1" t="s">
        <v>279</v>
      </c>
      <c r="I624" s="1" t="s">
        <v>74</v>
      </c>
      <c r="J624" s="1">
        <v>0</v>
      </c>
      <c r="K624" s="1" t="s">
        <v>47</v>
      </c>
      <c r="L624" s="1" t="e">
        <v>#N/A</v>
      </c>
      <c r="M624" s="1" t="e">
        <v>#N/A</v>
      </c>
      <c r="N624" s="1" t="e">
        <v>#N/A</v>
      </c>
      <c r="O624" s="1" t="e">
        <v>#N/A</v>
      </c>
      <c r="P624" s="1">
        <v>73.900000000000006</v>
      </c>
      <c r="Q624" s="1">
        <v>76.3</v>
      </c>
      <c r="R624" s="1">
        <v>132</v>
      </c>
      <c r="S624" s="51">
        <v>180</v>
      </c>
      <c r="T624" s="51">
        <v>180</v>
      </c>
      <c r="U624" s="51">
        <v>120</v>
      </c>
      <c r="V624" s="7">
        <v>161.93333333333334</v>
      </c>
    </row>
    <row r="625" spans="1:22" ht="15.75" customHeight="1" x14ac:dyDescent="0.2">
      <c r="A625" s="1" t="s">
        <v>3594</v>
      </c>
      <c r="B625" s="1" t="s">
        <v>4580</v>
      </c>
      <c r="C625" s="1" t="s">
        <v>1138</v>
      </c>
      <c r="D625" s="1">
        <f>VLOOKUP(A625,samples!A:E,5,FALSE)</f>
        <v>718</v>
      </c>
      <c r="E625" s="1" t="s">
        <v>2288</v>
      </c>
      <c r="F625" s="1">
        <f>VLOOKUP(A625,samples!A:H,8,FALSE)</f>
        <v>3</v>
      </c>
      <c r="G625" s="1" t="s">
        <v>374</v>
      </c>
      <c r="H625" s="1" t="s">
        <v>374</v>
      </c>
      <c r="I625" s="1" t="s">
        <v>374</v>
      </c>
      <c r="J625" s="1" t="s">
        <v>1643</v>
      </c>
      <c r="K625" s="1" t="s">
        <v>356</v>
      </c>
      <c r="L625" s="1" t="s">
        <v>535</v>
      </c>
      <c r="M625" s="1" t="s">
        <v>49</v>
      </c>
      <c r="N625" s="1">
        <v>37.299999999999997</v>
      </c>
      <c r="O625" s="1">
        <v>3421</v>
      </c>
      <c r="P625" s="1">
        <v>70.900000000000006</v>
      </c>
      <c r="Q625" s="1">
        <v>70.2</v>
      </c>
      <c r="R625" s="1">
        <v>121.9</v>
      </c>
      <c r="S625" s="40">
        <v>190</v>
      </c>
      <c r="T625" s="40">
        <v>190</v>
      </c>
      <c r="U625" s="40">
        <v>130</v>
      </c>
      <c r="V625" s="7">
        <v>168.33333333333331</v>
      </c>
    </row>
    <row r="626" spans="1:22" ht="15.75" customHeight="1" x14ac:dyDescent="0.2">
      <c r="A626" s="1" t="s">
        <v>3264</v>
      </c>
      <c r="B626" s="1" t="s">
        <v>1139</v>
      </c>
      <c r="C626" s="1" t="s">
        <v>1139</v>
      </c>
      <c r="D626" s="1">
        <f>VLOOKUP(A626,samples!A:E,5,FALSE)</f>
        <v>719</v>
      </c>
      <c r="E626" s="1" t="s">
        <v>2126</v>
      </c>
      <c r="F626" s="1">
        <f>VLOOKUP(A626,samples!A:H,8,FALSE)</f>
        <v>3</v>
      </c>
      <c r="G626" s="1" t="s">
        <v>73</v>
      </c>
      <c r="H626" s="1" t="s">
        <v>86</v>
      </c>
      <c r="I626" s="1" t="s">
        <v>74</v>
      </c>
      <c r="J626" s="1" t="s">
        <v>1643</v>
      </c>
      <c r="K626" s="1" t="s">
        <v>356</v>
      </c>
      <c r="L626" s="1" t="e">
        <v>#N/A</v>
      </c>
      <c r="M626" s="1" t="e">
        <v>#N/A</v>
      </c>
      <c r="N626" s="1" t="e">
        <v>#N/A</v>
      </c>
      <c r="O626" s="1" t="e">
        <v>#N/A</v>
      </c>
      <c r="P626" s="1">
        <v>71.8</v>
      </c>
      <c r="Q626" s="1">
        <v>70.8</v>
      </c>
      <c r="R626" s="1">
        <v>122.2</v>
      </c>
      <c r="S626" s="69">
        <v>180</v>
      </c>
      <c r="T626" s="69">
        <v>190</v>
      </c>
      <c r="U626" s="69">
        <v>130</v>
      </c>
      <c r="V626" s="7">
        <v>167.73333333333335</v>
      </c>
    </row>
    <row r="627" spans="1:22" ht="15.75" customHeight="1" x14ac:dyDescent="0.2">
      <c r="A627" s="1" t="s">
        <v>4602</v>
      </c>
      <c r="B627" s="1" t="s">
        <v>1136</v>
      </c>
      <c r="C627" s="1" t="s">
        <v>1136</v>
      </c>
      <c r="D627" s="1">
        <f>VLOOKUP(A627,samples!A:E,5,FALSE)</f>
        <v>720</v>
      </c>
      <c r="E627" s="1" t="s">
        <v>2436</v>
      </c>
      <c r="F627" s="1">
        <f>VLOOKUP(A627,samples!A:H,8,FALSE)</f>
        <v>3</v>
      </c>
      <c r="G627" s="1" t="s">
        <v>73</v>
      </c>
      <c r="H627" s="1" t="s">
        <v>86</v>
      </c>
      <c r="I627" s="1" t="s">
        <v>74</v>
      </c>
      <c r="J627" s="1" t="s">
        <v>1643</v>
      </c>
      <c r="K627" s="1" t="s">
        <v>356</v>
      </c>
      <c r="L627" s="1" t="e">
        <v>#N/A</v>
      </c>
      <c r="M627" s="1" t="e">
        <v>#N/A</v>
      </c>
      <c r="N627" s="1" t="e">
        <v>#N/A</v>
      </c>
      <c r="O627" s="1" t="e">
        <v>#N/A</v>
      </c>
      <c r="P627" s="1">
        <v>73.3</v>
      </c>
      <c r="Q627" s="1">
        <v>71.900000000000006</v>
      </c>
      <c r="R627" s="1">
        <v>124.8</v>
      </c>
      <c r="S627" s="26">
        <v>180</v>
      </c>
      <c r="T627" s="26">
        <v>180</v>
      </c>
      <c r="U627" s="26">
        <v>130</v>
      </c>
      <c r="V627" s="7">
        <v>166</v>
      </c>
    </row>
    <row r="628" spans="1:22" ht="15.75" customHeight="1" x14ac:dyDescent="0.2">
      <c r="A628" s="1" t="s">
        <v>4610</v>
      </c>
      <c r="B628" s="1" t="s">
        <v>4612</v>
      </c>
      <c r="C628" s="1" t="s">
        <v>1141</v>
      </c>
      <c r="D628" s="1">
        <f>VLOOKUP(A628,samples!A:E,5,FALSE)</f>
        <v>721</v>
      </c>
      <c r="E628" s="1" t="s">
        <v>2436</v>
      </c>
      <c r="F628" s="1">
        <f>VLOOKUP(A628,samples!A:H,8,FALSE)</f>
        <v>3</v>
      </c>
      <c r="G628" s="1" t="s">
        <v>73</v>
      </c>
      <c r="H628" s="1" t="s">
        <v>86</v>
      </c>
      <c r="I628" s="1" t="s">
        <v>74</v>
      </c>
      <c r="J628" s="1" t="s">
        <v>1643</v>
      </c>
      <c r="K628" s="1" t="s">
        <v>356</v>
      </c>
      <c r="L628" s="1" t="e">
        <v>#N/A</v>
      </c>
      <c r="M628" s="1" t="e">
        <v>#N/A</v>
      </c>
      <c r="N628" s="1" t="e">
        <v>#N/A</v>
      </c>
      <c r="O628" s="1" t="e">
        <v>#N/A</v>
      </c>
      <c r="P628" s="1">
        <v>76.7</v>
      </c>
      <c r="Q628" s="1">
        <v>78.7</v>
      </c>
      <c r="R628" s="1">
        <v>130.9</v>
      </c>
      <c r="S628" s="26">
        <v>180</v>
      </c>
      <c r="T628" s="26">
        <v>180</v>
      </c>
      <c r="U628" s="26">
        <v>130</v>
      </c>
      <c r="V628" s="7">
        <v>160.56666666666666</v>
      </c>
    </row>
    <row r="629" spans="1:22" ht="15.75" customHeight="1" x14ac:dyDescent="0.2">
      <c r="A629" s="1" t="s">
        <v>3566</v>
      </c>
      <c r="B629" s="1" t="s">
        <v>364</v>
      </c>
      <c r="C629" s="1" t="s">
        <v>364</v>
      </c>
      <c r="D629" s="1">
        <f>VLOOKUP(A629,samples!A:E,5,FALSE)</f>
        <v>722</v>
      </c>
      <c r="E629" s="1" t="s">
        <v>2537</v>
      </c>
      <c r="F629" s="1">
        <f>VLOOKUP(A629,samples!A:H,8,FALSE)</f>
        <v>3</v>
      </c>
      <c r="G629" s="1" t="s">
        <v>877</v>
      </c>
      <c r="H629" s="1" t="s">
        <v>86</v>
      </c>
      <c r="I629" s="1" t="s">
        <v>74</v>
      </c>
      <c r="J629" s="1">
        <v>0</v>
      </c>
      <c r="K629" s="1" t="s">
        <v>47</v>
      </c>
      <c r="L629" s="1" t="e">
        <v>#N/A</v>
      </c>
      <c r="M629" s="1" t="e">
        <v>#N/A</v>
      </c>
      <c r="N629" s="1" t="e">
        <v>#N/A</v>
      </c>
      <c r="O629" s="1" t="e">
        <v>#N/A</v>
      </c>
      <c r="P629" s="1">
        <v>74</v>
      </c>
      <c r="Q629" s="1">
        <v>74.3</v>
      </c>
      <c r="R629" s="1">
        <v>126.3</v>
      </c>
      <c r="S629" s="26">
        <v>180</v>
      </c>
      <c r="T629" s="26">
        <v>180</v>
      </c>
      <c r="U629" s="26">
        <v>130</v>
      </c>
      <c r="V629" s="7">
        <v>164.46666666666664</v>
      </c>
    </row>
    <row r="630" spans="1:22" ht="15.75" customHeight="1" x14ac:dyDescent="0.2">
      <c r="A630" s="1" t="s">
        <v>3071</v>
      </c>
      <c r="B630" s="1" t="s">
        <v>158</v>
      </c>
      <c r="C630" s="1" t="s">
        <v>158</v>
      </c>
      <c r="D630" s="1">
        <f>VLOOKUP(A630,samples!A:E,5,FALSE)</f>
        <v>723</v>
      </c>
      <c r="E630" s="1" t="s">
        <v>3072</v>
      </c>
      <c r="F630" s="1">
        <f>VLOOKUP(A630,samples!A:H,8,FALSE)</f>
        <v>3</v>
      </c>
      <c r="G630" s="1" t="s">
        <v>877</v>
      </c>
      <c r="H630" s="1" t="s">
        <v>86</v>
      </c>
      <c r="I630" s="1" t="s">
        <v>2006</v>
      </c>
      <c r="J630" s="1">
        <v>0</v>
      </c>
      <c r="K630" s="1" t="s">
        <v>47</v>
      </c>
      <c r="L630" s="1" t="e">
        <v>#N/A</v>
      </c>
      <c r="M630" s="1" t="e">
        <v>#N/A</v>
      </c>
      <c r="N630" s="1" t="e">
        <v>#N/A</v>
      </c>
      <c r="O630" s="1" t="e">
        <v>#N/A</v>
      </c>
      <c r="P630" s="1">
        <v>73.8</v>
      </c>
      <c r="Q630" s="1">
        <v>75.599999999999994</v>
      </c>
      <c r="R630" s="1">
        <v>129.1</v>
      </c>
      <c r="S630" s="26">
        <v>180</v>
      </c>
      <c r="T630" s="26">
        <v>180</v>
      </c>
      <c r="U630" s="26">
        <v>130</v>
      </c>
      <c r="V630" s="7">
        <v>163.16666666666669</v>
      </c>
    </row>
    <row r="631" spans="1:22" ht="15.75" customHeight="1" x14ac:dyDescent="0.2">
      <c r="A631" s="1" t="s">
        <v>3168</v>
      </c>
      <c r="B631" s="1" t="s">
        <v>221</v>
      </c>
      <c r="C631" s="1" t="s">
        <v>221</v>
      </c>
      <c r="D631" s="1">
        <f>VLOOKUP(A631,samples!A:E,5,FALSE)</f>
        <v>724</v>
      </c>
      <c r="E631" s="1" t="s">
        <v>3169</v>
      </c>
      <c r="F631" s="1">
        <f>VLOOKUP(A631,samples!A:H,8,FALSE)</f>
        <v>3</v>
      </c>
      <c r="G631" s="1" t="s">
        <v>877</v>
      </c>
      <c r="H631" s="1" t="s">
        <v>86</v>
      </c>
      <c r="I631" s="1" t="s">
        <v>46</v>
      </c>
      <c r="J631" s="1">
        <v>0</v>
      </c>
      <c r="K631" s="1" t="s">
        <v>47</v>
      </c>
      <c r="L631" s="1" t="e">
        <v>#N/A</v>
      </c>
      <c r="M631" s="1" t="e">
        <v>#N/A</v>
      </c>
      <c r="N631" s="1" t="e">
        <v>#N/A</v>
      </c>
      <c r="O631" s="1" t="e">
        <v>#N/A</v>
      </c>
      <c r="P631" s="1">
        <v>75</v>
      </c>
      <c r="Q631" s="1">
        <v>76.5</v>
      </c>
      <c r="R631" s="1">
        <v>128.30000000000001</v>
      </c>
      <c r="S631" s="26">
        <v>180</v>
      </c>
      <c r="T631" s="26">
        <v>180</v>
      </c>
      <c r="U631" s="26">
        <v>130</v>
      </c>
      <c r="V631" s="7">
        <v>162.73333333333335</v>
      </c>
    </row>
    <row r="632" spans="1:22" ht="15.75" customHeight="1" x14ac:dyDescent="0.2">
      <c r="A632" s="1" t="s">
        <v>3555</v>
      </c>
      <c r="B632" s="1" t="s">
        <v>357</v>
      </c>
      <c r="C632" s="1" t="s">
        <v>357</v>
      </c>
      <c r="D632" s="1">
        <f>VLOOKUP(A632,samples!A:E,5,FALSE)</f>
        <v>725</v>
      </c>
      <c r="E632" s="1" t="s">
        <v>2528</v>
      </c>
      <c r="F632" s="1">
        <f>VLOOKUP(A632,samples!A:H,8,FALSE)</f>
        <v>3</v>
      </c>
      <c r="G632" s="1" t="s">
        <v>877</v>
      </c>
      <c r="H632" s="1" t="s">
        <v>86</v>
      </c>
      <c r="I632" s="1" t="s">
        <v>2006</v>
      </c>
      <c r="J632" s="1">
        <v>0</v>
      </c>
      <c r="K632" s="1" t="s">
        <v>47</v>
      </c>
      <c r="L632" s="1" t="e">
        <v>#N/A</v>
      </c>
      <c r="M632" s="1" t="e">
        <v>#N/A</v>
      </c>
      <c r="N632" s="1" t="e">
        <v>#N/A</v>
      </c>
      <c r="O632" s="1" t="e">
        <v>#N/A</v>
      </c>
      <c r="P632" s="1">
        <v>77.400000000000006</v>
      </c>
      <c r="Q632" s="1">
        <v>80.3</v>
      </c>
      <c r="R632" s="1">
        <v>131.80000000000001</v>
      </c>
      <c r="S632" s="51">
        <v>180</v>
      </c>
      <c r="T632" s="51">
        <v>180</v>
      </c>
      <c r="U632" s="51">
        <v>120</v>
      </c>
      <c r="V632" s="7">
        <v>159.5</v>
      </c>
    </row>
    <row r="633" spans="1:22" ht="15.75" customHeight="1" x14ac:dyDescent="0.2">
      <c r="A633" s="1" t="s">
        <v>4208</v>
      </c>
      <c r="B633" s="1" t="s">
        <v>729</v>
      </c>
      <c r="C633" s="1" t="s">
        <v>729</v>
      </c>
      <c r="D633" s="1">
        <f>VLOOKUP(A633,samples!A:E,5,FALSE)</f>
        <v>726</v>
      </c>
      <c r="E633" s="1" t="s">
        <v>3063</v>
      </c>
      <c r="F633" s="1">
        <f>VLOOKUP(A633,samples!A:H,8,FALSE)</f>
        <v>3</v>
      </c>
      <c r="G633" s="1" t="s">
        <v>877</v>
      </c>
      <c r="H633" s="1" t="s">
        <v>86</v>
      </c>
      <c r="I633" s="1" t="s">
        <v>2006</v>
      </c>
      <c r="J633" s="1">
        <v>0</v>
      </c>
      <c r="K633" s="1" t="s">
        <v>47</v>
      </c>
      <c r="L633" s="1" t="e">
        <v>#N/A</v>
      </c>
      <c r="M633" s="1" t="e">
        <v>#N/A</v>
      </c>
      <c r="N633" s="1" t="e">
        <v>#N/A</v>
      </c>
      <c r="O633" s="1" t="e">
        <v>#N/A</v>
      </c>
      <c r="P633" s="1">
        <v>73.3</v>
      </c>
      <c r="Q633" s="1">
        <v>74.599999999999994</v>
      </c>
      <c r="R633" s="1">
        <v>129.19999999999999</v>
      </c>
      <c r="S633" s="26">
        <v>180</v>
      </c>
      <c r="T633" s="26">
        <v>180</v>
      </c>
      <c r="U633" s="26">
        <v>130</v>
      </c>
      <c r="V633" s="7">
        <v>163.63333333333333</v>
      </c>
    </row>
    <row r="634" spans="1:22" ht="15.75" customHeight="1" x14ac:dyDescent="0.2">
      <c r="A634" s="1" t="s">
        <v>3561</v>
      </c>
      <c r="B634" s="1" t="s">
        <v>361</v>
      </c>
      <c r="C634" s="1" t="s">
        <v>361</v>
      </c>
      <c r="D634" s="1">
        <f>VLOOKUP(A634,samples!A:E,5,FALSE)</f>
        <v>727</v>
      </c>
      <c r="E634" s="1" t="s">
        <v>2534</v>
      </c>
      <c r="F634" s="1">
        <f>VLOOKUP(A634,samples!A:H,8,FALSE)</f>
        <v>3</v>
      </c>
      <c r="G634" s="1" t="s">
        <v>877</v>
      </c>
      <c r="H634" s="1" t="s">
        <v>86</v>
      </c>
      <c r="I634" s="1" t="s">
        <v>2006</v>
      </c>
      <c r="J634" s="1">
        <v>0</v>
      </c>
      <c r="K634" s="1" t="s">
        <v>47</v>
      </c>
      <c r="L634" s="1" t="e">
        <v>#N/A</v>
      </c>
      <c r="M634" s="1" t="e">
        <v>#N/A</v>
      </c>
      <c r="N634" s="1" t="e">
        <v>#N/A</v>
      </c>
      <c r="O634" s="1" t="e">
        <v>#N/A</v>
      </c>
      <c r="P634" s="1">
        <v>75</v>
      </c>
      <c r="Q634" s="1">
        <v>78.400000000000006</v>
      </c>
      <c r="R634" s="1">
        <v>132.1</v>
      </c>
      <c r="S634" s="51">
        <v>180</v>
      </c>
      <c r="T634" s="51">
        <v>180</v>
      </c>
      <c r="U634" s="51">
        <v>120</v>
      </c>
      <c r="V634" s="7">
        <v>160.83333333333331</v>
      </c>
    </row>
    <row r="635" spans="1:22" ht="15.75" customHeight="1" x14ac:dyDescent="0.2">
      <c r="A635" s="1" t="s">
        <v>3247</v>
      </c>
      <c r="B635" s="1" t="s">
        <v>1147</v>
      </c>
      <c r="C635" s="1" t="s">
        <v>1147</v>
      </c>
      <c r="D635" s="1">
        <f>VLOOKUP(A635,samples!A:E,5,FALSE)</f>
        <v>728</v>
      </c>
      <c r="E635" s="1" t="s">
        <v>2126</v>
      </c>
      <c r="F635" s="1">
        <f>VLOOKUP(A635,samples!A:H,8,FALSE)</f>
        <v>3</v>
      </c>
      <c r="G635" s="1" t="s">
        <v>73</v>
      </c>
      <c r="H635" s="1" t="s">
        <v>86</v>
      </c>
      <c r="I635" s="1" t="s">
        <v>74</v>
      </c>
      <c r="J635" s="1" t="s">
        <v>1643</v>
      </c>
      <c r="K635" s="1" t="s">
        <v>356</v>
      </c>
      <c r="L635" s="1" t="e">
        <v>#N/A</v>
      </c>
      <c r="M635" s="1" t="e">
        <v>#N/A</v>
      </c>
      <c r="N635" s="1" t="e">
        <v>#N/A</v>
      </c>
      <c r="O635" s="1" t="e">
        <v>#N/A</v>
      </c>
      <c r="P635" s="1">
        <v>74.5</v>
      </c>
      <c r="Q635" s="1">
        <v>75.099999999999994</v>
      </c>
      <c r="R635" s="1">
        <v>127.6</v>
      </c>
      <c r="S635" s="26">
        <v>180</v>
      </c>
      <c r="T635" s="26">
        <v>180</v>
      </c>
      <c r="U635" s="26">
        <v>130</v>
      </c>
      <c r="V635" s="7">
        <v>163.60000000000002</v>
      </c>
    </row>
    <row r="636" spans="1:22" ht="15.75" customHeight="1" x14ac:dyDescent="0.2">
      <c r="A636" s="1" t="s">
        <v>3253</v>
      </c>
      <c r="B636" s="1" t="s">
        <v>1129</v>
      </c>
      <c r="C636" s="1" t="s">
        <v>1129</v>
      </c>
      <c r="D636" s="1">
        <f>VLOOKUP(A636,samples!A:E,5,FALSE)</f>
        <v>729</v>
      </c>
      <c r="E636" s="1" t="s">
        <v>2126</v>
      </c>
      <c r="F636" s="1">
        <f>VLOOKUP(A636,samples!A:H,8,FALSE)</f>
        <v>3</v>
      </c>
      <c r="G636" s="1" t="s">
        <v>73</v>
      </c>
      <c r="H636" s="1" t="s">
        <v>86</v>
      </c>
      <c r="I636" s="1" t="s">
        <v>74</v>
      </c>
      <c r="J636" s="1" t="s">
        <v>1643</v>
      </c>
      <c r="K636" s="1" t="s">
        <v>356</v>
      </c>
      <c r="L636" s="1" t="e">
        <v>#N/A</v>
      </c>
      <c r="M636" s="1" t="e">
        <v>#N/A</v>
      </c>
      <c r="N636" s="1" t="e">
        <v>#N/A</v>
      </c>
      <c r="O636" s="1" t="e">
        <v>#N/A</v>
      </c>
      <c r="P636" s="1">
        <v>76.099999999999994</v>
      </c>
      <c r="Q636" s="1">
        <v>78.099999999999994</v>
      </c>
      <c r="R636" s="1">
        <v>132.80000000000001</v>
      </c>
      <c r="S636" s="51">
        <v>180</v>
      </c>
      <c r="T636" s="51">
        <v>180</v>
      </c>
      <c r="U636" s="51">
        <v>120</v>
      </c>
      <c r="V636" s="7">
        <v>160.33333333333331</v>
      </c>
    </row>
    <row r="637" spans="1:22" ht="15.75" customHeight="1" x14ac:dyDescent="0.2">
      <c r="A637" s="1" t="s">
        <v>3558</v>
      </c>
      <c r="B637" s="1" t="s">
        <v>4679</v>
      </c>
      <c r="C637" s="1" t="s">
        <v>357</v>
      </c>
      <c r="D637" s="1">
        <f>VLOOKUP(A637,samples!A:E,5,FALSE)</f>
        <v>731</v>
      </c>
      <c r="E637" s="1" t="s">
        <v>2531</v>
      </c>
      <c r="F637" s="1">
        <f>VLOOKUP(A637,samples!A:H,8,FALSE)</f>
        <v>3</v>
      </c>
      <c r="G637" s="1" t="s">
        <v>877</v>
      </c>
      <c r="H637" s="1" t="s">
        <v>86</v>
      </c>
      <c r="I637" s="1" t="s">
        <v>2006</v>
      </c>
      <c r="J637" s="1">
        <v>0</v>
      </c>
      <c r="K637" s="1" t="s">
        <v>47</v>
      </c>
      <c r="L637" s="1" t="e">
        <v>#N/A</v>
      </c>
      <c r="M637" s="1" t="e">
        <v>#N/A</v>
      </c>
      <c r="N637" s="1" t="e">
        <v>#N/A</v>
      </c>
      <c r="O637" s="1" t="e">
        <v>#N/A</v>
      </c>
      <c r="P637" s="1">
        <v>77.400000000000006</v>
      </c>
      <c r="Q637" s="1">
        <v>80.3</v>
      </c>
      <c r="R637" s="1">
        <v>131.80000000000001</v>
      </c>
      <c r="S637" s="51">
        <v>180</v>
      </c>
      <c r="T637" s="51">
        <v>180</v>
      </c>
      <c r="U637" s="51">
        <v>120</v>
      </c>
      <c r="V637" s="7">
        <v>159.5</v>
      </c>
    </row>
    <row r="638" spans="1:22" ht="15.75" customHeight="1" x14ac:dyDescent="0.2">
      <c r="A638" s="1" t="s">
        <v>4686</v>
      </c>
      <c r="B638" s="1" t="s">
        <v>4687</v>
      </c>
      <c r="C638" s="1" t="s">
        <v>1125</v>
      </c>
      <c r="D638" s="1">
        <f>VLOOKUP(A638,samples!A:E,5,FALSE)</f>
        <v>732</v>
      </c>
      <c r="E638" s="1" t="s">
        <v>3784</v>
      </c>
      <c r="F638" s="1">
        <f>VLOOKUP(A638,samples!A:H,8,FALSE)</f>
        <v>3</v>
      </c>
      <c r="G638" s="1" t="s">
        <v>73</v>
      </c>
      <c r="H638" s="1" t="s">
        <v>86</v>
      </c>
      <c r="I638" s="1" t="s">
        <v>74</v>
      </c>
      <c r="J638" s="1" t="s">
        <v>1643</v>
      </c>
      <c r="K638" s="1" t="s">
        <v>47</v>
      </c>
      <c r="L638" s="1" t="e">
        <v>#N/A</v>
      </c>
      <c r="M638" s="1" t="e">
        <v>#N/A</v>
      </c>
      <c r="N638" s="1" t="e">
        <v>#N/A</v>
      </c>
      <c r="O638" s="1" t="e">
        <v>#N/A</v>
      </c>
      <c r="P638" s="1">
        <v>73.900000000000006</v>
      </c>
      <c r="Q638" s="1">
        <v>76.3</v>
      </c>
      <c r="R638" s="1">
        <v>131.19999999999999</v>
      </c>
      <c r="S638" s="51">
        <v>180</v>
      </c>
      <c r="T638" s="51">
        <v>180</v>
      </c>
      <c r="U638" s="51">
        <v>120</v>
      </c>
      <c r="V638" s="7">
        <v>162.19999999999999</v>
      </c>
    </row>
    <row r="639" spans="1:22" ht="15.75" customHeight="1" x14ac:dyDescent="0.2">
      <c r="A639" s="9" t="s">
        <v>3260</v>
      </c>
      <c r="B639" s="1" t="s">
        <v>1125</v>
      </c>
      <c r="C639" s="1" t="s">
        <v>1125</v>
      </c>
      <c r="D639" s="1">
        <f>VLOOKUP(A639,samples!A:E,5,FALSE)</f>
        <v>733</v>
      </c>
      <c r="E639" s="1" t="s">
        <v>2126</v>
      </c>
      <c r="F639" s="1">
        <f>VLOOKUP(A639,samples!A:H,8,FALSE)</f>
        <v>3</v>
      </c>
      <c r="G639" s="1" t="s">
        <v>73</v>
      </c>
      <c r="H639" s="1" t="s">
        <v>86</v>
      </c>
      <c r="I639" s="1" t="s">
        <v>74</v>
      </c>
      <c r="J639" s="1" t="s">
        <v>1643</v>
      </c>
      <c r="K639" s="1" t="s">
        <v>47</v>
      </c>
      <c r="L639" s="1" t="e">
        <v>#N/A</v>
      </c>
      <c r="M639" s="1" t="e">
        <v>#N/A</v>
      </c>
      <c r="N639" s="1" t="e">
        <v>#N/A</v>
      </c>
      <c r="O639" s="1" t="e">
        <v>#N/A</v>
      </c>
      <c r="P639" s="1">
        <v>73.900000000000006</v>
      </c>
      <c r="Q639" s="1">
        <v>76.3</v>
      </c>
      <c r="R639" s="1">
        <v>131.19999999999999</v>
      </c>
      <c r="S639" s="1">
        <f t="shared" ref="S639:U639" si="33">ROUND((256-P639),-1)</f>
        <v>180</v>
      </c>
      <c r="T639" s="1">
        <f t="shared" si="33"/>
        <v>180</v>
      </c>
      <c r="U639" s="1">
        <f t="shared" si="33"/>
        <v>120</v>
      </c>
      <c r="V639" s="7">
        <v>162.19999999999999</v>
      </c>
    </row>
    <row r="640" spans="1:22" ht="15.75" customHeight="1" x14ac:dyDescent="0.2">
      <c r="A640" s="1" t="s">
        <v>2885</v>
      </c>
      <c r="B640" s="1" t="s">
        <v>1134</v>
      </c>
      <c r="C640" s="1" t="s">
        <v>1134</v>
      </c>
      <c r="D640" s="1">
        <f>VLOOKUP(A640,samples!A:E,5,FALSE)</f>
        <v>734</v>
      </c>
      <c r="E640" s="1" t="s">
        <v>2120</v>
      </c>
      <c r="F640" s="1">
        <f>VLOOKUP(A640,samples!A:H,8,FALSE)</f>
        <v>3</v>
      </c>
      <c r="G640" s="1" t="s">
        <v>73</v>
      </c>
      <c r="H640" s="1" t="s">
        <v>86</v>
      </c>
      <c r="I640" s="1" t="s">
        <v>74</v>
      </c>
      <c r="J640" s="1" t="s">
        <v>1643</v>
      </c>
      <c r="K640" s="1" t="s">
        <v>356</v>
      </c>
      <c r="L640" s="1" t="e">
        <v>#N/A</v>
      </c>
      <c r="M640" s="1" t="e">
        <v>#N/A</v>
      </c>
      <c r="N640" s="1" t="e">
        <v>#N/A</v>
      </c>
      <c r="O640" s="1" t="e">
        <v>#N/A</v>
      </c>
      <c r="P640" s="1">
        <v>73.7</v>
      </c>
      <c r="Q640" s="1">
        <v>75.7</v>
      </c>
      <c r="R640" s="1">
        <v>130.80000000000001</v>
      </c>
      <c r="S640" s="26">
        <v>180</v>
      </c>
      <c r="T640" s="26">
        <v>180</v>
      </c>
      <c r="U640" s="26">
        <v>130</v>
      </c>
      <c r="V640" s="7">
        <v>162.59999999999997</v>
      </c>
    </row>
    <row r="641" spans="1:22" ht="15.75" customHeight="1" x14ac:dyDescent="0.2">
      <c r="A641" s="1" t="s">
        <v>3090</v>
      </c>
      <c r="B641" s="1" t="s">
        <v>188</v>
      </c>
      <c r="C641" s="1" t="s">
        <v>188</v>
      </c>
      <c r="D641" s="1">
        <f>VLOOKUP(A641,samples!A:E,5,FALSE)</f>
        <v>735</v>
      </c>
      <c r="E641" s="1" t="s">
        <v>3091</v>
      </c>
      <c r="F641" s="1">
        <f>VLOOKUP(A641,samples!A:H,8,FALSE)</f>
        <v>3</v>
      </c>
      <c r="G641" s="1" t="s">
        <v>1975</v>
      </c>
      <c r="H641" s="1" t="s">
        <v>1330</v>
      </c>
      <c r="I641" s="1" t="s">
        <v>46</v>
      </c>
      <c r="J641" s="1">
        <v>0</v>
      </c>
      <c r="K641" s="1" t="s">
        <v>47</v>
      </c>
      <c r="L641" s="1" t="e">
        <v>#N/A</v>
      </c>
      <c r="M641" s="1" t="e">
        <v>#N/A</v>
      </c>
      <c r="N641" s="1" t="e">
        <v>#N/A</v>
      </c>
      <c r="O641" s="1" t="e">
        <v>#N/A</v>
      </c>
      <c r="P641" s="1">
        <v>74.599999999999994</v>
      </c>
      <c r="Q641" s="1">
        <v>77.5</v>
      </c>
      <c r="R641" s="1">
        <v>133.19999999999999</v>
      </c>
      <c r="S641" s="51">
        <v>180</v>
      </c>
      <c r="T641" s="51">
        <v>180</v>
      </c>
      <c r="U641" s="51">
        <v>120</v>
      </c>
      <c r="V641" s="7">
        <v>160.90000000000003</v>
      </c>
    </row>
    <row r="642" spans="1:22" ht="15.75" customHeight="1" x14ac:dyDescent="0.2">
      <c r="A642" s="1" t="s">
        <v>4706</v>
      </c>
      <c r="B642" s="1" t="s">
        <v>1130</v>
      </c>
      <c r="C642" s="1" t="s">
        <v>1130</v>
      </c>
      <c r="D642" s="1">
        <f>VLOOKUP(A642,samples!A:E,5,FALSE)</f>
        <v>736</v>
      </c>
      <c r="E642" s="1" t="s">
        <v>3787</v>
      </c>
      <c r="F642" s="1">
        <f>VLOOKUP(A642,samples!A:H,8,FALSE)</f>
        <v>3</v>
      </c>
      <c r="G642" s="1" t="s">
        <v>73</v>
      </c>
      <c r="H642" s="1" t="s">
        <v>86</v>
      </c>
      <c r="I642" s="1" t="s">
        <v>74</v>
      </c>
      <c r="J642" s="1" t="s">
        <v>1643</v>
      </c>
      <c r="K642" s="1" t="s">
        <v>356</v>
      </c>
      <c r="L642" s="1" t="e">
        <v>#N/A</v>
      </c>
      <c r="M642" s="1" t="e">
        <v>#N/A</v>
      </c>
      <c r="N642" s="1" t="e">
        <v>#N/A</v>
      </c>
      <c r="O642" s="1" t="e">
        <v>#N/A</v>
      </c>
      <c r="P642" s="1">
        <v>73.7</v>
      </c>
      <c r="Q642" s="1">
        <v>74.7</v>
      </c>
      <c r="R642" s="1">
        <v>129.1</v>
      </c>
      <c r="S642" s="26">
        <v>180</v>
      </c>
      <c r="T642" s="26">
        <v>180</v>
      </c>
      <c r="U642" s="26">
        <v>130</v>
      </c>
      <c r="V642" s="7">
        <v>163.5</v>
      </c>
    </row>
    <row r="643" spans="1:22" ht="15.75" customHeight="1" x14ac:dyDescent="0.2">
      <c r="A643" s="1" t="s">
        <v>4713</v>
      </c>
      <c r="B643" s="1" t="s">
        <v>1176</v>
      </c>
      <c r="C643" s="1" t="s">
        <v>1176</v>
      </c>
      <c r="D643" s="1">
        <f>VLOOKUP(A643,samples!A:E,5,FALSE)</f>
        <v>737</v>
      </c>
      <c r="E643" s="1" t="s">
        <v>3849</v>
      </c>
      <c r="F643" s="1">
        <f>VLOOKUP(A643,samples!A:H,8,FALSE)</f>
        <v>3</v>
      </c>
      <c r="G643" s="1" t="s">
        <v>73</v>
      </c>
      <c r="H643" s="1" t="s">
        <v>86</v>
      </c>
      <c r="I643" s="1" t="s">
        <v>74</v>
      </c>
      <c r="J643" s="1" t="s">
        <v>1643</v>
      </c>
      <c r="K643" s="1" t="s">
        <v>47</v>
      </c>
      <c r="L643" s="1" t="e">
        <v>#N/A</v>
      </c>
      <c r="M643" s="1" t="e">
        <v>#N/A</v>
      </c>
      <c r="N643" s="1" t="e">
        <v>#N/A</v>
      </c>
      <c r="O643" s="1" t="e">
        <v>#N/A</v>
      </c>
      <c r="P643" s="1">
        <v>83.9</v>
      </c>
      <c r="Q643" s="1">
        <v>126.9</v>
      </c>
      <c r="R643" s="1">
        <v>173.4</v>
      </c>
      <c r="S643" s="23">
        <v>170</v>
      </c>
      <c r="T643" s="23">
        <v>130</v>
      </c>
      <c r="U643" s="23">
        <v>80</v>
      </c>
      <c r="V643" s="7">
        <v>127.93333333333331</v>
      </c>
    </row>
    <row r="644" spans="1:22" ht="15.75" customHeight="1" x14ac:dyDescent="0.2">
      <c r="A644" s="1" t="s">
        <v>4720</v>
      </c>
      <c r="B644" s="1" t="s">
        <v>1201</v>
      </c>
      <c r="C644" s="1" t="s">
        <v>1201</v>
      </c>
      <c r="D644" s="1">
        <f>VLOOKUP(A644,samples!A:E,5,FALSE)</f>
        <v>738</v>
      </c>
      <c r="E644" s="1" t="s">
        <v>3899</v>
      </c>
      <c r="F644" s="1">
        <f>VLOOKUP(A644,samples!A:H,8,FALSE)</f>
        <v>3</v>
      </c>
      <c r="G644" s="1" t="s">
        <v>73</v>
      </c>
      <c r="H644" s="1" t="s">
        <v>86</v>
      </c>
      <c r="I644" s="1" t="s">
        <v>74</v>
      </c>
      <c r="J644" s="1" t="s">
        <v>1643</v>
      </c>
      <c r="K644" s="1" t="s">
        <v>356</v>
      </c>
      <c r="L644" s="1" t="e">
        <v>#N/A</v>
      </c>
      <c r="M644" s="1" t="e">
        <v>#N/A</v>
      </c>
      <c r="N644" s="1" t="e">
        <v>#N/A</v>
      </c>
      <c r="O644" s="1" t="e">
        <v>#N/A</v>
      </c>
      <c r="P644" s="1">
        <v>73.400000000000006</v>
      </c>
      <c r="Q644" s="1">
        <v>67.599999999999994</v>
      </c>
      <c r="R644" s="1">
        <v>88.8</v>
      </c>
      <c r="S644" s="36">
        <v>180</v>
      </c>
      <c r="T644" s="36">
        <v>190</v>
      </c>
      <c r="U644" s="36">
        <v>170</v>
      </c>
      <c r="V644" s="7">
        <v>179.39999999999998</v>
      </c>
    </row>
    <row r="645" spans="1:22" ht="15.75" customHeight="1" x14ac:dyDescent="0.2">
      <c r="A645" s="1" t="s">
        <v>3509</v>
      </c>
      <c r="B645" s="1" t="s">
        <v>331</v>
      </c>
      <c r="C645" s="1" t="s">
        <v>331</v>
      </c>
      <c r="D645" s="1">
        <f>VLOOKUP(A645,samples!A:E,5,FALSE)</f>
        <v>739</v>
      </c>
      <c r="E645" s="1" t="s">
        <v>2505</v>
      </c>
      <c r="F645" s="1">
        <f>VLOOKUP(A645,samples!A:H,8,FALSE)</f>
        <v>3</v>
      </c>
      <c r="G645" s="1" t="s">
        <v>296</v>
      </c>
      <c r="H645" s="1" t="s">
        <v>86</v>
      </c>
      <c r="I645" s="1" t="s">
        <v>61</v>
      </c>
      <c r="J645" s="1">
        <v>0</v>
      </c>
      <c r="K645" s="1" t="s">
        <v>47</v>
      </c>
      <c r="L645" s="1" t="e">
        <v>#N/A</v>
      </c>
      <c r="M645" s="1" t="e">
        <v>#N/A</v>
      </c>
      <c r="N645" s="1" t="e">
        <v>#N/A</v>
      </c>
      <c r="O645" s="1" t="e">
        <v>#N/A</v>
      </c>
      <c r="P645" s="1">
        <v>73.900000000000006</v>
      </c>
      <c r="Q645" s="1">
        <v>67.3</v>
      </c>
      <c r="R645" s="1">
        <v>85.2</v>
      </c>
      <c r="S645" s="36">
        <v>180</v>
      </c>
      <c r="T645" s="36">
        <v>190</v>
      </c>
      <c r="U645" s="36">
        <v>170</v>
      </c>
      <c r="V645" s="7">
        <v>180.53333333333336</v>
      </c>
    </row>
    <row r="646" spans="1:22" ht="15.75" customHeight="1" x14ac:dyDescent="0.2">
      <c r="A646" s="1" t="s">
        <v>3549</v>
      </c>
      <c r="B646" s="1" t="s">
        <v>345</v>
      </c>
      <c r="C646" s="1" t="s">
        <v>345</v>
      </c>
      <c r="D646" s="1">
        <f>VLOOKUP(A646,samples!A:E,5,FALSE)</f>
        <v>740</v>
      </c>
      <c r="E646" s="1" t="s">
        <v>2523</v>
      </c>
      <c r="F646" s="1">
        <f>VLOOKUP(A646,samples!A:H,8,FALSE)</f>
        <v>3</v>
      </c>
      <c r="G646" s="1" t="s">
        <v>877</v>
      </c>
      <c r="H646" s="1" t="s">
        <v>86</v>
      </c>
      <c r="I646" s="1" t="s">
        <v>258</v>
      </c>
      <c r="J646" s="1">
        <v>0</v>
      </c>
      <c r="K646" s="1" t="s">
        <v>47</v>
      </c>
      <c r="L646" s="1" t="e">
        <v>#N/A</v>
      </c>
      <c r="M646" s="1" t="e">
        <v>#N/A</v>
      </c>
      <c r="N646" s="1" t="e">
        <v>#N/A</v>
      </c>
      <c r="O646" s="1" t="e">
        <v>#N/A</v>
      </c>
      <c r="P646" s="1">
        <v>72.8</v>
      </c>
      <c r="Q646" s="1">
        <v>64.099999999999994</v>
      </c>
      <c r="R646" s="1">
        <v>79.099999999999994</v>
      </c>
      <c r="S646" s="70">
        <v>180</v>
      </c>
      <c r="T646" s="70">
        <v>190</v>
      </c>
      <c r="U646" s="70">
        <v>180</v>
      </c>
      <c r="V646" s="7">
        <v>184</v>
      </c>
    </row>
    <row r="647" spans="1:22" ht="15.75" customHeight="1" x14ac:dyDescent="0.2">
      <c r="A647" s="1" t="s">
        <v>2918</v>
      </c>
      <c r="B647" s="1" t="s">
        <v>133</v>
      </c>
      <c r="C647" s="1" t="s">
        <v>133</v>
      </c>
      <c r="D647" s="1">
        <f>VLOOKUP(A647,samples!A:E,5,FALSE)</f>
        <v>741</v>
      </c>
      <c r="E647" s="1" t="s">
        <v>2920</v>
      </c>
      <c r="F647" s="1">
        <f>VLOOKUP(A647,samples!A:H,8,FALSE)</f>
        <v>3</v>
      </c>
      <c r="G647" s="1" t="s">
        <v>1706</v>
      </c>
      <c r="H647" s="1" t="s">
        <v>86</v>
      </c>
      <c r="I647" s="1" t="s">
        <v>61</v>
      </c>
      <c r="J647" s="1">
        <v>0</v>
      </c>
      <c r="K647" s="1" t="s">
        <v>47</v>
      </c>
      <c r="L647" s="1" t="e">
        <v>#N/A</v>
      </c>
      <c r="M647" s="1" t="e">
        <v>#N/A</v>
      </c>
      <c r="N647" s="1" t="e">
        <v>#N/A</v>
      </c>
      <c r="O647" s="1" t="e">
        <v>#N/A</v>
      </c>
      <c r="P647" s="1">
        <v>73.7</v>
      </c>
      <c r="Q647" s="1">
        <v>74.599999999999994</v>
      </c>
      <c r="R647" s="1">
        <v>125.5</v>
      </c>
      <c r="S647" s="26">
        <v>180</v>
      </c>
      <c r="T647" s="26">
        <v>180</v>
      </c>
      <c r="U647" s="26">
        <v>130</v>
      </c>
      <c r="V647" s="7">
        <v>164.73333333333335</v>
      </c>
    </row>
    <row r="648" spans="1:22" ht="15.75" customHeight="1" x14ac:dyDescent="0.2">
      <c r="A648" s="1" t="s">
        <v>3115</v>
      </c>
      <c r="B648" s="1" t="s">
        <v>204</v>
      </c>
      <c r="C648" s="1" t="s">
        <v>204</v>
      </c>
      <c r="D648" s="1">
        <f>VLOOKUP(A648,samples!A:E,5,FALSE)</f>
        <v>742</v>
      </c>
      <c r="E648" s="1" t="s">
        <v>3116</v>
      </c>
      <c r="F648" s="1">
        <f>VLOOKUP(A648,samples!A:H,8,FALSE)</f>
        <v>3</v>
      </c>
      <c r="G648" s="1" t="s">
        <v>1966</v>
      </c>
      <c r="H648" s="1" t="s">
        <v>1331</v>
      </c>
      <c r="I648" s="1" t="s">
        <v>74</v>
      </c>
      <c r="J648" s="1">
        <v>0</v>
      </c>
      <c r="K648" s="1" t="s">
        <v>47</v>
      </c>
      <c r="L648" s="1" t="e">
        <v>#N/A</v>
      </c>
      <c r="M648" s="1" t="e">
        <v>#N/A</v>
      </c>
      <c r="N648" s="1" t="e">
        <v>#N/A</v>
      </c>
      <c r="O648" s="1" t="e">
        <v>#N/A</v>
      </c>
      <c r="P648" s="1">
        <v>72.5</v>
      </c>
      <c r="Q648" s="1">
        <v>64.099999999999994</v>
      </c>
      <c r="R648" s="1">
        <v>77.400000000000006</v>
      </c>
      <c r="S648" s="70">
        <v>180</v>
      </c>
      <c r="T648" s="70">
        <v>190</v>
      </c>
      <c r="U648" s="70">
        <v>180</v>
      </c>
      <c r="V648" s="7">
        <v>184.66666666666669</v>
      </c>
    </row>
    <row r="649" spans="1:22" ht="15.75" customHeight="1" x14ac:dyDescent="0.2">
      <c r="A649" s="1" t="s">
        <v>4749</v>
      </c>
      <c r="B649" s="1" t="s">
        <v>1251</v>
      </c>
      <c r="C649" s="1" t="s">
        <v>1251</v>
      </c>
      <c r="D649" s="1">
        <f>VLOOKUP(A649,samples!A:E,5,FALSE)</f>
        <v>743</v>
      </c>
      <c r="E649" s="1" t="s">
        <v>3985</v>
      </c>
      <c r="F649" s="1">
        <f>VLOOKUP(A649,samples!A:H,8,FALSE)</f>
        <v>3</v>
      </c>
      <c r="G649" s="1" t="s">
        <v>877</v>
      </c>
      <c r="H649" s="1" t="s">
        <v>86</v>
      </c>
      <c r="I649" s="1" t="s">
        <v>74</v>
      </c>
      <c r="J649" s="1" t="s">
        <v>1643</v>
      </c>
      <c r="K649" s="1" t="s">
        <v>356</v>
      </c>
      <c r="L649" s="1" t="e">
        <v>#N/A</v>
      </c>
      <c r="M649" s="1" t="e">
        <v>#N/A</v>
      </c>
      <c r="N649" s="1" t="e">
        <v>#N/A</v>
      </c>
      <c r="O649" s="1" t="e">
        <v>#N/A</v>
      </c>
      <c r="P649" s="1">
        <v>73.099999999999994</v>
      </c>
      <c r="Q649" s="1">
        <v>64.400000000000006</v>
      </c>
      <c r="R649" s="1">
        <v>80.7</v>
      </c>
      <c r="S649" s="70">
        <v>180</v>
      </c>
      <c r="T649" s="70">
        <v>190</v>
      </c>
      <c r="U649" s="70">
        <v>180</v>
      </c>
      <c r="V649" s="7">
        <v>183.26666666666665</v>
      </c>
    </row>
    <row r="650" spans="1:22" ht="15.75" customHeight="1" x14ac:dyDescent="0.2">
      <c r="A650" s="1" t="s">
        <v>2679</v>
      </c>
      <c r="B650" s="1" t="s">
        <v>116</v>
      </c>
      <c r="C650" s="1" t="s">
        <v>116</v>
      </c>
      <c r="D650" s="1">
        <f>VLOOKUP(A650,samples!A:E,5,FALSE)</f>
        <v>744</v>
      </c>
      <c r="E650" s="1" t="s">
        <v>2680</v>
      </c>
      <c r="F650" s="1">
        <f>VLOOKUP(A650,samples!A:H,8,FALSE)</f>
        <v>3</v>
      </c>
      <c r="G650" s="1" t="s">
        <v>877</v>
      </c>
      <c r="H650" s="1" t="s">
        <v>86</v>
      </c>
      <c r="I650" s="1" t="s">
        <v>433</v>
      </c>
      <c r="J650" s="1">
        <v>0</v>
      </c>
      <c r="K650" s="1" t="s">
        <v>47</v>
      </c>
      <c r="L650" s="1" t="e">
        <v>#N/A</v>
      </c>
      <c r="M650" s="1" t="e">
        <v>#N/A</v>
      </c>
      <c r="N650" s="1" t="e">
        <v>#N/A</v>
      </c>
      <c r="O650" s="1" t="e">
        <v>#N/A</v>
      </c>
      <c r="P650" s="1">
        <v>72.3</v>
      </c>
      <c r="Q650" s="1">
        <v>64</v>
      </c>
      <c r="R650" s="1">
        <v>78.900000000000006</v>
      </c>
      <c r="S650" s="70">
        <v>180</v>
      </c>
      <c r="T650" s="70">
        <v>190</v>
      </c>
      <c r="U650" s="70">
        <v>180</v>
      </c>
      <c r="V650" s="7">
        <v>184.26666666666665</v>
      </c>
    </row>
    <row r="651" spans="1:22" ht="15.75" customHeight="1" x14ac:dyDescent="0.2">
      <c r="A651" s="1" t="s">
        <v>3577</v>
      </c>
      <c r="B651" s="1" t="s">
        <v>4760</v>
      </c>
      <c r="C651" s="1" t="s">
        <v>369</v>
      </c>
      <c r="D651" s="1">
        <f>VLOOKUP(A651,samples!A:E,5,FALSE)</f>
        <v>745</v>
      </c>
      <c r="E651" s="1" t="s">
        <v>2544</v>
      </c>
      <c r="F651" s="1">
        <f>VLOOKUP(A651,samples!A:H,8,FALSE)</f>
        <v>3</v>
      </c>
      <c r="G651" s="1" t="s">
        <v>1480</v>
      </c>
      <c r="H651" s="1" t="s">
        <v>279</v>
      </c>
      <c r="I651" s="1" t="s">
        <v>61</v>
      </c>
      <c r="J651" s="1">
        <v>0</v>
      </c>
      <c r="K651" s="1" t="s">
        <v>47</v>
      </c>
      <c r="L651" s="1" t="e">
        <v>#N/A</v>
      </c>
      <c r="M651" s="1" t="e">
        <v>#N/A</v>
      </c>
      <c r="N651" s="1" t="e">
        <v>#N/A</v>
      </c>
      <c r="O651" s="1" t="e">
        <v>#N/A</v>
      </c>
      <c r="P651" s="1">
        <v>76.099999999999994</v>
      </c>
      <c r="Q651" s="1">
        <v>78.7</v>
      </c>
      <c r="R651" s="1">
        <v>133.5</v>
      </c>
      <c r="S651" s="51">
        <v>180</v>
      </c>
      <c r="T651" s="51">
        <v>180</v>
      </c>
      <c r="U651" s="51">
        <v>120</v>
      </c>
      <c r="V651" s="7">
        <v>159.89999999999998</v>
      </c>
    </row>
    <row r="652" spans="1:22" ht="15.75" customHeight="1" x14ac:dyDescent="0.2">
      <c r="A652" s="1" t="s">
        <v>3583</v>
      </c>
      <c r="B652" s="1" t="s">
        <v>4769</v>
      </c>
      <c r="C652" s="1" t="s">
        <v>369</v>
      </c>
      <c r="D652" s="1">
        <f>VLOOKUP(A652,samples!A:E,5,FALSE)</f>
        <v>746</v>
      </c>
      <c r="E652" s="1" t="s">
        <v>2546</v>
      </c>
      <c r="F652" s="1">
        <f>VLOOKUP(A652,samples!A:H,8,FALSE)</f>
        <v>3</v>
      </c>
      <c r="G652" s="1" t="s">
        <v>1480</v>
      </c>
      <c r="H652" s="1" t="s">
        <v>279</v>
      </c>
      <c r="I652" s="1" t="s">
        <v>61</v>
      </c>
      <c r="J652" s="1">
        <v>0</v>
      </c>
      <c r="K652" s="1" t="s">
        <v>47</v>
      </c>
      <c r="L652" s="1" t="e">
        <v>#N/A</v>
      </c>
      <c r="M652" s="1" t="e">
        <v>#N/A</v>
      </c>
      <c r="N652" s="1" t="e">
        <v>#N/A</v>
      </c>
      <c r="O652" s="1" t="e">
        <v>#N/A</v>
      </c>
      <c r="P652" s="1">
        <v>76.099999999999994</v>
      </c>
      <c r="Q652" s="1">
        <v>78.7</v>
      </c>
      <c r="R652" s="1">
        <v>133.5</v>
      </c>
      <c r="S652" s="51">
        <v>180</v>
      </c>
      <c r="T652" s="51">
        <v>180</v>
      </c>
      <c r="U652" s="51">
        <v>120</v>
      </c>
      <c r="V652" s="7">
        <v>159.89999999999998</v>
      </c>
    </row>
    <row r="653" spans="1:22" ht="15.75" customHeight="1" x14ac:dyDescent="0.2">
      <c r="A653" s="1" t="s">
        <v>3485</v>
      </c>
      <c r="B653" s="1" t="s">
        <v>320</v>
      </c>
      <c r="C653" s="1" t="s">
        <v>320</v>
      </c>
      <c r="D653" s="1">
        <f>VLOOKUP(A653,samples!A:E,5,FALSE)</f>
        <v>747</v>
      </c>
      <c r="E653" s="1" t="s">
        <v>2492</v>
      </c>
      <c r="F653" s="1">
        <f>VLOOKUP(A653,samples!A:H,8,FALSE)</f>
        <v>3</v>
      </c>
      <c r="G653" s="1" t="s">
        <v>73</v>
      </c>
      <c r="H653" s="1" t="s">
        <v>86</v>
      </c>
      <c r="I653" s="1" t="s">
        <v>344</v>
      </c>
      <c r="J653" s="1">
        <v>0</v>
      </c>
      <c r="K653" s="1" t="s">
        <v>47</v>
      </c>
      <c r="L653" s="1" t="e">
        <v>#N/A</v>
      </c>
      <c r="M653" s="1" t="e">
        <v>#N/A</v>
      </c>
      <c r="N653" s="1" t="e">
        <v>#N/A</v>
      </c>
      <c r="O653" s="1" t="e">
        <v>#N/A</v>
      </c>
      <c r="P653" s="1">
        <v>72.5</v>
      </c>
      <c r="Q653" s="1">
        <v>63.6</v>
      </c>
      <c r="R653" s="1">
        <v>78.900000000000006</v>
      </c>
      <c r="S653" s="70">
        <v>180</v>
      </c>
      <c r="T653" s="70">
        <v>190</v>
      </c>
      <c r="U653" s="70">
        <v>180</v>
      </c>
      <c r="V653" s="7">
        <v>184.33333333333331</v>
      </c>
    </row>
    <row r="654" spans="1:22" ht="15.75" customHeight="1" x14ac:dyDescent="0.2">
      <c r="A654" s="1" t="s">
        <v>4780</v>
      </c>
      <c r="B654" s="1" t="s">
        <v>1196</v>
      </c>
      <c r="C654" s="1" t="s">
        <v>1196</v>
      </c>
      <c r="D654" s="1">
        <f>VLOOKUP(A654,samples!A:E,5,FALSE)</f>
        <v>748</v>
      </c>
      <c r="E654" s="1" t="s">
        <v>3886</v>
      </c>
      <c r="F654" s="1">
        <f>VLOOKUP(A654,samples!A:H,8,FALSE)</f>
        <v>3</v>
      </c>
      <c r="G654" s="1" t="s">
        <v>73</v>
      </c>
      <c r="H654" s="1" t="s">
        <v>86</v>
      </c>
      <c r="I654" s="1" t="s">
        <v>74</v>
      </c>
      <c r="J654" s="1" t="s">
        <v>1643</v>
      </c>
      <c r="K654" s="1" t="s">
        <v>356</v>
      </c>
      <c r="L654" s="1" t="e">
        <v>#N/A</v>
      </c>
      <c r="M654" s="1" t="e">
        <v>#N/A</v>
      </c>
      <c r="N654" s="1" t="e">
        <v>#N/A</v>
      </c>
      <c r="O654" s="1" t="e">
        <v>#N/A</v>
      </c>
      <c r="P654" s="1">
        <v>72.599999999999994</v>
      </c>
      <c r="Q654" s="1">
        <v>65.8</v>
      </c>
      <c r="R654" s="1">
        <v>80.8</v>
      </c>
      <c r="S654" s="70">
        <v>180</v>
      </c>
      <c r="T654" s="70">
        <v>190</v>
      </c>
      <c r="U654" s="70">
        <v>180</v>
      </c>
      <c r="V654" s="7">
        <v>182.93333333333334</v>
      </c>
    </row>
    <row r="655" spans="1:22" ht="15.75" customHeight="1" x14ac:dyDescent="0.2">
      <c r="A655" s="1" t="s">
        <v>4786</v>
      </c>
      <c r="B655" s="1" t="s">
        <v>1192</v>
      </c>
      <c r="C655" s="1" t="s">
        <v>1192</v>
      </c>
      <c r="D655" s="1">
        <f>VLOOKUP(A655,samples!A:E,5,FALSE)</f>
        <v>749</v>
      </c>
      <c r="E655" s="1" t="s">
        <v>3878</v>
      </c>
      <c r="F655" s="1">
        <f>VLOOKUP(A655,samples!A:H,8,FALSE)</f>
        <v>3</v>
      </c>
      <c r="G655" s="1" t="s">
        <v>73</v>
      </c>
      <c r="H655" s="1" t="s">
        <v>86</v>
      </c>
      <c r="I655" s="1" t="s">
        <v>74</v>
      </c>
      <c r="J655" s="1" t="s">
        <v>1643</v>
      </c>
      <c r="K655" s="1" t="s">
        <v>356</v>
      </c>
      <c r="L655" s="1" t="e">
        <v>#N/A</v>
      </c>
      <c r="M655" s="1" t="e">
        <v>#N/A</v>
      </c>
      <c r="N655" s="1" t="e">
        <v>#N/A</v>
      </c>
      <c r="O655" s="1" t="e">
        <v>#N/A</v>
      </c>
      <c r="P655" s="1">
        <v>70.599999999999994</v>
      </c>
      <c r="Q655" s="1">
        <v>61.4</v>
      </c>
      <c r="R655" s="1">
        <v>73.900000000000006</v>
      </c>
      <c r="S655" s="71">
        <v>190</v>
      </c>
      <c r="T655" s="71">
        <v>190</v>
      </c>
      <c r="U655" s="71">
        <v>180</v>
      </c>
      <c r="V655" s="7">
        <v>187.36666666666667</v>
      </c>
    </row>
    <row r="656" spans="1:22" ht="15.75" customHeight="1" x14ac:dyDescent="0.2">
      <c r="A656" s="1" t="s">
        <v>4794</v>
      </c>
      <c r="B656" s="1" t="s">
        <v>4795</v>
      </c>
      <c r="C656" s="1" t="s">
        <v>1161</v>
      </c>
      <c r="D656" s="1">
        <f>VLOOKUP(A656,samples!A:E,5,FALSE)</f>
        <v>750</v>
      </c>
      <c r="E656" s="1" t="s">
        <v>2442</v>
      </c>
      <c r="F656" s="1">
        <f>VLOOKUP(A656,samples!A:H,8,FALSE)</f>
        <v>3</v>
      </c>
      <c r="G656" s="1" t="s">
        <v>73</v>
      </c>
      <c r="H656" s="1" t="s">
        <v>86</v>
      </c>
      <c r="I656" s="1" t="s">
        <v>74</v>
      </c>
      <c r="J656" s="1" t="s">
        <v>1643</v>
      </c>
      <c r="K656" s="1" t="s">
        <v>47</v>
      </c>
      <c r="L656" s="1" t="s">
        <v>535</v>
      </c>
      <c r="M656" s="1" t="s">
        <v>49</v>
      </c>
      <c r="N656" s="1">
        <v>47.4</v>
      </c>
      <c r="O656" s="1">
        <v>3421</v>
      </c>
      <c r="P656" s="1">
        <v>83.8</v>
      </c>
      <c r="Q656" s="1">
        <v>131.4</v>
      </c>
      <c r="R656" s="1">
        <v>181.1</v>
      </c>
      <c r="S656" s="52">
        <v>170</v>
      </c>
      <c r="T656" s="52">
        <v>120</v>
      </c>
      <c r="U656" s="52">
        <v>70</v>
      </c>
      <c r="V656" s="7">
        <v>123.9</v>
      </c>
    </row>
    <row r="657" spans="1:22" ht="15.75" customHeight="1" x14ac:dyDescent="0.2">
      <c r="A657" s="1" t="s">
        <v>4190</v>
      </c>
      <c r="B657" s="1" t="s">
        <v>710</v>
      </c>
      <c r="C657" s="1" t="s">
        <v>710</v>
      </c>
      <c r="D657" s="1">
        <f>VLOOKUP(A657,samples!A:E,5,FALSE)</f>
        <v>752</v>
      </c>
      <c r="E657" s="1" t="s">
        <v>3045</v>
      </c>
      <c r="F657" s="1">
        <f>VLOOKUP(A657,samples!A:H,8,FALSE)</f>
        <v>3</v>
      </c>
      <c r="G657" s="1" t="s">
        <v>73</v>
      </c>
      <c r="H657" s="1" t="s">
        <v>86</v>
      </c>
      <c r="I657" s="1" t="s">
        <v>74</v>
      </c>
      <c r="J657" s="1">
        <v>0</v>
      </c>
      <c r="K657" s="1" t="s">
        <v>47</v>
      </c>
      <c r="L657" s="1" t="e">
        <v>#N/A</v>
      </c>
      <c r="M657" s="1" t="e">
        <v>#N/A</v>
      </c>
      <c r="N657" s="1" t="e">
        <v>#N/A</v>
      </c>
      <c r="O657" s="1" t="e">
        <v>#N/A</v>
      </c>
      <c r="P657" s="1">
        <v>71.2</v>
      </c>
      <c r="Q657" s="1">
        <v>62.2</v>
      </c>
      <c r="R657" s="1">
        <v>76</v>
      </c>
      <c r="S657" s="70">
        <v>180</v>
      </c>
      <c r="T657" s="70">
        <v>190</v>
      </c>
      <c r="U657" s="70">
        <v>180</v>
      </c>
      <c r="V657" s="7">
        <v>186.2</v>
      </c>
    </row>
    <row r="658" spans="1:22" ht="15.75" customHeight="1" x14ac:dyDescent="0.2">
      <c r="A658" s="1" t="s">
        <v>4796</v>
      </c>
      <c r="B658" s="1" t="s">
        <v>1156</v>
      </c>
      <c r="C658" s="1" t="s">
        <v>1156</v>
      </c>
      <c r="D658" s="1">
        <f>VLOOKUP(A658,samples!A:E,5,FALSE)</f>
        <v>753</v>
      </c>
      <c r="E658" s="1" t="s">
        <v>2440</v>
      </c>
      <c r="F658" s="1">
        <f>VLOOKUP(A658,samples!A:H,8,FALSE)</f>
        <v>3</v>
      </c>
      <c r="G658" s="1" t="s">
        <v>73</v>
      </c>
      <c r="H658" s="1" t="s">
        <v>86</v>
      </c>
      <c r="I658" s="1" t="s">
        <v>74</v>
      </c>
      <c r="J658" s="1" t="s">
        <v>1643</v>
      </c>
      <c r="K658" s="1" t="s">
        <v>356</v>
      </c>
      <c r="L658" s="1" t="e">
        <v>#N/A</v>
      </c>
      <c r="M658" s="1" t="e">
        <v>#N/A</v>
      </c>
      <c r="N658" s="1" t="e">
        <v>#N/A</v>
      </c>
      <c r="O658" s="1" t="e">
        <v>#N/A</v>
      </c>
      <c r="P658" s="1" t="e">
        <v>#N/A</v>
      </c>
      <c r="Q658" s="1" t="e">
        <v>#N/A</v>
      </c>
      <c r="R658" s="1" t="e">
        <v>#N/A</v>
      </c>
      <c r="S658" s="1" t="e">
        <v>#N/A</v>
      </c>
      <c r="T658" s="1" t="e">
        <v>#N/A</v>
      </c>
      <c r="U658" s="1" t="e">
        <v>#N/A</v>
      </c>
      <c r="V658" s="7" t="e">
        <v>#N/A</v>
      </c>
    </row>
    <row r="659" spans="1:22" ht="15.75" customHeight="1" x14ac:dyDescent="0.2">
      <c r="A659" s="1" t="s">
        <v>3968</v>
      </c>
      <c r="B659" s="1" t="s">
        <v>564</v>
      </c>
      <c r="C659" s="1" t="s">
        <v>564</v>
      </c>
      <c r="D659" s="1">
        <f>VLOOKUP(A659,samples!A:E,5,FALSE)</f>
        <v>755</v>
      </c>
      <c r="E659" s="1" t="s">
        <v>2762</v>
      </c>
      <c r="F659" s="1">
        <f>VLOOKUP(A659,samples!A:H,8,FALSE)</f>
        <v>3</v>
      </c>
      <c r="G659" s="1" t="s">
        <v>877</v>
      </c>
      <c r="H659" s="1" t="s">
        <v>86</v>
      </c>
      <c r="I659" s="1" t="s">
        <v>2006</v>
      </c>
      <c r="J659" s="1">
        <v>0</v>
      </c>
      <c r="K659" s="1" t="s">
        <v>47</v>
      </c>
      <c r="L659" s="1" t="e">
        <v>#N/A</v>
      </c>
      <c r="M659" s="1" t="e">
        <v>#N/A</v>
      </c>
      <c r="N659" s="1" t="e">
        <v>#N/A</v>
      </c>
      <c r="O659" s="1" t="e">
        <v>#N/A</v>
      </c>
      <c r="P659" s="1">
        <v>89.5</v>
      </c>
      <c r="Q659" s="1">
        <v>133.1</v>
      </c>
      <c r="R659" s="1">
        <v>179.6</v>
      </c>
      <c r="S659" s="39">
        <v>170</v>
      </c>
      <c r="T659" s="39">
        <v>120</v>
      </c>
      <c r="U659" s="39">
        <v>80</v>
      </c>
      <c r="V659" s="7">
        <v>121.93333333333334</v>
      </c>
    </row>
    <row r="660" spans="1:22" ht="15.75" customHeight="1" x14ac:dyDescent="0.2">
      <c r="A660" s="1" t="s">
        <v>4837</v>
      </c>
      <c r="B660" s="1" t="s">
        <v>1178</v>
      </c>
      <c r="C660" s="1" t="s">
        <v>1178</v>
      </c>
      <c r="D660" s="1">
        <f>VLOOKUP(A660,samples!A:E,5,FALSE)</f>
        <v>756</v>
      </c>
      <c r="E660" s="1" t="s">
        <v>3857</v>
      </c>
      <c r="F660" s="1">
        <f>VLOOKUP(A660,samples!A:H,8,FALSE)</f>
        <v>3</v>
      </c>
      <c r="G660" s="1" t="s">
        <v>73</v>
      </c>
      <c r="H660" s="1" t="s">
        <v>86</v>
      </c>
      <c r="I660" s="1" t="s">
        <v>74</v>
      </c>
      <c r="J660" s="1" t="s">
        <v>1643</v>
      </c>
      <c r="K660" s="1" t="s">
        <v>356</v>
      </c>
      <c r="L660" s="1" t="e">
        <v>#N/A</v>
      </c>
      <c r="M660" s="1" t="e">
        <v>#N/A</v>
      </c>
      <c r="N660" s="1" t="e">
        <v>#N/A</v>
      </c>
      <c r="O660" s="1" t="e">
        <v>#N/A</v>
      </c>
      <c r="P660" s="1">
        <v>87.2</v>
      </c>
      <c r="Q660" s="1">
        <v>124.6</v>
      </c>
      <c r="R660" s="1">
        <v>175.1</v>
      </c>
      <c r="S660" s="23">
        <v>170</v>
      </c>
      <c r="T660" s="23">
        <v>130</v>
      </c>
      <c r="U660" s="23">
        <v>80</v>
      </c>
      <c r="V660" s="7">
        <v>127.03333333333333</v>
      </c>
    </row>
    <row r="661" spans="1:22" ht="15.75" customHeight="1" x14ac:dyDescent="0.2">
      <c r="A661" s="1" t="s">
        <v>4830</v>
      </c>
      <c r="B661" s="1" t="s">
        <v>1170</v>
      </c>
      <c r="C661" s="1" t="s">
        <v>1170</v>
      </c>
      <c r="D661" s="1">
        <f>VLOOKUP(A661,samples!A:E,5,FALSE)</f>
        <v>757</v>
      </c>
      <c r="E661" s="1" t="s">
        <v>3828</v>
      </c>
      <c r="F661" s="1">
        <f>VLOOKUP(A661,samples!A:H,8,FALSE)</f>
        <v>3</v>
      </c>
      <c r="G661" s="1" t="s">
        <v>73</v>
      </c>
      <c r="H661" s="1" t="s">
        <v>86</v>
      </c>
      <c r="I661" s="1" t="s">
        <v>74</v>
      </c>
      <c r="J661" s="1" t="s">
        <v>1643</v>
      </c>
      <c r="K661" s="1" t="s">
        <v>356</v>
      </c>
      <c r="L661" s="1" t="s">
        <v>535</v>
      </c>
      <c r="M661" s="1" t="s">
        <v>49</v>
      </c>
      <c r="N661" s="1">
        <v>37.4</v>
      </c>
      <c r="O661" s="1">
        <v>3240</v>
      </c>
      <c r="P661" s="1">
        <v>85.2</v>
      </c>
      <c r="Q661" s="1">
        <v>126</v>
      </c>
      <c r="R661" s="1">
        <v>174.5</v>
      </c>
      <c r="S661" s="23">
        <v>170</v>
      </c>
      <c r="T661" s="23">
        <v>130</v>
      </c>
      <c r="U661" s="23">
        <v>80</v>
      </c>
      <c r="V661" s="7">
        <v>127.43333333333334</v>
      </c>
    </row>
    <row r="662" spans="1:22" ht="15.75" customHeight="1" x14ac:dyDescent="0.2">
      <c r="A662" s="1" t="s">
        <v>4813</v>
      </c>
      <c r="B662" s="1" t="s">
        <v>1163</v>
      </c>
      <c r="C662" s="1" t="s">
        <v>1163</v>
      </c>
      <c r="D662" s="1">
        <f>VLOOKUP(A662,samples!A:E,5,FALSE)</f>
        <v>758</v>
      </c>
      <c r="E662" s="1" t="s">
        <v>3823</v>
      </c>
      <c r="F662" s="1">
        <f>VLOOKUP(A662,samples!A:H,8,FALSE)</f>
        <v>3</v>
      </c>
      <c r="G662" s="1" t="s">
        <v>73</v>
      </c>
      <c r="H662" s="1" t="s">
        <v>86</v>
      </c>
      <c r="I662" s="1" t="s">
        <v>74</v>
      </c>
      <c r="J662" s="1" t="s">
        <v>1643</v>
      </c>
      <c r="K662" s="1" t="s">
        <v>356</v>
      </c>
      <c r="L662" s="1" t="e">
        <v>#N/A</v>
      </c>
      <c r="M662" s="1" t="e">
        <v>#N/A</v>
      </c>
      <c r="N662" s="1" t="e">
        <v>#N/A</v>
      </c>
      <c r="O662" s="1" t="e">
        <v>#N/A</v>
      </c>
      <c r="P662" s="1">
        <v>85.6</v>
      </c>
      <c r="Q662" s="1">
        <v>129</v>
      </c>
      <c r="R662" s="1">
        <v>176.6</v>
      </c>
      <c r="S662" s="23">
        <v>170</v>
      </c>
      <c r="T662" s="23">
        <v>130</v>
      </c>
      <c r="U662" s="23">
        <v>80</v>
      </c>
      <c r="V662" s="7">
        <v>125.6</v>
      </c>
    </row>
    <row r="663" spans="1:22" ht="15.75" customHeight="1" x14ac:dyDescent="0.2">
      <c r="A663" s="1" t="s">
        <v>4845</v>
      </c>
      <c r="B663" s="1" t="s">
        <v>1175</v>
      </c>
      <c r="C663" s="1" t="s">
        <v>1175</v>
      </c>
      <c r="D663" s="1">
        <f>VLOOKUP(A663,samples!A:E,5,FALSE)</f>
        <v>759</v>
      </c>
      <c r="E663" s="1" t="s">
        <v>3846</v>
      </c>
      <c r="F663" s="1">
        <f>VLOOKUP(A663,samples!A:H,8,FALSE)</f>
        <v>3</v>
      </c>
      <c r="G663" s="1" t="s">
        <v>73</v>
      </c>
      <c r="H663" s="1" t="s">
        <v>86</v>
      </c>
      <c r="I663" s="1" t="s">
        <v>74</v>
      </c>
      <c r="J663" s="1" t="s">
        <v>1643</v>
      </c>
      <c r="K663" s="1" t="s">
        <v>356</v>
      </c>
      <c r="L663" s="1" t="e">
        <v>#N/A</v>
      </c>
      <c r="M663" s="1" t="e">
        <v>#N/A</v>
      </c>
      <c r="N663" s="1" t="e">
        <v>#N/A</v>
      </c>
      <c r="O663" s="1" t="e">
        <v>#N/A</v>
      </c>
      <c r="P663" s="1">
        <v>87.9</v>
      </c>
      <c r="Q663" s="1">
        <v>128.9</v>
      </c>
      <c r="R663" s="1">
        <v>175.7</v>
      </c>
      <c r="S663" s="23">
        <v>170</v>
      </c>
      <c r="T663" s="23">
        <v>130</v>
      </c>
      <c r="U663" s="23">
        <v>80</v>
      </c>
      <c r="V663" s="7">
        <v>125.16666666666666</v>
      </c>
    </row>
    <row r="664" spans="1:22" ht="15.75" customHeight="1" x14ac:dyDescent="0.2">
      <c r="A664" s="9" t="s">
        <v>4423</v>
      </c>
      <c r="B664" s="1" t="s">
        <v>869</v>
      </c>
      <c r="C664" s="1" t="s">
        <v>869</v>
      </c>
      <c r="D664" s="1">
        <f>VLOOKUP(A664,samples!A:E,5,FALSE)</f>
        <v>760</v>
      </c>
      <c r="E664" s="1" t="s">
        <v>3292</v>
      </c>
      <c r="F664" s="1">
        <f>VLOOKUP(A664,samples!A:H,8,FALSE)</f>
        <v>3</v>
      </c>
      <c r="G664" s="1" t="s">
        <v>73</v>
      </c>
      <c r="H664" s="1" t="s">
        <v>86</v>
      </c>
      <c r="I664" s="1" t="s">
        <v>46</v>
      </c>
      <c r="J664" s="1">
        <v>0</v>
      </c>
      <c r="K664" s="1" t="s">
        <v>434</v>
      </c>
      <c r="L664" s="1" t="s">
        <v>535</v>
      </c>
      <c r="M664" s="1" t="s">
        <v>49</v>
      </c>
      <c r="N664" s="1">
        <v>31.3</v>
      </c>
      <c r="O664" s="1">
        <v>3241</v>
      </c>
      <c r="P664" s="1">
        <v>75.599999999999994</v>
      </c>
      <c r="Q664" s="1">
        <v>81.099999999999994</v>
      </c>
      <c r="R664" s="1">
        <v>132.9</v>
      </c>
      <c r="S664" s="1">
        <f t="shared" ref="S664:U664" si="34">ROUND((256-P664),-1)</f>
        <v>180</v>
      </c>
      <c r="T664" s="1">
        <f t="shared" si="34"/>
        <v>170</v>
      </c>
      <c r="U664" s="1">
        <f t="shared" si="34"/>
        <v>120</v>
      </c>
      <c r="V664" s="7">
        <v>159.46666666666664</v>
      </c>
    </row>
    <row r="665" spans="1:22" ht="15.75" customHeight="1" x14ac:dyDescent="0.2">
      <c r="A665" s="1" t="s">
        <v>4790</v>
      </c>
      <c r="B665" s="1" t="s">
        <v>1152</v>
      </c>
      <c r="C665" s="1" t="s">
        <v>1152</v>
      </c>
      <c r="D665" s="1">
        <f>VLOOKUP(A665,samples!A:E,5,FALSE)</f>
        <v>761</v>
      </c>
      <c r="E665" s="1" t="s">
        <v>3804</v>
      </c>
      <c r="F665" s="1">
        <f>VLOOKUP(A665,samples!A:H,8,FALSE)</f>
        <v>3</v>
      </c>
      <c r="G665" s="1" t="s">
        <v>73</v>
      </c>
      <c r="H665" s="1" t="s">
        <v>86</v>
      </c>
      <c r="I665" s="1" t="s">
        <v>74</v>
      </c>
      <c r="J665" s="1" t="s">
        <v>1643</v>
      </c>
      <c r="K665" s="1" t="s">
        <v>356</v>
      </c>
      <c r="L665" s="1" t="s">
        <v>535</v>
      </c>
      <c r="M665" s="1" t="s">
        <v>75</v>
      </c>
      <c r="N665" s="1">
        <v>35.6</v>
      </c>
      <c r="O665" s="1">
        <v>3210</v>
      </c>
      <c r="P665" s="1">
        <v>74.400000000000006</v>
      </c>
      <c r="Q665" s="1">
        <v>77.5</v>
      </c>
      <c r="R665" s="1">
        <v>129.6</v>
      </c>
      <c r="S665" s="26">
        <v>180</v>
      </c>
      <c r="T665" s="26">
        <v>180</v>
      </c>
      <c r="U665" s="26">
        <v>130</v>
      </c>
      <c r="V665" s="7">
        <v>162.16666666666669</v>
      </c>
    </row>
    <row r="666" spans="1:22" ht="15.75" customHeight="1" x14ac:dyDescent="0.2">
      <c r="A666" s="1" t="s">
        <v>4792</v>
      </c>
      <c r="B666" s="1" t="s">
        <v>1154</v>
      </c>
      <c r="C666" s="1" t="s">
        <v>1154</v>
      </c>
      <c r="D666" s="1">
        <f>VLOOKUP(A666,samples!A:E,5,FALSE)</f>
        <v>762</v>
      </c>
      <c r="E666" s="1" t="s">
        <v>3808</v>
      </c>
      <c r="F666" s="1">
        <f>VLOOKUP(A666,samples!A:H,8,FALSE)</f>
        <v>3</v>
      </c>
      <c r="G666" s="1" t="s">
        <v>73</v>
      </c>
      <c r="H666" s="1" t="s">
        <v>86</v>
      </c>
      <c r="I666" s="1" t="s">
        <v>74</v>
      </c>
      <c r="J666" s="1" t="s">
        <v>1643</v>
      </c>
      <c r="K666" s="1" t="s">
        <v>356</v>
      </c>
      <c r="L666" s="1" t="e">
        <v>#N/A</v>
      </c>
      <c r="M666" s="1" t="e">
        <v>#N/A</v>
      </c>
      <c r="N666" s="1" t="e">
        <v>#N/A</v>
      </c>
      <c r="O666" s="1" t="e">
        <v>#N/A</v>
      </c>
      <c r="P666" s="1">
        <v>94.7</v>
      </c>
      <c r="Q666" s="1">
        <v>135.69999999999999</v>
      </c>
      <c r="R666" s="1">
        <v>181.1</v>
      </c>
      <c r="S666" s="46">
        <v>160</v>
      </c>
      <c r="T666" s="46">
        <v>120</v>
      </c>
      <c r="U666" s="46">
        <v>70</v>
      </c>
      <c r="V666" s="7">
        <v>118.83333333333334</v>
      </c>
    </row>
    <row r="667" spans="1:22" ht="15.75" customHeight="1" x14ac:dyDescent="0.2">
      <c r="A667" s="1" t="s">
        <v>3543</v>
      </c>
      <c r="B667" s="1" t="s">
        <v>4883</v>
      </c>
      <c r="C667" s="1" t="s">
        <v>343</v>
      </c>
      <c r="D667" s="1">
        <f>VLOOKUP(A667,samples!A:E,5,FALSE)</f>
        <v>763</v>
      </c>
      <c r="E667" s="1" t="s">
        <v>2521</v>
      </c>
      <c r="F667" s="1">
        <f>VLOOKUP(A667,samples!A:H,8,FALSE)</f>
        <v>3</v>
      </c>
      <c r="G667" s="1" t="s">
        <v>296</v>
      </c>
      <c r="H667" s="1" t="s">
        <v>86</v>
      </c>
      <c r="I667" s="1" t="s">
        <v>773</v>
      </c>
      <c r="J667" s="1">
        <v>0</v>
      </c>
      <c r="K667" s="1" t="s">
        <v>47</v>
      </c>
      <c r="L667" s="1" t="e">
        <v>#N/A</v>
      </c>
      <c r="M667" s="1" t="e">
        <v>#N/A</v>
      </c>
      <c r="N667" s="1" t="e">
        <v>#N/A</v>
      </c>
      <c r="O667" s="1" t="e">
        <v>#N/A</v>
      </c>
      <c r="P667" s="1">
        <v>73.5</v>
      </c>
      <c r="Q667" s="1">
        <v>74.3</v>
      </c>
      <c r="R667" s="1">
        <v>129.9</v>
      </c>
      <c r="S667" s="26">
        <v>180</v>
      </c>
      <c r="T667" s="26">
        <v>180</v>
      </c>
      <c r="U667" s="26">
        <v>130</v>
      </c>
      <c r="V667" s="7">
        <v>163.43333333333334</v>
      </c>
    </row>
    <row r="668" spans="1:22" ht="15.75" customHeight="1" x14ac:dyDescent="0.2">
      <c r="A668" s="1" t="s">
        <v>4892</v>
      </c>
      <c r="B668" s="1" t="s">
        <v>1256</v>
      </c>
      <c r="C668" s="1" t="s">
        <v>1256</v>
      </c>
      <c r="D668" s="1">
        <f>VLOOKUP(A668,samples!A:E,5,FALSE)</f>
        <v>764</v>
      </c>
      <c r="E668" s="1" t="s">
        <v>4001</v>
      </c>
      <c r="F668" s="1">
        <f>VLOOKUP(A668,samples!A:H,8,FALSE)</f>
        <v>3</v>
      </c>
      <c r="G668" s="1" t="s">
        <v>877</v>
      </c>
      <c r="H668" s="1" t="s">
        <v>86</v>
      </c>
      <c r="I668" s="1" t="s">
        <v>74</v>
      </c>
      <c r="J668" s="1" t="s">
        <v>1643</v>
      </c>
      <c r="K668" s="1" t="s">
        <v>356</v>
      </c>
      <c r="L668" s="1" t="e">
        <v>#N/A</v>
      </c>
      <c r="M668" s="1" t="e">
        <v>#N/A</v>
      </c>
      <c r="N668" s="1" t="e">
        <v>#N/A</v>
      </c>
      <c r="O668" s="1" t="e">
        <v>#N/A</v>
      </c>
      <c r="P668" s="1">
        <v>73.099999999999994</v>
      </c>
      <c r="Q668" s="1">
        <v>64.7</v>
      </c>
      <c r="R668" s="1">
        <v>79.3</v>
      </c>
      <c r="S668" s="70">
        <v>180</v>
      </c>
      <c r="T668" s="70">
        <v>190</v>
      </c>
      <c r="U668" s="70">
        <v>180</v>
      </c>
      <c r="V668" s="7">
        <v>183.63333333333333</v>
      </c>
    </row>
    <row r="669" spans="1:22" ht="15.75" customHeight="1" x14ac:dyDescent="0.2">
      <c r="A669" s="1" t="s">
        <v>4635</v>
      </c>
      <c r="B669" s="1" t="s">
        <v>4900</v>
      </c>
      <c r="C669" s="1" t="s">
        <v>1025</v>
      </c>
      <c r="D669" s="1">
        <f>VLOOKUP(A669,samples!A:E,5,FALSE)</f>
        <v>765</v>
      </c>
      <c r="E669" s="1" t="s">
        <v>2424</v>
      </c>
      <c r="F669" s="1">
        <f>VLOOKUP(A669,samples!A:H,8,FALSE)</f>
        <v>3</v>
      </c>
      <c r="G669" s="1" t="s">
        <v>877</v>
      </c>
      <c r="H669" s="1" t="s">
        <v>86</v>
      </c>
      <c r="I669" s="1" t="s">
        <v>46</v>
      </c>
      <c r="J669" s="1" t="s">
        <v>1642</v>
      </c>
      <c r="K669" s="1" t="s">
        <v>47</v>
      </c>
      <c r="L669" s="1" t="e">
        <v>#N/A</v>
      </c>
      <c r="M669" s="1" t="e">
        <v>#N/A</v>
      </c>
      <c r="N669" s="1" t="e">
        <v>#N/A</v>
      </c>
      <c r="O669" s="1" t="e">
        <v>#N/A</v>
      </c>
      <c r="P669" s="1">
        <v>78.5</v>
      </c>
      <c r="Q669" s="1">
        <v>88.7</v>
      </c>
      <c r="R669" s="1">
        <v>138.69999999999999</v>
      </c>
      <c r="S669" s="31">
        <v>180</v>
      </c>
      <c r="T669" s="31">
        <v>170</v>
      </c>
      <c r="U669" s="31">
        <v>120</v>
      </c>
      <c r="V669" s="7">
        <v>154.03333333333336</v>
      </c>
    </row>
    <row r="670" spans="1:22" ht="15.75" customHeight="1" x14ac:dyDescent="0.2">
      <c r="A670" s="1" t="s">
        <v>4913</v>
      </c>
      <c r="B670" s="1" t="s">
        <v>1253</v>
      </c>
      <c r="C670" s="1" t="s">
        <v>1253</v>
      </c>
      <c r="D670" s="1">
        <f>VLOOKUP(A670,samples!A:E,5,FALSE)</f>
        <v>767</v>
      </c>
      <c r="E670" s="1" t="s">
        <v>3990</v>
      </c>
      <c r="F670" s="1">
        <f>VLOOKUP(A670,samples!A:H,8,FALSE)</f>
        <v>3</v>
      </c>
      <c r="G670" s="1" t="s">
        <v>877</v>
      </c>
      <c r="H670" s="1" t="s">
        <v>86</v>
      </c>
      <c r="I670" s="1" t="s">
        <v>74</v>
      </c>
      <c r="J670" s="1" t="s">
        <v>1643</v>
      </c>
      <c r="K670" s="1" t="s">
        <v>356</v>
      </c>
      <c r="L670" s="1" t="e">
        <v>#N/A</v>
      </c>
      <c r="M670" s="1" t="e">
        <v>#N/A</v>
      </c>
      <c r="N670" s="1" t="e">
        <v>#N/A</v>
      </c>
      <c r="O670" s="1" t="e">
        <v>#N/A</v>
      </c>
      <c r="P670" s="1">
        <v>72.8</v>
      </c>
      <c r="Q670" s="1">
        <v>74.900000000000006</v>
      </c>
      <c r="R670" s="1">
        <v>131.80000000000001</v>
      </c>
      <c r="S670" s="51">
        <v>180</v>
      </c>
      <c r="T670" s="51">
        <v>180</v>
      </c>
      <c r="U670" s="51">
        <v>120</v>
      </c>
      <c r="V670" s="7">
        <v>162.83333333333331</v>
      </c>
    </row>
    <row r="671" spans="1:22" ht="15.75" customHeight="1" x14ac:dyDescent="0.2">
      <c r="A671" s="1" t="s">
        <v>4921</v>
      </c>
      <c r="B671" s="1" t="s">
        <v>1255</v>
      </c>
      <c r="C671" s="1" t="s">
        <v>1255</v>
      </c>
      <c r="D671" s="1">
        <f>VLOOKUP(A671,samples!A:E,5,FALSE)</f>
        <v>768</v>
      </c>
      <c r="E671" s="1" t="s">
        <v>3996</v>
      </c>
      <c r="F671" s="1">
        <f>VLOOKUP(A671,samples!A:H,8,FALSE)</f>
        <v>3</v>
      </c>
      <c r="G671" s="1" t="s">
        <v>877</v>
      </c>
      <c r="H671" s="1" t="s">
        <v>86</v>
      </c>
      <c r="I671" s="1" t="s">
        <v>74</v>
      </c>
      <c r="J671" s="1" t="s">
        <v>1643</v>
      </c>
      <c r="K671" s="1" t="s">
        <v>356</v>
      </c>
      <c r="L671" s="1" t="e">
        <v>#N/A</v>
      </c>
      <c r="M671" s="1" t="e">
        <v>#N/A</v>
      </c>
      <c r="N671" s="1" t="e">
        <v>#N/A</v>
      </c>
      <c r="O671" s="1" t="e">
        <v>#N/A</v>
      </c>
      <c r="P671" s="1">
        <v>74</v>
      </c>
      <c r="Q671" s="1">
        <v>73.400000000000006</v>
      </c>
      <c r="R671" s="1">
        <v>128.6</v>
      </c>
      <c r="S671" s="26">
        <v>180</v>
      </c>
      <c r="T671" s="26">
        <v>180</v>
      </c>
      <c r="U671" s="26">
        <v>130</v>
      </c>
      <c r="V671" s="7">
        <v>164</v>
      </c>
    </row>
    <row r="672" spans="1:22" ht="15.75" customHeight="1" x14ac:dyDescent="0.2">
      <c r="A672" s="1" t="s">
        <v>2690</v>
      </c>
      <c r="B672" s="1" t="s">
        <v>120</v>
      </c>
      <c r="C672" s="1" t="s">
        <v>120</v>
      </c>
      <c r="D672" s="1">
        <f>VLOOKUP(A672,samples!A:E,5,FALSE)</f>
        <v>769</v>
      </c>
      <c r="E672" s="1" t="s">
        <v>2691</v>
      </c>
      <c r="F672" s="1">
        <f>VLOOKUP(A672,samples!A:H,8,FALSE)</f>
        <v>3</v>
      </c>
      <c r="G672" s="1" t="s">
        <v>877</v>
      </c>
      <c r="H672" s="1" t="s">
        <v>86</v>
      </c>
      <c r="I672" s="1" t="s">
        <v>2006</v>
      </c>
      <c r="J672" s="1">
        <v>0</v>
      </c>
      <c r="K672" s="1" t="s">
        <v>47</v>
      </c>
      <c r="L672" s="1" t="e">
        <v>#N/A</v>
      </c>
      <c r="M672" s="1" t="e">
        <v>#N/A</v>
      </c>
      <c r="N672" s="1" t="e">
        <v>#N/A</v>
      </c>
      <c r="O672" s="1" t="e">
        <v>#N/A</v>
      </c>
      <c r="P672" s="1">
        <v>76</v>
      </c>
      <c r="Q672" s="1">
        <v>77.8</v>
      </c>
      <c r="R672" s="1">
        <v>131.30000000000001</v>
      </c>
      <c r="S672" s="51">
        <v>180</v>
      </c>
      <c r="T672" s="51">
        <v>180</v>
      </c>
      <c r="U672" s="51">
        <v>120</v>
      </c>
      <c r="V672" s="7">
        <v>160.96666666666664</v>
      </c>
    </row>
    <row r="673" spans="1:22" ht="15.75" customHeight="1" x14ac:dyDescent="0.2">
      <c r="A673" s="1" t="s">
        <v>4629</v>
      </c>
      <c r="B673" s="1" t="s">
        <v>4938</v>
      </c>
      <c r="C673" s="1" t="s">
        <v>1024</v>
      </c>
      <c r="D673" s="1">
        <f>VLOOKUP(A673,samples!A:E,5,FALSE)</f>
        <v>770</v>
      </c>
      <c r="E673" s="1" t="s">
        <v>2421</v>
      </c>
      <c r="F673" s="1">
        <f>VLOOKUP(A673,samples!A:H,8,FALSE)</f>
        <v>3</v>
      </c>
      <c r="G673" s="1" t="s">
        <v>877</v>
      </c>
      <c r="H673" s="1" t="s">
        <v>86</v>
      </c>
      <c r="I673" s="1" t="s">
        <v>46</v>
      </c>
      <c r="J673" s="1" t="s">
        <v>1643</v>
      </c>
      <c r="K673" s="1" t="s">
        <v>47</v>
      </c>
      <c r="L673" s="1" t="e">
        <v>#N/A</v>
      </c>
      <c r="M673" s="1" t="e">
        <v>#N/A</v>
      </c>
      <c r="N673" s="1" t="e">
        <v>#N/A</v>
      </c>
      <c r="O673" s="1" t="e">
        <v>#N/A</v>
      </c>
      <c r="P673" s="1">
        <v>75.599999999999994</v>
      </c>
      <c r="Q673" s="1">
        <v>76.8</v>
      </c>
      <c r="R673" s="1">
        <v>132.69999999999999</v>
      </c>
      <c r="S673" s="51">
        <v>180</v>
      </c>
      <c r="T673" s="51">
        <v>180</v>
      </c>
      <c r="U673" s="51">
        <v>120</v>
      </c>
      <c r="V673" s="7">
        <v>160.9666666666667</v>
      </c>
    </row>
    <row r="674" spans="1:22" ht="15.75" customHeight="1" x14ac:dyDescent="0.2">
      <c r="A674" s="1" t="s">
        <v>4955</v>
      </c>
      <c r="B674" s="1" t="s">
        <v>1254</v>
      </c>
      <c r="C674" s="1" t="s">
        <v>1254</v>
      </c>
      <c r="D674" s="1">
        <f>VLOOKUP(A674,samples!A:E,5,FALSE)</f>
        <v>772</v>
      </c>
      <c r="E674" s="1" t="s">
        <v>3994</v>
      </c>
      <c r="F674" s="1">
        <f>VLOOKUP(A674,samples!A:H,8,FALSE)</f>
        <v>3</v>
      </c>
      <c r="G674" s="1" t="s">
        <v>877</v>
      </c>
      <c r="H674" s="1" t="s">
        <v>86</v>
      </c>
      <c r="I674" s="1" t="s">
        <v>74</v>
      </c>
      <c r="J674" s="1" t="s">
        <v>1643</v>
      </c>
      <c r="K674" s="1" t="s">
        <v>356</v>
      </c>
      <c r="L674" s="1" t="s">
        <v>535</v>
      </c>
      <c r="M674" s="1" t="s">
        <v>49</v>
      </c>
      <c r="N674" s="1">
        <v>39.9</v>
      </c>
      <c r="O674" s="1">
        <v>3214</v>
      </c>
      <c r="P674" s="1">
        <v>71.7</v>
      </c>
      <c r="Q674" s="1">
        <v>72.2</v>
      </c>
      <c r="R674" s="1">
        <v>125.7</v>
      </c>
      <c r="S674" s="26">
        <v>180</v>
      </c>
      <c r="T674" s="26">
        <v>180</v>
      </c>
      <c r="U674" s="26">
        <v>130</v>
      </c>
      <c r="V674" s="7">
        <v>166.13333333333333</v>
      </c>
    </row>
    <row r="675" spans="1:22" ht="15.75" customHeight="1" x14ac:dyDescent="0.2">
      <c r="A675" s="1" t="s">
        <v>2683</v>
      </c>
      <c r="B675" s="1" t="s">
        <v>117</v>
      </c>
      <c r="C675" s="1" t="s">
        <v>117</v>
      </c>
      <c r="D675" s="1">
        <f>VLOOKUP(A675,samples!A:E,5,FALSE)</f>
        <v>773</v>
      </c>
      <c r="E675" s="1" t="s">
        <v>2684</v>
      </c>
      <c r="F675" s="1">
        <f>VLOOKUP(A675,samples!A:H,8,FALSE)</f>
        <v>3</v>
      </c>
      <c r="G675" s="1" t="s">
        <v>877</v>
      </c>
      <c r="H675" s="1" t="s">
        <v>86</v>
      </c>
      <c r="I675" s="1" t="s">
        <v>46</v>
      </c>
      <c r="J675" s="1">
        <v>0</v>
      </c>
      <c r="K675" s="1" t="s">
        <v>47</v>
      </c>
      <c r="L675" s="1" t="e">
        <v>#N/A</v>
      </c>
      <c r="M675" s="1" t="e">
        <v>#N/A</v>
      </c>
      <c r="N675" s="1" t="e">
        <v>#N/A</v>
      </c>
      <c r="O675" s="1" t="e">
        <v>#N/A</v>
      </c>
      <c r="P675" s="1">
        <v>76.2</v>
      </c>
      <c r="Q675" s="1">
        <v>117.7</v>
      </c>
      <c r="R675" s="1">
        <v>163</v>
      </c>
      <c r="S675" s="47">
        <v>180</v>
      </c>
      <c r="T675" s="47">
        <v>140</v>
      </c>
      <c r="U675" s="47">
        <v>90</v>
      </c>
      <c r="V675" s="7">
        <v>137.03333333333336</v>
      </c>
    </row>
    <row r="676" spans="1:22" ht="15.75" customHeight="1" x14ac:dyDescent="0.2">
      <c r="A676" s="1" t="s">
        <v>4267</v>
      </c>
      <c r="B676" s="1" t="s">
        <v>762</v>
      </c>
      <c r="C676" s="1" t="s">
        <v>762</v>
      </c>
      <c r="D676" s="1">
        <f>VLOOKUP(A676,samples!A:E,5,FALSE)</f>
        <v>774</v>
      </c>
      <c r="E676" s="1" t="s">
        <v>3104</v>
      </c>
      <c r="F676" s="1">
        <f>VLOOKUP(A676,samples!A:H,8,FALSE)</f>
        <v>3</v>
      </c>
      <c r="G676" s="1" t="s">
        <v>877</v>
      </c>
      <c r="H676" s="1" t="s">
        <v>86</v>
      </c>
      <c r="I676" s="1" t="s">
        <v>2006</v>
      </c>
      <c r="J676" s="1">
        <v>0</v>
      </c>
      <c r="K676" s="1" t="s">
        <v>47</v>
      </c>
      <c r="L676" s="1" t="e">
        <v>#N/A</v>
      </c>
      <c r="M676" s="1" t="e">
        <v>#N/A</v>
      </c>
      <c r="N676" s="1" t="e">
        <v>#N/A</v>
      </c>
      <c r="O676" s="1" t="e">
        <v>#N/A</v>
      </c>
      <c r="P676" s="1">
        <v>74.099999999999994</v>
      </c>
      <c r="Q676" s="1">
        <v>74</v>
      </c>
      <c r="R676" s="1">
        <v>126.7</v>
      </c>
      <c r="S676" s="26">
        <v>180</v>
      </c>
      <c r="T676" s="26">
        <v>180</v>
      </c>
      <c r="U676" s="26">
        <v>130</v>
      </c>
      <c r="V676" s="7">
        <v>164.39999999999998</v>
      </c>
    </row>
    <row r="677" spans="1:22" ht="15.75" customHeight="1" x14ac:dyDescent="0.2">
      <c r="A677" s="1" t="s">
        <v>3501</v>
      </c>
      <c r="B677" s="1" t="s">
        <v>4976</v>
      </c>
      <c r="C677" s="1" t="s">
        <v>326</v>
      </c>
      <c r="D677" s="1">
        <f>VLOOKUP(A677,samples!A:E,5,FALSE)</f>
        <v>775</v>
      </c>
      <c r="E677" s="1" t="s">
        <v>2497</v>
      </c>
      <c r="F677" s="1">
        <f>VLOOKUP(A677,samples!A:H,8,FALSE)</f>
        <v>3</v>
      </c>
      <c r="G677" s="1" t="s">
        <v>296</v>
      </c>
      <c r="H677" s="1" t="s">
        <v>86</v>
      </c>
      <c r="I677" s="1" t="s">
        <v>275</v>
      </c>
      <c r="J677" s="1">
        <v>0</v>
      </c>
      <c r="K677" s="1" t="s">
        <v>47</v>
      </c>
      <c r="L677" s="1" t="e">
        <v>#N/A</v>
      </c>
      <c r="M677" s="1" t="e">
        <v>#N/A</v>
      </c>
      <c r="N677" s="1" t="e">
        <v>#N/A</v>
      </c>
      <c r="O677" s="1" t="e">
        <v>#N/A</v>
      </c>
      <c r="P677" s="1">
        <v>93.9</v>
      </c>
      <c r="Q677" s="1">
        <v>132.5</v>
      </c>
      <c r="R677" s="1">
        <v>180.4</v>
      </c>
      <c r="S677" s="11">
        <v>160</v>
      </c>
      <c r="T677" s="11">
        <v>120</v>
      </c>
      <c r="U677" s="11">
        <v>80</v>
      </c>
      <c r="V677" s="7">
        <v>120.4</v>
      </c>
    </row>
    <row r="678" spans="1:22" ht="15.75" customHeight="1" x14ac:dyDescent="0.2">
      <c r="A678" s="1" t="s">
        <v>3527</v>
      </c>
      <c r="B678" s="1" t="s">
        <v>4985</v>
      </c>
      <c r="C678" s="1" t="s">
        <v>342</v>
      </c>
      <c r="D678" s="1">
        <f>VLOOKUP(A678,samples!A:E,5,FALSE)</f>
        <v>776</v>
      </c>
      <c r="E678" s="1" t="s">
        <v>2515</v>
      </c>
      <c r="F678" s="1">
        <f>VLOOKUP(A678,samples!A:H,8,FALSE)</f>
        <v>3</v>
      </c>
      <c r="G678" s="1" t="s">
        <v>296</v>
      </c>
      <c r="H678" s="1" t="s">
        <v>86</v>
      </c>
      <c r="I678" s="1" t="s">
        <v>275</v>
      </c>
      <c r="J678" s="1">
        <v>0</v>
      </c>
      <c r="K678" s="1" t="s">
        <v>47</v>
      </c>
      <c r="L678" s="1" t="e">
        <v>#N/A</v>
      </c>
      <c r="M678" s="1" t="e">
        <v>#N/A</v>
      </c>
      <c r="N678" s="1" t="e">
        <v>#N/A</v>
      </c>
      <c r="O678" s="1" t="e">
        <v>#N/A</v>
      </c>
      <c r="P678" s="1">
        <v>74</v>
      </c>
      <c r="Q678" s="1">
        <v>76.3</v>
      </c>
      <c r="R678" s="1">
        <v>130.30000000000001</v>
      </c>
      <c r="S678" s="26">
        <v>180</v>
      </c>
      <c r="T678" s="26">
        <v>180</v>
      </c>
      <c r="U678" s="26">
        <v>130</v>
      </c>
      <c r="V678" s="7">
        <v>162.46666666666664</v>
      </c>
    </row>
    <row r="679" spans="1:22" ht="15.75" customHeight="1" x14ac:dyDescent="0.2">
      <c r="A679" s="1" t="s">
        <v>4606</v>
      </c>
      <c r="B679" s="1" t="s">
        <v>1012</v>
      </c>
      <c r="C679" s="1" t="s">
        <v>1012</v>
      </c>
      <c r="D679" s="1">
        <f>VLOOKUP(A679,samples!A:E,5,FALSE)</f>
        <v>777</v>
      </c>
      <c r="E679" s="1" t="s">
        <v>3601</v>
      </c>
      <c r="F679" s="1">
        <f>VLOOKUP(A679,samples!A:H,8,FALSE)</f>
        <v>3</v>
      </c>
      <c r="G679" s="1" t="s">
        <v>1480</v>
      </c>
      <c r="H679" s="1" t="s">
        <v>279</v>
      </c>
      <c r="I679" s="1" t="s">
        <v>275</v>
      </c>
      <c r="J679" s="1" t="s">
        <v>1643</v>
      </c>
      <c r="K679" s="1" t="s">
        <v>47</v>
      </c>
      <c r="L679" s="1" t="e">
        <v>#N/A</v>
      </c>
      <c r="M679" s="1" t="e">
        <v>#N/A</v>
      </c>
      <c r="N679" s="1" t="e">
        <v>#N/A</v>
      </c>
      <c r="O679" s="1" t="e">
        <v>#N/A</v>
      </c>
      <c r="P679" s="1">
        <v>76.5</v>
      </c>
      <c r="Q679" s="1">
        <v>81.8</v>
      </c>
      <c r="R679" s="1">
        <v>135.30000000000001</v>
      </c>
      <c r="S679" s="31">
        <v>180</v>
      </c>
      <c r="T679" s="31">
        <v>170</v>
      </c>
      <c r="U679" s="31">
        <v>120</v>
      </c>
      <c r="V679" s="7">
        <v>158.13333333333333</v>
      </c>
    </row>
    <row r="680" spans="1:22" ht="15.75" customHeight="1" x14ac:dyDescent="0.2">
      <c r="A680" s="1" t="s">
        <v>3524</v>
      </c>
      <c r="B680" s="1" t="s">
        <v>342</v>
      </c>
      <c r="C680" s="1" t="s">
        <v>342</v>
      </c>
      <c r="D680" s="1">
        <f>VLOOKUP(A680,samples!A:E,5,FALSE)</f>
        <v>778</v>
      </c>
      <c r="E680" s="1" t="s">
        <v>2513</v>
      </c>
      <c r="F680" s="1">
        <f>VLOOKUP(A680,samples!A:H,8,FALSE)</f>
        <v>3</v>
      </c>
      <c r="G680" s="1" t="s">
        <v>296</v>
      </c>
      <c r="H680" s="1" t="s">
        <v>86</v>
      </c>
      <c r="I680" s="1" t="s">
        <v>275</v>
      </c>
      <c r="J680" s="1">
        <v>0</v>
      </c>
      <c r="K680" s="1" t="s">
        <v>47</v>
      </c>
      <c r="L680" s="1" t="e">
        <v>#N/A</v>
      </c>
      <c r="M680" s="1" t="e">
        <v>#N/A</v>
      </c>
      <c r="N680" s="1" t="e">
        <v>#N/A</v>
      </c>
      <c r="O680" s="1" t="e">
        <v>#N/A</v>
      </c>
      <c r="P680" s="1">
        <v>74</v>
      </c>
      <c r="Q680" s="1">
        <v>76.3</v>
      </c>
      <c r="R680" s="1">
        <v>130.30000000000001</v>
      </c>
      <c r="S680" s="26">
        <v>180</v>
      </c>
      <c r="T680" s="26">
        <v>180</v>
      </c>
      <c r="U680" s="26">
        <v>130</v>
      </c>
      <c r="V680" s="7">
        <v>162.46666666666664</v>
      </c>
    </row>
    <row r="681" spans="1:22" ht="15.75" customHeight="1" x14ac:dyDescent="0.2">
      <c r="A681" s="1" t="s">
        <v>2147</v>
      </c>
      <c r="B681" s="1" t="s">
        <v>95</v>
      </c>
      <c r="C681" s="1" t="s">
        <v>95</v>
      </c>
      <c r="D681" s="1">
        <f>VLOOKUP(A681,samples!A:E,5,FALSE)</f>
        <v>779</v>
      </c>
      <c r="E681" s="1" t="s">
        <v>2148</v>
      </c>
      <c r="F681" s="1">
        <f>VLOOKUP(A681,samples!A:H,8,FALSE)</f>
        <v>3</v>
      </c>
      <c r="G681" s="1" t="s">
        <v>1660</v>
      </c>
      <c r="H681" s="1" t="s">
        <v>1335</v>
      </c>
      <c r="I681" s="1" t="s">
        <v>374</v>
      </c>
      <c r="J681" s="1">
        <v>0</v>
      </c>
      <c r="K681" s="1" t="s">
        <v>47</v>
      </c>
      <c r="L681" s="1" t="e">
        <v>#N/A</v>
      </c>
      <c r="M681" s="1" t="e">
        <v>#N/A</v>
      </c>
      <c r="N681" s="1" t="e">
        <v>#N/A</v>
      </c>
      <c r="O681" s="1" t="e">
        <v>#N/A</v>
      </c>
      <c r="P681" s="1" t="e">
        <v>#N/A</v>
      </c>
      <c r="Q681" s="1" t="e">
        <v>#N/A</v>
      </c>
      <c r="R681" s="1" t="e">
        <v>#N/A</v>
      </c>
      <c r="S681" s="1" t="e">
        <v>#N/A</v>
      </c>
      <c r="T681" s="1" t="e">
        <v>#N/A</v>
      </c>
      <c r="U681" s="1" t="e">
        <v>#N/A</v>
      </c>
      <c r="V681" s="7" t="e">
        <v>#N/A</v>
      </c>
    </row>
    <row r="682" spans="1:22" ht="15.75" customHeight="1" x14ac:dyDescent="0.2">
      <c r="A682" s="1" t="s">
        <v>3512</v>
      </c>
      <c r="B682" s="1" t="s">
        <v>332</v>
      </c>
      <c r="C682" s="1" t="s">
        <v>332</v>
      </c>
      <c r="D682" s="1">
        <f>VLOOKUP(A682,samples!A:E,5,FALSE)</f>
        <v>780</v>
      </c>
      <c r="E682" s="1" t="s">
        <v>2508</v>
      </c>
      <c r="F682" s="1">
        <f>VLOOKUP(A682,samples!A:H,8,FALSE)</f>
        <v>3</v>
      </c>
      <c r="G682" s="1" t="s">
        <v>296</v>
      </c>
      <c r="H682" s="1" t="s">
        <v>86</v>
      </c>
      <c r="I682" s="1" t="s">
        <v>258</v>
      </c>
      <c r="J682" s="1">
        <v>0</v>
      </c>
      <c r="K682" s="1" t="s">
        <v>47</v>
      </c>
      <c r="L682" s="1" t="e">
        <v>#N/A</v>
      </c>
      <c r="M682" s="1" t="e">
        <v>#N/A</v>
      </c>
      <c r="N682" s="1" t="e">
        <v>#N/A</v>
      </c>
      <c r="O682" s="1" t="e">
        <v>#N/A</v>
      </c>
      <c r="P682" s="1">
        <v>74.900000000000006</v>
      </c>
      <c r="Q682" s="1">
        <v>74.900000000000006</v>
      </c>
      <c r="R682" s="1">
        <v>128</v>
      </c>
      <c r="S682" s="26">
        <v>180</v>
      </c>
      <c r="T682" s="26">
        <v>180</v>
      </c>
      <c r="U682" s="26">
        <v>130</v>
      </c>
      <c r="V682" s="7">
        <v>163.39999999999998</v>
      </c>
    </row>
    <row r="683" spans="1:22" ht="15.75" customHeight="1" x14ac:dyDescent="0.2">
      <c r="A683" s="1" t="s">
        <v>2792</v>
      </c>
      <c r="B683" s="1" t="s">
        <v>796</v>
      </c>
      <c r="C683" s="1" t="s">
        <v>796</v>
      </c>
      <c r="D683" s="1">
        <f>VLOOKUP(A683,samples!A:E,5,FALSE)</f>
        <v>781</v>
      </c>
      <c r="E683" s="1" t="s">
        <v>2120</v>
      </c>
      <c r="F683" s="1">
        <f>VLOOKUP(A683,samples!A:H,8,FALSE)</f>
        <v>3</v>
      </c>
      <c r="G683" s="1" t="s">
        <v>73</v>
      </c>
      <c r="H683" s="1" t="s">
        <v>86</v>
      </c>
      <c r="I683" s="1" t="s">
        <v>275</v>
      </c>
      <c r="J683" s="1">
        <v>0</v>
      </c>
      <c r="K683" s="1" t="s">
        <v>47</v>
      </c>
      <c r="L683" s="1" t="e">
        <v>#N/A</v>
      </c>
      <c r="M683" s="1" t="e">
        <v>#N/A</v>
      </c>
      <c r="N683" s="1" t="e">
        <v>#N/A</v>
      </c>
      <c r="O683" s="1" t="e">
        <v>#N/A</v>
      </c>
      <c r="P683" s="1">
        <v>75</v>
      </c>
      <c r="Q683" s="1">
        <v>76.599999999999994</v>
      </c>
      <c r="R683" s="1">
        <v>128</v>
      </c>
      <c r="S683" s="26">
        <v>180</v>
      </c>
      <c r="T683" s="26">
        <v>180</v>
      </c>
      <c r="U683" s="26">
        <v>130</v>
      </c>
      <c r="V683" s="7">
        <v>162.80000000000001</v>
      </c>
    </row>
    <row r="684" spans="1:22" ht="15.75" customHeight="1" x14ac:dyDescent="0.2">
      <c r="A684" s="1" t="s">
        <v>2823</v>
      </c>
      <c r="B684" s="1" t="s">
        <v>797</v>
      </c>
      <c r="C684" s="1" t="s">
        <v>797</v>
      </c>
      <c r="D684" s="1">
        <f>VLOOKUP(A684,samples!A:E,5,FALSE)</f>
        <v>782</v>
      </c>
      <c r="E684" s="1" t="s">
        <v>2120</v>
      </c>
      <c r="F684" s="1">
        <f>VLOOKUP(A684,samples!A:H,8,FALSE)</f>
        <v>3</v>
      </c>
      <c r="G684" s="1" t="s">
        <v>73</v>
      </c>
      <c r="H684" s="1" t="s">
        <v>86</v>
      </c>
      <c r="I684" s="1" t="s">
        <v>74</v>
      </c>
      <c r="J684" s="1">
        <v>0</v>
      </c>
      <c r="K684" s="1" t="s">
        <v>47</v>
      </c>
      <c r="L684" s="1" t="s">
        <v>535</v>
      </c>
      <c r="M684" s="1" t="s">
        <v>75</v>
      </c>
      <c r="N684" s="1">
        <v>43.7</v>
      </c>
      <c r="O684" s="1">
        <v>3241</v>
      </c>
      <c r="P684" s="1">
        <v>74.7</v>
      </c>
      <c r="Q684" s="1">
        <v>75.5</v>
      </c>
      <c r="R684" s="1">
        <v>129.69999999999999</v>
      </c>
      <c r="S684" s="26">
        <v>180</v>
      </c>
      <c r="T684" s="26">
        <v>180</v>
      </c>
      <c r="U684" s="26">
        <v>130</v>
      </c>
      <c r="V684" s="7">
        <v>162.69999999999999</v>
      </c>
    </row>
    <row r="685" spans="1:22" ht="15.75" customHeight="1" x14ac:dyDescent="0.2">
      <c r="A685" s="1" t="s">
        <v>2749</v>
      </c>
      <c r="B685" s="1" t="s">
        <v>1117</v>
      </c>
      <c r="C685" s="1" t="s">
        <v>1117</v>
      </c>
      <c r="D685" s="1">
        <f>VLOOKUP(A685,samples!A:E,5,FALSE)</f>
        <v>783</v>
      </c>
      <c r="E685" s="1" t="s">
        <v>2120</v>
      </c>
      <c r="F685" s="1">
        <f>VLOOKUP(A685,samples!A:H,8,FALSE)</f>
        <v>3</v>
      </c>
      <c r="G685" s="1" t="s">
        <v>73</v>
      </c>
      <c r="H685" s="1" t="s">
        <v>86</v>
      </c>
      <c r="I685" s="1" t="s">
        <v>74</v>
      </c>
      <c r="J685" s="1" t="s">
        <v>1643</v>
      </c>
      <c r="K685" s="1" t="s">
        <v>47</v>
      </c>
      <c r="L685" s="1" t="e">
        <v>#N/A</v>
      </c>
      <c r="M685" s="1" t="e">
        <v>#N/A</v>
      </c>
      <c r="N685" s="1" t="e">
        <v>#N/A</v>
      </c>
      <c r="O685" s="1" t="e">
        <v>#N/A</v>
      </c>
      <c r="P685" s="1">
        <v>75.099999999999994</v>
      </c>
      <c r="Q685" s="1">
        <v>76.8</v>
      </c>
      <c r="R685" s="1">
        <v>131.9</v>
      </c>
      <c r="S685" s="51">
        <v>180</v>
      </c>
      <c r="T685" s="51">
        <v>180</v>
      </c>
      <c r="U685" s="51">
        <v>120</v>
      </c>
      <c r="V685" s="7">
        <v>161.40000000000003</v>
      </c>
    </row>
    <row r="686" spans="1:22" ht="15.75" customHeight="1" x14ac:dyDescent="0.2">
      <c r="A686" s="1" t="s">
        <v>2763</v>
      </c>
      <c r="B686" s="1" t="s">
        <v>286</v>
      </c>
      <c r="C686" s="1" t="s">
        <v>286</v>
      </c>
      <c r="D686" s="1">
        <f>VLOOKUP(A686,samples!A:E,5,FALSE)</f>
        <v>784</v>
      </c>
      <c r="E686" s="1" t="s">
        <v>2120</v>
      </c>
      <c r="F686" s="1">
        <f>VLOOKUP(A686,samples!A:H,8,FALSE)</f>
        <v>3</v>
      </c>
      <c r="G686" s="1" t="s">
        <v>73</v>
      </c>
      <c r="H686" s="1" t="s">
        <v>86</v>
      </c>
      <c r="I686" s="1" t="s">
        <v>74</v>
      </c>
      <c r="J686" s="1">
        <v>0</v>
      </c>
      <c r="K686" s="1" t="s">
        <v>47</v>
      </c>
      <c r="L686" s="1" t="e">
        <v>#N/A</v>
      </c>
      <c r="M686" s="1" t="e">
        <v>#N/A</v>
      </c>
      <c r="N686" s="1" t="e">
        <v>#N/A</v>
      </c>
      <c r="O686" s="1" t="e">
        <v>#N/A</v>
      </c>
      <c r="P686" s="1">
        <v>73.900000000000006</v>
      </c>
      <c r="Q686" s="1">
        <v>76.5</v>
      </c>
      <c r="R686" s="1">
        <v>132.30000000000001</v>
      </c>
      <c r="S686" s="51">
        <v>180</v>
      </c>
      <c r="T686" s="51">
        <v>180</v>
      </c>
      <c r="U686" s="51">
        <v>120</v>
      </c>
      <c r="V686" s="7">
        <v>161.76666666666665</v>
      </c>
    </row>
    <row r="687" spans="1:22" ht="15.75" customHeight="1" x14ac:dyDescent="0.2">
      <c r="A687" s="1" t="s">
        <v>4425</v>
      </c>
      <c r="B687" s="1" t="s">
        <v>5035</v>
      </c>
      <c r="C687" s="1" t="s">
        <v>869</v>
      </c>
      <c r="D687" s="1">
        <f>VLOOKUP(A687,samples!A:E,5,FALSE)</f>
        <v>785</v>
      </c>
      <c r="E687" s="1" t="s">
        <v>3295</v>
      </c>
      <c r="F687" s="1">
        <f>VLOOKUP(A687,samples!A:H,8,FALSE)</f>
        <v>3</v>
      </c>
      <c r="G687" s="1" t="s">
        <v>73</v>
      </c>
      <c r="H687" s="1" t="s">
        <v>86</v>
      </c>
      <c r="I687" s="1" t="s">
        <v>46</v>
      </c>
      <c r="J687" s="1">
        <v>0</v>
      </c>
      <c r="K687" s="1" t="s">
        <v>434</v>
      </c>
      <c r="L687" s="1" t="s">
        <v>535</v>
      </c>
      <c r="M687" s="1" t="s">
        <v>49</v>
      </c>
      <c r="N687" s="1">
        <v>31.3</v>
      </c>
      <c r="O687" s="1">
        <v>3241</v>
      </c>
      <c r="P687" s="1">
        <v>75.599999999999994</v>
      </c>
      <c r="Q687" s="1">
        <v>81.099999999999994</v>
      </c>
      <c r="R687" s="1">
        <v>132.9</v>
      </c>
      <c r="S687" s="31">
        <v>180</v>
      </c>
      <c r="T687" s="31">
        <v>170</v>
      </c>
      <c r="U687" s="31">
        <v>120</v>
      </c>
      <c r="V687" s="7">
        <v>159.46666666666664</v>
      </c>
    </row>
    <row r="688" spans="1:22" ht="15.75" customHeight="1" x14ac:dyDescent="0.2">
      <c r="A688" s="1" t="s">
        <v>4427</v>
      </c>
      <c r="B688" s="1" t="s">
        <v>5039</v>
      </c>
      <c r="C688" s="1" t="s">
        <v>869</v>
      </c>
      <c r="D688" s="1">
        <f>VLOOKUP(A688,samples!A:E,5,FALSE)</f>
        <v>786</v>
      </c>
      <c r="E688" s="1" t="s">
        <v>3301</v>
      </c>
      <c r="F688" s="1">
        <f>VLOOKUP(A688,samples!A:H,8,FALSE)</f>
        <v>3</v>
      </c>
      <c r="G688" s="1" t="s">
        <v>73</v>
      </c>
      <c r="H688" s="1" t="s">
        <v>86</v>
      </c>
      <c r="I688" s="1" t="s">
        <v>46</v>
      </c>
      <c r="J688" s="1">
        <v>0</v>
      </c>
      <c r="K688" s="1" t="s">
        <v>434</v>
      </c>
      <c r="L688" s="1" t="s">
        <v>535</v>
      </c>
      <c r="M688" s="1" t="s">
        <v>49</v>
      </c>
      <c r="N688" s="1">
        <v>31.3</v>
      </c>
      <c r="O688" s="1">
        <v>3241</v>
      </c>
      <c r="P688" s="1">
        <v>75.599999999999994</v>
      </c>
      <c r="Q688" s="1">
        <v>81.099999999999994</v>
      </c>
      <c r="R688" s="1">
        <v>132.9</v>
      </c>
      <c r="S688" s="31">
        <v>180</v>
      </c>
      <c r="T688" s="31">
        <v>170</v>
      </c>
      <c r="U688" s="31">
        <v>120</v>
      </c>
      <c r="V688" s="7">
        <v>159.46666666666664</v>
      </c>
    </row>
    <row r="689" spans="1:22" ht="15.75" customHeight="1" x14ac:dyDescent="0.2">
      <c r="A689" s="1" t="s">
        <v>4213</v>
      </c>
      <c r="B689" s="1" t="s">
        <v>734</v>
      </c>
      <c r="C689" s="1" t="s">
        <v>734</v>
      </c>
      <c r="D689" s="1">
        <f>VLOOKUP(A689,samples!A:E,5,FALSE)</f>
        <v>787</v>
      </c>
      <c r="E689" s="1" t="s">
        <v>2377</v>
      </c>
      <c r="F689" s="1">
        <f>VLOOKUP(A689,samples!A:H,8,FALSE)</f>
        <v>3</v>
      </c>
      <c r="G689" s="1" t="s">
        <v>73</v>
      </c>
      <c r="H689" s="1" t="s">
        <v>86</v>
      </c>
      <c r="I689" s="1" t="s">
        <v>275</v>
      </c>
      <c r="J689" s="1">
        <v>0</v>
      </c>
      <c r="K689" s="1" t="s">
        <v>47</v>
      </c>
      <c r="L689" s="1" t="e">
        <v>#N/A</v>
      </c>
      <c r="M689" s="1" t="e">
        <v>#N/A</v>
      </c>
      <c r="N689" s="1" t="e">
        <v>#N/A</v>
      </c>
      <c r="O689" s="1" t="e">
        <v>#N/A</v>
      </c>
      <c r="P689" s="1">
        <v>74.400000000000006</v>
      </c>
      <c r="Q689" s="1">
        <v>76.400000000000006</v>
      </c>
      <c r="R689" s="1">
        <v>129.80000000000001</v>
      </c>
      <c r="S689" s="26">
        <v>180</v>
      </c>
      <c r="T689" s="26">
        <v>180</v>
      </c>
      <c r="U689" s="26">
        <v>130</v>
      </c>
      <c r="V689" s="7">
        <v>162.46666666666664</v>
      </c>
    </row>
    <row r="690" spans="1:22" ht="15.75" customHeight="1" x14ac:dyDescent="0.2">
      <c r="A690" s="1" t="s">
        <v>4841</v>
      </c>
      <c r="B690" s="1" t="s">
        <v>1174</v>
      </c>
      <c r="C690" s="1" t="s">
        <v>1174</v>
      </c>
      <c r="D690" s="1">
        <f>VLOOKUP(A690,samples!A:E,5,FALSE)</f>
        <v>789</v>
      </c>
      <c r="E690" s="1" t="s">
        <v>2452</v>
      </c>
      <c r="F690" s="1">
        <f>VLOOKUP(A690,samples!A:H,8,FALSE)</f>
        <v>3</v>
      </c>
      <c r="G690" s="1" t="s">
        <v>73</v>
      </c>
      <c r="H690" s="1" t="s">
        <v>86</v>
      </c>
      <c r="I690" s="1" t="s">
        <v>74</v>
      </c>
      <c r="J690" s="1" t="s">
        <v>1643</v>
      </c>
      <c r="K690" s="1" t="s">
        <v>356</v>
      </c>
      <c r="L690" s="1" t="e">
        <v>#N/A</v>
      </c>
      <c r="M690" s="1" t="e">
        <v>#N/A</v>
      </c>
      <c r="N690" s="1" t="e">
        <v>#N/A</v>
      </c>
      <c r="O690" s="1" t="e">
        <v>#N/A</v>
      </c>
      <c r="P690" s="1">
        <v>94</v>
      </c>
      <c r="Q690" s="1">
        <v>133.6</v>
      </c>
      <c r="R690" s="1">
        <v>181.1</v>
      </c>
      <c r="S690" s="46">
        <v>160</v>
      </c>
      <c r="T690" s="46">
        <v>120</v>
      </c>
      <c r="U690" s="46">
        <v>70</v>
      </c>
      <c r="V690" s="7">
        <v>119.76666666666668</v>
      </c>
    </row>
    <row r="691" spans="1:22" ht="15.75" customHeight="1" x14ac:dyDescent="0.2">
      <c r="A691" s="1" t="s">
        <v>4691</v>
      </c>
      <c r="B691" s="1" t="s">
        <v>5064</v>
      </c>
      <c r="C691" s="1" t="s">
        <v>1054</v>
      </c>
      <c r="D691" s="1">
        <f>VLOOKUP(A691,samples!A:E,5,FALSE)</f>
        <v>791</v>
      </c>
      <c r="E691" s="1" t="s">
        <v>3693</v>
      </c>
      <c r="F691" s="1">
        <f>VLOOKUP(A691,samples!A:H,8,FALSE)</f>
        <v>3</v>
      </c>
      <c r="G691" s="1" t="s">
        <v>236</v>
      </c>
      <c r="H691" s="1" t="s">
        <v>253</v>
      </c>
      <c r="I691" s="1" t="s">
        <v>74</v>
      </c>
      <c r="J691" s="1">
        <v>0</v>
      </c>
      <c r="K691" s="1" t="s">
        <v>62</v>
      </c>
      <c r="L691" s="1" t="e">
        <v>#N/A</v>
      </c>
      <c r="M691" s="1" t="e">
        <v>#N/A</v>
      </c>
      <c r="N691" s="1" t="e">
        <v>#N/A</v>
      </c>
      <c r="O691" s="1" t="e">
        <v>#N/A</v>
      </c>
      <c r="P691" s="1">
        <v>77.599999999999994</v>
      </c>
      <c r="Q691" s="1">
        <v>112.8</v>
      </c>
      <c r="R691" s="1">
        <v>154.30000000000001</v>
      </c>
      <c r="S691" s="16">
        <v>180</v>
      </c>
      <c r="T691" s="16">
        <v>140</v>
      </c>
      <c r="U691" s="16">
        <v>100</v>
      </c>
      <c r="V691" s="7">
        <v>141.10000000000002</v>
      </c>
    </row>
    <row r="692" spans="1:22" ht="15.75" customHeight="1" x14ac:dyDescent="0.2">
      <c r="A692" s="1" t="s">
        <v>4811</v>
      </c>
      <c r="B692" s="1" t="s">
        <v>1162</v>
      </c>
      <c r="C692" s="1" t="s">
        <v>1162</v>
      </c>
      <c r="D692" s="1">
        <f>VLOOKUP(A692,samples!A:E,5,FALSE)</f>
        <v>792</v>
      </c>
      <c r="E692" s="1" t="s">
        <v>3820</v>
      </c>
      <c r="F692" s="1">
        <f>VLOOKUP(A692,samples!A:H,8,FALSE)</f>
        <v>3</v>
      </c>
      <c r="G692" s="1" t="s">
        <v>73</v>
      </c>
      <c r="H692" s="1" t="s">
        <v>86</v>
      </c>
      <c r="I692" s="1" t="s">
        <v>74</v>
      </c>
      <c r="J692" s="1" t="s">
        <v>1643</v>
      </c>
      <c r="K692" s="1" t="s">
        <v>356</v>
      </c>
      <c r="L692" s="1" t="e">
        <v>#N/A</v>
      </c>
      <c r="M692" s="1" t="e">
        <v>#N/A</v>
      </c>
      <c r="N692" s="1" t="e">
        <v>#N/A</v>
      </c>
      <c r="O692" s="1" t="e">
        <v>#N/A</v>
      </c>
      <c r="P692" s="1">
        <v>85.8</v>
      </c>
      <c r="Q692" s="1">
        <v>125.6</v>
      </c>
      <c r="R692" s="1">
        <v>173</v>
      </c>
      <c r="S692" s="23">
        <v>170</v>
      </c>
      <c r="T692" s="23">
        <v>130</v>
      </c>
      <c r="U692" s="23">
        <v>80</v>
      </c>
      <c r="V692" s="7">
        <v>127.86666666666667</v>
      </c>
    </row>
    <row r="693" spans="1:22" ht="15.75" customHeight="1" x14ac:dyDescent="0.2">
      <c r="A693" s="1" t="s">
        <v>3494</v>
      </c>
      <c r="B693" s="1" t="s">
        <v>322</v>
      </c>
      <c r="C693" s="1" t="s">
        <v>322</v>
      </c>
      <c r="D693" s="1">
        <f>VLOOKUP(A693,samples!A:E,5,FALSE)</f>
        <v>793</v>
      </c>
      <c r="E693" s="1" t="s">
        <v>2279</v>
      </c>
      <c r="F693" s="1">
        <f>VLOOKUP(A693,samples!A:H,8,FALSE)</f>
        <v>3</v>
      </c>
      <c r="G693" s="1" t="s">
        <v>296</v>
      </c>
      <c r="H693" s="1" t="s">
        <v>86</v>
      </c>
      <c r="I693" s="1" t="s">
        <v>46</v>
      </c>
      <c r="J693" s="1">
        <v>0</v>
      </c>
      <c r="K693" s="1" t="s">
        <v>434</v>
      </c>
      <c r="L693" s="1" t="e">
        <v>#N/A</v>
      </c>
      <c r="M693" s="1" t="e">
        <v>#N/A</v>
      </c>
      <c r="N693" s="1" t="e">
        <v>#N/A</v>
      </c>
      <c r="O693" s="1" t="e">
        <v>#N/A</v>
      </c>
      <c r="P693" s="1">
        <v>78.5</v>
      </c>
      <c r="Q693" s="1">
        <v>86.2</v>
      </c>
      <c r="R693" s="1">
        <v>139.80000000000001</v>
      </c>
      <c r="S693" s="31">
        <v>180</v>
      </c>
      <c r="T693" s="31">
        <v>170</v>
      </c>
      <c r="U693" s="31">
        <v>120</v>
      </c>
      <c r="V693" s="7">
        <v>154.5</v>
      </c>
    </row>
    <row r="694" spans="1:22" ht="15.75" customHeight="1" x14ac:dyDescent="0.2">
      <c r="A694" s="1" t="s">
        <v>3498</v>
      </c>
      <c r="B694" s="1" t="s">
        <v>871</v>
      </c>
      <c r="C694" s="1" t="s">
        <v>871</v>
      </c>
      <c r="D694" s="1">
        <f>VLOOKUP(A694,samples!A:E,5,FALSE)</f>
        <v>794</v>
      </c>
      <c r="E694" s="1" t="s">
        <v>2279</v>
      </c>
      <c r="F694" s="1">
        <f>VLOOKUP(A694,samples!A:H,8,FALSE)</f>
        <v>3</v>
      </c>
      <c r="G694" s="1" t="s">
        <v>296</v>
      </c>
      <c r="H694" s="1" t="s">
        <v>86</v>
      </c>
      <c r="I694" s="1" t="s">
        <v>275</v>
      </c>
      <c r="J694" s="1">
        <v>0</v>
      </c>
      <c r="K694" s="1" t="s">
        <v>47</v>
      </c>
      <c r="L694" s="1" t="e">
        <v>#N/A</v>
      </c>
      <c r="M694" s="1" t="e">
        <v>#N/A</v>
      </c>
      <c r="N694" s="1" t="e">
        <v>#N/A</v>
      </c>
      <c r="O694" s="1" t="e">
        <v>#N/A</v>
      </c>
      <c r="P694" s="1">
        <v>77.099999999999994</v>
      </c>
      <c r="Q694" s="1">
        <v>80.599999999999994</v>
      </c>
      <c r="R694" s="1">
        <v>137.6</v>
      </c>
      <c r="S694" s="51">
        <v>180</v>
      </c>
      <c r="T694" s="51">
        <v>180</v>
      </c>
      <c r="U694" s="51">
        <v>120</v>
      </c>
      <c r="V694" s="7">
        <v>157.56666666666666</v>
      </c>
    </row>
    <row r="695" spans="1:22" ht="15.75" customHeight="1" x14ac:dyDescent="0.2">
      <c r="A695" s="1" t="s">
        <v>4297</v>
      </c>
      <c r="B695" s="1" t="s">
        <v>5070</v>
      </c>
      <c r="C695" s="1" t="s">
        <v>771</v>
      </c>
      <c r="D695" s="1">
        <f>VLOOKUP(A695,samples!A:E,5,FALSE)</f>
        <v>795</v>
      </c>
      <c r="E695" s="1" t="s">
        <v>2389</v>
      </c>
      <c r="F695" s="1">
        <f>VLOOKUP(A695,samples!A:H,8,FALSE)</f>
        <v>3</v>
      </c>
      <c r="G695" s="1" t="s">
        <v>296</v>
      </c>
      <c r="H695" s="1" t="s">
        <v>86</v>
      </c>
      <c r="I695" s="1" t="s">
        <v>74</v>
      </c>
      <c r="J695" s="1">
        <v>0</v>
      </c>
      <c r="K695" s="1" t="s">
        <v>75</v>
      </c>
      <c r="L695" s="1" t="e">
        <v>#N/A</v>
      </c>
      <c r="M695" s="1" t="e">
        <v>#N/A</v>
      </c>
      <c r="N695" s="1" t="e">
        <v>#N/A</v>
      </c>
      <c r="O695" s="1" t="e">
        <v>#N/A</v>
      </c>
      <c r="P695" s="1">
        <v>75</v>
      </c>
      <c r="Q695" s="1">
        <v>76.5</v>
      </c>
      <c r="R695" s="1">
        <v>131.9</v>
      </c>
      <c r="S695" s="51">
        <v>180</v>
      </c>
      <c r="T695" s="51">
        <v>180</v>
      </c>
      <c r="U695" s="51">
        <v>120</v>
      </c>
      <c r="V695" s="7">
        <v>161.53333333333336</v>
      </c>
    </row>
    <row r="696" spans="1:22" ht="15.75" customHeight="1" x14ac:dyDescent="0.2">
      <c r="A696" s="1" t="s">
        <v>4449</v>
      </c>
      <c r="B696" s="1" t="s">
        <v>888</v>
      </c>
      <c r="C696" s="1" t="s">
        <v>888</v>
      </c>
      <c r="D696" s="1">
        <f>VLOOKUP(A696,samples!A:E,5,FALSE)</f>
        <v>797</v>
      </c>
      <c r="E696" s="1" t="s">
        <v>3349</v>
      </c>
      <c r="F696" s="1">
        <f>VLOOKUP(A696,samples!A:H,8,FALSE)</f>
        <v>3</v>
      </c>
      <c r="G696" s="1" t="s">
        <v>213</v>
      </c>
      <c r="H696" s="1" t="s">
        <v>175</v>
      </c>
      <c r="I696" s="1" t="s">
        <v>258</v>
      </c>
      <c r="J696" s="1">
        <v>0</v>
      </c>
      <c r="K696" s="1" t="s">
        <v>434</v>
      </c>
      <c r="L696" s="1" t="e">
        <v>#N/A</v>
      </c>
      <c r="M696" s="1" t="e">
        <v>#N/A</v>
      </c>
      <c r="N696" s="1" t="e">
        <v>#N/A</v>
      </c>
      <c r="O696" s="1" t="e">
        <v>#N/A</v>
      </c>
      <c r="P696" s="1">
        <v>129.19999999999999</v>
      </c>
      <c r="Q696" s="1">
        <v>172.4</v>
      </c>
      <c r="R696" s="1">
        <v>192.5</v>
      </c>
      <c r="S696" s="75">
        <v>130</v>
      </c>
      <c r="T696" s="75">
        <v>80</v>
      </c>
      <c r="U696" s="75">
        <v>60</v>
      </c>
      <c r="V696" s="7">
        <v>91.299999999999983</v>
      </c>
    </row>
    <row r="697" spans="1:22" ht="15.75" customHeight="1" x14ac:dyDescent="0.2">
      <c r="A697" s="1" t="s">
        <v>3068</v>
      </c>
      <c r="B697" s="1" t="s">
        <v>155</v>
      </c>
      <c r="C697" s="1" t="s">
        <v>155</v>
      </c>
      <c r="D697" s="1">
        <f>VLOOKUP(A697,samples!A:E,5,FALSE)</f>
        <v>798</v>
      </c>
      <c r="E697" s="1" t="s">
        <v>3069</v>
      </c>
      <c r="F697" s="1">
        <f>VLOOKUP(A697,samples!A:H,8,FALSE)</f>
        <v>3</v>
      </c>
      <c r="G697" s="1" t="s">
        <v>1572</v>
      </c>
      <c r="H697" s="1" t="s">
        <v>1337</v>
      </c>
      <c r="I697" s="1" t="s">
        <v>1495</v>
      </c>
      <c r="J697" s="1">
        <v>0</v>
      </c>
      <c r="K697" s="1" t="s">
        <v>47</v>
      </c>
      <c r="L697" s="1" t="e">
        <v>#N/A</v>
      </c>
      <c r="M697" s="1" t="e">
        <v>#N/A</v>
      </c>
      <c r="N697" s="1" t="e">
        <v>#N/A</v>
      </c>
      <c r="O697" s="1" t="e">
        <v>#N/A</v>
      </c>
      <c r="P697" s="1">
        <v>87.9</v>
      </c>
      <c r="Q697" s="1">
        <v>124.3</v>
      </c>
      <c r="R697" s="1">
        <v>172.2</v>
      </c>
      <c r="S697" s="23">
        <v>170</v>
      </c>
      <c r="T697" s="23">
        <v>130</v>
      </c>
      <c r="U697" s="23">
        <v>80</v>
      </c>
      <c r="V697" s="7">
        <v>127.86666666666667</v>
      </c>
    </row>
    <row r="698" spans="1:22" ht="15.75" customHeight="1" x14ac:dyDescent="0.2">
      <c r="A698" s="1" t="s">
        <v>4871</v>
      </c>
      <c r="B698" s="1" t="s">
        <v>1188</v>
      </c>
      <c r="C698" s="1" t="s">
        <v>1188</v>
      </c>
      <c r="D698" s="1">
        <f>VLOOKUP(A698,samples!A:E,5,FALSE)</f>
        <v>799</v>
      </c>
      <c r="E698" s="1" t="s">
        <v>3869</v>
      </c>
      <c r="F698" s="1">
        <f>VLOOKUP(A698,samples!A:H,8,FALSE)</f>
        <v>3</v>
      </c>
      <c r="G698" s="1" t="s">
        <v>73</v>
      </c>
      <c r="H698" s="1" t="s">
        <v>86</v>
      </c>
      <c r="I698" s="1" t="s">
        <v>74</v>
      </c>
      <c r="J698" s="1" t="s">
        <v>1643</v>
      </c>
      <c r="K698" s="1" t="s">
        <v>356</v>
      </c>
      <c r="L698" s="1" t="s">
        <v>535</v>
      </c>
      <c r="M698" s="1" t="s">
        <v>49</v>
      </c>
      <c r="N698" s="1">
        <v>44.8</v>
      </c>
      <c r="O698" s="1">
        <v>4320</v>
      </c>
      <c r="P698" s="1">
        <v>72</v>
      </c>
      <c r="Q698" s="1">
        <v>69.7</v>
      </c>
      <c r="R698" s="1">
        <v>121.7</v>
      </c>
      <c r="S698" s="69">
        <v>180</v>
      </c>
      <c r="T698" s="69">
        <v>190</v>
      </c>
      <c r="U698" s="69">
        <v>130</v>
      </c>
      <c r="V698" s="7">
        <v>168.2</v>
      </c>
    </row>
    <row r="699" spans="1:22" ht="15.75" customHeight="1" x14ac:dyDescent="0.2">
      <c r="A699" s="1" t="s">
        <v>3552</v>
      </c>
      <c r="B699" s="1" t="s">
        <v>355</v>
      </c>
      <c r="C699" s="1" t="s">
        <v>355</v>
      </c>
      <c r="D699" s="1">
        <f>VLOOKUP(A699,samples!A:E,5,FALSE)</f>
        <v>800</v>
      </c>
      <c r="E699" s="1" t="s">
        <v>2526</v>
      </c>
      <c r="F699" s="1">
        <f>VLOOKUP(A699,samples!A:H,8,FALSE)</f>
        <v>3</v>
      </c>
      <c r="G699" s="1" t="s">
        <v>877</v>
      </c>
      <c r="H699" s="1" t="s">
        <v>86</v>
      </c>
      <c r="I699" s="1" t="s">
        <v>344</v>
      </c>
      <c r="J699" s="1">
        <v>0</v>
      </c>
      <c r="K699" s="1" t="s">
        <v>434</v>
      </c>
      <c r="L699" s="1" t="e">
        <v>#N/A</v>
      </c>
      <c r="M699" s="1" t="e">
        <v>#N/A</v>
      </c>
      <c r="N699" s="1" t="e">
        <v>#N/A</v>
      </c>
      <c r="O699" s="1" t="e">
        <v>#N/A</v>
      </c>
      <c r="P699" s="1">
        <v>86.8</v>
      </c>
      <c r="Q699" s="1">
        <v>130.4</v>
      </c>
      <c r="R699" s="1">
        <v>178.6</v>
      </c>
      <c r="S699" s="23">
        <v>170</v>
      </c>
      <c r="T699" s="23">
        <v>130</v>
      </c>
      <c r="U699" s="23">
        <v>80</v>
      </c>
      <c r="V699" s="7">
        <v>124.06666666666669</v>
      </c>
    </row>
    <row r="700" spans="1:22" ht="15.75" customHeight="1" x14ac:dyDescent="0.2">
      <c r="A700" s="1" t="s">
        <v>4849</v>
      </c>
      <c r="B700" s="1" t="s">
        <v>1177</v>
      </c>
      <c r="C700" s="1" t="s">
        <v>1177</v>
      </c>
      <c r="D700" s="1">
        <f>VLOOKUP(A700,samples!A:E,5,FALSE)</f>
        <v>801</v>
      </c>
      <c r="E700" s="1" t="s">
        <v>3852</v>
      </c>
      <c r="F700" s="1">
        <f>VLOOKUP(A700,samples!A:H,8,FALSE)</f>
        <v>3</v>
      </c>
      <c r="G700" s="1" t="s">
        <v>73</v>
      </c>
      <c r="H700" s="1" t="s">
        <v>86</v>
      </c>
      <c r="I700" s="1" t="s">
        <v>74</v>
      </c>
      <c r="J700" s="1" t="s">
        <v>1643</v>
      </c>
      <c r="K700" s="1" t="s">
        <v>356</v>
      </c>
      <c r="L700" s="1" t="e">
        <v>#N/A</v>
      </c>
      <c r="M700" s="1" t="e">
        <v>#N/A</v>
      </c>
      <c r="N700" s="1" t="e">
        <v>#N/A</v>
      </c>
      <c r="O700" s="1" t="e">
        <v>#N/A</v>
      </c>
      <c r="P700" s="1">
        <v>80.8</v>
      </c>
      <c r="Q700" s="1">
        <v>120</v>
      </c>
      <c r="R700" s="1">
        <v>169.5</v>
      </c>
      <c r="S700" s="47">
        <v>180</v>
      </c>
      <c r="T700" s="47">
        <v>140</v>
      </c>
      <c r="U700" s="47">
        <v>90</v>
      </c>
      <c r="V700" s="7">
        <v>132.56666666666666</v>
      </c>
    </row>
    <row r="701" spans="1:22" ht="15.75" customHeight="1" x14ac:dyDescent="0.2">
      <c r="A701" s="1" t="s">
        <v>4777</v>
      </c>
      <c r="B701" s="1" t="s">
        <v>1131</v>
      </c>
      <c r="C701" s="1" t="s">
        <v>1131</v>
      </c>
      <c r="D701" s="1">
        <f>VLOOKUP(A701,samples!A:E,5,FALSE)</f>
        <v>802</v>
      </c>
      <c r="E701" s="1" t="s">
        <v>3791</v>
      </c>
      <c r="F701" s="1">
        <f>VLOOKUP(A701,samples!A:H,8,FALSE)</f>
        <v>3</v>
      </c>
      <c r="G701" s="1" t="s">
        <v>73</v>
      </c>
      <c r="H701" s="1" t="s">
        <v>86</v>
      </c>
      <c r="I701" s="1" t="s">
        <v>74</v>
      </c>
      <c r="J701" s="1" t="s">
        <v>1643</v>
      </c>
      <c r="K701" s="1" t="s">
        <v>356</v>
      </c>
      <c r="L701" s="1" t="e">
        <v>#N/A</v>
      </c>
      <c r="M701" s="1" t="e">
        <v>#N/A</v>
      </c>
      <c r="N701" s="1" t="e">
        <v>#N/A</v>
      </c>
      <c r="O701" s="1" t="e">
        <v>#N/A</v>
      </c>
      <c r="P701" s="1">
        <v>76.7</v>
      </c>
      <c r="Q701" s="1">
        <v>79.3</v>
      </c>
      <c r="R701" s="1">
        <v>134.1</v>
      </c>
      <c r="S701" s="51">
        <v>180</v>
      </c>
      <c r="T701" s="51">
        <v>180</v>
      </c>
      <c r="U701" s="51">
        <v>120</v>
      </c>
      <c r="V701" s="7">
        <v>159.30000000000001</v>
      </c>
    </row>
    <row r="702" spans="1:22" ht="15.75" customHeight="1" x14ac:dyDescent="0.2">
      <c r="A702" s="1" t="s">
        <v>4086</v>
      </c>
      <c r="B702" s="1" t="s">
        <v>643</v>
      </c>
      <c r="C702" s="1" t="s">
        <v>643</v>
      </c>
      <c r="D702" s="1">
        <f>VLOOKUP(A702,samples!A:E,5,FALSE)</f>
        <v>803</v>
      </c>
      <c r="E702" s="1" t="s">
        <v>2898</v>
      </c>
      <c r="F702" s="1">
        <f>VLOOKUP(A702,samples!A:H,8,FALSE)</f>
        <v>3</v>
      </c>
      <c r="G702" s="1" t="s">
        <v>73</v>
      </c>
      <c r="H702" s="1" t="s">
        <v>86</v>
      </c>
      <c r="I702" s="1" t="s">
        <v>61</v>
      </c>
      <c r="J702" s="1">
        <v>0</v>
      </c>
      <c r="K702" s="1" t="s">
        <v>47</v>
      </c>
      <c r="L702" s="1" t="e">
        <v>#N/A</v>
      </c>
      <c r="M702" s="1" t="e">
        <v>#N/A</v>
      </c>
      <c r="N702" s="1" t="e">
        <v>#N/A</v>
      </c>
      <c r="O702" s="1" t="e">
        <v>#N/A</v>
      </c>
      <c r="P702" s="1">
        <v>130.69999999999999</v>
      </c>
      <c r="Q702" s="1">
        <v>172.8</v>
      </c>
      <c r="R702" s="1">
        <v>190.5</v>
      </c>
      <c r="S702" s="76">
        <v>130</v>
      </c>
      <c r="T702" s="76">
        <v>80</v>
      </c>
      <c r="U702" s="76">
        <v>70</v>
      </c>
      <c r="V702" s="7">
        <v>91.333333333333343</v>
      </c>
    </row>
    <row r="703" spans="1:22" ht="15.75" customHeight="1" x14ac:dyDescent="0.2">
      <c r="A703" s="1" t="s">
        <v>4765</v>
      </c>
      <c r="B703" s="1" t="s">
        <v>1120</v>
      </c>
      <c r="C703" s="1" t="s">
        <v>1120</v>
      </c>
      <c r="D703" s="1">
        <f>VLOOKUP(A703,samples!A:E,5,FALSE)</f>
        <v>804</v>
      </c>
      <c r="E703" s="1" t="s">
        <v>3772</v>
      </c>
      <c r="F703" s="1">
        <f>VLOOKUP(A703,samples!A:H,8,FALSE)</f>
        <v>3</v>
      </c>
      <c r="G703" s="1" t="s">
        <v>73</v>
      </c>
      <c r="H703" s="1" t="s">
        <v>86</v>
      </c>
      <c r="I703" s="1" t="s">
        <v>74</v>
      </c>
      <c r="J703" s="1" t="s">
        <v>1643</v>
      </c>
      <c r="K703" s="1" t="s">
        <v>356</v>
      </c>
      <c r="L703" s="1" t="e">
        <v>#N/A</v>
      </c>
      <c r="M703" s="1" t="e">
        <v>#N/A</v>
      </c>
      <c r="N703" s="1" t="e">
        <v>#N/A</v>
      </c>
      <c r="O703" s="1" t="e">
        <v>#N/A</v>
      </c>
      <c r="P703" s="1">
        <v>76.5</v>
      </c>
      <c r="Q703" s="1">
        <v>80.3</v>
      </c>
      <c r="R703" s="1">
        <v>135.5</v>
      </c>
      <c r="S703" s="51">
        <v>180</v>
      </c>
      <c r="T703" s="51">
        <v>180</v>
      </c>
      <c r="U703" s="51">
        <v>120</v>
      </c>
      <c r="V703" s="7">
        <v>158.56666666666666</v>
      </c>
    </row>
    <row r="704" spans="1:22" ht="15.75" customHeight="1" x14ac:dyDescent="0.2">
      <c r="A704" s="1" t="s">
        <v>4865</v>
      </c>
      <c r="B704" s="1" t="s">
        <v>1185</v>
      </c>
      <c r="C704" s="1" t="s">
        <v>1185</v>
      </c>
      <c r="D704" s="1">
        <f>VLOOKUP(A704,samples!A:E,5,FALSE)</f>
        <v>805</v>
      </c>
      <c r="E704" s="1" t="s">
        <v>3862</v>
      </c>
      <c r="F704" s="1">
        <f>VLOOKUP(A704,samples!A:H,8,FALSE)</f>
        <v>3</v>
      </c>
      <c r="G704" s="1" t="s">
        <v>73</v>
      </c>
      <c r="H704" s="1" t="s">
        <v>86</v>
      </c>
      <c r="I704" s="1" t="s">
        <v>74</v>
      </c>
      <c r="J704" s="1" t="s">
        <v>1643</v>
      </c>
      <c r="K704" s="1" t="s">
        <v>356</v>
      </c>
      <c r="L704" s="1" t="e">
        <v>#N/A</v>
      </c>
      <c r="M704" s="1" t="e">
        <v>#N/A</v>
      </c>
      <c r="N704" s="1" t="e">
        <v>#N/A</v>
      </c>
      <c r="O704" s="1" t="e">
        <v>#N/A</v>
      </c>
      <c r="P704" s="1">
        <v>93.3</v>
      </c>
      <c r="Q704" s="1">
        <v>131.19999999999999</v>
      </c>
      <c r="R704" s="1">
        <v>175.2</v>
      </c>
      <c r="S704" s="11">
        <v>160</v>
      </c>
      <c r="T704" s="11">
        <v>120</v>
      </c>
      <c r="U704" s="11">
        <v>80</v>
      </c>
      <c r="V704" s="7">
        <v>122.76666666666668</v>
      </c>
    </row>
    <row r="705" spans="1:22" ht="15.75" customHeight="1" x14ac:dyDescent="0.2">
      <c r="A705" s="1" t="s">
        <v>4682</v>
      </c>
      <c r="B705" s="1" t="s">
        <v>5086</v>
      </c>
      <c r="C705" s="1" t="s">
        <v>1052</v>
      </c>
      <c r="D705" s="1">
        <f>VLOOKUP(A705,samples!A:E,5,FALSE)</f>
        <v>806</v>
      </c>
      <c r="E705" s="1" t="s">
        <v>3683</v>
      </c>
      <c r="F705" s="1">
        <f>VLOOKUP(A705,samples!A:H,8,FALSE)</f>
        <v>3</v>
      </c>
      <c r="G705" s="1" t="s">
        <v>236</v>
      </c>
      <c r="H705" s="1" t="s">
        <v>253</v>
      </c>
      <c r="I705" s="1" t="s">
        <v>61</v>
      </c>
      <c r="J705" s="1">
        <v>0</v>
      </c>
      <c r="K705" s="1" t="s">
        <v>434</v>
      </c>
      <c r="L705" s="1" t="e">
        <v>#N/A</v>
      </c>
      <c r="M705" s="1" t="e">
        <v>#N/A</v>
      </c>
      <c r="N705" s="1" t="e">
        <v>#N/A</v>
      </c>
      <c r="O705" s="1" t="e">
        <v>#N/A</v>
      </c>
      <c r="P705" s="1">
        <v>86.4</v>
      </c>
      <c r="Q705" s="1">
        <v>124.6</v>
      </c>
      <c r="R705" s="1">
        <v>172.2</v>
      </c>
      <c r="S705" s="23">
        <v>170</v>
      </c>
      <c r="T705" s="23">
        <v>130</v>
      </c>
      <c r="U705" s="23">
        <v>80</v>
      </c>
      <c r="V705" s="7">
        <v>128.26666666666665</v>
      </c>
    </row>
    <row r="706" spans="1:22" ht="15.75" customHeight="1" x14ac:dyDescent="0.2">
      <c r="A706" s="1" t="s">
        <v>4169</v>
      </c>
      <c r="B706" s="1" t="s">
        <v>701</v>
      </c>
      <c r="C706" s="1" t="s">
        <v>701</v>
      </c>
      <c r="D706" s="1">
        <f>VLOOKUP(A706,samples!A:E,5,FALSE)</f>
        <v>807</v>
      </c>
      <c r="E706" s="1" t="s">
        <v>3012</v>
      </c>
      <c r="F706" s="1">
        <f>VLOOKUP(A706,samples!A:H,8,FALSE)</f>
        <v>3</v>
      </c>
      <c r="G706" s="1" t="s">
        <v>73</v>
      </c>
      <c r="H706" s="1" t="s">
        <v>86</v>
      </c>
      <c r="I706" s="1" t="s">
        <v>275</v>
      </c>
      <c r="J706" s="1">
        <v>0</v>
      </c>
      <c r="K706" s="1" t="s">
        <v>62</v>
      </c>
      <c r="L706" s="1" t="e">
        <v>#N/A</v>
      </c>
      <c r="M706" s="1" t="e">
        <v>#N/A</v>
      </c>
      <c r="N706" s="1" t="e">
        <v>#N/A</v>
      </c>
      <c r="O706" s="1" t="e">
        <v>#N/A</v>
      </c>
      <c r="P706" s="1">
        <v>85.8</v>
      </c>
      <c r="Q706" s="1">
        <v>123.1</v>
      </c>
      <c r="R706" s="1">
        <v>169.6</v>
      </c>
      <c r="S706" s="29">
        <v>170</v>
      </c>
      <c r="T706" s="29">
        <v>130</v>
      </c>
      <c r="U706" s="29">
        <v>90</v>
      </c>
      <c r="V706" s="7">
        <v>129.83333333333331</v>
      </c>
    </row>
    <row r="707" spans="1:22" ht="15.75" customHeight="1" x14ac:dyDescent="0.2">
      <c r="A707" s="1" t="s">
        <v>4838</v>
      </c>
      <c r="B707" s="1" t="s">
        <v>1173</v>
      </c>
      <c r="C707" s="1" t="s">
        <v>1173</v>
      </c>
      <c r="D707" s="1">
        <f>VLOOKUP(A707,samples!A:E,5,FALSE)</f>
        <v>808</v>
      </c>
      <c r="E707" s="1" t="s">
        <v>3839</v>
      </c>
      <c r="F707" s="1">
        <f>VLOOKUP(A707,samples!A:H,8,FALSE)</f>
        <v>3</v>
      </c>
      <c r="G707" s="1" t="s">
        <v>73</v>
      </c>
      <c r="H707" s="1" t="s">
        <v>86</v>
      </c>
      <c r="I707" s="1" t="s">
        <v>74</v>
      </c>
      <c r="J707" s="1" t="s">
        <v>1643</v>
      </c>
      <c r="K707" s="1" t="s">
        <v>356</v>
      </c>
      <c r="L707" s="1" t="e">
        <v>#N/A</v>
      </c>
      <c r="M707" s="1" t="e">
        <v>#N/A</v>
      </c>
      <c r="N707" s="1" t="e">
        <v>#N/A</v>
      </c>
      <c r="O707" s="1" t="e">
        <v>#N/A</v>
      </c>
      <c r="P707" s="1">
        <v>88</v>
      </c>
      <c r="Q707" s="1">
        <v>126.5</v>
      </c>
      <c r="R707" s="1">
        <v>173.2</v>
      </c>
      <c r="S707" s="23">
        <v>170</v>
      </c>
      <c r="T707" s="23">
        <v>130</v>
      </c>
      <c r="U707" s="23">
        <v>80</v>
      </c>
      <c r="V707" s="7">
        <v>126.76666666666668</v>
      </c>
    </row>
    <row r="708" spans="1:22" ht="15.75" customHeight="1" x14ac:dyDescent="0.2">
      <c r="A708" s="1" t="s">
        <v>4211</v>
      </c>
      <c r="B708" s="1" t="s">
        <v>731</v>
      </c>
      <c r="C708" s="1" t="s">
        <v>731</v>
      </c>
      <c r="D708" s="1">
        <f>VLOOKUP(A708,samples!A:E,5,FALSE)</f>
        <v>809</v>
      </c>
      <c r="E708" s="1" t="s">
        <v>3067</v>
      </c>
      <c r="F708" s="1">
        <f>VLOOKUP(A708,samples!A:H,8,FALSE)</f>
        <v>3</v>
      </c>
      <c r="G708" s="1" t="s">
        <v>73</v>
      </c>
      <c r="H708" s="1" t="s">
        <v>86</v>
      </c>
      <c r="I708" s="1" t="s">
        <v>275</v>
      </c>
      <c r="J708" s="1">
        <v>0</v>
      </c>
      <c r="K708" s="1" t="s">
        <v>47</v>
      </c>
      <c r="L708" s="1" t="e">
        <v>#N/A</v>
      </c>
      <c r="M708" s="1" t="e">
        <v>#N/A</v>
      </c>
      <c r="N708" s="1" t="e">
        <v>#N/A</v>
      </c>
      <c r="O708" s="1" t="e">
        <v>#N/A</v>
      </c>
      <c r="P708" s="1">
        <v>88.5</v>
      </c>
      <c r="Q708" s="1">
        <v>132.4</v>
      </c>
      <c r="R708" s="1">
        <v>177.7</v>
      </c>
      <c r="S708" s="39">
        <v>170</v>
      </c>
      <c r="T708" s="39">
        <v>120</v>
      </c>
      <c r="U708" s="39">
        <v>80</v>
      </c>
      <c r="V708" s="7">
        <v>123.13333333333333</v>
      </c>
    </row>
    <row r="709" spans="1:22" ht="15.75" customHeight="1" x14ac:dyDescent="0.2">
      <c r="A709" s="1" t="s">
        <v>3829</v>
      </c>
      <c r="B709" s="1" t="s">
        <v>5091</v>
      </c>
      <c r="C709" s="1" t="s">
        <v>513</v>
      </c>
      <c r="D709" s="1">
        <f>VLOOKUP(A709,samples!A:E,5,FALSE)</f>
        <v>810</v>
      </c>
      <c r="E709" s="1" t="s">
        <v>2332</v>
      </c>
      <c r="F709" s="1">
        <f>VLOOKUP(A709,samples!A:H,8,FALSE)</f>
        <v>3</v>
      </c>
      <c r="G709" s="1" t="s">
        <v>341</v>
      </c>
      <c r="H709" s="1" t="s">
        <v>175</v>
      </c>
      <c r="I709" s="1" t="s">
        <v>258</v>
      </c>
      <c r="J709" s="1">
        <v>0</v>
      </c>
      <c r="K709" s="1" t="s">
        <v>47</v>
      </c>
      <c r="L709" s="1" t="e">
        <v>#N/A</v>
      </c>
      <c r="M709" s="1" t="e">
        <v>#N/A</v>
      </c>
      <c r="N709" s="1" t="e">
        <v>#N/A</v>
      </c>
      <c r="O709" s="1" t="e">
        <v>#N/A</v>
      </c>
      <c r="P709" s="1">
        <v>77.599999999999994</v>
      </c>
      <c r="Q709" s="1">
        <v>83.8</v>
      </c>
      <c r="R709" s="1">
        <v>136.6</v>
      </c>
      <c r="S709" s="31">
        <v>180</v>
      </c>
      <c r="T709" s="31">
        <v>170</v>
      </c>
      <c r="U709" s="31">
        <v>120</v>
      </c>
      <c r="V709" s="7">
        <v>156.66666666666669</v>
      </c>
    </row>
    <row r="710" spans="1:22" ht="15.75" customHeight="1" x14ac:dyDescent="0.2">
      <c r="A710" s="1" t="s">
        <v>3832</v>
      </c>
      <c r="B710" s="1" t="s">
        <v>1065</v>
      </c>
      <c r="C710" s="1" t="s">
        <v>1065</v>
      </c>
      <c r="D710" s="1">
        <f>VLOOKUP(A710,samples!A:E,5,FALSE)</f>
        <v>811</v>
      </c>
      <c r="E710" s="1" t="s">
        <v>2332</v>
      </c>
      <c r="F710" s="1">
        <f>VLOOKUP(A710,samples!A:H,8,FALSE)</f>
        <v>3</v>
      </c>
      <c r="G710" s="1" t="s">
        <v>917</v>
      </c>
      <c r="H710" s="1" t="s">
        <v>175</v>
      </c>
      <c r="I710" s="1" t="s">
        <v>275</v>
      </c>
      <c r="J710" s="1">
        <v>0</v>
      </c>
      <c r="K710" s="1" t="s">
        <v>62</v>
      </c>
      <c r="L710" s="1" t="e">
        <v>#N/A</v>
      </c>
      <c r="M710" s="1" t="e">
        <v>#N/A</v>
      </c>
      <c r="N710" s="1" t="e">
        <v>#N/A</v>
      </c>
      <c r="O710" s="1" t="e">
        <v>#N/A</v>
      </c>
      <c r="P710" s="1">
        <v>75</v>
      </c>
      <c r="Q710" s="1">
        <v>103.4</v>
      </c>
      <c r="R710" s="1">
        <v>150.1</v>
      </c>
      <c r="S710" s="6">
        <v>180</v>
      </c>
      <c r="T710" s="6">
        <v>150</v>
      </c>
      <c r="U710" s="6">
        <v>110</v>
      </c>
      <c r="V710" s="7">
        <v>146.5</v>
      </c>
    </row>
    <row r="711" spans="1:22" ht="15.75" customHeight="1" x14ac:dyDescent="0.2">
      <c r="A711" s="1" t="s">
        <v>3165</v>
      </c>
      <c r="B711" s="1" t="s">
        <v>220</v>
      </c>
      <c r="C711" s="1" t="s">
        <v>220</v>
      </c>
      <c r="D711" s="1">
        <f>VLOOKUP(A711,samples!A:E,5,FALSE)</f>
        <v>812</v>
      </c>
      <c r="E711" s="1" t="s">
        <v>3166</v>
      </c>
      <c r="F711" s="1">
        <f>VLOOKUP(A711,samples!A:H,8,FALSE)</f>
        <v>3</v>
      </c>
      <c r="G711" s="1" t="s">
        <v>877</v>
      </c>
      <c r="H711" s="1" t="s">
        <v>86</v>
      </c>
      <c r="I711" s="1" t="s">
        <v>46</v>
      </c>
      <c r="J711" s="1">
        <v>0</v>
      </c>
      <c r="K711" s="1" t="s">
        <v>47</v>
      </c>
      <c r="L711" s="1" t="e">
        <v>#N/A</v>
      </c>
      <c r="M711" s="1" t="e">
        <v>#N/A</v>
      </c>
      <c r="N711" s="1" t="e">
        <v>#N/A</v>
      </c>
      <c r="O711" s="1" t="e">
        <v>#N/A</v>
      </c>
      <c r="P711" s="1">
        <v>71.599999999999994</v>
      </c>
      <c r="Q711" s="1">
        <v>69</v>
      </c>
      <c r="R711" s="1">
        <v>117.7</v>
      </c>
      <c r="S711" s="69">
        <v>180</v>
      </c>
      <c r="T711" s="69">
        <v>190</v>
      </c>
      <c r="U711" s="69">
        <v>140</v>
      </c>
      <c r="V711" s="7">
        <v>169.89999999999998</v>
      </c>
    </row>
    <row r="712" spans="1:22" ht="15.75" customHeight="1" x14ac:dyDescent="0.2">
      <c r="A712" s="1" t="s">
        <v>4412</v>
      </c>
      <c r="B712" s="1" t="s">
        <v>5095</v>
      </c>
      <c r="C712" s="1" t="s">
        <v>861</v>
      </c>
      <c r="D712" s="1">
        <f>VLOOKUP(A712,samples!A:E,5,FALSE)</f>
        <v>813</v>
      </c>
      <c r="E712" s="1" t="s">
        <v>3274</v>
      </c>
      <c r="F712" s="1">
        <f>VLOOKUP(A712,samples!A:H,8,FALSE)</f>
        <v>3</v>
      </c>
      <c r="G712" s="1" t="s">
        <v>73</v>
      </c>
      <c r="H712" s="1" t="s">
        <v>86</v>
      </c>
      <c r="I712" s="1" t="s">
        <v>46</v>
      </c>
      <c r="J712" s="1">
        <v>0</v>
      </c>
      <c r="K712" s="1" t="s">
        <v>47</v>
      </c>
      <c r="L712" s="1" t="e">
        <v>#N/A</v>
      </c>
      <c r="M712" s="1" t="e">
        <v>#N/A</v>
      </c>
      <c r="N712" s="1" t="e">
        <v>#N/A</v>
      </c>
      <c r="O712" s="1" t="e">
        <v>#N/A</v>
      </c>
      <c r="P712" s="1">
        <v>73.400000000000006</v>
      </c>
      <c r="Q712" s="1">
        <v>75.8</v>
      </c>
      <c r="R712" s="1">
        <v>124.4</v>
      </c>
      <c r="S712" s="26">
        <v>180</v>
      </c>
      <c r="T712" s="26">
        <v>180</v>
      </c>
      <c r="U712" s="26">
        <v>130</v>
      </c>
      <c r="V712" s="7">
        <v>164.8</v>
      </c>
    </row>
    <row r="713" spans="1:22" ht="15.75" customHeight="1" x14ac:dyDescent="0.2">
      <c r="A713" s="1" t="s">
        <v>4415</v>
      </c>
      <c r="B713" s="1" t="s">
        <v>5097</v>
      </c>
      <c r="C713" s="1" t="s">
        <v>861</v>
      </c>
      <c r="D713" s="1">
        <f>VLOOKUP(A713,samples!A:E,5,FALSE)</f>
        <v>814</v>
      </c>
      <c r="E713" s="1" t="s">
        <v>3282</v>
      </c>
      <c r="F713" s="1">
        <f>VLOOKUP(A713,samples!A:H,8,FALSE)</f>
        <v>3</v>
      </c>
      <c r="G713" s="1" t="s">
        <v>73</v>
      </c>
      <c r="H713" s="1" t="s">
        <v>86</v>
      </c>
      <c r="I713" s="1" t="s">
        <v>46</v>
      </c>
      <c r="J713" s="1">
        <v>0</v>
      </c>
      <c r="K713" s="1" t="s">
        <v>47</v>
      </c>
      <c r="L713" s="1" t="e">
        <v>#N/A</v>
      </c>
      <c r="M713" s="1" t="e">
        <v>#N/A</v>
      </c>
      <c r="N713" s="1" t="e">
        <v>#N/A</v>
      </c>
      <c r="O713" s="1" t="e">
        <v>#N/A</v>
      </c>
      <c r="P713" s="1">
        <v>73.400000000000006</v>
      </c>
      <c r="Q713" s="1">
        <v>75.8</v>
      </c>
      <c r="R713" s="1">
        <v>124.4</v>
      </c>
      <c r="S713" s="26">
        <v>180</v>
      </c>
      <c r="T713" s="26">
        <v>180</v>
      </c>
      <c r="U713" s="26">
        <v>130</v>
      </c>
      <c r="V713" s="7">
        <v>164.8</v>
      </c>
    </row>
    <row r="714" spans="1:22" ht="15.75" customHeight="1" x14ac:dyDescent="0.2">
      <c r="A714" s="1" t="s">
        <v>3489</v>
      </c>
      <c r="B714" s="1" t="s">
        <v>321</v>
      </c>
      <c r="C714" s="1" t="s">
        <v>321</v>
      </c>
      <c r="D714" s="1">
        <f>VLOOKUP(A714,samples!A:E,5,FALSE)</f>
        <v>815</v>
      </c>
      <c r="E714" s="1" t="s">
        <v>2494</v>
      </c>
      <c r="F714" s="1">
        <f>VLOOKUP(A714,samples!A:H,8,FALSE)</f>
        <v>3</v>
      </c>
      <c r="G714" s="1" t="s">
        <v>296</v>
      </c>
      <c r="H714" s="1" t="s">
        <v>86</v>
      </c>
      <c r="I714" s="1" t="s">
        <v>773</v>
      </c>
      <c r="J714" s="1">
        <v>0</v>
      </c>
      <c r="K714" s="1" t="s">
        <v>47</v>
      </c>
      <c r="L714" s="1" t="e">
        <v>#N/A</v>
      </c>
      <c r="M714" s="1" t="e">
        <v>#N/A</v>
      </c>
      <c r="N714" s="1" t="e">
        <v>#N/A</v>
      </c>
      <c r="O714" s="1" t="e">
        <v>#N/A</v>
      </c>
      <c r="P714" s="1">
        <v>87.9</v>
      </c>
      <c r="Q714" s="1">
        <v>127.5</v>
      </c>
      <c r="R714" s="1">
        <v>174.2</v>
      </c>
      <c r="S714" s="23">
        <v>170</v>
      </c>
      <c r="T714" s="23">
        <v>130</v>
      </c>
      <c r="U714" s="23">
        <v>80</v>
      </c>
      <c r="V714" s="7">
        <v>126.13333333333333</v>
      </c>
    </row>
    <row r="715" spans="1:22" ht="15.75" customHeight="1" x14ac:dyDescent="0.2">
      <c r="A715" s="1" t="s">
        <v>4431</v>
      </c>
      <c r="B715" s="1" t="s">
        <v>872</v>
      </c>
      <c r="C715" s="1" t="s">
        <v>872</v>
      </c>
      <c r="D715" s="1">
        <f>VLOOKUP(A715,samples!A:E,5,FALSE)</f>
        <v>816</v>
      </c>
      <c r="E715" s="1" t="s">
        <v>3308</v>
      </c>
      <c r="F715" s="1">
        <f>VLOOKUP(A715,samples!A:H,8,FALSE)</f>
        <v>3</v>
      </c>
      <c r="G715" s="1" t="s">
        <v>296</v>
      </c>
      <c r="H715" s="1" t="s">
        <v>86</v>
      </c>
      <c r="I715" s="1" t="s">
        <v>46</v>
      </c>
      <c r="J715" s="1">
        <v>0</v>
      </c>
      <c r="K715" s="1" t="s">
        <v>47</v>
      </c>
      <c r="L715" s="1" t="e">
        <v>#N/A</v>
      </c>
      <c r="M715" s="1" t="e">
        <v>#N/A</v>
      </c>
      <c r="N715" s="1" t="e">
        <v>#N/A</v>
      </c>
      <c r="O715" s="1" t="e">
        <v>#N/A</v>
      </c>
      <c r="P715" s="1">
        <v>72.7</v>
      </c>
      <c r="Q715" s="1">
        <v>71.099999999999994</v>
      </c>
      <c r="R715" s="1">
        <v>123.9</v>
      </c>
      <c r="S715" s="26">
        <v>180</v>
      </c>
      <c r="T715" s="26">
        <v>180</v>
      </c>
      <c r="U715" s="26">
        <v>130</v>
      </c>
      <c r="V715" s="7">
        <v>166.76666666666665</v>
      </c>
    </row>
    <row r="716" spans="1:22" ht="15.75" customHeight="1" x14ac:dyDescent="0.2">
      <c r="A716" s="1" t="s">
        <v>4770</v>
      </c>
      <c r="B716" s="1" t="s">
        <v>1122</v>
      </c>
      <c r="C716" s="1" t="s">
        <v>1122</v>
      </c>
      <c r="D716" s="1">
        <f>VLOOKUP(A716,samples!A:E,5,FALSE)</f>
        <v>817</v>
      </c>
      <c r="E716" s="1" t="s">
        <v>3777</v>
      </c>
      <c r="F716" s="1">
        <f>VLOOKUP(A716,samples!A:H,8,FALSE)</f>
        <v>3</v>
      </c>
      <c r="G716" s="1" t="s">
        <v>73</v>
      </c>
      <c r="H716" s="1" t="s">
        <v>86</v>
      </c>
      <c r="I716" s="1" t="s">
        <v>74</v>
      </c>
      <c r="J716" s="1" t="s">
        <v>1643</v>
      </c>
      <c r="K716" s="1" t="s">
        <v>356</v>
      </c>
      <c r="L716" s="1" t="e">
        <v>#N/A</v>
      </c>
      <c r="M716" s="1" t="e">
        <v>#N/A</v>
      </c>
      <c r="N716" s="1" t="e">
        <v>#N/A</v>
      </c>
      <c r="O716" s="1" t="e">
        <v>#N/A</v>
      </c>
      <c r="P716" s="1">
        <v>73.5</v>
      </c>
      <c r="Q716" s="1">
        <v>73.7</v>
      </c>
      <c r="R716" s="1">
        <v>130.1</v>
      </c>
      <c r="S716" s="26">
        <v>180</v>
      </c>
      <c r="T716" s="26">
        <v>180</v>
      </c>
      <c r="U716" s="26">
        <v>130</v>
      </c>
      <c r="V716" s="7">
        <v>163.56666666666666</v>
      </c>
    </row>
    <row r="717" spans="1:22" ht="15.75" customHeight="1" x14ac:dyDescent="0.2">
      <c r="A717" s="1" t="s">
        <v>4826</v>
      </c>
      <c r="B717" s="1" t="s">
        <v>1168</v>
      </c>
      <c r="C717" s="1" t="s">
        <v>1168</v>
      </c>
      <c r="D717" s="1">
        <f>VLOOKUP(A717,samples!A:E,5,FALSE)</f>
        <v>818</v>
      </c>
      <c r="E717" s="1" t="s">
        <v>2449</v>
      </c>
      <c r="F717" s="1">
        <f>VLOOKUP(A717,samples!A:H,8,FALSE)</f>
        <v>3</v>
      </c>
      <c r="G717" s="1" t="s">
        <v>73</v>
      </c>
      <c r="H717" s="1" t="s">
        <v>86</v>
      </c>
      <c r="I717" s="1" t="s">
        <v>74</v>
      </c>
      <c r="J717" s="1" t="s">
        <v>1643</v>
      </c>
      <c r="K717" s="1" t="s">
        <v>356</v>
      </c>
      <c r="L717" s="1" t="e">
        <v>#N/A</v>
      </c>
      <c r="M717" s="1" t="e">
        <v>#N/A</v>
      </c>
      <c r="N717" s="1" t="e">
        <v>#N/A</v>
      </c>
      <c r="O717" s="1" t="e">
        <v>#N/A</v>
      </c>
      <c r="P717" s="1">
        <v>84.9</v>
      </c>
      <c r="Q717" s="1">
        <v>126.7</v>
      </c>
      <c r="R717" s="1">
        <v>174.4</v>
      </c>
      <c r="S717" s="23">
        <v>170</v>
      </c>
      <c r="T717" s="23">
        <v>130</v>
      </c>
      <c r="U717" s="23">
        <v>80</v>
      </c>
      <c r="V717" s="7">
        <v>127.33333333333334</v>
      </c>
    </row>
    <row r="718" spans="1:22" ht="15.75" customHeight="1" x14ac:dyDescent="0.2">
      <c r="A718" s="1" t="s">
        <v>4759</v>
      </c>
      <c r="B718" s="1" t="s">
        <v>1113</v>
      </c>
      <c r="C718" s="1" t="s">
        <v>1113</v>
      </c>
      <c r="D718" s="1">
        <f>VLOOKUP(A718,samples!A:E,5,FALSE)</f>
        <v>820</v>
      </c>
      <c r="E718" s="1" t="s">
        <v>3765</v>
      </c>
      <c r="F718" s="1">
        <f>VLOOKUP(A718,samples!A:H,8,FALSE)</f>
        <v>3</v>
      </c>
      <c r="G718" s="1" t="s">
        <v>73</v>
      </c>
      <c r="H718" s="1" t="s">
        <v>86</v>
      </c>
      <c r="I718" s="1" t="s">
        <v>74</v>
      </c>
      <c r="J718" s="1" t="s">
        <v>1643</v>
      </c>
      <c r="K718" s="1" t="s">
        <v>47</v>
      </c>
      <c r="L718" s="1" t="e">
        <v>#N/A</v>
      </c>
      <c r="M718" s="1" t="e">
        <v>#N/A</v>
      </c>
      <c r="N718" s="1" t="e">
        <v>#N/A</v>
      </c>
      <c r="O718" s="1" t="e">
        <v>#N/A</v>
      </c>
      <c r="P718" s="1">
        <v>73.400000000000006</v>
      </c>
      <c r="Q718" s="1">
        <v>71.599999999999994</v>
      </c>
      <c r="R718" s="1">
        <v>126</v>
      </c>
      <c r="S718" s="26">
        <v>180</v>
      </c>
      <c r="T718" s="26">
        <v>180</v>
      </c>
      <c r="U718" s="26">
        <v>130</v>
      </c>
      <c r="V718" s="7">
        <v>165.66666666666669</v>
      </c>
    </row>
    <row r="719" spans="1:22" ht="15.75" customHeight="1" x14ac:dyDescent="0.2">
      <c r="A719" s="1" t="s">
        <v>4762</v>
      </c>
      <c r="B719" s="1" t="s">
        <v>5106</v>
      </c>
      <c r="C719" s="1" t="s">
        <v>1113</v>
      </c>
      <c r="D719" s="1">
        <f>VLOOKUP(A719,samples!A:E,5,FALSE)</f>
        <v>821</v>
      </c>
      <c r="E719" s="1" t="s">
        <v>3768</v>
      </c>
      <c r="F719" s="1">
        <f>VLOOKUP(A719,samples!A:H,8,FALSE)</f>
        <v>3</v>
      </c>
      <c r="G719" s="1" t="s">
        <v>73</v>
      </c>
      <c r="H719" s="1" t="s">
        <v>86</v>
      </c>
      <c r="I719" s="1" t="s">
        <v>74</v>
      </c>
      <c r="J719" s="1" t="s">
        <v>1643</v>
      </c>
      <c r="K719" s="1" t="s">
        <v>47</v>
      </c>
      <c r="L719" s="1" t="e">
        <v>#N/A</v>
      </c>
      <c r="M719" s="1" t="e">
        <v>#N/A</v>
      </c>
      <c r="N719" s="1" t="e">
        <v>#N/A</v>
      </c>
      <c r="O719" s="1" t="e">
        <v>#N/A</v>
      </c>
      <c r="P719" s="1">
        <v>73.400000000000006</v>
      </c>
      <c r="Q719" s="1">
        <v>71.599999999999994</v>
      </c>
      <c r="R719" s="1">
        <v>126</v>
      </c>
      <c r="S719" s="26">
        <v>180</v>
      </c>
      <c r="T719" s="26">
        <v>180</v>
      </c>
      <c r="U719" s="26">
        <v>130</v>
      </c>
      <c r="V719" s="7">
        <v>165.66666666666669</v>
      </c>
    </row>
    <row r="720" spans="1:22" ht="15.75" customHeight="1" x14ac:dyDescent="0.2">
      <c r="A720" s="1" t="s">
        <v>4757</v>
      </c>
      <c r="B720" s="1" t="s">
        <v>1112</v>
      </c>
      <c r="C720" s="1" t="s">
        <v>1112</v>
      </c>
      <c r="D720" s="1">
        <f>VLOOKUP(A720,samples!A:E,5,FALSE)</f>
        <v>822</v>
      </c>
      <c r="E720" s="1" t="s">
        <v>3763</v>
      </c>
      <c r="F720" s="1">
        <f>VLOOKUP(A720,samples!A:H,8,FALSE)</f>
        <v>3</v>
      </c>
      <c r="G720" s="1" t="s">
        <v>73</v>
      </c>
      <c r="H720" s="1" t="s">
        <v>86</v>
      </c>
      <c r="I720" s="1" t="s">
        <v>74</v>
      </c>
      <c r="J720" s="1" t="s">
        <v>1643</v>
      </c>
      <c r="K720" s="1" t="s">
        <v>356</v>
      </c>
      <c r="L720" s="1" t="s">
        <v>535</v>
      </c>
      <c r="M720" s="1" t="s">
        <v>49</v>
      </c>
      <c r="N720" s="1">
        <v>33.200000000000003</v>
      </c>
      <c r="O720" s="1">
        <v>3241</v>
      </c>
      <c r="P720" s="1">
        <v>73.900000000000006</v>
      </c>
      <c r="Q720" s="1">
        <v>77.2</v>
      </c>
      <c r="R720" s="1">
        <v>133.6</v>
      </c>
      <c r="S720" s="51">
        <v>180</v>
      </c>
      <c r="T720" s="51">
        <v>180</v>
      </c>
      <c r="U720" s="51">
        <v>120</v>
      </c>
      <c r="V720" s="7">
        <v>161.09999999999997</v>
      </c>
    </row>
    <row r="721" spans="1:22" ht="15.75" customHeight="1" x14ac:dyDescent="0.2">
      <c r="A721" s="1" t="s">
        <v>4685</v>
      </c>
      <c r="B721" s="1" t="s">
        <v>5109</v>
      </c>
      <c r="C721" s="1" t="s">
        <v>1053</v>
      </c>
      <c r="D721" s="1">
        <f>VLOOKUP(A721,samples!A:E,5,FALSE)</f>
        <v>823</v>
      </c>
      <c r="E721" s="1" t="s">
        <v>3687</v>
      </c>
      <c r="F721" s="1">
        <f>VLOOKUP(A721,samples!A:H,8,FALSE)</f>
        <v>3</v>
      </c>
      <c r="G721" s="1" t="s">
        <v>236</v>
      </c>
      <c r="H721" s="1" t="s">
        <v>253</v>
      </c>
      <c r="I721" s="1" t="s">
        <v>74</v>
      </c>
      <c r="J721" s="1">
        <v>0</v>
      </c>
      <c r="K721" s="1" t="s">
        <v>62</v>
      </c>
      <c r="L721" s="1" t="e">
        <v>#N/A</v>
      </c>
      <c r="M721" s="1" t="e">
        <v>#N/A</v>
      </c>
      <c r="N721" s="1" t="e">
        <v>#N/A</v>
      </c>
      <c r="O721" s="1" t="e">
        <v>#N/A</v>
      </c>
      <c r="P721" s="1">
        <v>79.900000000000006</v>
      </c>
      <c r="Q721" s="1">
        <v>114</v>
      </c>
      <c r="R721" s="1">
        <v>161.5</v>
      </c>
      <c r="S721" s="47">
        <v>180</v>
      </c>
      <c r="T721" s="47">
        <v>140</v>
      </c>
      <c r="U721" s="47">
        <v>90</v>
      </c>
      <c r="V721" s="7">
        <v>137.53333333333336</v>
      </c>
    </row>
    <row r="722" spans="1:22" ht="15.75" customHeight="1" x14ac:dyDescent="0.2">
      <c r="A722" s="1" t="s">
        <v>3514</v>
      </c>
      <c r="B722" s="1" t="s">
        <v>337</v>
      </c>
      <c r="C722" s="1" t="s">
        <v>337</v>
      </c>
      <c r="D722" s="1">
        <f>VLOOKUP(A722,samples!A:E,5,FALSE)</f>
        <v>824</v>
      </c>
      <c r="E722" s="1" t="s">
        <v>2283</v>
      </c>
      <c r="F722" s="1">
        <f>VLOOKUP(A722,samples!A:H,8,FALSE)</f>
        <v>3</v>
      </c>
      <c r="G722" s="1" t="s">
        <v>296</v>
      </c>
      <c r="H722" s="1" t="s">
        <v>86</v>
      </c>
      <c r="I722" s="1" t="s">
        <v>74</v>
      </c>
      <c r="J722" s="1">
        <v>0</v>
      </c>
      <c r="K722" s="1" t="s">
        <v>47</v>
      </c>
      <c r="L722" s="1" t="e">
        <v>#N/A</v>
      </c>
      <c r="M722" s="1" t="e">
        <v>#N/A</v>
      </c>
      <c r="N722" s="1" t="e">
        <v>#N/A</v>
      </c>
      <c r="O722" s="1" t="e">
        <v>#N/A</v>
      </c>
      <c r="P722" s="1">
        <v>75.3</v>
      </c>
      <c r="Q722" s="1">
        <v>77.2</v>
      </c>
      <c r="R722" s="1">
        <v>132.9</v>
      </c>
      <c r="S722" s="51">
        <v>180</v>
      </c>
      <c r="T722" s="51">
        <v>180</v>
      </c>
      <c r="U722" s="51">
        <v>120</v>
      </c>
      <c r="V722" s="7">
        <v>160.86666666666667</v>
      </c>
    </row>
    <row r="723" spans="1:22" ht="15.75" customHeight="1" x14ac:dyDescent="0.2">
      <c r="A723" s="1" t="s">
        <v>4756</v>
      </c>
      <c r="B723" s="1" t="s">
        <v>5114</v>
      </c>
      <c r="C723" s="1" t="s">
        <v>1111</v>
      </c>
      <c r="D723" s="1">
        <f>VLOOKUP(A723,samples!A:E,5,FALSE)</f>
        <v>826</v>
      </c>
      <c r="E723" s="1" t="s">
        <v>3761</v>
      </c>
      <c r="F723" s="1">
        <f>VLOOKUP(A723,samples!A:H,8,FALSE)</f>
        <v>3</v>
      </c>
      <c r="G723" s="1" t="s">
        <v>374</v>
      </c>
      <c r="H723" s="1" t="s">
        <v>374</v>
      </c>
      <c r="I723" s="1" t="s">
        <v>374</v>
      </c>
      <c r="J723" s="1" t="s">
        <v>1643</v>
      </c>
      <c r="K723" s="1" t="s">
        <v>47</v>
      </c>
      <c r="L723" s="1" t="e">
        <v>#N/A</v>
      </c>
      <c r="M723" s="1" t="e">
        <v>#N/A</v>
      </c>
      <c r="N723" s="1" t="e">
        <v>#N/A</v>
      </c>
      <c r="O723" s="1" t="e">
        <v>#N/A</v>
      </c>
      <c r="P723" s="1">
        <v>73.2</v>
      </c>
      <c r="Q723" s="1">
        <v>74.2</v>
      </c>
      <c r="R723" s="1">
        <v>131</v>
      </c>
      <c r="S723" s="26">
        <v>180</v>
      </c>
      <c r="T723" s="26">
        <v>180</v>
      </c>
      <c r="U723" s="26">
        <v>130</v>
      </c>
      <c r="V723" s="7">
        <v>163.19999999999999</v>
      </c>
    </row>
    <row r="724" spans="1:22" ht="15.75" customHeight="1" x14ac:dyDescent="0.2">
      <c r="A724" s="1" t="s">
        <v>4294</v>
      </c>
      <c r="B724" s="1" t="s">
        <v>771</v>
      </c>
      <c r="C724" s="1" t="s">
        <v>771</v>
      </c>
      <c r="D724" s="1">
        <f>VLOOKUP(A724,samples!A:E,5,FALSE)</f>
        <v>827</v>
      </c>
      <c r="E724" s="1" t="s">
        <v>3109</v>
      </c>
      <c r="F724" s="1">
        <f>VLOOKUP(A724,samples!A:H,8,FALSE)</f>
        <v>3</v>
      </c>
      <c r="G724" s="1" t="s">
        <v>296</v>
      </c>
      <c r="H724" s="1" t="s">
        <v>86</v>
      </c>
      <c r="I724" s="1" t="s">
        <v>74</v>
      </c>
      <c r="J724" s="1">
        <v>0</v>
      </c>
      <c r="K724" s="1" t="s">
        <v>75</v>
      </c>
      <c r="L724" s="1" t="e">
        <v>#N/A</v>
      </c>
      <c r="M724" s="1" t="e">
        <v>#N/A</v>
      </c>
      <c r="N724" s="1" t="e">
        <v>#N/A</v>
      </c>
      <c r="O724" s="1" t="e">
        <v>#N/A</v>
      </c>
      <c r="P724" s="1">
        <v>75</v>
      </c>
      <c r="Q724" s="1">
        <v>76.5</v>
      </c>
      <c r="R724" s="1">
        <v>131.9</v>
      </c>
      <c r="S724" s="51">
        <v>180</v>
      </c>
      <c r="T724" s="51">
        <v>180</v>
      </c>
      <c r="U724" s="51">
        <v>120</v>
      </c>
      <c r="V724" s="7">
        <v>161.53333333333336</v>
      </c>
    </row>
    <row r="725" spans="1:22" ht="15.75" customHeight="1" x14ac:dyDescent="0.2">
      <c r="A725" s="9" t="s">
        <v>4301</v>
      </c>
      <c r="B725" s="1" t="s">
        <v>5117</v>
      </c>
      <c r="C725" s="1" t="s">
        <v>771</v>
      </c>
      <c r="D725" s="1">
        <f>VLOOKUP(A725,samples!A:E,5,FALSE)</f>
        <v>828</v>
      </c>
      <c r="E725" s="1" t="s">
        <v>3114</v>
      </c>
      <c r="F725" s="1">
        <f>VLOOKUP(A725,samples!A:H,8,FALSE)</f>
        <v>3</v>
      </c>
      <c r="G725" s="1" t="s">
        <v>296</v>
      </c>
      <c r="H725" s="1" t="s">
        <v>86</v>
      </c>
      <c r="I725" s="1" t="s">
        <v>74</v>
      </c>
      <c r="J725" s="1">
        <v>0</v>
      </c>
      <c r="K725" s="1" t="s">
        <v>75</v>
      </c>
      <c r="L725" s="1" t="e">
        <v>#N/A</v>
      </c>
      <c r="M725" s="1" t="e">
        <v>#N/A</v>
      </c>
      <c r="N725" s="1" t="e">
        <v>#N/A</v>
      </c>
      <c r="O725" s="1" t="e">
        <v>#N/A</v>
      </c>
      <c r="P725" s="1">
        <v>75</v>
      </c>
      <c r="Q725" s="1">
        <v>76.5</v>
      </c>
      <c r="R725" s="1">
        <v>131.9</v>
      </c>
      <c r="S725" s="1">
        <f t="shared" ref="S725:U725" si="35">ROUND((256-P725),-1)</f>
        <v>180</v>
      </c>
      <c r="T725" s="1">
        <f t="shared" si="35"/>
        <v>180</v>
      </c>
      <c r="U725" s="1">
        <f t="shared" si="35"/>
        <v>120</v>
      </c>
      <c r="V725" s="7">
        <v>161.53333333333336</v>
      </c>
    </row>
    <row r="726" spans="1:22" ht="15.75" customHeight="1" x14ac:dyDescent="0.2">
      <c r="A726" s="1" t="s">
        <v>4652</v>
      </c>
      <c r="B726" s="1" t="s">
        <v>5119</v>
      </c>
      <c r="C726" s="1" t="s">
        <v>1030</v>
      </c>
      <c r="D726" s="1">
        <f>VLOOKUP(A726,samples!A:E,5,FALSE)</f>
        <v>829</v>
      </c>
      <c r="E726" s="1" t="s">
        <v>3648</v>
      </c>
      <c r="F726" s="1">
        <f>VLOOKUP(A726,samples!A:H,8,FALSE)</f>
        <v>3</v>
      </c>
      <c r="G726" s="1" t="s">
        <v>1577</v>
      </c>
      <c r="H726" s="1" t="s">
        <v>1333</v>
      </c>
      <c r="I726" s="1" t="s">
        <v>74</v>
      </c>
      <c r="J726" s="1">
        <v>0</v>
      </c>
      <c r="K726" s="1" t="s">
        <v>47</v>
      </c>
      <c r="L726" s="1" t="e">
        <v>#N/A</v>
      </c>
      <c r="M726" s="1" t="e">
        <v>#N/A</v>
      </c>
      <c r="N726" s="1" t="e">
        <v>#N/A</v>
      </c>
      <c r="O726" s="1" t="e">
        <v>#N/A</v>
      </c>
      <c r="P726" s="1">
        <v>94.4</v>
      </c>
      <c r="Q726" s="1">
        <v>138.6</v>
      </c>
      <c r="R726" s="1">
        <v>184.3</v>
      </c>
      <c r="S726" s="46">
        <v>160</v>
      </c>
      <c r="T726" s="46">
        <v>120</v>
      </c>
      <c r="U726" s="46">
        <v>70</v>
      </c>
      <c r="V726" s="7">
        <v>116.9</v>
      </c>
    </row>
    <row r="727" spans="1:22" ht="15.75" customHeight="1" x14ac:dyDescent="0.2">
      <c r="A727" s="1" t="s">
        <v>4858</v>
      </c>
      <c r="B727" s="1" t="s">
        <v>5121</v>
      </c>
      <c r="C727" s="1" t="s">
        <v>1182</v>
      </c>
      <c r="D727" s="1">
        <f>VLOOKUP(A727,samples!A:E,5,FALSE)</f>
        <v>830</v>
      </c>
      <c r="E727" s="1" t="s">
        <v>2460</v>
      </c>
      <c r="F727" s="1">
        <f>VLOOKUP(A727,samples!A:H,8,FALSE)</f>
        <v>3</v>
      </c>
      <c r="G727" s="1" t="s">
        <v>73</v>
      </c>
      <c r="H727" s="1" t="s">
        <v>86</v>
      </c>
      <c r="I727" s="1" t="s">
        <v>74</v>
      </c>
      <c r="J727" s="1" t="s">
        <v>1643</v>
      </c>
      <c r="K727" s="1" t="s">
        <v>356</v>
      </c>
      <c r="L727" s="1" t="e">
        <v>#N/A</v>
      </c>
      <c r="M727" s="1" t="e">
        <v>#N/A</v>
      </c>
      <c r="N727" s="1" t="e">
        <v>#N/A</v>
      </c>
      <c r="O727" s="1" t="e">
        <v>#N/A</v>
      </c>
      <c r="P727" s="1">
        <v>82.5</v>
      </c>
      <c r="Q727" s="1">
        <v>124</v>
      </c>
      <c r="R727" s="1">
        <v>173</v>
      </c>
      <c r="S727" s="23">
        <v>170</v>
      </c>
      <c r="T727" s="23">
        <v>130</v>
      </c>
      <c r="U727" s="23">
        <v>80</v>
      </c>
      <c r="V727" s="7">
        <v>129.5</v>
      </c>
    </row>
    <row r="728" spans="1:22" ht="15.75" customHeight="1" x14ac:dyDescent="0.2">
      <c r="A728" s="1" t="s">
        <v>4835</v>
      </c>
      <c r="B728" s="1" t="s">
        <v>1172</v>
      </c>
      <c r="C728" s="1" t="s">
        <v>1172</v>
      </c>
      <c r="D728" s="1">
        <f>VLOOKUP(A728,samples!A:E,5,FALSE)</f>
        <v>832</v>
      </c>
      <c r="E728" s="1" t="s">
        <v>3834</v>
      </c>
      <c r="F728" s="1">
        <f>VLOOKUP(A728,samples!A:H,8,FALSE)</f>
        <v>3</v>
      </c>
      <c r="G728" s="1" t="s">
        <v>73</v>
      </c>
      <c r="H728" s="1" t="s">
        <v>86</v>
      </c>
      <c r="I728" s="1" t="s">
        <v>74</v>
      </c>
      <c r="J728" s="1" t="s">
        <v>1643</v>
      </c>
      <c r="K728" s="1" t="s">
        <v>356</v>
      </c>
      <c r="L728" s="1" t="e">
        <v>#N/A</v>
      </c>
      <c r="M728" s="1" t="e">
        <v>#N/A</v>
      </c>
      <c r="N728" s="1" t="e">
        <v>#N/A</v>
      </c>
      <c r="O728" s="1" t="e">
        <v>#N/A</v>
      </c>
      <c r="P728" s="1">
        <v>89</v>
      </c>
      <c r="Q728" s="1">
        <v>131.69999999999999</v>
      </c>
      <c r="R728" s="1">
        <v>177.1</v>
      </c>
      <c r="S728" s="39">
        <v>170</v>
      </c>
      <c r="T728" s="39">
        <v>120</v>
      </c>
      <c r="U728" s="39">
        <v>80</v>
      </c>
      <c r="V728" s="7">
        <v>123.4</v>
      </c>
    </row>
    <row r="729" spans="1:22" ht="15.75" customHeight="1" x14ac:dyDescent="0.2">
      <c r="A729" s="1" t="s">
        <v>4773</v>
      </c>
      <c r="B729" s="1" t="s">
        <v>5126</v>
      </c>
      <c r="C729" s="1" t="s">
        <v>1123</v>
      </c>
      <c r="D729" s="1">
        <f>VLOOKUP(A729,samples!A:E,5,FALSE)</f>
        <v>833</v>
      </c>
      <c r="E729" s="1" t="s">
        <v>3782</v>
      </c>
      <c r="F729" s="1">
        <f>VLOOKUP(A729,samples!A:H,8,FALSE)</f>
        <v>3</v>
      </c>
      <c r="G729" s="1" t="s">
        <v>374</v>
      </c>
      <c r="H729" s="1" t="s">
        <v>374</v>
      </c>
      <c r="I729" s="1" t="s">
        <v>374</v>
      </c>
      <c r="J729" s="1" t="s">
        <v>1643</v>
      </c>
      <c r="K729" s="1" t="s">
        <v>47</v>
      </c>
      <c r="L729" s="1" t="e">
        <v>#N/A</v>
      </c>
      <c r="M729" s="1" t="e">
        <v>#N/A</v>
      </c>
      <c r="N729" s="1" t="e">
        <v>#N/A</v>
      </c>
      <c r="O729" s="1" t="e">
        <v>#N/A</v>
      </c>
      <c r="P729" s="1">
        <v>72.3</v>
      </c>
      <c r="Q729" s="1">
        <v>69.599999999999994</v>
      </c>
      <c r="R729" s="1">
        <v>123.7</v>
      </c>
      <c r="S729" s="69">
        <v>180</v>
      </c>
      <c r="T729" s="69">
        <v>190</v>
      </c>
      <c r="U729" s="69">
        <v>130</v>
      </c>
      <c r="V729" s="7">
        <v>167.4666666666667</v>
      </c>
    </row>
    <row r="730" spans="1:22" ht="15.75" customHeight="1" x14ac:dyDescent="0.2">
      <c r="A730" s="1" t="s">
        <v>3531</v>
      </c>
      <c r="B730" s="1" t="s">
        <v>343</v>
      </c>
      <c r="C730" s="1" t="s">
        <v>343</v>
      </c>
      <c r="D730" s="1">
        <f>VLOOKUP(A730,samples!A:E,5,FALSE)</f>
        <v>834</v>
      </c>
      <c r="E730" s="1" t="s">
        <v>2211</v>
      </c>
      <c r="F730" s="1">
        <f>VLOOKUP(A730,samples!A:H,8,FALSE)</f>
        <v>3</v>
      </c>
      <c r="G730" s="1" t="s">
        <v>296</v>
      </c>
      <c r="H730" s="1" t="s">
        <v>86</v>
      </c>
      <c r="I730" s="1" t="s">
        <v>773</v>
      </c>
      <c r="J730" s="1">
        <v>0</v>
      </c>
      <c r="K730" s="1" t="s">
        <v>47</v>
      </c>
      <c r="L730" s="1" t="e">
        <v>#N/A</v>
      </c>
      <c r="M730" s="1" t="e">
        <v>#N/A</v>
      </c>
      <c r="N730" s="1" t="e">
        <v>#N/A</v>
      </c>
      <c r="O730" s="1" t="e">
        <v>#N/A</v>
      </c>
      <c r="P730" s="1">
        <v>73.5</v>
      </c>
      <c r="Q730" s="1">
        <v>74.3</v>
      </c>
      <c r="R730" s="1">
        <v>129.9</v>
      </c>
      <c r="S730" s="26">
        <v>180</v>
      </c>
      <c r="T730" s="26">
        <v>180</v>
      </c>
      <c r="U730" s="26">
        <v>130</v>
      </c>
      <c r="V730" s="7">
        <v>163.43333333333334</v>
      </c>
    </row>
    <row r="731" spans="1:22" ht="15.75" customHeight="1" x14ac:dyDescent="0.2">
      <c r="A731" s="1" t="s">
        <v>3535</v>
      </c>
      <c r="B731" s="1" t="s">
        <v>1114</v>
      </c>
      <c r="C731" s="1" t="s">
        <v>1114</v>
      </c>
      <c r="D731" s="1">
        <f>VLOOKUP(A731,samples!A:E,5,FALSE)</f>
        <v>835</v>
      </c>
      <c r="E731" s="1" t="s">
        <v>2211</v>
      </c>
      <c r="F731" s="1">
        <f>VLOOKUP(A731,samples!A:H,8,FALSE)</f>
        <v>3</v>
      </c>
      <c r="G731" s="1" t="s">
        <v>73</v>
      </c>
      <c r="H731" s="1" t="s">
        <v>86</v>
      </c>
      <c r="I731" s="1" t="s">
        <v>74</v>
      </c>
      <c r="J731" s="1" t="s">
        <v>1643</v>
      </c>
      <c r="K731" s="1" t="s">
        <v>356</v>
      </c>
      <c r="L731" s="1" t="e">
        <v>#N/A</v>
      </c>
      <c r="M731" s="1" t="e">
        <v>#N/A</v>
      </c>
      <c r="N731" s="1" t="e">
        <v>#N/A</v>
      </c>
      <c r="O731" s="1" t="e">
        <v>#N/A</v>
      </c>
      <c r="P731" s="1">
        <v>78</v>
      </c>
      <c r="Q731" s="1">
        <v>80.900000000000006</v>
      </c>
      <c r="R731" s="1">
        <v>134</v>
      </c>
      <c r="S731" s="51">
        <v>180</v>
      </c>
      <c r="T731" s="51">
        <v>180</v>
      </c>
      <c r="U731" s="51">
        <v>120</v>
      </c>
      <c r="V731" s="7">
        <v>158.36666666666667</v>
      </c>
    </row>
    <row r="732" spans="1:22" ht="15.75" customHeight="1" x14ac:dyDescent="0.2">
      <c r="A732" s="1" t="s">
        <v>3540</v>
      </c>
      <c r="B732" s="1" t="s">
        <v>1115</v>
      </c>
      <c r="C732" s="1" t="s">
        <v>1115</v>
      </c>
      <c r="D732" s="1">
        <f>VLOOKUP(A732,samples!A:E,5,FALSE)</f>
        <v>836</v>
      </c>
      <c r="E732" s="1" t="s">
        <v>2211</v>
      </c>
      <c r="F732" s="1">
        <f>VLOOKUP(A732,samples!A:H,8,FALSE)</f>
        <v>3</v>
      </c>
      <c r="G732" s="1" t="s">
        <v>73</v>
      </c>
      <c r="H732" s="1" t="s">
        <v>86</v>
      </c>
      <c r="I732" s="1" t="s">
        <v>74</v>
      </c>
      <c r="J732" s="1" t="s">
        <v>1643</v>
      </c>
      <c r="K732" s="1" t="s">
        <v>356</v>
      </c>
      <c r="L732" s="1" t="e">
        <v>#N/A</v>
      </c>
      <c r="M732" s="1" t="e">
        <v>#N/A</v>
      </c>
      <c r="N732" s="1" t="e">
        <v>#N/A</v>
      </c>
      <c r="O732" s="1" t="e">
        <v>#N/A</v>
      </c>
      <c r="P732" s="1">
        <v>75.8</v>
      </c>
      <c r="Q732" s="1">
        <v>78</v>
      </c>
      <c r="R732" s="1">
        <v>131.4</v>
      </c>
      <c r="S732" s="51">
        <v>180</v>
      </c>
      <c r="T732" s="51">
        <v>180</v>
      </c>
      <c r="U732" s="51">
        <v>120</v>
      </c>
      <c r="V732" s="7">
        <v>160.93333333333334</v>
      </c>
    </row>
    <row r="733" spans="1:22" ht="15.75" customHeight="1" x14ac:dyDescent="0.2">
      <c r="A733" s="1" t="s">
        <v>4879</v>
      </c>
      <c r="B733" s="1" t="s">
        <v>1194</v>
      </c>
      <c r="C733" s="1" t="s">
        <v>1194</v>
      </c>
      <c r="D733" s="1">
        <f>VLOOKUP(A733,samples!A:E,5,FALSE)</f>
        <v>837</v>
      </c>
      <c r="E733" s="1" t="s">
        <v>3880</v>
      </c>
      <c r="F733" s="1">
        <f>VLOOKUP(A733,samples!A:H,8,FALSE)</f>
        <v>3</v>
      </c>
      <c r="G733" s="1" t="s">
        <v>73</v>
      </c>
      <c r="H733" s="1" t="s">
        <v>86</v>
      </c>
      <c r="I733" s="1" t="s">
        <v>74</v>
      </c>
      <c r="J733" s="1" t="s">
        <v>1643</v>
      </c>
      <c r="K733" s="1" t="s">
        <v>356</v>
      </c>
      <c r="L733" s="1" t="e">
        <v>#N/A</v>
      </c>
      <c r="M733" s="1" t="e">
        <v>#N/A</v>
      </c>
      <c r="N733" s="1" t="e">
        <v>#N/A</v>
      </c>
      <c r="O733" s="1" t="e">
        <v>#N/A</v>
      </c>
      <c r="P733" s="1">
        <v>73.8</v>
      </c>
      <c r="Q733" s="1">
        <v>67.5</v>
      </c>
      <c r="R733" s="1">
        <v>87.8</v>
      </c>
      <c r="S733" s="36">
        <v>180</v>
      </c>
      <c r="T733" s="36">
        <v>190</v>
      </c>
      <c r="U733" s="36">
        <v>170</v>
      </c>
      <c r="V733" s="7">
        <v>179.63333333333333</v>
      </c>
    </row>
    <row r="734" spans="1:22" ht="15.75" customHeight="1" x14ac:dyDescent="0.2">
      <c r="A734" s="1" t="s">
        <v>4398</v>
      </c>
      <c r="B734" s="1" t="s">
        <v>859</v>
      </c>
      <c r="C734" s="1" t="s">
        <v>859</v>
      </c>
      <c r="D734" s="1">
        <f>VLOOKUP(A734,samples!A:E,5,FALSE)</f>
        <v>838</v>
      </c>
      <c r="E734" s="1" t="s">
        <v>2397</v>
      </c>
      <c r="F734" s="1">
        <f>VLOOKUP(A734,samples!A:H,8,FALSE)</f>
        <v>3</v>
      </c>
      <c r="G734" s="1" t="s">
        <v>73</v>
      </c>
      <c r="H734" s="1" t="s">
        <v>86</v>
      </c>
      <c r="I734" s="1" t="s">
        <v>61</v>
      </c>
      <c r="J734" s="1">
        <v>0</v>
      </c>
      <c r="K734" s="1" t="s">
        <v>47</v>
      </c>
      <c r="L734" s="1" t="e">
        <v>#N/A</v>
      </c>
      <c r="M734" s="1" t="e">
        <v>#N/A</v>
      </c>
      <c r="N734" s="1" t="e">
        <v>#N/A</v>
      </c>
      <c r="O734" s="1" t="e">
        <v>#N/A</v>
      </c>
      <c r="P734" s="1">
        <v>70.3</v>
      </c>
      <c r="Q734" s="1">
        <v>71.099999999999994</v>
      </c>
      <c r="R734" s="1">
        <v>127.1</v>
      </c>
      <c r="S734" s="68">
        <v>190</v>
      </c>
      <c r="T734" s="68">
        <v>180</v>
      </c>
      <c r="U734" s="68">
        <v>130</v>
      </c>
      <c r="V734" s="7">
        <v>166.5</v>
      </c>
    </row>
    <row r="735" spans="1:22" ht="15.75" customHeight="1" x14ac:dyDescent="0.2">
      <c r="A735" s="1" t="s">
        <v>4245</v>
      </c>
      <c r="B735" s="1" t="s">
        <v>746</v>
      </c>
      <c r="C735" s="1" t="s">
        <v>746</v>
      </c>
      <c r="D735" s="1">
        <f>VLOOKUP(A735,samples!A:E,5,FALSE)</f>
        <v>840</v>
      </c>
      <c r="E735" s="1" t="s">
        <v>2379</v>
      </c>
      <c r="F735" s="1">
        <f>VLOOKUP(A735,samples!A:H,8,FALSE)</f>
        <v>3</v>
      </c>
      <c r="G735" s="1" t="s">
        <v>73</v>
      </c>
      <c r="H735" s="1" t="s">
        <v>86</v>
      </c>
      <c r="I735" s="1" t="s">
        <v>275</v>
      </c>
      <c r="J735" s="1">
        <v>0</v>
      </c>
      <c r="K735" s="1" t="s">
        <v>47</v>
      </c>
      <c r="L735" s="1" t="e">
        <v>#N/A</v>
      </c>
      <c r="M735" s="1" t="e">
        <v>#N/A</v>
      </c>
      <c r="N735" s="1" t="e">
        <v>#N/A</v>
      </c>
      <c r="O735" s="1" t="e">
        <v>#N/A</v>
      </c>
      <c r="P735" s="1">
        <v>90.1</v>
      </c>
      <c r="Q735" s="1">
        <v>136.69999999999999</v>
      </c>
      <c r="R735" s="1">
        <v>180.2</v>
      </c>
      <c r="S735" s="39">
        <v>170</v>
      </c>
      <c r="T735" s="39">
        <v>120</v>
      </c>
      <c r="U735" s="39">
        <v>80</v>
      </c>
      <c r="V735" s="7">
        <v>120.33333333333334</v>
      </c>
    </row>
    <row r="736" spans="1:22" ht="15.75" customHeight="1" x14ac:dyDescent="0.2">
      <c r="A736" s="1" t="s">
        <v>4820</v>
      </c>
      <c r="B736" s="1" t="s">
        <v>1165</v>
      </c>
      <c r="C736" s="1" t="s">
        <v>1165</v>
      </c>
      <c r="D736" s="1">
        <f>VLOOKUP(A736,samples!A:E,5,FALSE)</f>
        <v>842</v>
      </c>
      <c r="E736" s="1" t="s">
        <v>2447</v>
      </c>
      <c r="F736" s="1">
        <f>VLOOKUP(A736,samples!A:H,8,FALSE)</f>
        <v>3</v>
      </c>
      <c r="G736" s="1" t="s">
        <v>73</v>
      </c>
      <c r="H736" s="1" t="s">
        <v>86</v>
      </c>
      <c r="I736" s="1" t="s">
        <v>74</v>
      </c>
      <c r="J736" s="1" t="s">
        <v>1643</v>
      </c>
      <c r="K736" s="1" t="s">
        <v>356</v>
      </c>
      <c r="L736" s="1" t="e">
        <v>#N/A</v>
      </c>
      <c r="M736" s="1" t="e">
        <v>#N/A</v>
      </c>
      <c r="N736" s="1" t="e">
        <v>#N/A</v>
      </c>
      <c r="O736" s="1" t="e">
        <v>#N/A</v>
      </c>
      <c r="P736" s="1">
        <v>84.1</v>
      </c>
      <c r="Q736" s="1">
        <v>130.30000000000001</v>
      </c>
      <c r="R736" s="1">
        <v>177.6</v>
      </c>
      <c r="S736" s="23">
        <v>170</v>
      </c>
      <c r="T736" s="23">
        <v>130</v>
      </c>
      <c r="U736" s="23">
        <v>80</v>
      </c>
      <c r="V736" s="7">
        <v>125.33333333333334</v>
      </c>
    </row>
    <row r="737" spans="1:22" ht="15.75" customHeight="1" x14ac:dyDescent="0.2">
      <c r="A737" s="1" t="s">
        <v>4206</v>
      </c>
      <c r="B737" s="1" t="s">
        <v>727</v>
      </c>
      <c r="C737" s="1" t="s">
        <v>727</v>
      </c>
      <c r="D737" s="1">
        <f>VLOOKUP(A737,samples!A:E,5,FALSE)</f>
        <v>844</v>
      </c>
      <c r="E737" s="1" t="s">
        <v>3060</v>
      </c>
      <c r="F737" s="1">
        <f>VLOOKUP(A737,samples!A:H,8,FALSE)</f>
        <v>3</v>
      </c>
      <c r="G737" s="1" t="s">
        <v>877</v>
      </c>
      <c r="H737" s="1" t="s">
        <v>86</v>
      </c>
      <c r="I737" s="1" t="s">
        <v>400</v>
      </c>
      <c r="J737" s="1">
        <v>0</v>
      </c>
      <c r="K737" s="1" t="s">
        <v>47</v>
      </c>
      <c r="L737" s="1" t="e">
        <v>#N/A</v>
      </c>
      <c r="M737" s="1" t="e">
        <v>#N/A</v>
      </c>
      <c r="N737" s="1" t="e">
        <v>#N/A</v>
      </c>
      <c r="O737" s="1" t="e">
        <v>#N/A</v>
      </c>
      <c r="P737" s="1">
        <v>74</v>
      </c>
      <c r="Q737" s="1">
        <v>66.7</v>
      </c>
      <c r="R737" s="1">
        <v>82.7</v>
      </c>
      <c r="S737" s="36">
        <v>180</v>
      </c>
      <c r="T737" s="36">
        <v>190</v>
      </c>
      <c r="U737" s="36">
        <v>170</v>
      </c>
      <c r="V737" s="7">
        <v>181.53333333333336</v>
      </c>
    </row>
    <row r="738" spans="1:22" ht="15.75" customHeight="1" x14ac:dyDescent="0.2">
      <c r="A738" s="1" t="s">
        <v>4881</v>
      </c>
      <c r="B738" s="1" t="s">
        <v>1195</v>
      </c>
      <c r="C738" s="1" t="s">
        <v>1195</v>
      </c>
      <c r="D738" s="1">
        <f>VLOOKUP(A738,samples!A:E,5,FALSE)</f>
        <v>845</v>
      </c>
      <c r="E738" s="1" t="s">
        <v>3884</v>
      </c>
      <c r="F738" s="1">
        <f>VLOOKUP(A738,samples!A:H,8,FALSE)</f>
        <v>3</v>
      </c>
      <c r="G738" s="1" t="s">
        <v>73</v>
      </c>
      <c r="H738" s="1" t="s">
        <v>86</v>
      </c>
      <c r="I738" s="1" t="s">
        <v>74</v>
      </c>
      <c r="J738" s="1" t="s">
        <v>1643</v>
      </c>
      <c r="K738" s="1" t="s">
        <v>356</v>
      </c>
      <c r="L738" s="1" t="e">
        <v>#N/A</v>
      </c>
      <c r="M738" s="1" t="e">
        <v>#N/A</v>
      </c>
      <c r="N738" s="1" t="e">
        <v>#N/A</v>
      </c>
      <c r="O738" s="1" t="e">
        <v>#N/A</v>
      </c>
      <c r="P738" s="1">
        <v>75.099999999999994</v>
      </c>
      <c r="Q738" s="1">
        <v>68.400000000000006</v>
      </c>
      <c r="R738" s="1">
        <v>86.2</v>
      </c>
      <c r="S738" s="36">
        <v>180</v>
      </c>
      <c r="T738" s="36">
        <v>190</v>
      </c>
      <c r="U738" s="36">
        <v>170</v>
      </c>
      <c r="V738" s="7">
        <v>179.43333333333334</v>
      </c>
    </row>
    <row r="739" spans="1:22" ht="15.75" customHeight="1" x14ac:dyDescent="0.2">
      <c r="A739" s="1" t="s">
        <v>4888</v>
      </c>
      <c r="B739" s="1" t="s">
        <v>1198</v>
      </c>
      <c r="C739" s="1" t="s">
        <v>1198</v>
      </c>
      <c r="D739" s="1">
        <f>VLOOKUP(A739,samples!A:E,5,FALSE)</f>
        <v>846</v>
      </c>
      <c r="E739" s="1" t="s">
        <v>3892</v>
      </c>
      <c r="F739" s="1">
        <f>VLOOKUP(A739,samples!A:H,8,FALSE)</f>
        <v>3</v>
      </c>
      <c r="G739" s="1" t="s">
        <v>73</v>
      </c>
      <c r="H739" s="1" t="s">
        <v>86</v>
      </c>
      <c r="I739" s="1" t="s">
        <v>74</v>
      </c>
      <c r="J739" s="1" t="s">
        <v>1645</v>
      </c>
      <c r="K739" s="1" t="s">
        <v>356</v>
      </c>
      <c r="L739" s="1" t="e">
        <v>#N/A</v>
      </c>
      <c r="M739" s="1" t="e">
        <v>#N/A</v>
      </c>
      <c r="N739" s="1" t="e">
        <v>#N/A</v>
      </c>
      <c r="O739" s="1" t="e">
        <v>#N/A</v>
      </c>
      <c r="P739" s="1">
        <v>78.400000000000006</v>
      </c>
      <c r="Q739" s="1">
        <v>80.400000000000006</v>
      </c>
      <c r="R739" s="1">
        <v>107.8</v>
      </c>
      <c r="S739" s="55">
        <v>180</v>
      </c>
      <c r="T739" s="55">
        <v>180</v>
      </c>
      <c r="U739" s="55">
        <v>150</v>
      </c>
      <c r="V739" s="7">
        <v>167.13333333333333</v>
      </c>
    </row>
    <row r="740" spans="1:22" ht="15.75" customHeight="1" x14ac:dyDescent="0.2">
      <c r="A740" s="1" t="s">
        <v>3887</v>
      </c>
      <c r="B740" s="1" t="s">
        <v>5144</v>
      </c>
      <c r="C740" s="1" t="s">
        <v>529</v>
      </c>
      <c r="D740" s="1">
        <f>VLOOKUP(A740,samples!A:E,5,FALSE)</f>
        <v>847</v>
      </c>
      <c r="E740" s="1" t="s">
        <v>2672</v>
      </c>
      <c r="F740" s="1">
        <f>VLOOKUP(A740,samples!A:H,8,FALSE)</f>
        <v>3</v>
      </c>
      <c r="G740" s="1" t="s">
        <v>341</v>
      </c>
      <c r="H740" s="1" t="s">
        <v>175</v>
      </c>
      <c r="I740" s="1" t="s">
        <v>74</v>
      </c>
      <c r="J740" s="1">
        <v>0</v>
      </c>
      <c r="K740" s="1" t="s">
        <v>75</v>
      </c>
      <c r="L740" s="1" t="e">
        <v>#N/A</v>
      </c>
      <c r="M740" s="1" t="e">
        <v>#N/A</v>
      </c>
      <c r="N740" s="1" t="e">
        <v>#N/A</v>
      </c>
      <c r="O740" s="1" t="e">
        <v>#N/A</v>
      </c>
      <c r="P740" s="1">
        <v>82.5</v>
      </c>
      <c r="Q740" s="1">
        <v>115.2</v>
      </c>
      <c r="R740" s="1">
        <v>162.69999999999999</v>
      </c>
      <c r="S740" s="27">
        <v>170</v>
      </c>
      <c r="T740" s="27">
        <v>140</v>
      </c>
      <c r="U740" s="27">
        <v>90</v>
      </c>
      <c r="V740" s="7">
        <v>135.86666666666667</v>
      </c>
    </row>
    <row r="741" spans="1:22" ht="15.75" customHeight="1" x14ac:dyDescent="0.2">
      <c r="A741" s="1" t="s">
        <v>4904</v>
      </c>
      <c r="B741" s="1" t="s">
        <v>1209</v>
      </c>
      <c r="C741" s="1" t="s">
        <v>1209</v>
      </c>
      <c r="D741" s="1">
        <f>VLOOKUP(A741,samples!A:E,5,FALSE)</f>
        <v>848</v>
      </c>
      <c r="E741" s="1" t="s">
        <v>3917</v>
      </c>
      <c r="F741" s="1">
        <f>VLOOKUP(A741,samples!A:H,8,FALSE)</f>
        <v>3</v>
      </c>
      <c r="G741" s="1" t="s">
        <v>73</v>
      </c>
      <c r="H741" s="1" t="s">
        <v>86</v>
      </c>
      <c r="I741" s="1" t="s">
        <v>74</v>
      </c>
      <c r="J741" s="1" t="s">
        <v>1645</v>
      </c>
      <c r="K741" s="1" t="s">
        <v>356</v>
      </c>
      <c r="L741" s="1" t="e">
        <v>#N/A</v>
      </c>
      <c r="M741" s="1" t="e">
        <v>#N/A</v>
      </c>
      <c r="N741" s="1" t="e">
        <v>#N/A</v>
      </c>
      <c r="O741" s="1" t="e">
        <v>#N/A</v>
      </c>
      <c r="P741" s="1">
        <v>123</v>
      </c>
      <c r="Q741" s="1">
        <v>174.7</v>
      </c>
      <c r="R741" s="1">
        <v>192</v>
      </c>
      <c r="S741" s="75">
        <v>130</v>
      </c>
      <c r="T741" s="75">
        <v>80</v>
      </c>
      <c r="U741" s="75">
        <v>60</v>
      </c>
      <c r="V741" s="7">
        <v>92.76666666666668</v>
      </c>
    </row>
    <row r="742" spans="1:22" ht="15.75" customHeight="1" x14ac:dyDescent="0.2">
      <c r="A742" s="1" t="s">
        <v>4252</v>
      </c>
      <c r="B742" s="1" t="s">
        <v>5147</v>
      </c>
      <c r="C742" s="1" t="s">
        <v>749</v>
      </c>
      <c r="D742" s="1">
        <f>VLOOKUP(A742,samples!A:E,5,FALSE)</f>
        <v>849</v>
      </c>
      <c r="E742" s="1" t="s">
        <v>2242</v>
      </c>
      <c r="F742" s="1">
        <f>VLOOKUP(A742,samples!A:H,8,FALSE)</f>
        <v>3</v>
      </c>
      <c r="G742" s="1" t="s">
        <v>296</v>
      </c>
      <c r="H742" s="1" t="s">
        <v>86</v>
      </c>
      <c r="I742" s="1" t="s">
        <v>61</v>
      </c>
      <c r="J742" s="1">
        <v>0</v>
      </c>
      <c r="K742" s="1" t="s">
        <v>47</v>
      </c>
      <c r="L742" s="1" t="s">
        <v>535</v>
      </c>
      <c r="M742" s="1" t="s">
        <v>49</v>
      </c>
      <c r="N742" s="1">
        <v>38.4</v>
      </c>
      <c r="O742" s="1">
        <v>3210</v>
      </c>
      <c r="P742" s="1">
        <v>76.2</v>
      </c>
      <c r="Q742" s="1">
        <v>69.7</v>
      </c>
      <c r="R742" s="1">
        <v>84.8</v>
      </c>
      <c r="S742" s="36">
        <v>180</v>
      </c>
      <c r="T742" s="36">
        <v>190</v>
      </c>
      <c r="U742" s="36">
        <v>170</v>
      </c>
      <c r="V742" s="7">
        <v>179.10000000000002</v>
      </c>
    </row>
    <row r="743" spans="1:22" ht="15.75" customHeight="1" x14ac:dyDescent="0.2">
      <c r="A743" s="1" t="s">
        <v>4873</v>
      </c>
      <c r="B743" s="1" t="s">
        <v>1189</v>
      </c>
      <c r="C743" s="1" t="s">
        <v>1189</v>
      </c>
      <c r="D743" s="1">
        <f>VLOOKUP(A743,samples!A:E,5,FALSE)</f>
        <v>852</v>
      </c>
      <c r="E743" s="1" t="s">
        <v>3872</v>
      </c>
      <c r="F743" s="1">
        <f>VLOOKUP(A743,samples!A:H,8,FALSE)</f>
        <v>3</v>
      </c>
      <c r="G743" s="1" t="s">
        <v>73</v>
      </c>
      <c r="H743" s="1" t="s">
        <v>86</v>
      </c>
      <c r="I743" s="1" t="s">
        <v>74</v>
      </c>
      <c r="J743" s="1" t="s">
        <v>1643</v>
      </c>
      <c r="K743" s="1" t="s">
        <v>47</v>
      </c>
      <c r="L743" s="1" t="e">
        <v>#N/A</v>
      </c>
      <c r="M743" s="1" t="e">
        <v>#N/A</v>
      </c>
      <c r="N743" s="1" t="e">
        <v>#N/A</v>
      </c>
      <c r="O743" s="1" t="e">
        <v>#N/A</v>
      </c>
      <c r="P743" s="1">
        <v>73.8</v>
      </c>
      <c r="Q743" s="1">
        <v>66.099999999999994</v>
      </c>
      <c r="R743" s="1">
        <v>82.7</v>
      </c>
      <c r="S743" s="36">
        <v>180</v>
      </c>
      <c r="T743" s="36">
        <v>190</v>
      </c>
      <c r="U743" s="36">
        <v>170</v>
      </c>
      <c r="V743" s="7">
        <v>181.8</v>
      </c>
    </row>
    <row r="744" spans="1:22" ht="15.75" customHeight="1" x14ac:dyDescent="0.2">
      <c r="A744" s="1" t="s">
        <v>4875</v>
      </c>
      <c r="B744" s="1" t="s">
        <v>1190</v>
      </c>
      <c r="C744" s="1" t="s">
        <v>1190</v>
      </c>
      <c r="D744" s="1">
        <f>VLOOKUP(A744,samples!A:E,5,FALSE)</f>
        <v>853</v>
      </c>
      <c r="E744" s="1" t="s">
        <v>3874</v>
      </c>
      <c r="F744" s="1">
        <f>VLOOKUP(A744,samples!A:H,8,FALSE)</f>
        <v>3</v>
      </c>
      <c r="G744" s="1" t="s">
        <v>73</v>
      </c>
      <c r="H744" s="1" t="s">
        <v>86</v>
      </c>
      <c r="I744" s="1" t="s">
        <v>74</v>
      </c>
      <c r="J744" s="1" t="s">
        <v>1643</v>
      </c>
      <c r="K744" s="1" t="s">
        <v>47</v>
      </c>
      <c r="L744" s="1" t="e">
        <v>#N/A</v>
      </c>
      <c r="M744" s="1" t="e">
        <v>#N/A</v>
      </c>
      <c r="N744" s="1" t="e">
        <v>#N/A</v>
      </c>
      <c r="O744" s="1" t="e">
        <v>#N/A</v>
      </c>
      <c r="P744" s="1">
        <v>72.599999999999994</v>
      </c>
      <c r="Q744" s="1">
        <v>64.900000000000006</v>
      </c>
      <c r="R744" s="1">
        <v>80.7</v>
      </c>
      <c r="S744" s="70">
        <v>180</v>
      </c>
      <c r="T744" s="70">
        <v>190</v>
      </c>
      <c r="U744" s="70">
        <v>180</v>
      </c>
      <c r="V744" s="7">
        <v>183.26666666666665</v>
      </c>
    </row>
    <row r="745" spans="1:22" ht="15.75" customHeight="1" x14ac:dyDescent="0.2">
      <c r="A745" s="1" t="s">
        <v>4767</v>
      </c>
      <c r="B745" s="1" t="s">
        <v>1121</v>
      </c>
      <c r="C745" s="1" t="s">
        <v>1121</v>
      </c>
      <c r="D745" s="1">
        <f>VLOOKUP(A745,samples!A:E,5,FALSE)</f>
        <v>854</v>
      </c>
      <c r="E745" s="1" t="s">
        <v>3775</v>
      </c>
      <c r="F745" s="1">
        <f>VLOOKUP(A745,samples!A:H,8,FALSE)</f>
        <v>3</v>
      </c>
      <c r="G745" s="1" t="s">
        <v>73</v>
      </c>
      <c r="H745" s="1" t="s">
        <v>86</v>
      </c>
      <c r="I745" s="1" t="s">
        <v>74</v>
      </c>
      <c r="J745" s="1" t="s">
        <v>1643</v>
      </c>
      <c r="K745" s="1" t="s">
        <v>356</v>
      </c>
      <c r="L745" s="1" t="e">
        <v>#N/A</v>
      </c>
      <c r="M745" s="1" t="e">
        <v>#N/A</v>
      </c>
      <c r="N745" s="1" t="e">
        <v>#N/A</v>
      </c>
      <c r="O745" s="1" t="e">
        <v>#N/A</v>
      </c>
      <c r="P745" s="1">
        <v>76.099999999999994</v>
      </c>
      <c r="Q745" s="1">
        <v>77.599999999999994</v>
      </c>
      <c r="R745" s="1">
        <v>135.30000000000001</v>
      </c>
      <c r="S745" s="51">
        <v>180</v>
      </c>
      <c r="T745" s="51">
        <v>180</v>
      </c>
      <c r="U745" s="51">
        <v>120</v>
      </c>
      <c r="V745" s="7">
        <v>159.66666666666669</v>
      </c>
    </row>
    <row r="746" spans="1:22" ht="15.75" customHeight="1" x14ac:dyDescent="0.2">
      <c r="A746" s="1" t="s">
        <v>4172</v>
      </c>
      <c r="B746" s="1" t="s">
        <v>702</v>
      </c>
      <c r="C746" s="1" t="s">
        <v>702</v>
      </c>
      <c r="D746" s="1">
        <f>VLOOKUP(A746,samples!A:E,5,FALSE)</f>
        <v>855</v>
      </c>
      <c r="E746" s="1" t="s">
        <v>3014</v>
      </c>
      <c r="F746" s="1">
        <f>VLOOKUP(A746,samples!A:H,8,FALSE)</f>
        <v>3</v>
      </c>
      <c r="G746" s="1" t="s">
        <v>73</v>
      </c>
      <c r="H746" s="1" t="s">
        <v>86</v>
      </c>
      <c r="I746" s="1" t="s">
        <v>74</v>
      </c>
      <c r="J746" s="1">
        <v>0</v>
      </c>
      <c r="K746" s="1" t="s">
        <v>454</v>
      </c>
      <c r="L746" s="1" t="e">
        <v>#N/A</v>
      </c>
      <c r="M746" s="1" t="e">
        <v>#N/A</v>
      </c>
      <c r="N746" s="1" t="e">
        <v>#N/A</v>
      </c>
      <c r="O746" s="1" t="e">
        <v>#N/A</v>
      </c>
      <c r="P746" s="1">
        <v>80.8</v>
      </c>
      <c r="Q746" s="1">
        <v>105.5</v>
      </c>
      <c r="R746" s="1">
        <v>153.69999999999999</v>
      </c>
      <c r="S746" s="8">
        <v>180</v>
      </c>
      <c r="T746" s="8">
        <v>150</v>
      </c>
      <c r="U746" s="8">
        <v>100</v>
      </c>
      <c r="V746" s="7">
        <v>142.66666666666669</v>
      </c>
    </row>
    <row r="747" spans="1:22" ht="15.75" customHeight="1" x14ac:dyDescent="0.2">
      <c r="A747" s="1" t="s">
        <v>4174</v>
      </c>
      <c r="B747" s="1" t="s">
        <v>5156</v>
      </c>
      <c r="C747" s="1" t="s">
        <v>702</v>
      </c>
      <c r="D747" s="1">
        <f>VLOOKUP(A747,samples!A:E,5,FALSE)</f>
        <v>856</v>
      </c>
      <c r="E747" s="1" t="s">
        <v>3018</v>
      </c>
      <c r="F747" s="1">
        <f>VLOOKUP(A747,samples!A:H,8,FALSE)</f>
        <v>3</v>
      </c>
      <c r="G747" s="1" t="s">
        <v>73</v>
      </c>
      <c r="H747" s="1" t="s">
        <v>86</v>
      </c>
      <c r="I747" s="1" t="s">
        <v>74</v>
      </c>
      <c r="J747" s="1">
        <v>0</v>
      </c>
      <c r="K747" s="1" t="s">
        <v>454</v>
      </c>
      <c r="L747" s="1" t="e">
        <v>#N/A</v>
      </c>
      <c r="M747" s="1" t="e">
        <v>#N/A</v>
      </c>
      <c r="N747" s="1" t="e">
        <v>#N/A</v>
      </c>
      <c r="O747" s="1" t="e">
        <v>#N/A</v>
      </c>
      <c r="P747" s="1">
        <v>80.8</v>
      </c>
      <c r="Q747" s="1">
        <v>105.5</v>
      </c>
      <c r="R747" s="1">
        <v>153.69999999999999</v>
      </c>
      <c r="S747" s="8">
        <v>180</v>
      </c>
      <c r="T747" s="8">
        <v>150</v>
      </c>
      <c r="U747" s="8">
        <v>100</v>
      </c>
      <c r="V747" s="7">
        <v>142.66666666666669</v>
      </c>
    </row>
    <row r="748" spans="1:22" ht="15.75" customHeight="1" x14ac:dyDescent="0.2">
      <c r="A748" s="1" t="s">
        <v>4339</v>
      </c>
      <c r="B748" s="1" t="s">
        <v>806</v>
      </c>
      <c r="C748" s="1" t="s">
        <v>806</v>
      </c>
      <c r="D748" s="1">
        <f>VLOOKUP(A748,samples!A:E,5,FALSE)</f>
        <v>857</v>
      </c>
      <c r="E748" s="1" t="s">
        <v>3174</v>
      </c>
      <c r="F748" s="1">
        <f>VLOOKUP(A748,samples!A:H,8,FALSE)</f>
        <v>3</v>
      </c>
      <c r="G748" s="1" t="s">
        <v>1881</v>
      </c>
      <c r="H748" s="1" t="s">
        <v>1337</v>
      </c>
      <c r="I748" s="1" t="s">
        <v>74</v>
      </c>
      <c r="J748" s="1">
        <v>0</v>
      </c>
      <c r="K748" s="1" t="s">
        <v>434</v>
      </c>
      <c r="L748" s="1" t="e">
        <v>#N/A</v>
      </c>
      <c r="M748" s="1" t="e">
        <v>#N/A</v>
      </c>
      <c r="N748" s="1" t="e">
        <v>#N/A</v>
      </c>
      <c r="O748" s="1" t="e">
        <v>#N/A</v>
      </c>
      <c r="P748" s="1">
        <v>95.2</v>
      </c>
      <c r="Q748" s="1">
        <v>137.4</v>
      </c>
      <c r="R748" s="1">
        <v>181.9</v>
      </c>
      <c r="S748" s="46">
        <v>160</v>
      </c>
      <c r="T748" s="46">
        <v>120</v>
      </c>
      <c r="U748" s="46">
        <v>70</v>
      </c>
      <c r="V748" s="7">
        <v>117.83333333333334</v>
      </c>
    </row>
    <row r="749" spans="1:22" ht="15.75" customHeight="1" x14ac:dyDescent="0.2">
      <c r="A749" s="1" t="s">
        <v>4183</v>
      </c>
      <c r="B749" s="1" t="s">
        <v>708</v>
      </c>
      <c r="C749" s="1" t="s">
        <v>708</v>
      </c>
      <c r="D749" s="1">
        <f>VLOOKUP(A749,samples!A:E,5,FALSE)</f>
        <v>858</v>
      </c>
      <c r="E749" s="1" t="s">
        <v>3038</v>
      </c>
      <c r="F749" s="1">
        <f>VLOOKUP(A749,samples!A:H,8,FALSE)</f>
        <v>3</v>
      </c>
      <c r="G749" s="1" t="s">
        <v>73</v>
      </c>
      <c r="H749" s="1" t="s">
        <v>86</v>
      </c>
      <c r="I749" s="1" t="s">
        <v>74</v>
      </c>
      <c r="J749" s="1">
        <v>0</v>
      </c>
      <c r="K749" s="1" t="s">
        <v>47</v>
      </c>
      <c r="L749" s="1" t="e">
        <v>#N/A</v>
      </c>
      <c r="M749" s="1" t="e">
        <v>#N/A</v>
      </c>
      <c r="N749" s="1" t="e">
        <v>#N/A</v>
      </c>
      <c r="O749" s="1" t="e">
        <v>#N/A</v>
      </c>
      <c r="P749" s="1">
        <v>92.6</v>
      </c>
      <c r="Q749" s="1">
        <v>130.5</v>
      </c>
      <c r="R749" s="1">
        <v>177.9</v>
      </c>
      <c r="S749" s="13">
        <v>160</v>
      </c>
      <c r="T749" s="13">
        <v>130</v>
      </c>
      <c r="U749" s="13">
        <v>80</v>
      </c>
      <c r="V749" s="7">
        <v>122.33333333333334</v>
      </c>
    </row>
    <row r="750" spans="1:22" ht="15.75" customHeight="1" x14ac:dyDescent="0.2">
      <c r="A750" s="9" t="s">
        <v>3634</v>
      </c>
      <c r="B750" s="1" t="s">
        <v>5160</v>
      </c>
      <c r="C750" s="1" t="s">
        <v>396</v>
      </c>
      <c r="D750" s="1">
        <f>VLOOKUP(A750,samples!A:E,5,FALSE)</f>
        <v>859</v>
      </c>
      <c r="E750" s="1" t="s">
        <v>2572</v>
      </c>
      <c r="F750" s="1">
        <f>VLOOKUP(A750,samples!A:H,8,FALSE)</f>
        <v>3</v>
      </c>
      <c r="G750" s="1" t="s">
        <v>341</v>
      </c>
      <c r="H750" s="1" t="s">
        <v>175</v>
      </c>
      <c r="I750" s="1" t="s">
        <v>74</v>
      </c>
      <c r="J750" s="1">
        <v>0</v>
      </c>
      <c r="K750" s="1" t="s">
        <v>47</v>
      </c>
      <c r="L750" s="1" t="e">
        <v>#N/A</v>
      </c>
      <c r="M750" s="1" t="e">
        <v>#N/A</v>
      </c>
      <c r="N750" s="1" t="e">
        <v>#N/A</v>
      </c>
      <c r="O750" s="1" t="e">
        <v>#N/A</v>
      </c>
      <c r="P750" s="1">
        <v>72</v>
      </c>
      <c r="Q750" s="1">
        <v>71.400000000000006</v>
      </c>
      <c r="R750" s="1">
        <v>124.3</v>
      </c>
      <c r="S750" s="1">
        <f t="shared" ref="S750:U750" si="36">ROUND((256-P750),-1)</f>
        <v>180</v>
      </c>
      <c r="T750" s="1">
        <f t="shared" si="36"/>
        <v>180</v>
      </c>
      <c r="U750" s="1">
        <f t="shared" si="36"/>
        <v>130</v>
      </c>
      <c r="V750" s="7">
        <v>166.76666666666665</v>
      </c>
    </row>
    <row r="751" spans="1:22" ht="15.75" customHeight="1" x14ac:dyDescent="0.2">
      <c r="A751" s="1" t="s">
        <v>4571</v>
      </c>
      <c r="B751" s="1" t="s">
        <v>989</v>
      </c>
      <c r="C751" s="1" t="s">
        <v>989</v>
      </c>
      <c r="D751" s="1">
        <f>VLOOKUP(A751,samples!A:E,5,FALSE)</f>
        <v>860</v>
      </c>
      <c r="E751" s="1" t="s">
        <v>3542</v>
      </c>
      <c r="F751" s="1">
        <f>VLOOKUP(A751,samples!A:H,8,FALSE)</f>
        <v>3</v>
      </c>
      <c r="G751" s="1" t="s">
        <v>174</v>
      </c>
      <c r="H751" s="1" t="s">
        <v>175</v>
      </c>
      <c r="I751" s="1" t="s">
        <v>275</v>
      </c>
      <c r="J751" s="1">
        <v>0</v>
      </c>
      <c r="K751" s="1" t="s">
        <v>62</v>
      </c>
      <c r="L751" s="1" t="s">
        <v>535</v>
      </c>
      <c r="M751" s="1" t="s">
        <v>75</v>
      </c>
      <c r="N751" s="1">
        <v>60.9</v>
      </c>
      <c r="O751" s="1">
        <v>2130</v>
      </c>
      <c r="P751" s="1">
        <v>81.900000000000006</v>
      </c>
      <c r="Q751" s="1">
        <v>117.4</v>
      </c>
      <c r="R751" s="1">
        <v>167.2</v>
      </c>
      <c r="S751" s="27">
        <v>170</v>
      </c>
      <c r="T751" s="27">
        <v>140</v>
      </c>
      <c r="U751" s="27">
        <v>90</v>
      </c>
      <c r="V751" s="7">
        <v>133.83333333333331</v>
      </c>
    </row>
    <row r="752" spans="1:22" ht="15.75" customHeight="1" x14ac:dyDescent="0.2">
      <c r="A752" s="1" t="s">
        <v>4738</v>
      </c>
      <c r="B752" s="1" t="s">
        <v>1097</v>
      </c>
      <c r="C752" s="1" t="s">
        <v>1097</v>
      </c>
      <c r="D752" s="1">
        <f>VLOOKUP(A752,samples!A:E,5,FALSE)</f>
        <v>861</v>
      </c>
      <c r="E752" s="1" t="s">
        <v>3741</v>
      </c>
      <c r="F752" s="1">
        <f>VLOOKUP(A752,samples!A:H,8,FALSE)</f>
        <v>3</v>
      </c>
      <c r="G752" s="1" t="s">
        <v>174</v>
      </c>
      <c r="H752" s="1" t="s">
        <v>175</v>
      </c>
      <c r="I752" s="1" t="s">
        <v>74</v>
      </c>
      <c r="J752" s="1">
        <v>0</v>
      </c>
      <c r="K752" s="1" t="s">
        <v>62</v>
      </c>
      <c r="L752" s="1" t="s">
        <v>535</v>
      </c>
      <c r="M752" s="1" t="s">
        <v>75</v>
      </c>
      <c r="N752" s="1">
        <v>40.9</v>
      </c>
      <c r="O752" s="1">
        <v>2314</v>
      </c>
      <c r="P752" s="1">
        <v>77.2</v>
      </c>
      <c r="Q752" s="1">
        <v>118.8</v>
      </c>
      <c r="R752" s="1">
        <v>168.6</v>
      </c>
      <c r="S752" s="47">
        <v>180</v>
      </c>
      <c r="T752" s="47">
        <v>140</v>
      </c>
      <c r="U752" s="47">
        <v>90</v>
      </c>
      <c r="V752" s="7">
        <v>134.46666666666664</v>
      </c>
    </row>
    <row r="753" spans="1:22" ht="15.75" customHeight="1" x14ac:dyDescent="0.2">
      <c r="A753" s="1" t="s">
        <v>4700</v>
      </c>
      <c r="B753" s="1" t="s">
        <v>1068</v>
      </c>
      <c r="C753" s="1" t="s">
        <v>1068</v>
      </c>
      <c r="D753" s="1">
        <f>VLOOKUP(A753,samples!A:E,5,FALSE)</f>
        <v>862</v>
      </c>
      <c r="E753" s="1" t="s">
        <v>3708</v>
      </c>
      <c r="F753" s="1">
        <f>VLOOKUP(A753,samples!A:H,8,FALSE)</f>
        <v>3</v>
      </c>
      <c r="G753" s="1" t="s">
        <v>917</v>
      </c>
      <c r="H753" s="1" t="s">
        <v>175</v>
      </c>
      <c r="I753" s="1" t="s">
        <v>344</v>
      </c>
      <c r="J753" s="1">
        <v>0</v>
      </c>
      <c r="K753" s="1" t="s">
        <v>75</v>
      </c>
      <c r="L753" s="1" t="e">
        <v>#N/A</v>
      </c>
      <c r="M753" s="1" t="e">
        <v>#N/A</v>
      </c>
      <c r="N753" s="1" t="e">
        <v>#N/A</v>
      </c>
      <c r="O753" s="1" t="e">
        <v>#N/A</v>
      </c>
      <c r="P753" s="1">
        <v>72.8</v>
      </c>
      <c r="Q753" s="1">
        <v>90.5</v>
      </c>
      <c r="R753" s="1">
        <v>139.80000000000001</v>
      </c>
      <c r="S753" s="31">
        <v>180</v>
      </c>
      <c r="T753" s="31">
        <v>170</v>
      </c>
      <c r="U753" s="31">
        <v>120</v>
      </c>
      <c r="V753" s="7">
        <v>154.96666666666664</v>
      </c>
    </row>
    <row r="754" spans="1:22" ht="15.75" customHeight="1" x14ac:dyDescent="0.2">
      <c r="A754" s="1" t="s">
        <v>4833</v>
      </c>
      <c r="B754" s="1" t="s">
        <v>5165</v>
      </c>
      <c r="C754" s="1" t="s">
        <v>1170</v>
      </c>
      <c r="D754" s="1">
        <f>VLOOKUP(A754,samples!A:E,5,FALSE)</f>
        <v>863</v>
      </c>
      <c r="E754" s="1" t="s">
        <v>3831</v>
      </c>
      <c r="F754" s="1">
        <f>VLOOKUP(A754,samples!A:H,8,FALSE)</f>
        <v>3</v>
      </c>
      <c r="G754" s="1" t="s">
        <v>73</v>
      </c>
      <c r="H754" s="1" t="s">
        <v>86</v>
      </c>
      <c r="I754" s="1" t="s">
        <v>74</v>
      </c>
      <c r="J754" s="1" t="s">
        <v>1643</v>
      </c>
      <c r="K754" s="1" t="s">
        <v>356</v>
      </c>
      <c r="L754" s="1" t="s">
        <v>535</v>
      </c>
      <c r="M754" s="1" t="s">
        <v>49</v>
      </c>
      <c r="N754" s="1">
        <v>37.4</v>
      </c>
      <c r="O754" s="1">
        <v>3240</v>
      </c>
      <c r="P754" s="1">
        <v>85.2</v>
      </c>
      <c r="Q754" s="1">
        <v>126</v>
      </c>
      <c r="R754" s="1">
        <v>174.5</v>
      </c>
      <c r="S754" s="23">
        <v>170</v>
      </c>
      <c r="T754" s="23">
        <v>130</v>
      </c>
      <c r="U754" s="23">
        <v>80</v>
      </c>
      <c r="V754" s="7">
        <v>127.43333333333334</v>
      </c>
    </row>
    <row r="755" spans="1:22" ht="15.75" customHeight="1" x14ac:dyDescent="0.2">
      <c r="A755" s="1" t="s">
        <v>3802</v>
      </c>
      <c r="B755" s="1" t="s">
        <v>5167</v>
      </c>
      <c r="C755" s="1" t="s">
        <v>500</v>
      </c>
      <c r="D755" s="1">
        <f>VLOOKUP(A755,samples!A:E,5,FALSE)</f>
        <v>864</v>
      </c>
      <c r="E755" s="1" t="s">
        <v>2627</v>
      </c>
      <c r="F755" s="1">
        <f>VLOOKUP(A755,samples!A:H,8,FALSE)</f>
        <v>3</v>
      </c>
      <c r="G755" s="1" t="s">
        <v>1580</v>
      </c>
      <c r="H755" s="1" t="s">
        <v>1336</v>
      </c>
      <c r="I755" s="1" t="s">
        <v>46</v>
      </c>
      <c r="J755" s="1">
        <v>0</v>
      </c>
      <c r="K755" s="1" t="s">
        <v>434</v>
      </c>
      <c r="L755" s="1" t="e">
        <v>#N/A</v>
      </c>
      <c r="M755" s="1" t="e">
        <v>#N/A</v>
      </c>
      <c r="N755" s="1" t="e">
        <v>#N/A</v>
      </c>
      <c r="O755" s="1" t="e">
        <v>#N/A</v>
      </c>
      <c r="P755" s="1">
        <v>92.7</v>
      </c>
      <c r="Q755" s="1">
        <v>132.4</v>
      </c>
      <c r="R755" s="1">
        <v>180.6</v>
      </c>
      <c r="S755" s="11">
        <v>160</v>
      </c>
      <c r="T755" s="11">
        <v>120</v>
      </c>
      <c r="U755" s="11">
        <v>80</v>
      </c>
      <c r="V755" s="7">
        <v>120.76666666666665</v>
      </c>
    </row>
    <row r="756" spans="1:22" ht="15.75" customHeight="1" x14ac:dyDescent="0.2">
      <c r="A756" s="1" t="s">
        <v>4328</v>
      </c>
      <c r="B756" s="1" t="s">
        <v>794</v>
      </c>
      <c r="C756" s="1" t="s">
        <v>794</v>
      </c>
      <c r="D756" s="1">
        <f>VLOOKUP(A756,samples!A:E,5,FALSE)</f>
        <v>865</v>
      </c>
      <c r="E756" s="1" t="s">
        <v>3151</v>
      </c>
      <c r="F756" s="1">
        <f>VLOOKUP(A756,samples!A:H,8,FALSE)</f>
        <v>3</v>
      </c>
      <c r="G756" s="1" t="s">
        <v>73</v>
      </c>
      <c r="H756" s="1" t="s">
        <v>86</v>
      </c>
      <c r="I756" s="1" t="s">
        <v>275</v>
      </c>
      <c r="J756" s="1">
        <v>0</v>
      </c>
      <c r="K756" s="1" t="s">
        <v>47</v>
      </c>
      <c r="L756" s="1" t="e">
        <v>#N/A</v>
      </c>
      <c r="M756" s="1" t="e">
        <v>#N/A</v>
      </c>
      <c r="N756" s="1" t="e">
        <v>#N/A</v>
      </c>
      <c r="O756" s="1" t="e">
        <v>#N/A</v>
      </c>
      <c r="P756" s="1">
        <v>71.7</v>
      </c>
      <c r="Q756" s="1">
        <v>68.8</v>
      </c>
      <c r="R756" s="1">
        <v>120.3</v>
      </c>
      <c r="S756" s="69">
        <v>180</v>
      </c>
      <c r="T756" s="69">
        <v>190</v>
      </c>
      <c r="U756" s="69">
        <v>140</v>
      </c>
      <c r="V756" s="7">
        <v>169.06666666666666</v>
      </c>
    </row>
    <row r="757" spans="1:22" ht="15.75" customHeight="1" x14ac:dyDescent="0.2">
      <c r="A757" s="1" t="s">
        <v>2182</v>
      </c>
      <c r="B757" s="1" t="s">
        <v>104</v>
      </c>
      <c r="C757" s="1" t="s">
        <v>104</v>
      </c>
      <c r="D757" s="1">
        <f>VLOOKUP(A757,samples!A:E,5,FALSE)</f>
        <v>866</v>
      </c>
      <c r="E757" s="1" t="s">
        <v>2184</v>
      </c>
      <c r="F757" s="1">
        <f>VLOOKUP(A757,samples!A:H,8,FALSE)</f>
        <v>3</v>
      </c>
      <c r="G757" s="1" t="s">
        <v>1975</v>
      </c>
      <c r="H757" s="1" t="s">
        <v>1330</v>
      </c>
      <c r="I757" s="1" t="s">
        <v>275</v>
      </c>
      <c r="J757" s="1">
        <v>0</v>
      </c>
      <c r="K757" s="1" t="s">
        <v>434</v>
      </c>
      <c r="L757" s="1" t="e">
        <v>#N/A</v>
      </c>
      <c r="M757" s="1" t="e">
        <v>#N/A</v>
      </c>
      <c r="N757" s="1" t="e">
        <v>#N/A</v>
      </c>
      <c r="O757" s="1" t="e">
        <v>#N/A</v>
      </c>
      <c r="P757" s="1">
        <v>89</v>
      </c>
      <c r="Q757" s="1">
        <v>128.9</v>
      </c>
      <c r="R757" s="1">
        <v>172.5</v>
      </c>
      <c r="S757" s="23">
        <v>170</v>
      </c>
      <c r="T757" s="23">
        <v>130</v>
      </c>
      <c r="U757" s="23">
        <v>80</v>
      </c>
      <c r="V757" s="7">
        <v>125.86666666666667</v>
      </c>
    </row>
    <row r="758" spans="1:22" ht="15.75" customHeight="1" x14ac:dyDescent="0.2">
      <c r="A758" s="1" t="s">
        <v>4140</v>
      </c>
      <c r="B758" s="1" t="s">
        <v>5171</v>
      </c>
      <c r="C758" s="1" t="s">
        <v>675</v>
      </c>
      <c r="D758" s="1">
        <f>VLOOKUP(A758,samples!A:E,5,FALSE)</f>
        <v>867</v>
      </c>
      <c r="E758" s="1" t="s">
        <v>2971</v>
      </c>
      <c r="F758" s="1">
        <f>VLOOKUP(A758,samples!A:H,8,FALSE)</f>
        <v>3</v>
      </c>
      <c r="G758" s="1" t="s">
        <v>906</v>
      </c>
      <c r="H758" s="1" t="s">
        <v>1334</v>
      </c>
      <c r="I758" s="1" t="s">
        <v>74</v>
      </c>
      <c r="J758" s="1">
        <v>0</v>
      </c>
      <c r="K758" s="1" t="s">
        <v>75</v>
      </c>
      <c r="L758" s="1" t="s">
        <v>535</v>
      </c>
      <c r="M758" s="1" t="s">
        <v>755</v>
      </c>
      <c r="N758" s="1">
        <v>47.5</v>
      </c>
      <c r="O758" s="1">
        <v>2100</v>
      </c>
      <c r="P758" s="1">
        <v>86.8</v>
      </c>
      <c r="Q758" s="1">
        <v>125.2</v>
      </c>
      <c r="R758" s="1">
        <v>170.3</v>
      </c>
      <c r="S758" s="29">
        <v>170</v>
      </c>
      <c r="T758" s="29">
        <v>130</v>
      </c>
      <c r="U758" s="29">
        <v>90</v>
      </c>
      <c r="V758" s="7">
        <v>128.56666666666666</v>
      </c>
    </row>
    <row r="759" spans="1:22" ht="15.75" customHeight="1" x14ac:dyDescent="0.2">
      <c r="A759" s="1" t="s">
        <v>4695</v>
      </c>
      <c r="B759" s="1" t="s">
        <v>1059</v>
      </c>
      <c r="C759" s="1" t="s">
        <v>1059</v>
      </c>
      <c r="D759" s="1">
        <f>VLOOKUP(A759,samples!A:E,5,FALSE)</f>
        <v>868</v>
      </c>
      <c r="E759" s="1" t="s">
        <v>3702</v>
      </c>
      <c r="F759" s="1">
        <f>VLOOKUP(A759,samples!A:H,8,FALSE)</f>
        <v>3</v>
      </c>
      <c r="G759" s="1" t="s">
        <v>1918</v>
      </c>
      <c r="H759" s="1" t="s">
        <v>1330</v>
      </c>
      <c r="I759" s="1" t="s">
        <v>275</v>
      </c>
      <c r="J759" s="1">
        <v>0</v>
      </c>
      <c r="K759" s="1" t="s">
        <v>47</v>
      </c>
      <c r="L759" s="1" t="s">
        <v>535</v>
      </c>
      <c r="M759" s="1" t="s">
        <v>49</v>
      </c>
      <c r="N759" s="1">
        <v>37.799999999999997</v>
      </c>
      <c r="O759" s="1">
        <v>3214</v>
      </c>
      <c r="P759" s="1">
        <v>78</v>
      </c>
      <c r="Q759" s="1">
        <v>74.7</v>
      </c>
      <c r="R759" s="1">
        <v>105.6</v>
      </c>
      <c r="S759" s="55">
        <v>180</v>
      </c>
      <c r="T759" s="55">
        <v>180</v>
      </c>
      <c r="U759" s="55">
        <v>150</v>
      </c>
      <c r="V759" s="7">
        <v>169.90000000000003</v>
      </c>
    </row>
    <row r="760" spans="1:22" ht="15.75" customHeight="1" x14ac:dyDescent="0.2">
      <c r="A760" s="1" t="s">
        <v>3520</v>
      </c>
      <c r="B760" s="1" t="s">
        <v>340</v>
      </c>
      <c r="C760" s="1" t="s">
        <v>340</v>
      </c>
      <c r="D760" s="1">
        <f>VLOOKUP(A760,samples!A:E,5,FALSE)</f>
        <v>869</v>
      </c>
      <c r="E760" s="1" t="s">
        <v>2510</v>
      </c>
      <c r="F760" s="1">
        <f>VLOOKUP(A760,samples!A:H,8,FALSE)</f>
        <v>3</v>
      </c>
      <c r="G760" s="1" t="s">
        <v>296</v>
      </c>
      <c r="H760" s="1" t="s">
        <v>86</v>
      </c>
      <c r="I760" s="1" t="s">
        <v>61</v>
      </c>
      <c r="J760" s="1">
        <v>0</v>
      </c>
      <c r="K760" s="1" t="s">
        <v>434</v>
      </c>
      <c r="L760" s="1" t="e">
        <v>#N/A</v>
      </c>
      <c r="M760" s="1" t="e">
        <v>#N/A</v>
      </c>
      <c r="N760" s="1" t="e">
        <v>#N/A</v>
      </c>
      <c r="O760" s="1" t="e">
        <v>#N/A</v>
      </c>
      <c r="P760" s="1">
        <v>83.6</v>
      </c>
      <c r="Q760" s="1">
        <v>83.5</v>
      </c>
      <c r="R760" s="1">
        <v>108</v>
      </c>
      <c r="S760" s="82">
        <v>170</v>
      </c>
      <c r="T760" s="82">
        <v>170</v>
      </c>
      <c r="U760" s="82">
        <v>150</v>
      </c>
      <c r="V760" s="7">
        <v>164.3</v>
      </c>
    </row>
    <row r="761" spans="1:22" ht="15.75" customHeight="1" x14ac:dyDescent="0.2">
      <c r="A761" s="1" t="s">
        <v>4144</v>
      </c>
      <c r="B761" s="1" t="s">
        <v>5175</v>
      </c>
      <c r="C761" s="1" t="s">
        <v>675</v>
      </c>
      <c r="D761" s="1">
        <f>VLOOKUP(A761,samples!A:E,5,FALSE)</f>
        <v>870</v>
      </c>
      <c r="E761" s="1" t="s">
        <v>2974</v>
      </c>
      <c r="F761" s="1">
        <f>VLOOKUP(A761,samples!A:H,8,FALSE)</f>
        <v>3</v>
      </c>
      <c r="G761" s="1" t="s">
        <v>906</v>
      </c>
      <c r="H761" s="1" t="s">
        <v>1334</v>
      </c>
      <c r="I761" s="1" t="s">
        <v>74</v>
      </c>
      <c r="J761" s="1">
        <v>0</v>
      </c>
      <c r="K761" s="1" t="s">
        <v>75</v>
      </c>
      <c r="L761" s="1" t="s">
        <v>535</v>
      </c>
      <c r="M761" s="1" t="s">
        <v>755</v>
      </c>
      <c r="N761" s="1">
        <v>47.5</v>
      </c>
      <c r="O761" s="1">
        <v>2100</v>
      </c>
      <c r="P761" s="1">
        <v>86.8</v>
      </c>
      <c r="Q761" s="1">
        <v>125.2</v>
      </c>
      <c r="R761" s="1">
        <v>170.3</v>
      </c>
      <c r="S761" s="29">
        <v>170</v>
      </c>
      <c r="T761" s="29">
        <v>130</v>
      </c>
      <c r="U761" s="29">
        <v>90</v>
      </c>
      <c r="V761" s="7">
        <v>128.56666666666666</v>
      </c>
    </row>
    <row r="762" spans="1:22" ht="15.75" customHeight="1" x14ac:dyDescent="0.2">
      <c r="A762" s="1" t="s">
        <v>4815</v>
      </c>
      <c r="B762" s="1" t="s">
        <v>1164</v>
      </c>
      <c r="C762" s="1" t="s">
        <v>1164</v>
      </c>
      <c r="D762" s="1">
        <f>VLOOKUP(A762,samples!A:E,5,FALSE)</f>
        <v>871</v>
      </c>
      <c r="E762" s="1" t="s">
        <v>2444</v>
      </c>
      <c r="F762" s="1">
        <f>VLOOKUP(A762,samples!A:H,8,FALSE)</f>
        <v>3</v>
      </c>
      <c r="G762" s="1" t="s">
        <v>73</v>
      </c>
      <c r="H762" s="1" t="s">
        <v>86</v>
      </c>
      <c r="I762" s="1" t="s">
        <v>74</v>
      </c>
      <c r="J762" s="1" t="s">
        <v>1643</v>
      </c>
      <c r="K762" s="1" t="s">
        <v>356</v>
      </c>
      <c r="L762" s="1" t="s">
        <v>535</v>
      </c>
      <c r="M762" s="1" t="s">
        <v>49</v>
      </c>
      <c r="N762" s="1">
        <v>35.1</v>
      </c>
      <c r="O762" s="1">
        <v>3241</v>
      </c>
      <c r="P762" s="1">
        <v>79.5</v>
      </c>
      <c r="Q762" s="1">
        <v>120.4</v>
      </c>
      <c r="R762" s="1">
        <v>172.1</v>
      </c>
      <c r="S762" s="83">
        <v>180</v>
      </c>
      <c r="T762" s="83">
        <v>140</v>
      </c>
      <c r="U762" s="83">
        <v>80</v>
      </c>
      <c r="V762" s="7">
        <v>132</v>
      </c>
    </row>
    <row r="763" spans="1:22" ht="15.75" customHeight="1" x14ac:dyDescent="0.2">
      <c r="A763" s="1" t="s">
        <v>3504</v>
      </c>
      <c r="B763" s="1" t="s">
        <v>329</v>
      </c>
      <c r="C763" s="1" t="s">
        <v>329</v>
      </c>
      <c r="D763" s="1">
        <f>VLOOKUP(A763,samples!A:E,5,FALSE)</f>
        <v>873</v>
      </c>
      <c r="E763" s="1" t="s">
        <v>2501</v>
      </c>
      <c r="F763" s="1">
        <f>VLOOKUP(A763,samples!A:H,8,FALSE)</f>
        <v>3</v>
      </c>
      <c r="G763" s="1" t="s">
        <v>296</v>
      </c>
      <c r="H763" s="1" t="s">
        <v>86</v>
      </c>
      <c r="I763" s="1" t="s">
        <v>46</v>
      </c>
      <c r="J763" s="1">
        <v>0</v>
      </c>
      <c r="K763" s="1" t="s">
        <v>434</v>
      </c>
      <c r="L763" s="1" t="e">
        <v>#N/A</v>
      </c>
      <c r="M763" s="1" t="e">
        <v>#N/A</v>
      </c>
      <c r="N763" s="1" t="e">
        <v>#N/A</v>
      </c>
      <c r="O763" s="1" t="e">
        <v>#N/A</v>
      </c>
      <c r="P763" s="1">
        <v>89.8</v>
      </c>
      <c r="Q763" s="1">
        <v>132.80000000000001</v>
      </c>
      <c r="R763" s="1">
        <v>180.1</v>
      </c>
      <c r="S763" s="39">
        <v>170</v>
      </c>
      <c r="T763" s="39">
        <v>120</v>
      </c>
      <c r="U763" s="39">
        <v>80</v>
      </c>
      <c r="V763" s="7">
        <v>121.76666666666665</v>
      </c>
    </row>
    <row r="764" spans="1:22" ht="15.75" customHeight="1" x14ac:dyDescent="0.2">
      <c r="A764" s="1" t="s">
        <v>4891</v>
      </c>
      <c r="B764" s="1" t="s">
        <v>1203</v>
      </c>
      <c r="C764" s="1" t="s">
        <v>1203</v>
      </c>
      <c r="D764" s="1">
        <f>VLOOKUP(A764,samples!A:E,5,FALSE)</f>
        <v>874</v>
      </c>
      <c r="E764" s="1" t="s">
        <v>3904</v>
      </c>
      <c r="F764" s="1">
        <f>VLOOKUP(A764,samples!A:H,8,FALSE)</f>
        <v>3</v>
      </c>
      <c r="G764" s="1" t="s">
        <v>73</v>
      </c>
      <c r="H764" s="1" t="s">
        <v>86</v>
      </c>
      <c r="I764" s="1" t="s">
        <v>74</v>
      </c>
      <c r="J764" s="1" t="s">
        <v>1645</v>
      </c>
      <c r="K764" s="1" t="s">
        <v>434</v>
      </c>
      <c r="L764" s="1" t="e">
        <v>#N/A</v>
      </c>
      <c r="M764" s="1" t="e">
        <v>#N/A</v>
      </c>
      <c r="N764" s="1" t="e">
        <v>#N/A</v>
      </c>
      <c r="O764" s="1" t="e">
        <v>#N/A</v>
      </c>
      <c r="P764" s="1">
        <v>78.599999999999994</v>
      </c>
      <c r="Q764" s="1">
        <v>76.5</v>
      </c>
      <c r="R764" s="1">
        <v>100</v>
      </c>
      <c r="S764" s="56">
        <v>180</v>
      </c>
      <c r="T764" s="56">
        <v>180</v>
      </c>
      <c r="U764" s="56">
        <v>160</v>
      </c>
      <c r="V764" s="7">
        <v>170.96666666666667</v>
      </c>
    </row>
    <row r="765" spans="1:22" ht="15.75" customHeight="1" x14ac:dyDescent="0.2">
      <c r="A765" s="1" t="s">
        <v>4901</v>
      </c>
      <c r="B765" s="1" t="s">
        <v>1208</v>
      </c>
      <c r="C765" s="1" t="s">
        <v>1208</v>
      </c>
      <c r="D765" s="1">
        <f>VLOOKUP(A765,samples!A:E,5,FALSE)</f>
        <v>875</v>
      </c>
      <c r="E765" s="1" t="s">
        <v>3914</v>
      </c>
      <c r="F765" s="1">
        <f>VLOOKUP(A765,samples!A:H,8,FALSE)</f>
        <v>3</v>
      </c>
      <c r="G765" s="1" t="s">
        <v>73</v>
      </c>
      <c r="H765" s="1" t="s">
        <v>86</v>
      </c>
      <c r="I765" s="1" t="s">
        <v>74</v>
      </c>
      <c r="J765" s="1" t="s">
        <v>1645</v>
      </c>
      <c r="K765" s="1" t="s">
        <v>356</v>
      </c>
      <c r="L765" s="1" t="e">
        <v>#N/A</v>
      </c>
      <c r="M765" s="1" t="e">
        <v>#N/A</v>
      </c>
      <c r="N765" s="1" t="e">
        <v>#N/A</v>
      </c>
      <c r="O765" s="1" t="e">
        <v>#N/A</v>
      </c>
      <c r="P765" s="1">
        <v>76.3</v>
      </c>
      <c r="Q765" s="1">
        <v>76.400000000000006</v>
      </c>
      <c r="R765" s="1">
        <v>102.7</v>
      </c>
      <c r="S765" s="55">
        <v>180</v>
      </c>
      <c r="T765" s="55">
        <v>180</v>
      </c>
      <c r="U765" s="55">
        <v>150</v>
      </c>
      <c r="V765" s="7">
        <v>170.86666666666667</v>
      </c>
    </row>
    <row r="766" spans="1:22" ht="15.75" customHeight="1" x14ac:dyDescent="0.2">
      <c r="A766" s="1" t="s">
        <v>3338</v>
      </c>
      <c r="B766" s="1" t="s">
        <v>249</v>
      </c>
      <c r="C766" s="1" t="s">
        <v>249</v>
      </c>
      <c r="D766" s="1">
        <f>VLOOKUP(A766,samples!A:E,5,FALSE)</f>
        <v>876</v>
      </c>
      <c r="E766" s="1" t="s">
        <v>3339</v>
      </c>
      <c r="F766" s="1">
        <f>VLOOKUP(A766,samples!A:H,8,FALSE)</f>
        <v>3</v>
      </c>
      <c r="G766" s="1" t="s">
        <v>296</v>
      </c>
      <c r="H766" s="1" t="s">
        <v>86</v>
      </c>
      <c r="I766" s="1" t="s">
        <v>258</v>
      </c>
      <c r="J766" s="1">
        <v>0</v>
      </c>
      <c r="K766" s="1" t="s">
        <v>62</v>
      </c>
      <c r="L766" s="1" t="e">
        <v>#N/A</v>
      </c>
      <c r="M766" s="1" t="e">
        <v>#N/A</v>
      </c>
      <c r="N766" s="1" t="e">
        <v>#N/A</v>
      </c>
      <c r="O766" s="1" t="e">
        <v>#N/A</v>
      </c>
      <c r="P766" s="1">
        <v>72.099999999999994</v>
      </c>
      <c r="Q766" s="1">
        <v>64</v>
      </c>
      <c r="R766" s="1">
        <v>79.2</v>
      </c>
      <c r="S766" s="70">
        <v>180</v>
      </c>
      <c r="T766" s="70">
        <v>190</v>
      </c>
      <c r="U766" s="70">
        <v>180</v>
      </c>
      <c r="V766" s="7">
        <v>184.23333333333335</v>
      </c>
    </row>
    <row r="767" spans="1:22" ht="15.75" customHeight="1" x14ac:dyDescent="0.2">
      <c r="A767" s="1" t="s">
        <v>4898</v>
      </c>
      <c r="B767" s="1" t="s">
        <v>1206</v>
      </c>
      <c r="C767" s="1" t="s">
        <v>1206</v>
      </c>
      <c r="D767" s="1">
        <f>VLOOKUP(A767,samples!A:E,5,FALSE)</f>
        <v>877</v>
      </c>
      <c r="E767" s="1" t="s">
        <v>3910</v>
      </c>
      <c r="F767" s="1">
        <f>VLOOKUP(A767,samples!A:H,8,FALSE)</f>
        <v>3</v>
      </c>
      <c r="G767" s="1" t="s">
        <v>73</v>
      </c>
      <c r="H767" s="1" t="s">
        <v>86</v>
      </c>
      <c r="I767" s="1" t="s">
        <v>74</v>
      </c>
      <c r="J767" s="1" t="s">
        <v>1645</v>
      </c>
      <c r="K767" s="1" t="s">
        <v>356</v>
      </c>
      <c r="L767" s="1" t="s">
        <v>535</v>
      </c>
      <c r="M767" s="1" t="s">
        <v>201</v>
      </c>
      <c r="N767" s="1">
        <v>30.9</v>
      </c>
      <c r="O767" s="1">
        <v>2100</v>
      </c>
      <c r="P767" s="1">
        <v>78.7</v>
      </c>
      <c r="Q767" s="1">
        <v>77.099999999999994</v>
      </c>
      <c r="R767" s="1">
        <v>99</v>
      </c>
      <c r="S767" s="56">
        <v>180</v>
      </c>
      <c r="T767" s="56">
        <v>180</v>
      </c>
      <c r="U767" s="56">
        <v>160</v>
      </c>
      <c r="V767" s="7">
        <v>171.06666666666666</v>
      </c>
    </row>
    <row r="768" spans="1:22" ht="15.75" customHeight="1" x14ac:dyDescent="0.2">
      <c r="A768" s="1" t="s">
        <v>4896</v>
      </c>
      <c r="B768" s="1" t="s">
        <v>1205</v>
      </c>
      <c r="C768" s="1" t="s">
        <v>1205</v>
      </c>
      <c r="D768" s="1">
        <f>VLOOKUP(A768,samples!A:E,5,FALSE)</f>
        <v>878</v>
      </c>
      <c r="E768" s="1" t="s">
        <v>3907</v>
      </c>
      <c r="F768" s="1">
        <f>VLOOKUP(A768,samples!A:H,8,FALSE)</f>
        <v>3</v>
      </c>
      <c r="G768" s="1" t="s">
        <v>73</v>
      </c>
      <c r="H768" s="1" t="s">
        <v>86</v>
      </c>
      <c r="I768" s="1" t="s">
        <v>74</v>
      </c>
      <c r="J768" s="1" t="s">
        <v>1645</v>
      </c>
      <c r="K768" s="1" t="s">
        <v>356</v>
      </c>
      <c r="L768" s="1" t="e">
        <v>#N/A</v>
      </c>
      <c r="M768" s="1" t="e">
        <v>#N/A</v>
      </c>
      <c r="N768" s="1" t="e">
        <v>#N/A</v>
      </c>
      <c r="O768" s="1" t="e">
        <v>#N/A</v>
      </c>
      <c r="P768" s="1">
        <v>75.400000000000006</v>
      </c>
      <c r="Q768" s="1">
        <v>72.7</v>
      </c>
      <c r="R768" s="1">
        <v>97.7</v>
      </c>
      <c r="S768" s="56">
        <v>180</v>
      </c>
      <c r="T768" s="56">
        <v>180</v>
      </c>
      <c r="U768" s="56">
        <v>160</v>
      </c>
      <c r="V768" s="7">
        <v>174.06666666666666</v>
      </c>
    </row>
    <row r="769" spans="1:22" ht="15.75" customHeight="1" x14ac:dyDescent="0.2">
      <c r="A769" s="1" t="s">
        <v>3806</v>
      </c>
      <c r="B769" s="1" t="s">
        <v>501</v>
      </c>
      <c r="C769" s="1" t="s">
        <v>501</v>
      </c>
      <c r="D769" s="1">
        <f>VLOOKUP(A769,samples!A:E,5,FALSE)</f>
        <v>879</v>
      </c>
      <c r="E769" s="1" t="s">
        <v>2629</v>
      </c>
      <c r="F769" s="1">
        <f>VLOOKUP(A769,samples!A:H,8,FALSE)</f>
        <v>3</v>
      </c>
      <c r="G769" s="1" t="s">
        <v>341</v>
      </c>
      <c r="H769" s="1" t="s">
        <v>175</v>
      </c>
      <c r="I769" s="1" t="s">
        <v>5187</v>
      </c>
      <c r="J769" s="1">
        <v>0</v>
      </c>
      <c r="K769" s="1" t="s">
        <v>62</v>
      </c>
      <c r="L769" s="1" t="e">
        <v>#N/A</v>
      </c>
      <c r="M769" s="1" t="e">
        <v>#N/A</v>
      </c>
      <c r="N769" s="1" t="e">
        <v>#N/A</v>
      </c>
      <c r="O769" s="1" t="e">
        <v>#N/A</v>
      </c>
      <c r="P769" s="1">
        <v>81.8</v>
      </c>
      <c r="Q769" s="1">
        <v>124</v>
      </c>
      <c r="R769" s="1">
        <v>172.2</v>
      </c>
      <c r="S769" s="23">
        <v>170</v>
      </c>
      <c r="T769" s="23">
        <v>130</v>
      </c>
      <c r="U769" s="23">
        <v>80</v>
      </c>
      <c r="V769" s="7">
        <v>130</v>
      </c>
    </row>
    <row r="770" spans="1:22" ht="15.75" customHeight="1" x14ac:dyDescent="0.2">
      <c r="A770" s="1" t="s">
        <v>4745</v>
      </c>
      <c r="B770" s="1" t="s">
        <v>1102</v>
      </c>
      <c r="C770" s="1" t="s">
        <v>1102</v>
      </c>
      <c r="D770" s="1">
        <f>VLOOKUP(A770,samples!A:E,5,FALSE)</f>
        <v>880</v>
      </c>
      <c r="E770" s="1" t="s">
        <v>3750</v>
      </c>
      <c r="F770" s="1">
        <f>VLOOKUP(A770,samples!A:H,8,FALSE)</f>
        <v>3</v>
      </c>
      <c r="G770" s="1" t="s">
        <v>174</v>
      </c>
      <c r="H770" s="1" t="s">
        <v>175</v>
      </c>
      <c r="I770" s="1" t="s">
        <v>74</v>
      </c>
      <c r="J770" s="1">
        <v>0</v>
      </c>
      <c r="K770" s="1" t="s">
        <v>62</v>
      </c>
      <c r="L770" s="1" t="e">
        <v>#N/A</v>
      </c>
      <c r="M770" s="1" t="e">
        <v>#N/A</v>
      </c>
      <c r="N770" s="1" t="e">
        <v>#N/A</v>
      </c>
      <c r="O770" s="1" t="e">
        <v>#N/A</v>
      </c>
      <c r="P770" s="1">
        <v>94.9</v>
      </c>
      <c r="Q770" s="1">
        <v>135.80000000000001</v>
      </c>
      <c r="R770" s="1">
        <v>178.5</v>
      </c>
      <c r="S770" s="11">
        <v>160</v>
      </c>
      <c r="T770" s="11">
        <v>120</v>
      </c>
      <c r="U770" s="11">
        <v>80</v>
      </c>
      <c r="V770" s="7">
        <v>119.6</v>
      </c>
    </row>
    <row r="771" spans="1:22" ht="15.75" customHeight="1" x14ac:dyDescent="0.2">
      <c r="A771" s="1" t="s">
        <v>3925</v>
      </c>
      <c r="B771" s="1" t="s">
        <v>5189</v>
      </c>
      <c r="C771" s="1" t="s">
        <v>540</v>
      </c>
      <c r="D771" s="1">
        <f>VLOOKUP(A771,samples!A:E,5,FALSE)</f>
        <v>881</v>
      </c>
      <c r="E771" s="1" t="s">
        <v>2345</v>
      </c>
      <c r="F771" s="1">
        <f>VLOOKUP(A771,samples!A:H,8,FALSE)</f>
        <v>3</v>
      </c>
      <c r="G771" s="1" t="s">
        <v>341</v>
      </c>
      <c r="H771" s="1" t="s">
        <v>175</v>
      </c>
      <c r="I771" s="1" t="s">
        <v>275</v>
      </c>
      <c r="J771" s="1">
        <v>0</v>
      </c>
      <c r="K771" s="1" t="s">
        <v>47</v>
      </c>
      <c r="L771" s="1" t="e">
        <v>#N/A</v>
      </c>
      <c r="M771" s="1" t="e">
        <v>#N/A</v>
      </c>
      <c r="N771" s="1" t="e">
        <v>#N/A</v>
      </c>
      <c r="O771" s="1" t="e">
        <v>#N/A</v>
      </c>
      <c r="P771" s="1">
        <v>75</v>
      </c>
      <c r="Q771" s="1">
        <v>68.400000000000006</v>
      </c>
      <c r="R771" s="1">
        <v>89.3</v>
      </c>
      <c r="S771" s="36">
        <v>180</v>
      </c>
      <c r="T771" s="36">
        <v>190</v>
      </c>
      <c r="U771" s="36">
        <v>170</v>
      </c>
      <c r="V771" s="7">
        <v>178.43333333333334</v>
      </c>
    </row>
    <row r="772" spans="1:22" ht="15.75" customHeight="1" x14ac:dyDescent="0.2">
      <c r="A772" s="1" t="s">
        <v>3928</v>
      </c>
      <c r="B772" s="1" t="s">
        <v>999</v>
      </c>
      <c r="C772" s="1" t="s">
        <v>999</v>
      </c>
      <c r="D772" s="1">
        <f>VLOOKUP(A772,samples!A:E,5,FALSE)</f>
        <v>882</v>
      </c>
      <c r="E772" s="1" t="s">
        <v>2345</v>
      </c>
      <c r="F772" s="1">
        <f>VLOOKUP(A772,samples!A:H,8,FALSE)</f>
        <v>3</v>
      </c>
      <c r="G772" s="1" t="s">
        <v>174</v>
      </c>
      <c r="H772" s="1" t="s">
        <v>175</v>
      </c>
      <c r="I772" s="1" t="s">
        <v>275</v>
      </c>
      <c r="J772" s="1">
        <v>0</v>
      </c>
      <c r="K772" s="1" t="s">
        <v>62</v>
      </c>
      <c r="L772" s="1" t="e">
        <v>#N/A</v>
      </c>
      <c r="M772" s="1" t="e">
        <v>#N/A</v>
      </c>
      <c r="N772" s="1" t="e">
        <v>#N/A</v>
      </c>
      <c r="O772" s="1" t="e">
        <v>#N/A</v>
      </c>
      <c r="P772" s="1">
        <v>64.5</v>
      </c>
      <c r="Q772" s="1">
        <v>91.3</v>
      </c>
      <c r="R772" s="1">
        <v>143.80000000000001</v>
      </c>
      <c r="S772" s="12">
        <v>190</v>
      </c>
      <c r="T772" s="12">
        <v>160</v>
      </c>
      <c r="U772" s="12">
        <v>110</v>
      </c>
      <c r="V772" s="7">
        <v>156.13333333333333</v>
      </c>
    </row>
    <row r="773" spans="1:22" ht="15.75" customHeight="1" x14ac:dyDescent="0.2">
      <c r="A773" s="1" t="s">
        <v>3605</v>
      </c>
      <c r="B773" s="1" t="s">
        <v>5192</v>
      </c>
      <c r="C773" s="1" t="s">
        <v>375</v>
      </c>
      <c r="D773" s="1">
        <f>VLOOKUP(A773,samples!A:E,5,FALSE)</f>
        <v>883</v>
      </c>
      <c r="E773" s="1" t="s">
        <v>2553</v>
      </c>
      <c r="F773" s="1">
        <f>VLOOKUP(A773,samples!A:H,8,FALSE)</f>
        <v>3</v>
      </c>
      <c r="G773" s="1" t="s">
        <v>858</v>
      </c>
      <c r="H773" s="1" t="s">
        <v>279</v>
      </c>
      <c r="I773" s="1" t="s">
        <v>46</v>
      </c>
      <c r="J773" s="1">
        <v>0</v>
      </c>
      <c r="K773" s="1" t="s">
        <v>47</v>
      </c>
      <c r="L773" s="1" t="e">
        <v>#N/A</v>
      </c>
      <c r="M773" s="1" t="e">
        <v>#N/A</v>
      </c>
      <c r="N773" s="1" t="e">
        <v>#N/A</v>
      </c>
      <c r="O773" s="1" t="e">
        <v>#N/A</v>
      </c>
      <c r="P773" s="1">
        <v>78.400000000000006</v>
      </c>
      <c r="Q773" s="1">
        <v>86.1</v>
      </c>
      <c r="R773" s="1">
        <v>134.6</v>
      </c>
      <c r="S773" s="31">
        <v>180</v>
      </c>
      <c r="T773" s="31">
        <v>170</v>
      </c>
      <c r="U773" s="31">
        <v>120</v>
      </c>
      <c r="V773" s="7">
        <v>156.30000000000001</v>
      </c>
    </row>
    <row r="774" spans="1:22" ht="15.75" customHeight="1" x14ac:dyDescent="0.2">
      <c r="A774" s="1" t="s">
        <v>4806</v>
      </c>
      <c r="B774" s="1" t="s">
        <v>1160</v>
      </c>
      <c r="C774" s="1" t="s">
        <v>1160</v>
      </c>
      <c r="D774" s="1">
        <f>VLOOKUP(A774,samples!A:E,5,FALSE)</f>
        <v>884</v>
      </c>
      <c r="E774" s="1" t="s">
        <v>3815</v>
      </c>
      <c r="F774" s="1">
        <f>VLOOKUP(A774,samples!A:H,8,FALSE)</f>
        <v>3</v>
      </c>
      <c r="G774" s="1" t="s">
        <v>73</v>
      </c>
      <c r="H774" s="1" t="s">
        <v>86</v>
      </c>
      <c r="I774" s="1" t="s">
        <v>74</v>
      </c>
      <c r="J774" s="1" t="s">
        <v>1643</v>
      </c>
      <c r="K774" s="1" t="s">
        <v>356</v>
      </c>
      <c r="L774" s="1" t="e">
        <v>#N/A</v>
      </c>
      <c r="M774" s="1" t="e">
        <v>#N/A</v>
      </c>
      <c r="N774" s="1" t="e">
        <v>#N/A</v>
      </c>
      <c r="O774" s="1" t="e">
        <v>#N/A</v>
      </c>
      <c r="P774" s="1">
        <v>94.8</v>
      </c>
      <c r="Q774" s="1">
        <v>138.30000000000001</v>
      </c>
      <c r="R774" s="1">
        <v>183.7</v>
      </c>
      <c r="S774" s="46">
        <v>160</v>
      </c>
      <c r="T774" s="46">
        <v>120</v>
      </c>
      <c r="U774" s="46">
        <v>70</v>
      </c>
      <c r="V774" s="7">
        <v>117.06666666666666</v>
      </c>
    </row>
    <row r="775" spans="1:22" ht="15.75" customHeight="1" x14ac:dyDescent="0.2">
      <c r="A775" s="1" t="s">
        <v>4803</v>
      </c>
      <c r="B775" s="1" t="s">
        <v>1159</v>
      </c>
      <c r="C775" s="1" t="s">
        <v>1159</v>
      </c>
      <c r="D775" s="1">
        <f>VLOOKUP(A775,samples!A:E,5,FALSE)</f>
        <v>885</v>
      </c>
      <c r="E775" s="1" t="s">
        <v>3811</v>
      </c>
      <c r="F775" s="1">
        <f>VLOOKUP(A775,samples!A:H,8,FALSE)</f>
        <v>3</v>
      </c>
      <c r="G775" s="1" t="s">
        <v>73</v>
      </c>
      <c r="H775" s="1" t="s">
        <v>86</v>
      </c>
      <c r="I775" s="1" t="s">
        <v>74</v>
      </c>
      <c r="J775" s="1" t="s">
        <v>1643</v>
      </c>
      <c r="K775" s="1" t="s">
        <v>356</v>
      </c>
      <c r="L775" s="1" t="e">
        <v>#N/A</v>
      </c>
      <c r="M775" s="1" t="e">
        <v>#N/A</v>
      </c>
      <c r="N775" s="1" t="e">
        <v>#N/A</v>
      </c>
      <c r="O775" s="1" t="e">
        <v>#N/A</v>
      </c>
      <c r="P775" s="1">
        <v>95.3</v>
      </c>
      <c r="Q775" s="1">
        <v>138.4</v>
      </c>
      <c r="R775" s="1">
        <v>184.3</v>
      </c>
      <c r="S775" s="46">
        <v>160</v>
      </c>
      <c r="T775" s="46">
        <v>120</v>
      </c>
      <c r="U775" s="46">
        <v>70</v>
      </c>
      <c r="V775" s="7">
        <v>116.66666666666666</v>
      </c>
    </row>
    <row r="776" spans="1:22" ht="15.75" customHeight="1" x14ac:dyDescent="0.2">
      <c r="A776" s="1" t="s">
        <v>4885</v>
      </c>
      <c r="B776" s="1" t="s">
        <v>1197</v>
      </c>
      <c r="C776" s="1" t="s">
        <v>1197</v>
      </c>
      <c r="D776" s="1">
        <f>VLOOKUP(A776,samples!A:E,5,FALSE)</f>
        <v>886</v>
      </c>
      <c r="E776" s="1" t="s">
        <v>3890</v>
      </c>
      <c r="F776" s="1">
        <f>VLOOKUP(A776,samples!A:H,8,FALSE)</f>
        <v>3</v>
      </c>
      <c r="G776" s="1" t="s">
        <v>73</v>
      </c>
      <c r="H776" s="1" t="s">
        <v>86</v>
      </c>
      <c r="I776" s="1" t="s">
        <v>74</v>
      </c>
      <c r="J776" s="1" t="s">
        <v>1643</v>
      </c>
      <c r="K776" s="1" t="s">
        <v>356</v>
      </c>
      <c r="L776" s="1" t="s">
        <v>535</v>
      </c>
      <c r="M776" s="1" t="s">
        <v>49</v>
      </c>
      <c r="N776" s="1">
        <v>30.1</v>
      </c>
      <c r="O776" s="1">
        <v>3214</v>
      </c>
      <c r="P776" s="1">
        <v>77.099999999999994</v>
      </c>
      <c r="Q776" s="1">
        <v>71.599999999999994</v>
      </c>
      <c r="R776" s="1">
        <v>92.5</v>
      </c>
      <c r="S776" s="56">
        <v>180</v>
      </c>
      <c r="T776" s="56">
        <v>180</v>
      </c>
      <c r="U776" s="56">
        <v>160</v>
      </c>
      <c r="V776" s="7">
        <v>175.60000000000002</v>
      </c>
    </row>
    <row r="777" spans="1:22" ht="15.75" customHeight="1" x14ac:dyDescent="0.2">
      <c r="A777" s="1" t="s">
        <v>3644</v>
      </c>
      <c r="B777" s="1" t="s">
        <v>398</v>
      </c>
      <c r="C777" s="1" t="s">
        <v>398</v>
      </c>
      <c r="D777" s="1">
        <f>VLOOKUP(A777,samples!A:E,5,FALSE)</f>
        <v>887</v>
      </c>
      <c r="E777" s="1" t="s">
        <v>2574</v>
      </c>
      <c r="F777" s="1">
        <f>VLOOKUP(A777,samples!A:H,8,FALSE)</f>
        <v>3</v>
      </c>
      <c r="G777" s="1" t="s">
        <v>374</v>
      </c>
      <c r="H777" s="1" t="s">
        <v>374</v>
      </c>
      <c r="I777" s="1" t="s">
        <v>374</v>
      </c>
      <c r="J777" s="1">
        <v>0</v>
      </c>
      <c r="K777" s="1" t="s">
        <v>47</v>
      </c>
      <c r="L777" s="1" t="e">
        <v>#N/A</v>
      </c>
      <c r="M777" s="1" t="e">
        <v>#N/A</v>
      </c>
      <c r="N777" s="1" t="e">
        <v>#N/A</v>
      </c>
      <c r="O777" s="1" t="e">
        <v>#N/A</v>
      </c>
      <c r="P777" s="1">
        <v>85.4</v>
      </c>
      <c r="Q777" s="1">
        <v>128.1</v>
      </c>
      <c r="R777" s="1">
        <v>176.6</v>
      </c>
      <c r="S777" s="23">
        <v>170</v>
      </c>
      <c r="T777" s="23">
        <v>130</v>
      </c>
      <c r="U777" s="23">
        <v>80</v>
      </c>
      <c r="V777" s="7">
        <v>125.96666666666667</v>
      </c>
    </row>
    <row r="778" spans="1:22" ht="15.75" customHeight="1" x14ac:dyDescent="0.2">
      <c r="A778" s="1" t="s">
        <v>4467</v>
      </c>
      <c r="B778" s="1" t="s">
        <v>909</v>
      </c>
      <c r="C778" s="1" t="s">
        <v>909</v>
      </c>
      <c r="D778" s="1">
        <f>VLOOKUP(A778,samples!A:E,5,FALSE)</f>
        <v>888</v>
      </c>
      <c r="E778" s="1" t="s">
        <v>3399</v>
      </c>
      <c r="F778" s="1">
        <f>VLOOKUP(A778,samples!A:H,8,FALSE)</f>
        <v>3</v>
      </c>
      <c r="G778" s="1" t="s">
        <v>174</v>
      </c>
      <c r="H778" s="1" t="s">
        <v>175</v>
      </c>
      <c r="I778" s="1" t="s">
        <v>773</v>
      </c>
      <c r="J778" s="1">
        <v>0</v>
      </c>
      <c r="K778" s="1" t="s">
        <v>47</v>
      </c>
      <c r="L778" s="1" t="e">
        <v>#N/A</v>
      </c>
      <c r="M778" s="1" t="e">
        <v>#N/A</v>
      </c>
      <c r="N778" s="1" t="e">
        <v>#N/A</v>
      </c>
      <c r="O778" s="1" t="e">
        <v>#N/A</v>
      </c>
      <c r="P778" s="1">
        <v>76</v>
      </c>
      <c r="Q778" s="1">
        <v>80.400000000000006</v>
      </c>
      <c r="R778" s="1">
        <v>136.9</v>
      </c>
      <c r="S778" s="51">
        <v>180</v>
      </c>
      <c r="T778" s="51">
        <v>180</v>
      </c>
      <c r="U778" s="51">
        <v>120</v>
      </c>
      <c r="V778" s="7">
        <v>158.23333333333335</v>
      </c>
    </row>
    <row r="779" spans="1:22" ht="15.75" customHeight="1" x14ac:dyDescent="0.2">
      <c r="A779" s="1" t="s">
        <v>3620</v>
      </c>
      <c r="B779" s="1" t="s">
        <v>5199</v>
      </c>
      <c r="C779" s="1" t="s">
        <v>379</v>
      </c>
      <c r="D779" s="1">
        <f>VLOOKUP(A779,samples!A:E,5,FALSE)</f>
        <v>889</v>
      </c>
      <c r="E779" s="1" t="s">
        <v>2558</v>
      </c>
      <c r="F779" s="1">
        <f>VLOOKUP(A779,samples!A:H,8,FALSE)</f>
        <v>3</v>
      </c>
      <c r="G779" s="1" t="s">
        <v>947</v>
      </c>
      <c r="H779" s="1" t="s">
        <v>1308</v>
      </c>
      <c r="I779" s="1" t="s">
        <v>258</v>
      </c>
      <c r="J779" s="1">
        <v>0</v>
      </c>
      <c r="K779" s="1" t="s">
        <v>434</v>
      </c>
      <c r="L779" s="1" t="e">
        <v>#N/A</v>
      </c>
      <c r="M779" s="1" t="e">
        <v>#N/A</v>
      </c>
      <c r="N779" s="1" t="e">
        <v>#N/A</v>
      </c>
      <c r="O779" s="1" t="e">
        <v>#N/A</v>
      </c>
      <c r="P779" s="1">
        <v>87.7</v>
      </c>
      <c r="Q779" s="1">
        <v>109.2</v>
      </c>
      <c r="R779" s="1">
        <v>156.9</v>
      </c>
      <c r="S779" s="21">
        <v>170</v>
      </c>
      <c r="T779" s="21">
        <v>150</v>
      </c>
      <c r="U779" s="21">
        <v>100</v>
      </c>
      <c r="V779" s="7">
        <v>138.06666666666666</v>
      </c>
    </row>
    <row r="780" spans="1:22" ht="15.75" customHeight="1" x14ac:dyDescent="0.2">
      <c r="A780" s="1" t="s">
        <v>4740</v>
      </c>
      <c r="B780" s="1" t="s">
        <v>1098</v>
      </c>
      <c r="C780" s="1" t="s">
        <v>1098</v>
      </c>
      <c r="D780" s="1">
        <f>VLOOKUP(A780,samples!A:E,5,FALSE)</f>
        <v>890</v>
      </c>
      <c r="E780" s="1" t="s">
        <v>3743</v>
      </c>
      <c r="F780" s="1">
        <f>VLOOKUP(A780,samples!A:H,8,FALSE)</f>
        <v>3</v>
      </c>
      <c r="G780" s="1" t="s">
        <v>174</v>
      </c>
      <c r="H780" s="1" t="s">
        <v>175</v>
      </c>
      <c r="I780" s="1" t="s">
        <v>74</v>
      </c>
      <c r="J780" s="1">
        <v>0</v>
      </c>
      <c r="K780" s="1" t="s">
        <v>62</v>
      </c>
      <c r="L780" s="1" t="e">
        <v>#N/A</v>
      </c>
      <c r="M780" s="1" t="e">
        <v>#N/A</v>
      </c>
      <c r="N780" s="1" t="e">
        <v>#N/A</v>
      </c>
      <c r="O780" s="1" t="e">
        <v>#N/A</v>
      </c>
      <c r="P780" s="1">
        <v>74.400000000000006</v>
      </c>
      <c r="Q780" s="1">
        <v>71.900000000000006</v>
      </c>
      <c r="R780" s="1">
        <v>125.8</v>
      </c>
      <c r="S780" s="26">
        <v>180</v>
      </c>
      <c r="T780" s="26">
        <v>180</v>
      </c>
      <c r="U780" s="26">
        <v>130</v>
      </c>
      <c r="V780" s="7">
        <v>165.3</v>
      </c>
    </row>
    <row r="781" spans="1:22" ht="15.75" customHeight="1" x14ac:dyDescent="0.2">
      <c r="A781" s="1" t="s">
        <v>4742</v>
      </c>
      <c r="B781" s="1" t="s">
        <v>5202</v>
      </c>
      <c r="C781" s="1" t="s">
        <v>1098</v>
      </c>
      <c r="D781" s="1">
        <f>VLOOKUP(A781,samples!A:E,5,FALSE)</f>
        <v>891</v>
      </c>
      <c r="E781" s="1" t="s">
        <v>3748</v>
      </c>
      <c r="F781" s="1">
        <f>VLOOKUP(A781,samples!A:H,8,FALSE)</f>
        <v>3</v>
      </c>
      <c r="G781" s="1" t="s">
        <v>174</v>
      </c>
      <c r="H781" s="1" t="s">
        <v>175</v>
      </c>
      <c r="I781" s="1" t="s">
        <v>74</v>
      </c>
      <c r="J781" s="1">
        <v>0</v>
      </c>
      <c r="K781" s="1" t="s">
        <v>62</v>
      </c>
      <c r="L781" s="1" t="e">
        <v>#N/A</v>
      </c>
      <c r="M781" s="1" t="e">
        <v>#N/A</v>
      </c>
      <c r="N781" s="1" t="e">
        <v>#N/A</v>
      </c>
      <c r="O781" s="1" t="e">
        <v>#N/A</v>
      </c>
      <c r="P781" s="1">
        <v>74.400000000000006</v>
      </c>
      <c r="Q781" s="1">
        <v>71.900000000000006</v>
      </c>
      <c r="R781" s="1">
        <v>125.8</v>
      </c>
      <c r="S781" s="26">
        <v>180</v>
      </c>
      <c r="T781" s="26">
        <v>180</v>
      </c>
      <c r="U781" s="26">
        <v>130</v>
      </c>
      <c r="V781" s="7">
        <v>165.3</v>
      </c>
    </row>
    <row r="782" spans="1:22" ht="15.75" customHeight="1" x14ac:dyDescent="0.2">
      <c r="A782" s="1" t="s">
        <v>4732</v>
      </c>
      <c r="B782" s="1" t="s">
        <v>5204</v>
      </c>
      <c r="C782" s="1" t="s">
        <v>1095</v>
      </c>
      <c r="D782" s="1">
        <f>VLOOKUP(A782,samples!A:E,5,FALSE)</f>
        <v>892</v>
      </c>
      <c r="E782" s="1" t="s">
        <v>3732</v>
      </c>
      <c r="F782" s="1">
        <f>VLOOKUP(A782,samples!A:H,8,FALSE)</f>
        <v>3</v>
      </c>
      <c r="G782" s="1" t="s">
        <v>174</v>
      </c>
      <c r="H782" s="1" t="s">
        <v>175</v>
      </c>
      <c r="I782" s="1" t="s">
        <v>74</v>
      </c>
      <c r="J782" s="1">
        <v>0</v>
      </c>
      <c r="K782" s="1" t="s">
        <v>75</v>
      </c>
      <c r="L782" s="1" t="e">
        <v>#N/A</v>
      </c>
      <c r="M782" s="1" t="e">
        <v>#N/A</v>
      </c>
      <c r="N782" s="1" t="e">
        <v>#N/A</v>
      </c>
      <c r="O782" s="1" t="e">
        <v>#N/A</v>
      </c>
      <c r="P782" s="1">
        <v>87.1</v>
      </c>
      <c r="Q782" s="1">
        <v>131</v>
      </c>
      <c r="R782" s="1">
        <v>178.7</v>
      </c>
      <c r="S782" s="23">
        <v>170</v>
      </c>
      <c r="T782" s="23">
        <v>130</v>
      </c>
      <c r="U782" s="23">
        <v>80</v>
      </c>
      <c r="V782" s="7">
        <v>123.73333333333335</v>
      </c>
    </row>
    <row r="783" spans="1:22" ht="15.75" customHeight="1" x14ac:dyDescent="0.2">
      <c r="A783" s="1" t="s">
        <v>4734</v>
      </c>
      <c r="B783" s="1" t="s">
        <v>5206</v>
      </c>
      <c r="C783" s="1" t="s">
        <v>1095</v>
      </c>
      <c r="D783" s="1">
        <f>VLOOKUP(A783,samples!A:E,5,FALSE)</f>
        <v>893</v>
      </c>
      <c r="E783" s="1" t="s">
        <v>3736</v>
      </c>
      <c r="F783" s="1">
        <f>VLOOKUP(A783,samples!A:H,8,FALSE)</f>
        <v>3</v>
      </c>
      <c r="G783" s="1" t="s">
        <v>174</v>
      </c>
      <c r="H783" s="1" t="s">
        <v>175</v>
      </c>
      <c r="I783" s="1" t="s">
        <v>74</v>
      </c>
      <c r="J783" s="1">
        <v>0</v>
      </c>
      <c r="K783" s="1" t="s">
        <v>75</v>
      </c>
      <c r="L783" s="1" t="e">
        <v>#N/A</v>
      </c>
      <c r="M783" s="1" t="e">
        <v>#N/A</v>
      </c>
      <c r="N783" s="1" t="e">
        <v>#N/A</v>
      </c>
      <c r="O783" s="1" t="e">
        <v>#N/A</v>
      </c>
      <c r="P783" s="1">
        <v>87.1</v>
      </c>
      <c r="Q783" s="1">
        <v>131</v>
      </c>
      <c r="R783" s="1">
        <v>178.7</v>
      </c>
      <c r="S783" s="23">
        <v>170</v>
      </c>
      <c r="T783" s="23">
        <v>130</v>
      </c>
      <c r="U783" s="23">
        <v>80</v>
      </c>
      <c r="V783" s="7">
        <v>123.73333333333335</v>
      </c>
    </row>
    <row r="784" spans="1:22" ht="15.75" customHeight="1" x14ac:dyDescent="0.2">
      <c r="A784" s="1" t="s">
        <v>4747</v>
      </c>
      <c r="B784" s="1" t="s">
        <v>5208</v>
      </c>
      <c r="C784" s="1" t="s">
        <v>1102</v>
      </c>
      <c r="D784" s="1">
        <f>VLOOKUP(A784,samples!A:E,5,FALSE)</f>
        <v>894</v>
      </c>
      <c r="E784" s="1" t="s">
        <v>3753</v>
      </c>
      <c r="F784" s="1">
        <f>VLOOKUP(A784,samples!A:H,8,FALSE)</f>
        <v>3</v>
      </c>
      <c r="G784" s="1" t="s">
        <v>174</v>
      </c>
      <c r="H784" s="1" t="s">
        <v>175</v>
      </c>
      <c r="I784" s="1" t="s">
        <v>74</v>
      </c>
      <c r="J784" s="1">
        <v>0</v>
      </c>
      <c r="K784" s="1" t="s">
        <v>62</v>
      </c>
      <c r="L784" s="1" t="e">
        <v>#N/A</v>
      </c>
      <c r="M784" s="1" t="e">
        <v>#N/A</v>
      </c>
      <c r="N784" s="1" t="e">
        <v>#N/A</v>
      </c>
      <c r="O784" s="1" t="e">
        <v>#N/A</v>
      </c>
      <c r="P784" s="1">
        <v>94.9</v>
      </c>
      <c r="Q784" s="1">
        <v>135.80000000000001</v>
      </c>
      <c r="R784" s="1">
        <v>178.5</v>
      </c>
      <c r="S784" s="11">
        <v>160</v>
      </c>
      <c r="T784" s="11">
        <v>120</v>
      </c>
      <c r="U784" s="11">
        <v>80</v>
      </c>
      <c r="V784" s="7">
        <v>119.6</v>
      </c>
    </row>
    <row r="785" spans="1:22" ht="15.75" customHeight="1" x14ac:dyDescent="0.2">
      <c r="A785" s="1" t="s">
        <v>3463</v>
      </c>
      <c r="B785" s="1" t="s">
        <v>316</v>
      </c>
      <c r="C785" s="1" t="s">
        <v>316</v>
      </c>
      <c r="D785" s="1">
        <f>VLOOKUP(A785,samples!A:E,5,FALSE)</f>
        <v>895</v>
      </c>
      <c r="E785" s="1" t="s">
        <v>2483</v>
      </c>
      <c r="F785" s="1">
        <f>VLOOKUP(A785,samples!A:H,8,FALSE)</f>
        <v>3</v>
      </c>
      <c r="G785" s="1" t="s">
        <v>987</v>
      </c>
      <c r="H785" s="1" t="s">
        <v>107</v>
      </c>
      <c r="I785" s="1" t="s">
        <v>61</v>
      </c>
      <c r="J785" s="1">
        <v>0</v>
      </c>
      <c r="K785" s="1" t="s">
        <v>434</v>
      </c>
      <c r="L785" s="1" t="e">
        <v>#N/A</v>
      </c>
      <c r="M785" s="1" t="e">
        <v>#N/A</v>
      </c>
      <c r="N785" s="1" t="e">
        <v>#N/A</v>
      </c>
      <c r="O785" s="1" t="e">
        <v>#N/A</v>
      </c>
      <c r="P785" s="1">
        <v>134.5</v>
      </c>
      <c r="Q785" s="1">
        <v>179.4</v>
      </c>
      <c r="R785" s="1">
        <v>200.5</v>
      </c>
      <c r="S785" s="58">
        <v>120</v>
      </c>
      <c r="T785" s="58">
        <v>80</v>
      </c>
      <c r="U785" s="58">
        <v>60</v>
      </c>
      <c r="V785" s="7">
        <v>84.533333333333331</v>
      </c>
    </row>
    <row r="786" spans="1:22" ht="15.75" customHeight="1" x14ac:dyDescent="0.2">
      <c r="A786" s="1" t="s">
        <v>5211</v>
      </c>
      <c r="B786" s="1" t="s">
        <v>2143</v>
      </c>
      <c r="C786" s="1" t="s">
        <v>2143</v>
      </c>
      <c r="D786" s="1">
        <f>VLOOKUP(A786,samples!A:E,5,FALSE)</f>
        <v>896</v>
      </c>
      <c r="E786" s="1" t="s">
        <v>2145</v>
      </c>
      <c r="F786" s="1">
        <f>VLOOKUP(A786,samples!A:H,8,FALSE)</f>
        <v>3</v>
      </c>
      <c r="G786" s="1" t="s">
        <v>1660</v>
      </c>
      <c r="H786" s="1" t="s">
        <v>1335</v>
      </c>
      <c r="I786" s="1" t="s">
        <v>374</v>
      </c>
      <c r="J786" s="1">
        <v>0</v>
      </c>
      <c r="K786" s="1" t="e">
        <v>#N/A</v>
      </c>
      <c r="L786" s="1" t="e">
        <v>#N/A</v>
      </c>
      <c r="M786" s="1" t="e">
        <v>#N/A</v>
      </c>
      <c r="N786" s="1" t="e">
        <v>#N/A</v>
      </c>
      <c r="O786" s="1" t="e">
        <v>#N/A</v>
      </c>
      <c r="P786" s="1" t="e">
        <v>#N/A</v>
      </c>
      <c r="Q786" s="1" t="e">
        <v>#N/A</v>
      </c>
      <c r="R786" s="1" t="e">
        <v>#N/A</v>
      </c>
      <c r="S786" s="1" t="e">
        <v>#N/A</v>
      </c>
      <c r="T786" s="1" t="e">
        <v>#N/A</v>
      </c>
      <c r="U786" s="1" t="e">
        <v>#N/A</v>
      </c>
      <c r="V786" s="7" t="e">
        <v>#N/A</v>
      </c>
    </row>
    <row r="787" spans="1:22" ht="15.75" customHeight="1" x14ac:dyDescent="0.2">
      <c r="A787" s="1" t="s">
        <v>2153</v>
      </c>
      <c r="B787" s="1" t="s">
        <v>2152</v>
      </c>
      <c r="C787" s="1" t="s">
        <v>2152</v>
      </c>
      <c r="D787" s="1">
        <f>VLOOKUP(A787,samples!A:E,5,FALSE)</f>
        <v>897</v>
      </c>
      <c r="E787" s="1" t="s">
        <v>2155</v>
      </c>
      <c r="F787" s="1">
        <f>VLOOKUP(A787,samples!A:H,8,FALSE)</f>
        <v>3</v>
      </c>
      <c r="G787" s="1" t="s">
        <v>1660</v>
      </c>
      <c r="H787" s="1" t="s">
        <v>1335</v>
      </c>
      <c r="I787" s="1" t="s">
        <v>374</v>
      </c>
      <c r="J787" s="1">
        <v>0</v>
      </c>
      <c r="K787" s="1" t="e">
        <v>#N/A</v>
      </c>
      <c r="L787" s="1" t="e">
        <v>#N/A</v>
      </c>
      <c r="M787" s="1" t="e">
        <v>#N/A</v>
      </c>
      <c r="N787" s="1" t="e">
        <v>#N/A</v>
      </c>
      <c r="O787" s="1" t="e">
        <v>#N/A</v>
      </c>
      <c r="P787" s="1" t="e">
        <v>#N/A</v>
      </c>
      <c r="Q787" s="1" t="e">
        <v>#N/A</v>
      </c>
      <c r="R787" s="1" t="e">
        <v>#N/A</v>
      </c>
      <c r="S787" s="1" t="e">
        <v>#N/A</v>
      </c>
      <c r="T787" s="1" t="e">
        <v>#N/A</v>
      </c>
      <c r="U787" s="1" t="e">
        <v>#N/A</v>
      </c>
      <c r="V787" s="7" t="e">
        <v>#N/A</v>
      </c>
    </row>
    <row r="788" spans="1:22" ht="15.75" customHeight="1" x14ac:dyDescent="0.2">
      <c r="A788" s="1" t="s">
        <v>2159</v>
      </c>
      <c r="B788" s="1" t="s">
        <v>2158</v>
      </c>
      <c r="C788" s="1" t="s">
        <v>2158</v>
      </c>
      <c r="D788" s="1">
        <f>VLOOKUP(A788,samples!A:E,5,FALSE)</f>
        <v>898</v>
      </c>
      <c r="E788" s="1" t="s">
        <v>2160</v>
      </c>
      <c r="F788" s="1">
        <f>VLOOKUP(A788,samples!A:H,8,FALSE)</f>
        <v>3</v>
      </c>
      <c r="G788" s="1" t="s">
        <v>1660</v>
      </c>
      <c r="H788" s="1" t="s">
        <v>1335</v>
      </c>
      <c r="I788" s="1" t="s">
        <v>374</v>
      </c>
      <c r="J788" s="1">
        <v>0</v>
      </c>
      <c r="K788" s="1" t="s">
        <v>434</v>
      </c>
      <c r="L788" s="1" t="e">
        <v>#N/A</v>
      </c>
      <c r="M788" s="1" t="e">
        <v>#N/A</v>
      </c>
      <c r="N788" s="1" t="e">
        <v>#N/A</v>
      </c>
      <c r="O788" s="1" t="e">
        <v>#N/A</v>
      </c>
      <c r="P788" s="1" t="e">
        <v>#N/A</v>
      </c>
      <c r="Q788" s="1" t="e">
        <v>#N/A</v>
      </c>
      <c r="R788" s="1" t="e">
        <v>#N/A</v>
      </c>
      <c r="S788" s="1" t="e">
        <v>#N/A</v>
      </c>
      <c r="T788" s="1" t="e">
        <v>#N/A</v>
      </c>
      <c r="U788" s="1" t="e">
        <v>#N/A</v>
      </c>
      <c r="V788" s="7" t="e">
        <v>#N/A</v>
      </c>
    </row>
    <row r="789" spans="1:22" ht="15.75" customHeight="1" x14ac:dyDescent="0.2">
      <c r="A789" s="1" t="s">
        <v>3429</v>
      </c>
      <c r="B789" s="1" t="s">
        <v>299</v>
      </c>
      <c r="C789" s="1" t="s">
        <v>299</v>
      </c>
      <c r="D789" s="1">
        <f>VLOOKUP(A789,samples!A:E,5,FALSE)</f>
        <v>899</v>
      </c>
      <c r="E789" s="1" t="s">
        <v>3431</v>
      </c>
      <c r="F789" s="1">
        <f>VLOOKUP(A789,samples!A:H,8,FALSE)</f>
        <v>3</v>
      </c>
      <c r="G789" s="1" t="s">
        <v>987</v>
      </c>
      <c r="H789" s="1" t="s">
        <v>107</v>
      </c>
      <c r="I789" s="1" t="s">
        <v>61</v>
      </c>
      <c r="J789" s="1">
        <v>0</v>
      </c>
      <c r="K789" s="1" t="s">
        <v>434</v>
      </c>
      <c r="L789" s="1" t="e">
        <v>#N/A</v>
      </c>
      <c r="M789" s="1" t="e">
        <v>#N/A</v>
      </c>
      <c r="N789" s="1" t="e">
        <v>#N/A</v>
      </c>
      <c r="O789" s="1" t="e">
        <v>#N/A</v>
      </c>
      <c r="P789" s="1">
        <v>86.4</v>
      </c>
      <c r="Q789" s="1">
        <v>130.5</v>
      </c>
      <c r="R789" s="1">
        <v>175.1</v>
      </c>
      <c r="S789" s="23">
        <v>170</v>
      </c>
      <c r="T789" s="23">
        <v>130</v>
      </c>
      <c r="U789" s="23">
        <v>80</v>
      </c>
      <c r="V789" s="7">
        <v>125.33333333333334</v>
      </c>
    </row>
    <row r="790" spans="1:22" ht="15.75" customHeight="1" x14ac:dyDescent="0.2">
      <c r="A790" s="1" t="s">
        <v>3737</v>
      </c>
      <c r="B790" s="1" t="s">
        <v>483</v>
      </c>
      <c r="C790" s="1" t="s">
        <v>483</v>
      </c>
      <c r="D790" s="1">
        <f>VLOOKUP(A790,samples!A:E,5,FALSE)</f>
        <v>900</v>
      </c>
      <c r="E790" s="1" t="s">
        <v>2611</v>
      </c>
      <c r="F790" s="1">
        <f>VLOOKUP(A790,samples!A:H,8,FALSE)</f>
        <v>3</v>
      </c>
      <c r="G790" s="1" t="s">
        <v>341</v>
      </c>
      <c r="H790" s="1" t="s">
        <v>175</v>
      </c>
      <c r="I790" s="1" t="s">
        <v>400</v>
      </c>
      <c r="J790" s="1">
        <v>0</v>
      </c>
      <c r="K790" s="1" t="s">
        <v>62</v>
      </c>
      <c r="L790" s="1" t="s">
        <v>582</v>
      </c>
      <c r="M790" s="1" t="s">
        <v>755</v>
      </c>
      <c r="N790" s="1">
        <v>40</v>
      </c>
      <c r="O790" s="1">
        <v>2100</v>
      </c>
      <c r="P790" s="1">
        <v>72.7</v>
      </c>
      <c r="Q790" s="1">
        <v>101.2</v>
      </c>
      <c r="R790" s="1">
        <v>148.9</v>
      </c>
      <c r="S790" s="6">
        <v>180</v>
      </c>
      <c r="T790" s="6">
        <v>150</v>
      </c>
      <c r="U790" s="6">
        <v>110</v>
      </c>
      <c r="V790" s="7">
        <v>148.39999999999998</v>
      </c>
    </row>
    <row r="791" spans="1:22" ht="15.75" customHeight="1" x14ac:dyDescent="0.2">
      <c r="A791" s="1" t="s">
        <v>3809</v>
      </c>
      <c r="B791" s="1" t="s">
        <v>5217</v>
      </c>
      <c r="C791" s="1" t="s">
        <v>502</v>
      </c>
      <c r="D791" s="1">
        <f>VLOOKUP(A791,samples!A:E,5,FALSE)</f>
        <v>901</v>
      </c>
      <c r="E791" s="1" t="s">
        <v>2325</v>
      </c>
      <c r="F791" s="1">
        <f>VLOOKUP(A791,samples!A:H,8,FALSE)</f>
        <v>3</v>
      </c>
      <c r="G791" s="1" t="s">
        <v>341</v>
      </c>
      <c r="H791" s="1" t="s">
        <v>175</v>
      </c>
      <c r="I791" s="1" t="s">
        <v>543</v>
      </c>
      <c r="J791" s="1">
        <v>0</v>
      </c>
      <c r="K791" s="1" t="s">
        <v>434</v>
      </c>
      <c r="L791" s="1" t="e">
        <v>#N/A</v>
      </c>
      <c r="M791" s="1" t="e">
        <v>#N/A</v>
      </c>
      <c r="N791" s="1" t="e">
        <v>#N/A</v>
      </c>
      <c r="O791" s="1" t="e">
        <v>#N/A</v>
      </c>
      <c r="P791" s="1">
        <v>74.3</v>
      </c>
      <c r="Q791" s="1">
        <v>76.7</v>
      </c>
      <c r="R791" s="1">
        <v>126.5</v>
      </c>
      <c r="S791" s="26">
        <v>180</v>
      </c>
      <c r="T791" s="26">
        <v>180</v>
      </c>
      <c r="U791" s="26">
        <v>130</v>
      </c>
      <c r="V791" s="7">
        <v>163.5</v>
      </c>
    </row>
    <row r="792" spans="1:22" ht="15.75" customHeight="1" x14ac:dyDescent="0.2">
      <c r="A792" s="1" t="s">
        <v>3813</v>
      </c>
      <c r="B792" s="1" t="s">
        <v>1076</v>
      </c>
      <c r="C792" s="1" t="s">
        <v>1076</v>
      </c>
      <c r="D792" s="1">
        <f>VLOOKUP(A792,samples!A:E,5,FALSE)</f>
        <v>902</v>
      </c>
      <c r="E792" s="1" t="s">
        <v>2325</v>
      </c>
      <c r="F792" s="1">
        <f>VLOOKUP(A792,samples!A:H,8,FALSE)</f>
        <v>3</v>
      </c>
      <c r="G792" s="1" t="s">
        <v>917</v>
      </c>
      <c r="H792" s="1" t="s">
        <v>175</v>
      </c>
      <c r="I792" s="1" t="s">
        <v>74</v>
      </c>
      <c r="J792" s="1">
        <v>0</v>
      </c>
      <c r="K792" s="1" t="s">
        <v>62</v>
      </c>
      <c r="L792" s="1" t="e">
        <v>#N/A</v>
      </c>
      <c r="M792" s="1" t="e">
        <v>#N/A</v>
      </c>
      <c r="N792" s="1" t="e">
        <v>#N/A</v>
      </c>
      <c r="O792" s="1" t="e">
        <v>#N/A</v>
      </c>
      <c r="P792" s="1">
        <v>75.400000000000006</v>
      </c>
      <c r="Q792" s="1">
        <v>105.5</v>
      </c>
      <c r="R792" s="1">
        <v>151.6</v>
      </c>
      <c r="S792" s="8">
        <v>180</v>
      </c>
      <c r="T792" s="8">
        <v>150</v>
      </c>
      <c r="U792" s="8">
        <v>100</v>
      </c>
      <c r="V792" s="7">
        <v>145.16666666666669</v>
      </c>
    </row>
    <row r="793" spans="1:22" ht="15.75" customHeight="1" x14ac:dyDescent="0.2">
      <c r="A793" s="1" t="s">
        <v>4672</v>
      </c>
      <c r="B793" s="1" t="s">
        <v>1047</v>
      </c>
      <c r="C793" s="1" t="s">
        <v>1047</v>
      </c>
      <c r="D793" s="1">
        <f>VLOOKUP(A793,samples!A:E,5,FALSE)</f>
        <v>903</v>
      </c>
      <c r="E793" s="1" t="s">
        <v>3680</v>
      </c>
      <c r="F793" s="1">
        <f>VLOOKUP(A793,samples!A:H,8,FALSE)</f>
        <v>3</v>
      </c>
      <c r="G793" s="1" t="s">
        <v>353</v>
      </c>
      <c r="H793" s="1" t="s">
        <v>107</v>
      </c>
      <c r="I793" s="1" t="s">
        <v>258</v>
      </c>
      <c r="J793" s="1">
        <v>0</v>
      </c>
      <c r="K793" s="1" t="s">
        <v>434</v>
      </c>
      <c r="L793" s="1" t="e">
        <v>#N/A</v>
      </c>
      <c r="M793" s="1" t="e">
        <v>#N/A</v>
      </c>
      <c r="N793" s="1" t="e">
        <v>#N/A</v>
      </c>
      <c r="O793" s="1" t="e">
        <v>#N/A</v>
      </c>
      <c r="P793" s="1">
        <v>76.7</v>
      </c>
      <c r="Q793" s="1">
        <v>81</v>
      </c>
      <c r="R793" s="1">
        <v>134.19999999999999</v>
      </c>
      <c r="S793" s="51">
        <v>180</v>
      </c>
      <c r="T793" s="51">
        <v>180</v>
      </c>
      <c r="U793" s="51">
        <v>120</v>
      </c>
      <c r="V793" s="7">
        <v>158.69999999999999</v>
      </c>
    </row>
    <row r="794" spans="1:22" ht="15.75" customHeight="1" x14ac:dyDescent="0.2">
      <c r="A794" s="1" t="s">
        <v>4707</v>
      </c>
      <c r="B794" s="1" t="s">
        <v>1071</v>
      </c>
      <c r="C794" s="1" t="s">
        <v>1071</v>
      </c>
      <c r="D794" s="1">
        <f>VLOOKUP(A794,samples!A:E,5,FALSE)</f>
        <v>904</v>
      </c>
      <c r="E794" s="1" t="s">
        <v>2272</v>
      </c>
      <c r="F794" s="1">
        <f>VLOOKUP(A794,samples!A:H,8,FALSE)</f>
        <v>3</v>
      </c>
      <c r="G794" s="1" t="s">
        <v>917</v>
      </c>
      <c r="H794" s="1" t="s">
        <v>175</v>
      </c>
      <c r="I794" s="1" t="s">
        <v>74</v>
      </c>
      <c r="J794" s="1">
        <v>0</v>
      </c>
      <c r="K794" s="1" t="s">
        <v>47</v>
      </c>
      <c r="L794" s="1" t="e">
        <v>#N/A</v>
      </c>
      <c r="M794" s="1" t="e">
        <v>#N/A</v>
      </c>
      <c r="N794" s="1" t="e">
        <v>#N/A</v>
      </c>
      <c r="O794" s="1" t="e">
        <v>#N/A</v>
      </c>
      <c r="P794" s="1">
        <v>79.099999999999994</v>
      </c>
      <c r="Q794" s="1">
        <v>111.6</v>
      </c>
      <c r="R794" s="1">
        <v>157.9</v>
      </c>
      <c r="S794" s="16">
        <v>180</v>
      </c>
      <c r="T794" s="16">
        <v>140</v>
      </c>
      <c r="U794" s="16">
        <v>100</v>
      </c>
      <c r="V794" s="7">
        <v>139.80000000000001</v>
      </c>
    </row>
    <row r="795" spans="1:22" ht="15.75" customHeight="1" x14ac:dyDescent="0.2">
      <c r="A795" s="1" t="s">
        <v>4710</v>
      </c>
      <c r="B795" s="1" t="s">
        <v>1072</v>
      </c>
      <c r="C795" s="1" t="s">
        <v>1072</v>
      </c>
      <c r="D795" s="1">
        <f>VLOOKUP(A795,samples!A:E,5,FALSE)</f>
        <v>905</v>
      </c>
      <c r="E795" s="1" t="s">
        <v>2272</v>
      </c>
      <c r="F795" s="1">
        <f>VLOOKUP(A795,samples!A:H,8,FALSE)</f>
        <v>3</v>
      </c>
      <c r="G795" s="1" t="s">
        <v>917</v>
      </c>
      <c r="H795" s="1" t="s">
        <v>175</v>
      </c>
      <c r="I795" s="1" t="s">
        <v>74</v>
      </c>
      <c r="J795" s="1">
        <v>0</v>
      </c>
      <c r="K795" s="1" t="s">
        <v>75</v>
      </c>
      <c r="L795" s="1" t="e">
        <v>#N/A</v>
      </c>
      <c r="M795" s="1" t="e">
        <v>#N/A</v>
      </c>
      <c r="N795" s="1" t="e">
        <v>#N/A</v>
      </c>
      <c r="O795" s="1" t="e">
        <v>#N/A</v>
      </c>
      <c r="P795" s="1">
        <v>88</v>
      </c>
      <c r="Q795" s="1">
        <v>127.7</v>
      </c>
      <c r="R795" s="1">
        <v>177.3</v>
      </c>
      <c r="S795" s="23">
        <v>170</v>
      </c>
      <c r="T795" s="23">
        <v>130</v>
      </c>
      <c r="U795" s="23">
        <v>80</v>
      </c>
      <c r="V795" s="7">
        <v>125</v>
      </c>
    </row>
    <row r="796" spans="1:22" ht="15.75" customHeight="1" x14ac:dyDescent="0.2">
      <c r="A796" s="1" t="s">
        <v>4704</v>
      </c>
      <c r="B796" s="1" t="s">
        <v>1070</v>
      </c>
      <c r="C796" s="1" t="s">
        <v>1070</v>
      </c>
      <c r="D796" s="1">
        <f>VLOOKUP(A796,samples!A:E,5,FALSE)</f>
        <v>906</v>
      </c>
      <c r="E796" s="1" t="s">
        <v>2272</v>
      </c>
      <c r="F796" s="1">
        <f>VLOOKUP(A796,samples!A:H,8,FALSE)</f>
        <v>3</v>
      </c>
      <c r="G796" s="1" t="s">
        <v>917</v>
      </c>
      <c r="H796" s="1" t="s">
        <v>175</v>
      </c>
      <c r="I796" s="1" t="s">
        <v>773</v>
      </c>
      <c r="J796" s="1">
        <v>0</v>
      </c>
      <c r="K796" s="1" t="s">
        <v>62</v>
      </c>
      <c r="L796" s="1" t="e">
        <v>#N/A</v>
      </c>
      <c r="M796" s="1" t="e">
        <v>#N/A</v>
      </c>
      <c r="N796" s="1" t="e">
        <v>#N/A</v>
      </c>
      <c r="O796" s="1" t="e">
        <v>#N/A</v>
      </c>
      <c r="P796" s="1">
        <v>82.1</v>
      </c>
      <c r="Q796" s="1">
        <v>112.3</v>
      </c>
      <c r="R796" s="1">
        <v>155.4</v>
      </c>
      <c r="S796" s="21">
        <v>170</v>
      </c>
      <c r="T796" s="21">
        <v>140</v>
      </c>
      <c r="U796" s="21">
        <v>100</v>
      </c>
      <c r="V796" s="7">
        <v>139.40000000000003</v>
      </c>
    </row>
    <row r="797" spans="1:22" ht="15.75" customHeight="1" x14ac:dyDescent="0.2">
      <c r="A797" s="1" t="s">
        <v>3821</v>
      </c>
      <c r="B797" s="1" t="s">
        <v>5224</v>
      </c>
      <c r="C797" s="1" t="s">
        <v>504</v>
      </c>
      <c r="D797" s="1">
        <f>VLOOKUP(A797,samples!A:E,5,FALSE)</f>
        <v>907</v>
      </c>
      <c r="E797" s="1" t="s">
        <v>2633</v>
      </c>
      <c r="F797" s="1">
        <f>VLOOKUP(A797,samples!A:H,8,FALSE)</f>
        <v>3</v>
      </c>
      <c r="G797" s="1" t="s">
        <v>341</v>
      </c>
      <c r="H797" s="1" t="s">
        <v>175</v>
      </c>
      <c r="I797" s="1" t="s">
        <v>74</v>
      </c>
      <c r="J797" s="1">
        <v>0</v>
      </c>
      <c r="K797" s="1" t="s">
        <v>75</v>
      </c>
      <c r="L797" s="1" t="e">
        <v>#N/A</v>
      </c>
      <c r="M797" s="1" t="e">
        <v>#N/A</v>
      </c>
      <c r="N797" s="1" t="e">
        <v>#N/A</v>
      </c>
      <c r="O797" s="1" t="e">
        <v>#N/A</v>
      </c>
      <c r="P797" s="1">
        <v>77.400000000000006</v>
      </c>
      <c r="Q797" s="1">
        <v>91.8</v>
      </c>
      <c r="R797" s="1">
        <v>134</v>
      </c>
      <c r="S797" s="28">
        <v>180</v>
      </c>
      <c r="T797" s="28">
        <v>160</v>
      </c>
      <c r="U797" s="28">
        <v>120</v>
      </c>
      <c r="V797" s="7">
        <v>154.93333333333334</v>
      </c>
    </row>
    <row r="798" spans="1:22" ht="15.75" customHeight="1" x14ac:dyDescent="0.2">
      <c r="A798" s="1" t="s">
        <v>4714</v>
      </c>
      <c r="B798" s="1" t="s">
        <v>1074</v>
      </c>
      <c r="C798" s="1" t="s">
        <v>1074</v>
      </c>
      <c r="D798" s="1">
        <f>VLOOKUP(A798,samples!A:E,5,FALSE)</f>
        <v>908</v>
      </c>
      <c r="E798" s="1" t="s">
        <v>3716</v>
      </c>
      <c r="F798" s="1">
        <f>VLOOKUP(A798,samples!A:H,8,FALSE)</f>
        <v>3.2</v>
      </c>
      <c r="G798" s="1" t="s">
        <v>917</v>
      </c>
      <c r="H798" s="1" t="s">
        <v>175</v>
      </c>
      <c r="I798" s="1" t="s">
        <v>74</v>
      </c>
      <c r="J798" s="1">
        <v>0</v>
      </c>
      <c r="K798" s="1" t="s">
        <v>75</v>
      </c>
      <c r="L798" s="1" t="e">
        <v>#N/A</v>
      </c>
      <c r="M798" s="1" t="e">
        <v>#N/A</v>
      </c>
      <c r="N798" s="1" t="e">
        <v>#N/A</v>
      </c>
      <c r="O798" s="1" t="e">
        <v>#N/A</v>
      </c>
      <c r="P798" s="1">
        <v>89.9</v>
      </c>
      <c r="Q798" s="1">
        <v>129.69999999999999</v>
      </c>
      <c r="R798" s="1">
        <v>176.4</v>
      </c>
      <c r="S798" s="23">
        <v>170</v>
      </c>
      <c r="T798" s="23">
        <v>130</v>
      </c>
      <c r="U798" s="23">
        <v>80</v>
      </c>
      <c r="V798" s="7">
        <v>124</v>
      </c>
    </row>
    <row r="799" spans="1:22" ht="15.75" customHeight="1" x14ac:dyDescent="0.2">
      <c r="A799" s="1" t="s">
        <v>3843</v>
      </c>
      <c r="B799" s="1" t="s">
        <v>5227</v>
      </c>
      <c r="C799" s="1" t="s">
        <v>517</v>
      </c>
      <c r="D799" s="1">
        <f>VLOOKUP(A799,samples!A:E,5,FALSE)</f>
        <v>909</v>
      </c>
      <c r="E799" s="1" t="s">
        <v>2648</v>
      </c>
      <c r="F799" s="1">
        <f>VLOOKUP(A799,samples!A:H,8,FALSE)</f>
        <v>3.2</v>
      </c>
      <c r="G799" s="1" t="s">
        <v>341</v>
      </c>
      <c r="H799" s="1" t="s">
        <v>175</v>
      </c>
      <c r="I799" s="1" t="s">
        <v>543</v>
      </c>
      <c r="J799" s="1">
        <v>0</v>
      </c>
      <c r="K799" s="1" t="s">
        <v>434</v>
      </c>
      <c r="L799" s="1" t="e">
        <v>#N/A</v>
      </c>
      <c r="M799" s="1" t="e">
        <v>#N/A</v>
      </c>
      <c r="N799" s="1" t="e">
        <v>#N/A</v>
      </c>
      <c r="O799" s="1" t="e">
        <v>#N/A</v>
      </c>
      <c r="P799" s="1">
        <v>73.099999999999994</v>
      </c>
      <c r="Q799" s="1">
        <v>69.2</v>
      </c>
      <c r="R799" s="1">
        <v>91.2</v>
      </c>
      <c r="S799" s="53">
        <v>180</v>
      </c>
      <c r="T799" s="53">
        <v>190</v>
      </c>
      <c r="U799" s="53">
        <v>160</v>
      </c>
      <c r="V799" s="7">
        <v>178.16666666666669</v>
      </c>
    </row>
    <row r="800" spans="1:22" ht="15.75" customHeight="1" x14ac:dyDescent="0.2">
      <c r="A800" s="1" t="s">
        <v>3825</v>
      </c>
      <c r="B800" s="1" t="s">
        <v>5229</v>
      </c>
      <c r="C800" s="1" t="s">
        <v>504</v>
      </c>
      <c r="D800" s="1">
        <f>VLOOKUP(A800,samples!A:E,5,FALSE)</f>
        <v>910</v>
      </c>
      <c r="E800" s="1" t="s">
        <v>2638</v>
      </c>
      <c r="F800" s="1">
        <f>VLOOKUP(A800,samples!A:H,8,FALSE)</f>
        <v>3.2</v>
      </c>
      <c r="G800" s="1" t="s">
        <v>341</v>
      </c>
      <c r="H800" s="1" t="s">
        <v>175</v>
      </c>
      <c r="I800" s="1" t="s">
        <v>74</v>
      </c>
      <c r="J800" s="1">
        <v>0</v>
      </c>
      <c r="K800" s="1" t="s">
        <v>75</v>
      </c>
      <c r="L800" s="1" t="e">
        <v>#N/A</v>
      </c>
      <c r="M800" s="1" t="e">
        <v>#N/A</v>
      </c>
      <c r="N800" s="1" t="e">
        <v>#N/A</v>
      </c>
      <c r="O800" s="1" t="e">
        <v>#N/A</v>
      </c>
      <c r="P800" s="1">
        <v>77.400000000000006</v>
      </c>
      <c r="Q800" s="1">
        <v>91.8</v>
      </c>
      <c r="R800" s="1">
        <v>134</v>
      </c>
      <c r="S800" s="28">
        <v>180</v>
      </c>
      <c r="T800" s="28">
        <v>160</v>
      </c>
      <c r="U800" s="28">
        <v>120</v>
      </c>
      <c r="V800" s="7">
        <v>154.93333333333334</v>
      </c>
    </row>
    <row r="801" spans="1:22" ht="15.75" customHeight="1" x14ac:dyDescent="0.2">
      <c r="A801" s="1" t="s">
        <v>3657</v>
      </c>
      <c r="B801" s="1" t="s">
        <v>408</v>
      </c>
      <c r="C801" s="1" t="s">
        <v>408</v>
      </c>
      <c r="D801" s="1">
        <f>VLOOKUP(A801,samples!A:E,5,FALSE)</f>
        <v>911</v>
      </c>
      <c r="E801" s="1" t="s">
        <v>2296</v>
      </c>
      <c r="F801" s="1">
        <f>VLOOKUP(A801,samples!A:H,8,FALSE)</f>
        <v>3.2</v>
      </c>
      <c r="G801" s="1" t="s">
        <v>578</v>
      </c>
      <c r="H801" s="1" t="s">
        <v>816</v>
      </c>
      <c r="I801" s="1" t="s">
        <v>2006</v>
      </c>
      <c r="J801" s="1">
        <v>0</v>
      </c>
      <c r="K801" s="1" t="s">
        <v>434</v>
      </c>
      <c r="L801" s="1" t="e">
        <v>#N/A</v>
      </c>
      <c r="M801" s="1" t="e">
        <v>#N/A</v>
      </c>
      <c r="N801" s="1" t="e">
        <v>#N/A</v>
      </c>
      <c r="O801" s="1" t="e">
        <v>#N/A</v>
      </c>
      <c r="P801" s="1">
        <v>86.8</v>
      </c>
      <c r="Q801" s="1">
        <v>131.4</v>
      </c>
      <c r="R801" s="1">
        <v>177.3</v>
      </c>
      <c r="S801" s="39">
        <v>170</v>
      </c>
      <c r="T801" s="39">
        <v>120</v>
      </c>
      <c r="U801" s="39">
        <v>80</v>
      </c>
      <c r="V801" s="7">
        <v>124.16666666666666</v>
      </c>
    </row>
    <row r="802" spans="1:22" ht="15.75" customHeight="1" x14ac:dyDescent="0.2">
      <c r="A802" s="1" t="s">
        <v>3660</v>
      </c>
      <c r="B802" s="1" t="s">
        <v>413</v>
      </c>
      <c r="C802" s="1" t="s">
        <v>413</v>
      </c>
      <c r="D802" s="1">
        <f>VLOOKUP(A802,samples!A:E,5,FALSE)</f>
        <v>912</v>
      </c>
      <c r="E802" s="1" t="s">
        <v>2296</v>
      </c>
      <c r="F802" s="1">
        <f>VLOOKUP(A802,samples!A:H,8,FALSE)</f>
        <v>3.2</v>
      </c>
      <c r="G802" s="1" t="s">
        <v>341</v>
      </c>
      <c r="H802" s="1" t="s">
        <v>175</v>
      </c>
      <c r="I802" s="1" t="s">
        <v>543</v>
      </c>
      <c r="J802" s="1">
        <v>0</v>
      </c>
      <c r="K802" s="1" t="s">
        <v>434</v>
      </c>
      <c r="L802" s="1" t="e">
        <v>#N/A</v>
      </c>
      <c r="M802" s="1" t="e">
        <v>#N/A</v>
      </c>
      <c r="N802" s="1" t="e">
        <v>#N/A</v>
      </c>
      <c r="O802" s="1" t="e">
        <v>#N/A</v>
      </c>
      <c r="P802" s="1">
        <v>88.8</v>
      </c>
      <c r="Q802" s="1">
        <v>133</v>
      </c>
      <c r="R802" s="1">
        <v>177</v>
      </c>
      <c r="S802" s="39">
        <v>170</v>
      </c>
      <c r="T802" s="39">
        <v>120</v>
      </c>
      <c r="U802" s="39">
        <v>80</v>
      </c>
      <c r="V802" s="7">
        <v>123.06666666666666</v>
      </c>
    </row>
    <row r="803" spans="1:22" ht="15.75" customHeight="1" x14ac:dyDescent="0.2">
      <c r="A803" s="1" t="s">
        <v>3434</v>
      </c>
      <c r="B803" s="1" t="s">
        <v>310</v>
      </c>
      <c r="C803" s="1" t="s">
        <v>310</v>
      </c>
      <c r="D803" s="1">
        <f>VLOOKUP(A803,samples!A:E,5,FALSE)</f>
        <v>913</v>
      </c>
      <c r="E803" s="1" t="s">
        <v>2171</v>
      </c>
      <c r="F803" s="1">
        <f>VLOOKUP(A803,samples!A:H,8,FALSE)</f>
        <v>3.2</v>
      </c>
      <c r="G803" s="1" t="s">
        <v>987</v>
      </c>
      <c r="H803" s="1" t="s">
        <v>107</v>
      </c>
      <c r="I803" s="1" t="s">
        <v>46</v>
      </c>
      <c r="J803" s="1">
        <v>0</v>
      </c>
      <c r="K803" s="1" t="s">
        <v>47</v>
      </c>
      <c r="L803" s="1" t="s">
        <v>535</v>
      </c>
      <c r="M803" s="1" t="s">
        <v>201</v>
      </c>
      <c r="N803" s="1">
        <v>32.799999999999997</v>
      </c>
      <c r="O803" s="1">
        <v>2100</v>
      </c>
      <c r="P803" s="1">
        <v>75.900000000000006</v>
      </c>
      <c r="Q803" s="1">
        <v>79.400000000000006</v>
      </c>
      <c r="R803" s="1">
        <v>131.5</v>
      </c>
      <c r="S803" s="51">
        <v>180</v>
      </c>
      <c r="T803" s="51">
        <v>180</v>
      </c>
      <c r="U803" s="51">
        <v>120</v>
      </c>
      <c r="V803" s="7">
        <v>160.39999999999998</v>
      </c>
    </row>
    <row r="804" spans="1:22" ht="15.75" customHeight="1" x14ac:dyDescent="0.2">
      <c r="A804" s="1" t="s">
        <v>3440</v>
      </c>
      <c r="B804" s="1" t="s">
        <v>590</v>
      </c>
      <c r="C804" s="1" t="s">
        <v>590</v>
      </c>
      <c r="D804" s="1">
        <f>VLOOKUP(A804,samples!A:E,5,FALSE)</f>
        <v>914</v>
      </c>
      <c r="E804" s="1" t="s">
        <v>2171</v>
      </c>
      <c r="F804" s="1">
        <f>VLOOKUP(A804,samples!A:H,8,FALSE)</f>
        <v>3.2</v>
      </c>
      <c r="G804" s="1" t="s">
        <v>44</v>
      </c>
      <c r="H804" s="1" t="s">
        <v>45</v>
      </c>
      <c r="I804" s="1" t="s">
        <v>46</v>
      </c>
      <c r="J804" s="1">
        <v>0</v>
      </c>
      <c r="K804" s="1" t="s">
        <v>434</v>
      </c>
      <c r="L804" s="1" t="e">
        <v>#N/A</v>
      </c>
      <c r="M804" s="1" t="e">
        <v>#N/A</v>
      </c>
      <c r="N804" s="1" t="e">
        <v>#N/A</v>
      </c>
      <c r="O804" s="1" t="e">
        <v>#N/A</v>
      </c>
      <c r="P804" s="1">
        <v>74.900000000000006</v>
      </c>
      <c r="Q804" s="1">
        <v>80</v>
      </c>
      <c r="R804" s="1">
        <v>132.19999999999999</v>
      </c>
      <c r="S804" s="51">
        <v>180</v>
      </c>
      <c r="T804" s="51">
        <v>180</v>
      </c>
      <c r="U804" s="51">
        <v>120</v>
      </c>
      <c r="V804" s="7">
        <v>160.30000000000001</v>
      </c>
    </row>
    <row r="805" spans="1:22" ht="15.75" customHeight="1" x14ac:dyDescent="0.2">
      <c r="A805" s="1" t="s">
        <v>3442</v>
      </c>
      <c r="B805" s="1" t="s">
        <v>416</v>
      </c>
      <c r="C805" s="1" t="s">
        <v>416</v>
      </c>
      <c r="D805" s="1">
        <f>VLOOKUP(A805,samples!A:E,5,FALSE)</f>
        <v>915</v>
      </c>
      <c r="E805" s="1" t="s">
        <v>2171</v>
      </c>
      <c r="F805" s="1">
        <f>VLOOKUP(A805,samples!A:H,8,FALSE)</f>
        <v>3.2</v>
      </c>
      <c r="G805" s="1" t="s">
        <v>578</v>
      </c>
      <c r="H805" s="1" t="s">
        <v>816</v>
      </c>
      <c r="I805" s="1" t="s">
        <v>344</v>
      </c>
      <c r="J805" s="1">
        <v>0</v>
      </c>
      <c r="K805" s="1" t="s">
        <v>434</v>
      </c>
      <c r="L805" s="1" t="e">
        <v>#N/A</v>
      </c>
      <c r="M805" s="1" t="e">
        <v>#N/A</v>
      </c>
      <c r="N805" s="1" t="e">
        <v>#N/A</v>
      </c>
      <c r="O805" s="1" t="e">
        <v>#N/A</v>
      </c>
      <c r="P805" s="1">
        <v>69.3</v>
      </c>
      <c r="Q805" s="1">
        <v>73.5</v>
      </c>
      <c r="R805" s="1">
        <v>119.2</v>
      </c>
      <c r="S805" s="68">
        <v>190</v>
      </c>
      <c r="T805" s="68">
        <v>180</v>
      </c>
      <c r="U805" s="68">
        <v>140</v>
      </c>
      <c r="V805" s="7">
        <v>168.66666666666669</v>
      </c>
    </row>
    <row r="806" spans="1:22" ht="15.75" customHeight="1" x14ac:dyDescent="0.2">
      <c r="A806" s="1" t="s">
        <v>4366</v>
      </c>
      <c r="B806" s="1" t="s">
        <v>833</v>
      </c>
      <c r="C806" s="1" t="s">
        <v>833</v>
      </c>
      <c r="D806" s="1">
        <f>VLOOKUP(A806,samples!A:E,5,FALSE)</f>
        <v>917</v>
      </c>
      <c r="E806" s="1" t="s">
        <v>3207</v>
      </c>
      <c r="F806" s="1">
        <f>VLOOKUP(A806,samples!A:H,8,FALSE)</f>
        <v>3.2</v>
      </c>
      <c r="G806" s="1" t="s">
        <v>386</v>
      </c>
      <c r="H806" s="1" t="s">
        <v>107</v>
      </c>
      <c r="I806" s="1" t="s">
        <v>74</v>
      </c>
      <c r="J806" s="1">
        <v>0</v>
      </c>
      <c r="K806" s="1" t="s">
        <v>434</v>
      </c>
      <c r="L806" s="1" t="e">
        <v>#N/A</v>
      </c>
      <c r="M806" s="1" t="e">
        <v>#N/A</v>
      </c>
      <c r="N806" s="1" t="e">
        <v>#N/A</v>
      </c>
      <c r="O806" s="1" t="e">
        <v>#N/A</v>
      </c>
      <c r="P806" s="1">
        <v>74.900000000000006</v>
      </c>
      <c r="Q806" s="1">
        <v>73.5</v>
      </c>
      <c r="R806" s="1">
        <v>125.5</v>
      </c>
      <c r="S806" s="26">
        <v>180</v>
      </c>
      <c r="T806" s="26">
        <v>180</v>
      </c>
      <c r="U806" s="26">
        <v>130</v>
      </c>
      <c r="V806" s="7">
        <v>164.7</v>
      </c>
    </row>
    <row r="807" spans="1:22" ht="15.75" customHeight="1" x14ac:dyDescent="0.2">
      <c r="A807" s="1" t="s">
        <v>3681</v>
      </c>
      <c r="B807" s="1" t="s">
        <v>417</v>
      </c>
      <c r="C807" s="1" t="s">
        <v>417</v>
      </c>
      <c r="D807" s="1">
        <f>VLOOKUP(A807,samples!A:E,5,FALSE)</f>
        <v>918</v>
      </c>
      <c r="E807" s="1" t="s">
        <v>2590</v>
      </c>
      <c r="F807" s="1">
        <f>VLOOKUP(A807,samples!A:H,8,FALSE)</f>
        <v>3.2</v>
      </c>
      <c r="G807" s="1" t="s">
        <v>341</v>
      </c>
      <c r="H807" s="1" t="s">
        <v>175</v>
      </c>
      <c r="I807" s="1" t="s">
        <v>543</v>
      </c>
      <c r="J807" s="1">
        <v>0</v>
      </c>
      <c r="K807" s="1" t="s">
        <v>434</v>
      </c>
      <c r="L807" s="1" t="e">
        <v>#N/A</v>
      </c>
      <c r="M807" s="1" t="e">
        <v>#N/A</v>
      </c>
      <c r="N807" s="1" t="e">
        <v>#N/A</v>
      </c>
      <c r="O807" s="1" t="e">
        <v>#N/A</v>
      </c>
      <c r="P807" s="1">
        <v>69.8</v>
      </c>
      <c r="Q807" s="1">
        <v>74.5</v>
      </c>
      <c r="R807" s="1">
        <v>122.8</v>
      </c>
      <c r="S807" s="68">
        <v>190</v>
      </c>
      <c r="T807" s="68">
        <v>180</v>
      </c>
      <c r="U807" s="68">
        <v>130</v>
      </c>
      <c r="V807" s="7">
        <v>166.96666666666664</v>
      </c>
    </row>
    <row r="808" spans="1:22" ht="15.75" customHeight="1" x14ac:dyDescent="0.2">
      <c r="A808" s="1" t="s">
        <v>4417</v>
      </c>
      <c r="B808" s="1" t="s">
        <v>864</v>
      </c>
      <c r="C808" s="1" t="s">
        <v>864</v>
      </c>
      <c r="D808" s="1">
        <f>VLOOKUP(A808,samples!A:E,5,FALSE)</f>
        <v>919</v>
      </c>
      <c r="E808" s="1" t="s">
        <v>3285</v>
      </c>
      <c r="F808" s="1">
        <f>VLOOKUP(A808,samples!A:H,8,FALSE)</f>
        <v>3.2</v>
      </c>
      <c r="G808" s="1" t="s">
        <v>877</v>
      </c>
      <c r="H808" s="1" t="s">
        <v>86</v>
      </c>
      <c r="I808" s="1" t="s">
        <v>344</v>
      </c>
      <c r="J808" s="1">
        <v>0</v>
      </c>
      <c r="K808" s="1" t="s">
        <v>47</v>
      </c>
      <c r="L808" s="1" t="e">
        <v>#N/A</v>
      </c>
      <c r="M808" s="1" t="e">
        <v>#N/A</v>
      </c>
      <c r="N808" s="1" t="e">
        <v>#N/A</v>
      </c>
      <c r="O808" s="1" t="e">
        <v>#N/A</v>
      </c>
      <c r="P808" s="1">
        <v>73.599999999999994</v>
      </c>
      <c r="Q808" s="1">
        <v>73.900000000000006</v>
      </c>
      <c r="R808" s="1">
        <v>128.80000000000001</v>
      </c>
      <c r="S808" s="26">
        <v>180</v>
      </c>
      <c r="T808" s="26">
        <v>180</v>
      </c>
      <c r="U808" s="26">
        <v>130</v>
      </c>
      <c r="V808" s="7">
        <v>163.89999999999998</v>
      </c>
    </row>
    <row r="809" spans="1:22" ht="15.75" customHeight="1" x14ac:dyDescent="0.2">
      <c r="A809" s="1" t="s">
        <v>4868</v>
      </c>
      <c r="B809" s="1" t="s">
        <v>1187</v>
      </c>
      <c r="C809" s="1" t="s">
        <v>1187</v>
      </c>
      <c r="D809" s="1">
        <f>VLOOKUP(A809,samples!A:E,5,FALSE)</f>
        <v>920</v>
      </c>
      <c r="E809" s="1" t="s">
        <v>3867</v>
      </c>
      <c r="F809" s="1">
        <f>VLOOKUP(A809,samples!A:H,8,FALSE)</f>
        <v>3.2</v>
      </c>
      <c r="G809" s="1" t="s">
        <v>73</v>
      </c>
      <c r="H809" s="1" t="s">
        <v>86</v>
      </c>
      <c r="I809" s="1" t="s">
        <v>74</v>
      </c>
      <c r="J809" s="1" t="s">
        <v>1643</v>
      </c>
      <c r="K809" s="1" t="s">
        <v>356</v>
      </c>
      <c r="L809" s="1" t="e">
        <v>#N/A</v>
      </c>
      <c r="M809" s="1" t="e">
        <v>#N/A</v>
      </c>
      <c r="N809" s="1" t="e">
        <v>#N/A</v>
      </c>
      <c r="O809" s="1" t="e">
        <v>#N/A</v>
      </c>
      <c r="P809" s="1">
        <v>78.900000000000006</v>
      </c>
      <c r="Q809" s="1">
        <v>123.3</v>
      </c>
      <c r="R809" s="1">
        <v>172.2</v>
      </c>
      <c r="S809" s="83">
        <v>180</v>
      </c>
      <c r="T809" s="83">
        <v>130</v>
      </c>
      <c r="U809" s="83">
        <v>80</v>
      </c>
      <c r="V809" s="7">
        <v>131.19999999999999</v>
      </c>
    </row>
    <row r="810" spans="1:22" ht="15.75" customHeight="1" x14ac:dyDescent="0.2">
      <c r="A810" s="1" t="s">
        <v>4853</v>
      </c>
      <c r="B810" s="1" t="s">
        <v>1179</v>
      </c>
      <c r="C810" s="1" t="s">
        <v>1179</v>
      </c>
      <c r="D810" s="1">
        <f>VLOOKUP(A810,samples!A:E,5,FALSE)</f>
        <v>921</v>
      </c>
      <c r="E810" s="1" t="s">
        <v>2457</v>
      </c>
      <c r="F810" s="1">
        <f>VLOOKUP(A810,samples!A:H,8,FALSE)</f>
        <v>3.2</v>
      </c>
      <c r="G810" s="1" t="s">
        <v>73</v>
      </c>
      <c r="H810" s="1" t="s">
        <v>86</v>
      </c>
      <c r="I810" s="1" t="s">
        <v>74</v>
      </c>
      <c r="J810" s="1" t="s">
        <v>1643</v>
      </c>
      <c r="K810" s="1" t="s">
        <v>356</v>
      </c>
      <c r="L810" s="1" t="e">
        <v>#N/A</v>
      </c>
      <c r="M810" s="1" t="e">
        <v>#N/A</v>
      </c>
      <c r="N810" s="1" t="e">
        <v>#N/A</v>
      </c>
      <c r="O810" s="1" t="e">
        <v>#N/A</v>
      </c>
      <c r="P810" s="1">
        <v>87.5</v>
      </c>
      <c r="Q810" s="1">
        <v>131.5</v>
      </c>
      <c r="R810" s="1">
        <v>178.7</v>
      </c>
      <c r="S810" s="39">
        <v>170</v>
      </c>
      <c r="T810" s="39">
        <v>120</v>
      </c>
      <c r="U810" s="39">
        <v>80</v>
      </c>
      <c r="V810" s="7">
        <v>123.43333333333334</v>
      </c>
    </row>
    <row r="811" spans="1:22" ht="15.75" customHeight="1" x14ac:dyDescent="0.2">
      <c r="A811" s="1" t="s">
        <v>4855</v>
      </c>
      <c r="B811" s="1" t="s">
        <v>1181</v>
      </c>
      <c r="C811" s="1" t="s">
        <v>1181</v>
      </c>
      <c r="D811" s="1">
        <f>VLOOKUP(A811,samples!A:E,5,FALSE)</f>
        <v>922</v>
      </c>
      <c r="E811" s="1" t="s">
        <v>2457</v>
      </c>
      <c r="F811" s="1">
        <f>VLOOKUP(A811,samples!A:H,8,FALSE)</f>
        <v>3.2</v>
      </c>
      <c r="G811" s="1" t="s">
        <v>73</v>
      </c>
      <c r="H811" s="1" t="s">
        <v>86</v>
      </c>
      <c r="I811" s="1" t="s">
        <v>74</v>
      </c>
      <c r="J811" s="1" t="s">
        <v>1643</v>
      </c>
      <c r="K811" s="1" t="s">
        <v>356</v>
      </c>
      <c r="L811" s="1" t="e">
        <v>#N/A</v>
      </c>
      <c r="M811" s="1" t="e">
        <v>#N/A</v>
      </c>
      <c r="N811" s="1" t="e">
        <v>#N/A</v>
      </c>
      <c r="O811" s="1" t="e">
        <v>#N/A</v>
      </c>
      <c r="P811" s="1">
        <v>84.5</v>
      </c>
      <c r="Q811" s="1">
        <v>129.30000000000001</v>
      </c>
      <c r="R811" s="1">
        <v>179.5</v>
      </c>
      <c r="S811" s="23">
        <v>170</v>
      </c>
      <c r="T811" s="23">
        <v>130</v>
      </c>
      <c r="U811" s="23">
        <v>80</v>
      </c>
      <c r="V811" s="7">
        <v>124.9</v>
      </c>
    </row>
    <row r="812" spans="1:22" ht="15.75" customHeight="1" x14ac:dyDescent="0.2">
      <c r="A812" s="1" t="s">
        <v>4204</v>
      </c>
      <c r="B812" s="1" t="s">
        <v>722</v>
      </c>
      <c r="C812" s="1" t="s">
        <v>722</v>
      </c>
      <c r="D812" s="1">
        <f>VLOOKUP(A812,samples!A:E,5,FALSE)</f>
        <v>923</v>
      </c>
      <c r="E812" s="1" t="s">
        <v>3058</v>
      </c>
      <c r="F812" s="1">
        <f>VLOOKUP(A812,samples!A:H,8,FALSE)</f>
        <v>3.2</v>
      </c>
      <c r="G812" s="1" t="s">
        <v>1483</v>
      </c>
      <c r="H812" s="1" t="s">
        <v>1332</v>
      </c>
      <c r="I812" s="1" t="s">
        <v>74</v>
      </c>
      <c r="J812" s="1">
        <v>0</v>
      </c>
      <c r="K812" s="1" t="s">
        <v>62</v>
      </c>
      <c r="L812" s="1" t="e">
        <v>#N/A</v>
      </c>
      <c r="M812" s="1" t="e">
        <v>#N/A</v>
      </c>
      <c r="N812" s="1" t="e">
        <v>#N/A</v>
      </c>
      <c r="O812" s="1" t="e">
        <v>#N/A</v>
      </c>
      <c r="P812" s="1">
        <v>70.400000000000006</v>
      </c>
      <c r="Q812" s="1">
        <v>110</v>
      </c>
      <c r="R812" s="1">
        <v>158.1</v>
      </c>
      <c r="S812" s="20">
        <v>190</v>
      </c>
      <c r="T812" s="20">
        <v>150</v>
      </c>
      <c r="U812" s="20">
        <v>100</v>
      </c>
      <c r="V812" s="7">
        <v>143.16666666666669</v>
      </c>
    </row>
    <row r="813" spans="1:22" ht="15.75" customHeight="1" x14ac:dyDescent="0.2">
      <c r="A813" s="1" t="s">
        <v>3943</v>
      </c>
      <c r="B813" s="1" t="s">
        <v>547</v>
      </c>
      <c r="C813" s="1" t="s">
        <v>547</v>
      </c>
      <c r="D813" s="1">
        <f>VLOOKUP(A813,samples!A:E,5,FALSE)</f>
        <v>924</v>
      </c>
      <c r="E813" s="1" t="s">
        <v>2733</v>
      </c>
      <c r="F813" s="1">
        <f>VLOOKUP(A813,samples!A:H,8,FALSE)</f>
        <v>3.2</v>
      </c>
      <c r="G813" s="1" t="s">
        <v>877</v>
      </c>
      <c r="H813" s="1" t="s">
        <v>86</v>
      </c>
      <c r="I813" s="1" t="s">
        <v>400</v>
      </c>
      <c r="J813" s="1">
        <v>0</v>
      </c>
      <c r="K813" s="1" t="s">
        <v>47</v>
      </c>
      <c r="L813" s="1" t="e">
        <v>#N/A</v>
      </c>
      <c r="M813" s="1" t="e">
        <v>#N/A</v>
      </c>
      <c r="N813" s="1" t="e">
        <v>#N/A</v>
      </c>
      <c r="O813" s="1" t="e">
        <v>#N/A</v>
      </c>
      <c r="P813" s="1">
        <v>83.6</v>
      </c>
      <c r="Q813" s="1">
        <v>100.4</v>
      </c>
      <c r="R813" s="1">
        <v>150.9</v>
      </c>
      <c r="S813" s="10">
        <v>170</v>
      </c>
      <c r="T813" s="10">
        <v>160</v>
      </c>
      <c r="U813" s="10">
        <v>110</v>
      </c>
      <c r="V813" s="7">
        <v>144.36666666666667</v>
      </c>
    </row>
    <row r="814" spans="1:22" ht="15.75" customHeight="1" x14ac:dyDescent="0.2">
      <c r="A814" s="1" t="s">
        <v>4419</v>
      </c>
      <c r="B814" s="1" t="s">
        <v>867</v>
      </c>
      <c r="C814" s="1" t="s">
        <v>867</v>
      </c>
      <c r="D814" s="1">
        <f>VLOOKUP(A814,samples!A:E,5,FALSE)</f>
        <v>925</v>
      </c>
      <c r="E814" s="1" t="s">
        <v>3290</v>
      </c>
      <c r="F814" s="1">
        <f>VLOOKUP(A814,samples!A:H,8,FALSE)</f>
        <v>3.2</v>
      </c>
      <c r="G814" s="1" t="s">
        <v>877</v>
      </c>
      <c r="H814" s="1" t="s">
        <v>86</v>
      </c>
      <c r="I814" s="1" t="s">
        <v>46</v>
      </c>
      <c r="J814" s="1">
        <v>0</v>
      </c>
      <c r="K814" s="1" t="s">
        <v>47</v>
      </c>
      <c r="L814" s="1" t="e">
        <v>#N/A</v>
      </c>
      <c r="M814" s="1" t="e">
        <v>#N/A</v>
      </c>
      <c r="N814" s="1" t="e">
        <v>#N/A</v>
      </c>
      <c r="O814" s="1" t="e">
        <v>#N/A</v>
      </c>
      <c r="P814" s="1">
        <v>81.8</v>
      </c>
      <c r="Q814" s="1">
        <v>84.1</v>
      </c>
      <c r="R814" s="1">
        <v>139.6</v>
      </c>
      <c r="S814" s="18">
        <v>170</v>
      </c>
      <c r="T814" s="18">
        <v>170</v>
      </c>
      <c r="U814" s="18">
        <v>120</v>
      </c>
      <c r="V814" s="7">
        <v>154.16666666666669</v>
      </c>
    </row>
    <row r="815" spans="1:22" ht="15.75" customHeight="1" x14ac:dyDescent="0.2">
      <c r="A815" s="1" t="s">
        <v>3649</v>
      </c>
      <c r="B815" s="1" t="s">
        <v>5247</v>
      </c>
      <c r="C815" s="1" t="s">
        <v>401</v>
      </c>
      <c r="D815" s="1">
        <f>VLOOKUP(A815,samples!A:E,5,FALSE)</f>
        <v>926</v>
      </c>
      <c r="E815" s="1" t="s">
        <v>2581</v>
      </c>
      <c r="F815" s="1">
        <f>VLOOKUP(A815,samples!A:H,8,FALSE)</f>
        <v>3.2</v>
      </c>
      <c r="G815" s="1" t="s">
        <v>341</v>
      </c>
      <c r="H815" s="1" t="s">
        <v>175</v>
      </c>
      <c r="I815" s="1" t="s">
        <v>46</v>
      </c>
      <c r="J815" s="1">
        <v>0</v>
      </c>
      <c r="K815" s="1" t="s">
        <v>62</v>
      </c>
      <c r="L815" s="1" t="s">
        <v>535</v>
      </c>
      <c r="M815" s="1" t="s">
        <v>75</v>
      </c>
      <c r="N815" s="1">
        <v>41.6</v>
      </c>
      <c r="O815" s="1">
        <v>3214</v>
      </c>
      <c r="P815" s="1">
        <v>74.900000000000006</v>
      </c>
      <c r="Q815" s="1">
        <v>79.3</v>
      </c>
      <c r="R815" s="1">
        <v>132.4</v>
      </c>
      <c r="S815" s="51">
        <v>180</v>
      </c>
      <c r="T815" s="51">
        <v>180</v>
      </c>
      <c r="U815" s="51">
        <v>120</v>
      </c>
      <c r="V815" s="7">
        <v>160.46666666666664</v>
      </c>
    </row>
    <row r="816" spans="1:22" ht="15.75" customHeight="1" x14ac:dyDescent="0.2">
      <c r="A816" s="1" t="s">
        <v>4862</v>
      </c>
      <c r="B816" s="1" t="s">
        <v>1184</v>
      </c>
      <c r="C816" s="1" t="s">
        <v>1184</v>
      </c>
      <c r="D816" s="1">
        <f>VLOOKUP(A816,samples!A:E,5,FALSE)</f>
        <v>927</v>
      </c>
      <c r="E816" s="1" t="s">
        <v>3860</v>
      </c>
      <c r="F816" s="1">
        <f>VLOOKUP(A816,samples!A:H,8,FALSE)</f>
        <v>3.2</v>
      </c>
      <c r="G816" s="1" t="s">
        <v>73</v>
      </c>
      <c r="H816" s="1" t="s">
        <v>86</v>
      </c>
      <c r="I816" s="1" t="s">
        <v>74</v>
      </c>
      <c r="J816" s="1" t="s">
        <v>1643</v>
      </c>
      <c r="K816" s="1" t="s">
        <v>356</v>
      </c>
      <c r="L816" s="1" t="e">
        <v>#N/A</v>
      </c>
      <c r="M816" s="1" t="e">
        <v>#N/A</v>
      </c>
      <c r="N816" s="1" t="e">
        <v>#N/A</v>
      </c>
      <c r="O816" s="1" t="e">
        <v>#N/A</v>
      </c>
      <c r="P816" s="1">
        <v>84.6</v>
      </c>
      <c r="Q816" s="1">
        <v>126.8</v>
      </c>
      <c r="R816" s="1">
        <v>174.2</v>
      </c>
      <c r="S816" s="23">
        <v>170</v>
      </c>
      <c r="T816" s="23">
        <v>130</v>
      </c>
      <c r="U816" s="23">
        <v>80</v>
      </c>
      <c r="V816" s="7">
        <v>127.46666666666667</v>
      </c>
    </row>
    <row r="817" spans="1:22" ht="15.75" customHeight="1" x14ac:dyDescent="0.2">
      <c r="A817" s="1" t="s">
        <v>2657</v>
      </c>
      <c r="B817" s="1" t="s">
        <v>112</v>
      </c>
      <c r="C817" s="1" t="s">
        <v>112</v>
      </c>
      <c r="D817" s="1">
        <f>VLOOKUP(A817,samples!A:E,5,FALSE)</f>
        <v>928</v>
      </c>
      <c r="E817" s="1" t="s">
        <v>2598</v>
      </c>
      <c r="F817" s="1">
        <f>VLOOKUP(A817,samples!A:H,8,FALSE)</f>
        <v>3.2</v>
      </c>
      <c r="G817" s="1" t="s">
        <v>877</v>
      </c>
      <c r="H817" s="1" t="s">
        <v>86</v>
      </c>
      <c r="I817" s="1" t="s">
        <v>1495</v>
      </c>
      <c r="J817" s="1">
        <v>0</v>
      </c>
      <c r="K817" s="1" t="s">
        <v>62</v>
      </c>
      <c r="L817" s="1" t="e">
        <v>#N/A</v>
      </c>
      <c r="M817" s="1" t="e">
        <v>#N/A</v>
      </c>
      <c r="N817" s="1" t="e">
        <v>#N/A</v>
      </c>
      <c r="O817" s="1" t="e">
        <v>#N/A</v>
      </c>
      <c r="P817" s="1">
        <v>71</v>
      </c>
      <c r="Q817" s="1">
        <v>78.2</v>
      </c>
      <c r="R817" s="1">
        <v>123.5</v>
      </c>
      <c r="S817" s="68">
        <v>190</v>
      </c>
      <c r="T817" s="68">
        <v>180</v>
      </c>
      <c r="U817" s="68">
        <v>130</v>
      </c>
      <c r="V817" s="7">
        <v>165.10000000000002</v>
      </c>
    </row>
    <row r="818" spans="1:22" ht="15.75" customHeight="1" x14ac:dyDescent="0.2">
      <c r="A818" s="1" t="s">
        <v>4062</v>
      </c>
      <c r="B818" s="1" t="s">
        <v>624</v>
      </c>
      <c r="C818" s="1" t="s">
        <v>624</v>
      </c>
      <c r="D818" s="1">
        <f>VLOOKUP(A818,samples!A:E,5,FALSE)</f>
        <v>929</v>
      </c>
      <c r="E818" s="1" t="s">
        <v>2862</v>
      </c>
      <c r="F818" s="1">
        <f>VLOOKUP(A818,samples!A:H,8,FALSE)</f>
        <v>3.2</v>
      </c>
      <c r="G818" s="1" t="s">
        <v>906</v>
      </c>
      <c r="H818" s="1" t="s">
        <v>1334</v>
      </c>
      <c r="I818" s="1" t="s">
        <v>275</v>
      </c>
      <c r="J818" s="1">
        <v>0</v>
      </c>
      <c r="K818" s="1" t="s">
        <v>62</v>
      </c>
      <c r="L818" s="1" t="e">
        <v>#N/A</v>
      </c>
      <c r="M818" s="1" t="e">
        <v>#N/A</v>
      </c>
      <c r="N818" s="1" t="e">
        <v>#N/A</v>
      </c>
      <c r="O818" s="1" t="e">
        <v>#N/A</v>
      </c>
      <c r="P818" s="1">
        <v>74.8</v>
      </c>
      <c r="Q818" s="1">
        <v>75.599999999999994</v>
      </c>
      <c r="R818" s="1">
        <v>126.7</v>
      </c>
      <c r="S818" s="26">
        <v>180</v>
      </c>
      <c r="T818" s="26">
        <v>180</v>
      </c>
      <c r="U818" s="26">
        <v>130</v>
      </c>
      <c r="V818" s="7">
        <v>163.63333333333333</v>
      </c>
    </row>
    <row r="819" spans="1:22" ht="15.75" customHeight="1" x14ac:dyDescent="0.2">
      <c r="A819" s="1" t="s">
        <v>4065</v>
      </c>
      <c r="B819" s="1" t="s">
        <v>628</v>
      </c>
      <c r="C819" s="1" t="s">
        <v>628</v>
      </c>
      <c r="D819" s="1">
        <f>VLOOKUP(A819,samples!A:E,5,FALSE)</f>
        <v>930</v>
      </c>
      <c r="E819" s="1" t="s">
        <v>2868</v>
      </c>
      <c r="F819" s="1">
        <f>VLOOKUP(A819,samples!A:H,8,FALSE)</f>
        <v>3.2</v>
      </c>
      <c r="G819" s="1" t="s">
        <v>2023</v>
      </c>
      <c r="H819" s="1" t="s">
        <v>1337</v>
      </c>
      <c r="I819" s="1" t="s">
        <v>74</v>
      </c>
      <c r="J819" s="1">
        <v>0</v>
      </c>
      <c r="K819" s="1" t="s">
        <v>47</v>
      </c>
      <c r="L819" s="1" t="s">
        <v>333</v>
      </c>
      <c r="M819" s="1" t="s">
        <v>49</v>
      </c>
      <c r="N819" s="1">
        <v>44.3</v>
      </c>
      <c r="O819" s="1">
        <v>2310</v>
      </c>
      <c r="P819" s="1">
        <v>73.599999999999994</v>
      </c>
      <c r="Q819" s="1">
        <v>104.1</v>
      </c>
      <c r="R819" s="1">
        <v>149.69999999999999</v>
      </c>
      <c r="S819" s="6">
        <v>180</v>
      </c>
      <c r="T819" s="6">
        <v>150</v>
      </c>
      <c r="U819" s="6">
        <v>110</v>
      </c>
      <c r="V819" s="7">
        <v>146.86666666666667</v>
      </c>
    </row>
    <row r="820" spans="1:22" ht="15.75" customHeight="1" x14ac:dyDescent="0.2">
      <c r="A820" s="1" t="s">
        <v>2167</v>
      </c>
      <c r="B820" s="1" t="s">
        <v>102</v>
      </c>
      <c r="C820" s="1" t="s">
        <v>102</v>
      </c>
      <c r="D820" s="1">
        <f>VLOOKUP(A820,samples!A:E,5,FALSE)</f>
        <v>931</v>
      </c>
      <c r="E820" s="1" t="s">
        <v>2168</v>
      </c>
      <c r="F820" s="1">
        <f>VLOOKUP(A820,samples!A:H,8,FALSE)</f>
        <v>3.2</v>
      </c>
      <c r="G820" s="1" t="s">
        <v>877</v>
      </c>
      <c r="H820" s="1" t="s">
        <v>86</v>
      </c>
      <c r="I820" s="1" t="s">
        <v>344</v>
      </c>
      <c r="J820" s="1">
        <v>0</v>
      </c>
      <c r="K820" s="1" t="s">
        <v>434</v>
      </c>
      <c r="L820" s="1" t="e">
        <v>#N/A</v>
      </c>
      <c r="M820" s="1" t="e">
        <v>#N/A</v>
      </c>
      <c r="N820" s="1" t="e">
        <v>#N/A</v>
      </c>
      <c r="O820" s="1" t="e">
        <v>#N/A</v>
      </c>
      <c r="P820" s="1">
        <v>84.3</v>
      </c>
      <c r="Q820" s="1">
        <v>129.19999999999999</v>
      </c>
      <c r="R820" s="1">
        <v>176.3</v>
      </c>
      <c r="S820" s="23">
        <v>170</v>
      </c>
      <c r="T820" s="23">
        <v>130</v>
      </c>
      <c r="U820" s="23">
        <v>80</v>
      </c>
      <c r="V820" s="7">
        <v>126.06666666666666</v>
      </c>
    </row>
    <row r="821" spans="1:22" ht="15.75" customHeight="1" x14ac:dyDescent="0.2">
      <c r="A821" s="9" t="s">
        <v>4166</v>
      </c>
      <c r="B821" s="1" t="s">
        <v>5254</v>
      </c>
      <c r="C821" s="1" t="s">
        <v>700</v>
      </c>
      <c r="D821" s="1">
        <f>VLOOKUP(A821,samples!A:E,5,FALSE)</f>
        <v>932</v>
      </c>
      <c r="E821" s="1" t="s">
        <v>3008</v>
      </c>
      <c r="F821" s="1">
        <f>VLOOKUP(A821,samples!A:H,8,FALSE)</f>
        <v>3.2</v>
      </c>
      <c r="G821" s="1" t="s">
        <v>1706</v>
      </c>
      <c r="H821" s="1" t="s">
        <v>86</v>
      </c>
      <c r="I821" s="1" t="s">
        <v>344</v>
      </c>
      <c r="J821" s="1">
        <v>0</v>
      </c>
      <c r="K821" s="1" t="s">
        <v>75</v>
      </c>
      <c r="L821" s="1" t="e">
        <v>#N/A</v>
      </c>
      <c r="M821" s="1" t="e">
        <v>#N/A</v>
      </c>
      <c r="N821" s="1" t="e">
        <v>#N/A</v>
      </c>
      <c r="O821" s="1" t="e">
        <v>#N/A</v>
      </c>
      <c r="P821" s="1">
        <v>78.5</v>
      </c>
      <c r="Q821" s="1">
        <v>87.7</v>
      </c>
      <c r="R821" s="1">
        <v>118.7</v>
      </c>
      <c r="S821" s="1">
        <f t="shared" ref="S821:U821" si="37">ROUND((256-P821),-1)</f>
        <v>180</v>
      </c>
      <c r="T821" s="1">
        <f t="shared" si="37"/>
        <v>170</v>
      </c>
      <c r="U821" s="1">
        <f t="shared" si="37"/>
        <v>140</v>
      </c>
      <c r="V821" s="7">
        <v>161.03333333333336</v>
      </c>
    </row>
    <row r="822" spans="1:22" ht="15.75" customHeight="1" x14ac:dyDescent="0.2">
      <c r="A822" s="1" t="s">
        <v>3836</v>
      </c>
      <c r="B822" s="1" t="s">
        <v>515</v>
      </c>
      <c r="C822" s="1" t="s">
        <v>515</v>
      </c>
      <c r="D822" s="1">
        <f>VLOOKUP(A822,samples!A:E,5,FALSE)</f>
        <v>933</v>
      </c>
      <c r="E822" s="1" t="s">
        <v>2642</v>
      </c>
      <c r="F822" s="1">
        <f>VLOOKUP(A822,samples!A:H,8,FALSE)</f>
        <v>3.2</v>
      </c>
      <c r="G822" s="1" t="s">
        <v>341</v>
      </c>
      <c r="H822" s="1" t="s">
        <v>175</v>
      </c>
      <c r="I822" s="1" t="s">
        <v>1916</v>
      </c>
      <c r="J822" s="1">
        <v>0</v>
      </c>
      <c r="K822" s="1" t="s">
        <v>75</v>
      </c>
      <c r="L822" s="1" t="e">
        <v>#N/A</v>
      </c>
      <c r="M822" s="1" t="e">
        <v>#N/A</v>
      </c>
      <c r="N822" s="1" t="e">
        <v>#N/A</v>
      </c>
      <c r="O822" s="1" t="e">
        <v>#N/A</v>
      </c>
      <c r="P822" s="1">
        <v>100.4</v>
      </c>
      <c r="Q822" s="1">
        <v>138.6</v>
      </c>
      <c r="R822" s="1">
        <v>162.30000000000001</v>
      </c>
      <c r="S822" s="41">
        <v>160</v>
      </c>
      <c r="T822" s="41">
        <v>120</v>
      </c>
      <c r="U822" s="41">
        <v>90</v>
      </c>
      <c r="V822" s="7">
        <v>122.23333333333332</v>
      </c>
    </row>
    <row r="823" spans="1:22" ht="15.75" customHeight="1" x14ac:dyDescent="0.2">
      <c r="A823" s="1" t="s">
        <v>4698</v>
      </c>
      <c r="B823" s="1" t="s">
        <v>5257</v>
      </c>
      <c r="C823" s="1" t="s">
        <v>1061</v>
      </c>
      <c r="D823" s="1">
        <f>VLOOKUP(A823,samples!A:E,5,FALSE)</f>
        <v>934</v>
      </c>
      <c r="E823" s="1" t="s">
        <v>3706</v>
      </c>
      <c r="F823" s="1">
        <f>VLOOKUP(A823,samples!A:H,8,FALSE)</f>
        <v>3.2</v>
      </c>
      <c r="G823" s="1" t="s">
        <v>106</v>
      </c>
      <c r="H823" s="1" t="s">
        <v>107</v>
      </c>
      <c r="I823" s="1" t="s">
        <v>74</v>
      </c>
      <c r="J823" s="1">
        <v>0</v>
      </c>
      <c r="K823" s="1" t="s">
        <v>434</v>
      </c>
      <c r="L823" s="1" t="e">
        <v>#N/A</v>
      </c>
      <c r="M823" s="1" t="e">
        <v>#N/A</v>
      </c>
      <c r="N823" s="1" t="e">
        <v>#N/A</v>
      </c>
      <c r="O823" s="1" t="e">
        <v>#N/A</v>
      </c>
      <c r="P823" s="1">
        <v>87.3</v>
      </c>
      <c r="Q823" s="1">
        <v>131.69999999999999</v>
      </c>
      <c r="R823" s="1">
        <v>179.3</v>
      </c>
      <c r="S823" s="39">
        <v>170</v>
      </c>
      <c r="T823" s="39">
        <v>120</v>
      </c>
      <c r="U823" s="39">
        <v>80</v>
      </c>
      <c r="V823" s="7">
        <v>123.23333333333332</v>
      </c>
    </row>
    <row r="824" spans="1:22" ht="15.75" customHeight="1" x14ac:dyDescent="0.2">
      <c r="A824" s="1" t="s">
        <v>2660</v>
      </c>
      <c r="B824" s="1" t="s">
        <v>113</v>
      </c>
      <c r="C824" s="1" t="s">
        <v>113</v>
      </c>
      <c r="D824" s="1">
        <f>VLOOKUP(A824,samples!A:E,5,FALSE)</f>
        <v>935</v>
      </c>
      <c r="E824" s="1" t="s">
        <v>2322</v>
      </c>
      <c r="F824" s="1">
        <f>VLOOKUP(A824,samples!A:H,8,FALSE)</f>
        <v>3.2</v>
      </c>
      <c r="G824" s="1" t="s">
        <v>877</v>
      </c>
      <c r="H824" s="1" t="s">
        <v>86</v>
      </c>
      <c r="I824" s="1" t="s">
        <v>773</v>
      </c>
      <c r="J824" s="1">
        <v>0</v>
      </c>
      <c r="K824" s="1" t="s">
        <v>75</v>
      </c>
      <c r="L824" s="1" t="e">
        <v>#N/A</v>
      </c>
      <c r="M824" s="1" t="e">
        <v>#N/A</v>
      </c>
      <c r="N824" s="1" t="e">
        <v>#N/A</v>
      </c>
      <c r="O824" s="1" t="e">
        <v>#N/A</v>
      </c>
      <c r="P824" s="1">
        <v>102.2</v>
      </c>
      <c r="Q824" s="1">
        <v>144</v>
      </c>
      <c r="R824" s="1">
        <v>185</v>
      </c>
      <c r="S824" s="43">
        <v>150</v>
      </c>
      <c r="T824" s="43">
        <v>110</v>
      </c>
      <c r="U824" s="43">
        <v>70</v>
      </c>
      <c r="V824" s="7">
        <v>112.26666666666668</v>
      </c>
    </row>
    <row r="825" spans="1:22" ht="15.75" customHeight="1" x14ac:dyDescent="0.2">
      <c r="A825" s="1" t="s">
        <v>2663</v>
      </c>
      <c r="B825" s="1" t="s">
        <v>963</v>
      </c>
      <c r="C825" s="1" t="s">
        <v>963</v>
      </c>
      <c r="D825" s="1">
        <f>VLOOKUP(A825,samples!A:E,5,FALSE)</f>
        <v>936</v>
      </c>
      <c r="E825" s="1" t="s">
        <v>2322</v>
      </c>
      <c r="F825" s="1">
        <f>VLOOKUP(A825,samples!A:H,8,FALSE)</f>
        <v>3.2</v>
      </c>
      <c r="G825" s="1" t="s">
        <v>44</v>
      </c>
      <c r="H825" s="1" t="s">
        <v>45</v>
      </c>
      <c r="I825" s="1" t="s">
        <v>61</v>
      </c>
      <c r="J825" s="1">
        <v>0</v>
      </c>
      <c r="K825" s="1" t="s">
        <v>75</v>
      </c>
      <c r="L825" s="1" t="e">
        <v>#N/A</v>
      </c>
      <c r="M825" s="1" t="e">
        <v>#N/A</v>
      </c>
      <c r="N825" s="1" t="e">
        <v>#N/A</v>
      </c>
      <c r="O825" s="1" t="e">
        <v>#N/A</v>
      </c>
      <c r="P825" s="1">
        <v>92.7</v>
      </c>
      <c r="Q825" s="1">
        <v>132.6</v>
      </c>
      <c r="R825" s="1">
        <v>178.3</v>
      </c>
      <c r="S825" s="11">
        <v>160</v>
      </c>
      <c r="T825" s="11">
        <v>120</v>
      </c>
      <c r="U825" s="11">
        <v>80</v>
      </c>
      <c r="V825" s="7">
        <v>121.46666666666667</v>
      </c>
    </row>
    <row r="826" spans="1:22" ht="15.75" customHeight="1" x14ac:dyDescent="0.2">
      <c r="A826" s="1" t="s">
        <v>2666</v>
      </c>
      <c r="B826" s="1" t="s">
        <v>5261</v>
      </c>
      <c r="C826" s="1" t="s">
        <v>113</v>
      </c>
      <c r="D826" s="1">
        <f>VLOOKUP(A826,samples!A:E,5,FALSE)</f>
        <v>937</v>
      </c>
      <c r="E826" s="1" t="s">
        <v>2636</v>
      </c>
      <c r="F826" s="1">
        <f>VLOOKUP(A826,samples!A:H,8,FALSE)</f>
        <v>3.2</v>
      </c>
      <c r="G826" s="1" t="s">
        <v>877</v>
      </c>
      <c r="H826" s="1" t="s">
        <v>86</v>
      </c>
      <c r="I826" s="1" t="s">
        <v>773</v>
      </c>
      <c r="J826" s="1">
        <v>0</v>
      </c>
      <c r="K826" s="1" t="s">
        <v>75</v>
      </c>
      <c r="L826" s="1" t="e">
        <v>#N/A</v>
      </c>
      <c r="M826" s="1" t="e">
        <v>#N/A</v>
      </c>
      <c r="N826" s="1" t="e">
        <v>#N/A</v>
      </c>
      <c r="O826" s="1" t="e">
        <v>#N/A</v>
      </c>
      <c r="P826" s="1">
        <v>102.2</v>
      </c>
      <c r="Q826" s="1">
        <v>144</v>
      </c>
      <c r="R826" s="1">
        <v>185</v>
      </c>
      <c r="S826" s="43">
        <v>150</v>
      </c>
      <c r="T826" s="43">
        <v>110</v>
      </c>
      <c r="U826" s="43">
        <v>70</v>
      </c>
      <c r="V826" s="7">
        <v>112.26666666666668</v>
      </c>
    </row>
    <row r="827" spans="1:22" ht="15.75" customHeight="1" x14ac:dyDescent="0.2">
      <c r="A827" s="1" t="s">
        <v>2673</v>
      </c>
      <c r="B827" s="1" t="s">
        <v>5263</v>
      </c>
      <c r="C827" s="1" t="s">
        <v>113</v>
      </c>
      <c r="D827" s="1">
        <f>VLOOKUP(A827,samples!A:E,5,FALSE)</f>
        <v>938</v>
      </c>
      <c r="E827" s="1" t="s">
        <v>2675</v>
      </c>
      <c r="F827" s="1">
        <f>VLOOKUP(A827,samples!A:H,8,FALSE)</f>
        <v>3.2</v>
      </c>
      <c r="G827" s="1" t="s">
        <v>877</v>
      </c>
      <c r="H827" s="1" t="s">
        <v>86</v>
      </c>
      <c r="I827" s="1" t="s">
        <v>773</v>
      </c>
      <c r="J827" s="1">
        <v>0</v>
      </c>
      <c r="K827" s="1" t="s">
        <v>75</v>
      </c>
      <c r="L827" s="1" t="e">
        <v>#N/A</v>
      </c>
      <c r="M827" s="1" t="e">
        <v>#N/A</v>
      </c>
      <c r="N827" s="1" t="e">
        <v>#N/A</v>
      </c>
      <c r="O827" s="1" t="e">
        <v>#N/A</v>
      </c>
      <c r="P827" s="1">
        <v>102.2</v>
      </c>
      <c r="Q827" s="1">
        <v>144</v>
      </c>
      <c r="R827" s="1">
        <v>185</v>
      </c>
      <c r="S827" s="43">
        <v>150</v>
      </c>
      <c r="T827" s="43">
        <v>110</v>
      </c>
      <c r="U827" s="43">
        <v>70</v>
      </c>
      <c r="V827" s="7">
        <v>112.26666666666668</v>
      </c>
    </row>
    <row r="828" spans="1:22" ht="15.75" customHeight="1" x14ac:dyDescent="0.2">
      <c r="A828" s="1" t="s">
        <v>4569</v>
      </c>
      <c r="B828" s="1" t="s">
        <v>988</v>
      </c>
      <c r="C828" s="1" t="s">
        <v>988</v>
      </c>
      <c r="D828" s="1">
        <f>VLOOKUP(A828,samples!A:E,5,FALSE)</f>
        <v>939</v>
      </c>
      <c r="E828" s="1" t="s">
        <v>3538</v>
      </c>
      <c r="F828" s="1">
        <f>VLOOKUP(A828,samples!A:H,8,FALSE)</f>
        <v>3.2</v>
      </c>
      <c r="G828" s="1" t="s">
        <v>296</v>
      </c>
      <c r="H828" s="1" t="s">
        <v>86</v>
      </c>
      <c r="I828" s="1" t="s">
        <v>74</v>
      </c>
      <c r="J828" s="1" t="s">
        <v>1643</v>
      </c>
      <c r="K828" s="1" t="s">
        <v>47</v>
      </c>
      <c r="L828" s="1" t="e">
        <v>#N/A</v>
      </c>
      <c r="M828" s="1" t="e">
        <v>#N/A</v>
      </c>
      <c r="N828" s="1" t="e">
        <v>#N/A</v>
      </c>
      <c r="O828" s="1" t="e">
        <v>#N/A</v>
      </c>
      <c r="P828" s="1">
        <v>74.7</v>
      </c>
      <c r="Q828" s="1">
        <v>66.400000000000006</v>
      </c>
      <c r="R828" s="1">
        <v>80</v>
      </c>
      <c r="S828" s="70">
        <v>180</v>
      </c>
      <c r="T828" s="70">
        <v>190</v>
      </c>
      <c r="U828" s="70">
        <v>180</v>
      </c>
      <c r="V828" s="7">
        <v>182.3</v>
      </c>
    </row>
    <row r="829" spans="1:22" ht="15.75" customHeight="1" x14ac:dyDescent="0.2">
      <c r="A829" s="1" t="s">
        <v>3471</v>
      </c>
      <c r="B829" s="1" t="s">
        <v>319</v>
      </c>
      <c r="C829" s="1" t="s">
        <v>319</v>
      </c>
      <c r="D829" s="1">
        <f>VLOOKUP(A829,samples!A:E,5,FALSE)</f>
        <v>940</v>
      </c>
      <c r="E829" s="1" t="s">
        <v>2177</v>
      </c>
      <c r="F829" s="1">
        <f>VLOOKUP(A829,samples!A:H,8,FALSE)</f>
        <v>3.2</v>
      </c>
      <c r="G829" s="1" t="s">
        <v>73</v>
      </c>
      <c r="H829" s="1" t="s">
        <v>86</v>
      </c>
      <c r="I829" s="1" t="s">
        <v>74</v>
      </c>
      <c r="J829" s="1">
        <v>0</v>
      </c>
      <c r="K829" s="1" t="s">
        <v>47</v>
      </c>
      <c r="L829" s="1" t="e">
        <v>#N/A</v>
      </c>
      <c r="M829" s="1" t="e">
        <v>#N/A</v>
      </c>
      <c r="N829" s="1" t="e">
        <v>#N/A</v>
      </c>
      <c r="O829" s="1" t="e">
        <v>#N/A</v>
      </c>
      <c r="P829" s="1">
        <v>72.900000000000006</v>
      </c>
      <c r="Q829" s="1">
        <v>64.3</v>
      </c>
      <c r="R829" s="1">
        <v>77.599999999999994</v>
      </c>
      <c r="S829" s="70">
        <v>180</v>
      </c>
      <c r="T829" s="70">
        <v>190</v>
      </c>
      <c r="U829" s="70">
        <v>180</v>
      </c>
      <c r="V829" s="7">
        <v>184.4</v>
      </c>
    </row>
    <row r="830" spans="1:22" ht="15.75" customHeight="1" x14ac:dyDescent="0.2">
      <c r="A830" s="1" t="s">
        <v>3482</v>
      </c>
      <c r="B830" s="1" t="s">
        <v>323</v>
      </c>
      <c r="C830" s="1" t="s">
        <v>323</v>
      </c>
      <c r="D830" s="1">
        <f>VLOOKUP(A830,samples!A:E,5,FALSE)</f>
        <v>943</v>
      </c>
      <c r="E830" s="1" t="s">
        <v>2177</v>
      </c>
      <c r="F830" s="1">
        <f>VLOOKUP(A830,samples!A:H,8,FALSE)</f>
        <v>3.2</v>
      </c>
      <c r="G830" s="1" t="s">
        <v>296</v>
      </c>
      <c r="H830" s="1" t="s">
        <v>86</v>
      </c>
      <c r="I830" s="1" t="s">
        <v>344</v>
      </c>
      <c r="J830" s="1">
        <v>0</v>
      </c>
      <c r="K830" s="1" t="s">
        <v>47</v>
      </c>
      <c r="L830" s="1" t="e">
        <v>#N/A</v>
      </c>
      <c r="M830" s="1" t="e">
        <v>#N/A</v>
      </c>
      <c r="N830" s="1" t="e">
        <v>#N/A</v>
      </c>
      <c r="O830" s="1" t="e">
        <v>#N/A</v>
      </c>
      <c r="P830" s="1">
        <v>71.900000000000006</v>
      </c>
      <c r="Q830" s="1">
        <v>62.5</v>
      </c>
      <c r="R830" s="1">
        <v>73.3</v>
      </c>
      <c r="S830" s="70">
        <v>180</v>
      </c>
      <c r="T830" s="70">
        <v>190</v>
      </c>
      <c r="U830" s="70">
        <v>180</v>
      </c>
      <c r="V830" s="7">
        <v>186.76666666666665</v>
      </c>
    </row>
    <row r="831" spans="1:22" ht="15.75" customHeight="1" x14ac:dyDescent="0.2">
      <c r="A831" s="1" t="s">
        <v>4018</v>
      </c>
      <c r="B831" s="1" t="s">
        <v>604</v>
      </c>
      <c r="C831" s="1" t="s">
        <v>604</v>
      </c>
      <c r="D831" s="1">
        <f>VLOOKUP(A831,samples!A:E,5,FALSE)</f>
        <v>944</v>
      </c>
      <c r="E831" s="1" t="s">
        <v>2358</v>
      </c>
      <c r="F831" s="1">
        <f>VLOOKUP(A831,samples!A:H,8,FALSE)</f>
        <v>3.2</v>
      </c>
      <c r="G831" s="1" t="s">
        <v>44</v>
      </c>
      <c r="H831" s="1" t="s">
        <v>45</v>
      </c>
      <c r="I831" s="1" t="s">
        <v>74</v>
      </c>
      <c r="J831" s="1">
        <v>0</v>
      </c>
      <c r="K831" s="1" t="s">
        <v>62</v>
      </c>
      <c r="L831" s="1" t="e">
        <v>#N/A</v>
      </c>
      <c r="M831" s="1" t="e">
        <v>#N/A</v>
      </c>
      <c r="N831" s="1" t="e">
        <v>#N/A</v>
      </c>
      <c r="O831" s="1" t="e">
        <v>#N/A</v>
      </c>
      <c r="P831" s="1">
        <v>83.3</v>
      </c>
      <c r="Q831" s="1">
        <v>128.80000000000001</v>
      </c>
      <c r="R831" s="1">
        <v>174.8</v>
      </c>
      <c r="S831" s="23">
        <v>170</v>
      </c>
      <c r="T831" s="23">
        <v>130</v>
      </c>
      <c r="U831" s="23">
        <v>80</v>
      </c>
      <c r="V831" s="7">
        <v>127.03333333333333</v>
      </c>
    </row>
    <row r="832" spans="1:22" ht="15.75" customHeight="1" x14ac:dyDescent="0.2">
      <c r="A832" s="1" t="s">
        <v>4512</v>
      </c>
      <c r="B832" s="1" t="s">
        <v>950</v>
      </c>
      <c r="C832" s="1" t="s">
        <v>950</v>
      </c>
      <c r="D832" s="1">
        <f>VLOOKUP(A832,samples!A:E,5,FALSE)</f>
        <v>946</v>
      </c>
      <c r="E832" s="1" t="s">
        <v>3462</v>
      </c>
      <c r="F832" s="1">
        <f>VLOOKUP(A832,samples!A:H,8,FALSE)</f>
        <v>3.2</v>
      </c>
      <c r="G832" s="1" t="s">
        <v>877</v>
      </c>
      <c r="H832" s="1" t="s">
        <v>86</v>
      </c>
      <c r="I832" s="1" t="s">
        <v>74</v>
      </c>
      <c r="J832" s="1">
        <v>0</v>
      </c>
      <c r="K832" s="1" t="s">
        <v>62</v>
      </c>
      <c r="L832" s="1" t="e">
        <v>#N/A</v>
      </c>
      <c r="M832" s="1" t="e">
        <v>#N/A</v>
      </c>
      <c r="N832" s="1" t="e">
        <v>#N/A</v>
      </c>
      <c r="O832" s="1" t="e">
        <v>#N/A</v>
      </c>
      <c r="P832" s="1">
        <v>95.5</v>
      </c>
      <c r="Q832" s="1">
        <v>138.30000000000001</v>
      </c>
      <c r="R832" s="1">
        <v>178</v>
      </c>
      <c r="S832" s="11">
        <v>160</v>
      </c>
      <c r="T832" s="11">
        <v>120</v>
      </c>
      <c r="U832" s="11">
        <v>80</v>
      </c>
      <c r="V832" s="7">
        <v>118.73333333333332</v>
      </c>
    </row>
    <row r="833" spans="1:22" ht="15.75" customHeight="1" x14ac:dyDescent="0.2">
      <c r="A833" s="1" t="s">
        <v>4330</v>
      </c>
      <c r="B833" s="1" t="s">
        <v>798</v>
      </c>
      <c r="C833" s="1" t="s">
        <v>798</v>
      </c>
      <c r="D833" s="1">
        <f>VLOOKUP(A833,samples!A:E,5,FALSE)</f>
        <v>947</v>
      </c>
      <c r="E833" s="1" t="s">
        <v>3155</v>
      </c>
      <c r="F833" s="1">
        <f>VLOOKUP(A833,samples!A:H,8,FALSE)</f>
        <v>3.2</v>
      </c>
      <c r="G833" s="1" t="s">
        <v>73</v>
      </c>
      <c r="H833" s="1" t="s">
        <v>86</v>
      </c>
      <c r="I833" s="1" t="s">
        <v>275</v>
      </c>
      <c r="J833" s="1">
        <v>0</v>
      </c>
      <c r="K833" s="1" t="s">
        <v>47</v>
      </c>
      <c r="L833" s="1" t="e">
        <v>#N/A</v>
      </c>
      <c r="M833" s="1" t="e">
        <v>#N/A</v>
      </c>
      <c r="N833" s="1" t="e">
        <v>#N/A</v>
      </c>
      <c r="O833" s="1" t="e">
        <v>#N/A</v>
      </c>
      <c r="P833" s="1">
        <v>74.5</v>
      </c>
      <c r="Q833" s="1">
        <v>76.3</v>
      </c>
      <c r="R833" s="1">
        <v>135.1</v>
      </c>
      <c r="S833" s="51">
        <v>180</v>
      </c>
      <c r="T833" s="51">
        <v>180</v>
      </c>
      <c r="U833" s="51">
        <v>120</v>
      </c>
      <c r="V833" s="7">
        <v>160.69999999999999</v>
      </c>
    </row>
    <row r="834" spans="1:22" ht="15.75" customHeight="1" x14ac:dyDescent="0.2">
      <c r="A834" s="1" t="s">
        <v>4369</v>
      </c>
      <c r="B834" s="1" t="s">
        <v>836</v>
      </c>
      <c r="C834" s="1" t="s">
        <v>836</v>
      </c>
      <c r="D834" s="1">
        <f>VLOOKUP(A834,samples!A:E,5,FALSE)</f>
        <v>948</v>
      </c>
      <c r="E834" s="1" t="s">
        <v>3217</v>
      </c>
      <c r="F834" s="1">
        <f>VLOOKUP(A834,samples!A:H,8,FALSE)</f>
        <v>3.2</v>
      </c>
      <c r="G834" s="1" t="s">
        <v>73</v>
      </c>
      <c r="H834" s="1" t="s">
        <v>86</v>
      </c>
      <c r="I834" s="1" t="s">
        <v>773</v>
      </c>
      <c r="J834" s="1">
        <v>0</v>
      </c>
      <c r="K834" s="1" t="s">
        <v>47</v>
      </c>
      <c r="L834" s="1" t="e">
        <v>#N/A</v>
      </c>
      <c r="M834" s="1" t="e">
        <v>#N/A</v>
      </c>
      <c r="N834" s="1" t="e">
        <v>#N/A</v>
      </c>
      <c r="O834" s="1" t="e">
        <v>#N/A</v>
      </c>
      <c r="P834" s="1">
        <v>77.400000000000006</v>
      </c>
      <c r="Q834" s="1">
        <v>81.2</v>
      </c>
      <c r="R834" s="1">
        <v>139.69999999999999</v>
      </c>
      <c r="S834" s="31">
        <v>180</v>
      </c>
      <c r="T834" s="31">
        <v>170</v>
      </c>
      <c r="U834" s="31">
        <v>120</v>
      </c>
      <c r="V834" s="7">
        <v>156.56666666666666</v>
      </c>
    </row>
    <row r="835" spans="1:22" ht="15.75" customHeight="1" x14ac:dyDescent="0.2">
      <c r="A835" s="1" t="s">
        <v>4402</v>
      </c>
      <c r="B835" s="1" t="s">
        <v>860</v>
      </c>
      <c r="C835" s="1" t="s">
        <v>860</v>
      </c>
      <c r="D835" s="1">
        <f>VLOOKUP(A835,samples!A:E,5,FALSE)</f>
        <v>949</v>
      </c>
      <c r="E835" s="1" t="s">
        <v>2401</v>
      </c>
      <c r="F835" s="1">
        <f>VLOOKUP(A835,samples!A:H,8,FALSE)</f>
        <v>3.2</v>
      </c>
      <c r="G835" s="1" t="s">
        <v>73</v>
      </c>
      <c r="H835" s="1" t="s">
        <v>86</v>
      </c>
      <c r="I835" s="1" t="s">
        <v>46</v>
      </c>
      <c r="J835" s="1">
        <v>0</v>
      </c>
      <c r="K835" s="1" t="s">
        <v>47</v>
      </c>
      <c r="L835" s="1" t="e">
        <v>#N/A</v>
      </c>
      <c r="M835" s="1" t="e">
        <v>#N/A</v>
      </c>
      <c r="N835" s="1" t="e">
        <v>#N/A</v>
      </c>
      <c r="O835" s="1" t="e">
        <v>#N/A</v>
      </c>
      <c r="P835" s="1">
        <v>73.599999999999994</v>
      </c>
      <c r="Q835" s="1">
        <v>77.8</v>
      </c>
      <c r="R835" s="1">
        <v>129.19999999999999</v>
      </c>
      <c r="S835" s="26">
        <v>180</v>
      </c>
      <c r="T835" s="26">
        <v>180</v>
      </c>
      <c r="U835" s="26">
        <v>130</v>
      </c>
      <c r="V835" s="7">
        <v>162.4666666666667</v>
      </c>
    </row>
    <row r="836" spans="1:22" ht="15.75" customHeight="1" x14ac:dyDescent="0.2">
      <c r="A836" s="1" t="s">
        <v>4573</v>
      </c>
      <c r="B836" s="1" t="s">
        <v>990</v>
      </c>
      <c r="C836" s="1" t="s">
        <v>990</v>
      </c>
      <c r="D836" s="1">
        <f>VLOOKUP(A836,samples!A:E,5,FALSE)</f>
        <v>951</v>
      </c>
      <c r="E836" s="1" t="s">
        <v>3547</v>
      </c>
      <c r="F836" s="1">
        <f>VLOOKUP(A836,samples!A:H,8,FALSE)</f>
        <v>3.2</v>
      </c>
      <c r="G836" s="1" t="s">
        <v>174</v>
      </c>
      <c r="H836" s="1" t="s">
        <v>175</v>
      </c>
      <c r="I836" s="1" t="s">
        <v>773</v>
      </c>
      <c r="J836" s="1">
        <v>0</v>
      </c>
      <c r="K836" s="1" t="s">
        <v>47</v>
      </c>
      <c r="L836" s="1" t="s">
        <v>535</v>
      </c>
      <c r="M836" s="1" t="s">
        <v>49</v>
      </c>
      <c r="N836" s="1">
        <v>40.1</v>
      </c>
      <c r="O836" s="1">
        <v>3421</v>
      </c>
      <c r="P836" s="1">
        <v>89.8</v>
      </c>
      <c r="Q836" s="1">
        <v>131</v>
      </c>
      <c r="R836" s="1">
        <v>176.8</v>
      </c>
      <c r="S836" s="23">
        <v>170</v>
      </c>
      <c r="T836" s="23">
        <v>130</v>
      </c>
      <c r="U836" s="23">
        <v>80</v>
      </c>
      <c r="V836" s="7">
        <v>123.46666666666667</v>
      </c>
    </row>
    <row r="837" spans="1:22" ht="15.75" customHeight="1" x14ac:dyDescent="0.2">
      <c r="A837" s="1" t="s">
        <v>3362</v>
      </c>
      <c r="B837" s="1" t="s">
        <v>5282</v>
      </c>
      <c r="C837" s="1" t="s">
        <v>259</v>
      </c>
      <c r="D837" s="1">
        <f>VLOOKUP(A837,samples!A:E,5,FALSE)</f>
        <v>952</v>
      </c>
      <c r="E837" s="1" t="s">
        <v>3363</v>
      </c>
      <c r="F837" s="1">
        <f>VLOOKUP(A837,samples!A:H,8,FALSE)</f>
        <v>3.2</v>
      </c>
      <c r="G837" s="1" t="s">
        <v>169</v>
      </c>
      <c r="H837" s="1" t="s">
        <v>279</v>
      </c>
      <c r="I837" s="1" t="s">
        <v>61</v>
      </c>
      <c r="J837" s="1">
        <v>0</v>
      </c>
      <c r="K837" s="1" t="s">
        <v>47</v>
      </c>
      <c r="L837" s="1" t="s">
        <v>333</v>
      </c>
      <c r="M837" s="1" t="s">
        <v>75</v>
      </c>
      <c r="N837" s="1">
        <v>55.5</v>
      </c>
      <c r="O837" s="1">
        <v>2310</v>
      </c>
      <c r="P837" s="1">
        <v>72.2</v>
      </c>
      <c r="Q837" s="1">
        <v>74</v>
      </c>
      <c r="R837" s="1">
        <v>128.1</v>
      </c>
      <c r="S837" s="26">
        <v>180</v>
      </c>
      <c r="T837" s="26">
        <v>180</v>
      </c>
      <c r="U837" s="26">
        <v>130</v>
      </c>
      <c r="V837" s="7">
        <v>164.56666666666666</v>
      </c>
    </row>
    <row r="838" spans="1:22" ht="15.75" customHeight="1" x14ac:dyDescent="0.2">
      <c r="A838" s="1" t="s">
        <v>3894</v>
      </c>
      <c r="B838" s="1" t="s">
        <v>5284</v>
      </c>
      <c r="C838" s="1" t="s">
        <v>359</v>
      </c>
      <c r="D838" s="1">
        <f>VLOOKUP(A838,samples!A:E,5,FALSE)</f>
        <v>953</v>
      </c>
      <c r="E838" s="1" t="s">
        <v>2682</v>
      </c>
      <c r="F838" s="1">
        <f>VLOOKUP(A838,samples!A:H,8,FALSE)</f>
        <v>3.2</v>
      </c>
      <c r="G838" s="1" t="s">
        <v>341</v>
      </c>
      <c r="H838" s="1" t="s">
        <v>175</v>
      </c>
      <c r="I838" s="1" t="s">
        <v>74</v>
      </c>
      <c r="J838" s="1">
        <v>0</v>
      </c>
      <c r="K838" s="1" t="s">
        <v>75</v>
      </c>
      <c r="L838" s="1" t="e">
        <v>#N/A</v>
      </c>
      <c r="M838" s="1" t="e">
        <v>#N/A</v>
      </c>
      <c r="N838" s="1" t="e">
        <v>#N/A</v>
      </c>
      <c r="O838" s="1" t="e">
        <v>#N/A</v>
      </c>
      <c r="P838" s="1">
        <v>80.3</v>
      </c>
      <c r="Q838" s="1">
        <v>96.3</v>
      </c>
      <c r="R838" s="1">
        <v>145.19999999999999</v>
      </c>
      <c r="S838" s="10">
        <v>180</v>
      </c>
      <c r="T838" s="10">
        <v>160</v>
      </c>
      <c r="U838" s="10">
        <v>110</v>
      </c>
      <c r="V838" s="7">
        <v>148.73333333333335</v>
      </c>
    </row>
    <row r="839" spans="1:22" ht="15.75" customHeight="1" x14ac:dyDescent="0.2">
      <c r="A839" s="1" t="s">
        <v>5024</v>
      </c>
      <c r="B839" s="1" t="s">
        <v>1295</v>
      </c>
      <c r="C839" s="1" t="s">
        <v>1295</v>
      </c>
      <c r="D839" s="1">
        <f>VLOOKUP(A839,samples!A:E,5,FALSE)</f>
        <v>954</v>
      </c>
      <c r="E839" s="1" t="s">
        <v>4078</v>
      </c>
      <c r="F839" s="1">
        <f>VLOOKUP(A839,samples!A:H,8,FALSE)</f>
        <v>3.2</v>
      </c>
      <c r="G839" s="1" t="s">
        <v>1660</v>
      </c>
      <c r="H839" s="1" t="s">
        <v>1335</v>
      </c>
      <c r="I839" s="1" t="s">
        <v>74</v>
      </c>
      <c r="J839" s="1" t="s">
        <v>1643</v>
      </c>
      <c r="K839" s="1" t="s">
        <v>356</v>
      </c>
      <c r="L839" s="1" t="e">
        <v>#N/A</v>
      </c>
      <c r="M839" s="1" t="e">
        <v>#N/A</v>
      </c>
      <c r="N839" s="1" t="e">
        <v>#N/A</v>
      </c>
      <c r="O839" s="1" t="e">
        <v>#N/A</v>
      </c>
      <c r="P839" s="1">
        <v>72.400000000000006</v>
      </c>
      <c r="Q839" s="1">
        <v>71.5</v>
      </c>
      <c r="R839" s="1">
        <v>121.3</v>
      </c>
      <c r="S839" s="26">
        <v>180</v>
      </c>
      <c r="T839" s="26">
        <v>180</v>
      </c>
      <c r="U839" s="26">
        <v>130</v>
      </c>
      <c r="V839" s="7">
        <v>167.60000000000002</v>
      </c>
    </row>
    <row r="840" spans="1:22" ht="15.75" customHeight="1" x14ac:dyDescent="0.2">
      <c r="A840" s="1" t="s">
        <v>3897</v>
      </c>
      <c r="B840" s="1" t="s">
        <v>5287</v>
      </c>
      <c r="C840" s="1" t="s">
        <v>359</v>
      </c>
      <c r="D840" s="1">
        <f>VLOOKUP(A840,samples!A:E,5,FALSE)</f>
        <v>955</v>
      </c>
      <c r="E840" s="1" t="s">
        <v>2688</v>
      </c>
      <c r="F840" s="1">
        <f>VLOOKUP(A840,samples!A:H,8,FALSE)</f>
        <v>3.2</v>
      </c>
      <c r="G840" s="1" t="s">
        <v>341</v>
      </c>
      <c r="H840" s="1" t="s">
        <v>175</v>
      </c>
      <c r="I840" s="1" t="s">
        <v>74</v>
      </c>
      <c r="J840" s="1">
        <v>0</v>
      </c>
      <c r="K840" s="1" t="s">
        <v>75</v>
      </c>
      <c r="L840" s="1" t="e">
        <v>#N/A</v>
      </c>
      <c r="M840" s="1" t="e">
        <v>#N/A</v>
      </c>
      <c r="N840" s="1" t="e">
        <v>#N/A</v>
      </c>
      <c r="O840" s="1" t="e">
        <v>#N/A</v>
      </c>
      <c r="P840" s="1">
        <v>80.3</v>
      </c>
      <c r="Q840" s="1">
        <v>96.3</v>
      </c>
      <c r="R840" s="1">
        <v>145.19999999999999</v>
      </c>
      <c r="S840" s="10">
        <v>180</v>
      </c>
      <c r="T840" s="10">
        <v>160</v>
      </c>
      <c r="U840" s="10">
        <v>110</v>
      </c>
      <c r="V840" s="7">
        <v>148.73333333333335</v>
      </c>
    </row>
    <row r="841" spans="1:22" ht="15.75" customHeight="1" x14ac:dyDescent="0.2">
      <c r="A841" s="1" t="s">
        <v>4717</v>
      </c>
      <c r="B841" s="1" t="s">
        <v>1078</v>
      </c>
      <c r="C841" s="1" t="s">
        <v>1078</v>
      </c>
      <c r="D841" s="1">
        <f>VLOOKUP(A841,samples!A:E,5,FALSE)</f>
        <v>956</v>
      </c>
      <c r="E841" s="1" t="s">
        <v>3718</v>
      </c>
      <c r="F841" s="1">
        <f>VLOOKUP(A841,samples!A:H,8,FALSE)</f>
        <v>3.2</v>
      </c>
      <c r="G841" s="1" t="s">
        <v>917</v>
      </c>
      <c r="H841" s="1" t="s">
        <v>175</v>
      </c>
      <c r="I841" s="1" t="s">
        <v>258</v>
      </c>
      <c r="J841" s="1">
        <v>0</v>
      </c>
      <c r="K841" s="1" t="s">
        <v>434</v>
      </c>
      <c r="L841" s="1" t="e">
        <v>#N/A</v>
      </c>
      <c r="M841" s="1" t="e">
        <v>#N/A</v>
      </c>
      <c r="N841" s="1" t="e">
        <v>#N/A</v>
      </c>
      <c r="O841" s="1" t="e">
        <v>#N/A</v>
      </c>
      <c r="P841" s="1">
        <v>85.6</v>
      </c>
      <c r="Q841" s="1">
        <v>124.1</v>
      </c>
      <c r="R841" s="1">
        <v>172.4</v>
      </c>
      <c r="S841" s="23">
        <v>170</v>
      </c>
      <c r="T841" s="23">
        <v>130</v>
      </c>
      <c r="U841" s="23">
        <v>80</v>
      </c>
      <c r="V841" s="7">
        <v>128.63333333333333</v>
      </c>
    </row>
    <row r="842" spans="1:22" ht="15.75" customHeight="1" x14ac:dyDescent="0.2">
      <c r="A842" s="1" t="s">
        <v>4576</v>
      </c>
      <c r="B842" s="1" t="s">
        <v>991</v>
      </c>
      <c r="C842" s="1" t="s">
        <v>991</v>
      </c>
      <c r="D842" s="1">
        <f>VLOOKUP(A842,samples!A:E,5,FALSE)</f>
        <v>957</v>
      </c>
      <c r="E842" s="1" t="s">
        <v>3551</v>
      </c>
      <c r="F842" s="1">
        <f>VLOOKUP(A842,samples!A:H,8,FALSE)</f>
        <v>3.2</v>
      </c>
      <c r="G842" s="1" t="s">
        <v>174</v>
      </c>
      <c r="H842" s="1" t="s">
        <v>175</v>
      </c>
      <c r="I842" s="1" t="s">
        <v>773</v>
      </c>
      <c r="J842" s="1">
        <v>0</v>
      </c>
      <c r="K842" s="1" t="s">
        <v>47</v>
      </c>
      <c r="L842" s="1" t="e">
        <v>#N/A</v>
      </c>
      <c r="M842" s="1" t="e">
        <v>#N/A</v>
      </c>
      <c r="N842" s="1" t="e">
        <v>#N/A</v>
      </c>
      <c r="O842" s="1" t="e">
        <v>#N/A</v>
      </c>
      <c r="P842" s="1">
        <v>82.5</v>
      </c>
      <c r="Q842" s="1">
        <v>122.1</v>
      </c>
      <c r="R842" s="1">
        <v>169.4</v>
      </c>
      <c r="S842" s="29">
        <v>170</v>
      </c>
      <c r="T842" s="29">
        <v>130</v>
      </c>
      <c r="U842" s="29">
        <v>90</v>
      </c>
      <c r="V842" s="7">
        <v>131.33333333333331</v>
      </c>
    </row>
    <row r="843" spans="1:22" ht="15.75" customHeight="1" x14ac:dyDescent="0.2">
      <c r="A843" s="1" t="s">
        <v>4043</v>
      </c>
      <c r="B843" s="1" t="s">
        <v>5291</v>
      </c>
      <c r="C843" s="1" t="s">
        <v>614</v>
      </c>
      <c r="D843" s="1">
        <f>VLOOKUP(A843,samples!A:E,5,FALSE)</f>
        <v>958</v>
      </c>
      <c r="E843" s="1" t="s">
        <v>2829</v>
      </c>
      <c r="F843" s="1">
        <f>VLOOKUP(A843,samples!A:H,8,FALSE)</f>
        <v>3.2</v>
      </c>
      <c r="G843" s="1" t="s">
        <v>73</v>
      </c>
      <c r="H843" s="1" t="s">
        <v>86</v>
      </c>
      <c r="I843" s="1" t="s">
        <v>258</v>
      </c>
      <c r="J843" s="1">
        <v>0</v>
      </c>
      <c r="K843" s="1" t="s">
        <v>434</v>
      </c>
      <c r="L843" s="1" t="e">
        <v>#N/A</v>
      </c>
      <c r="M843" s="1" t="e">
        <v>#N/A</v>
      </c>
      <c r="N843" s="1" t="e">
        <v>#N/A</v>
      </c>
      <c r="O843" s="1" t="e">
        <v>#N/A</v>
      </c>
      <c r="P843" s="1">
        <v>73</v>
      </c>
      <c r="Q843" s="1">
        <v>72.5</v>
      </c>
      <c r="R843" s="1">
        <v>127.4</v>
      </c>
      <c r="S843" s="26">
        <v>180</v>
      </c>
      <c r="T843" s="26">
        <v>180</v>
      </c>
      <c r="U843" s="26">
        <v>130</v>
      </c>
      <c r="V843" s="7">
        <v>165.03333333333336</v>
      </c>
    </row>
    <row r="844" spans="1:22" ht="15.75" customHeight="1" x14ac:dyDescent="0.2">
      <c r="A844" s="1" t="s">
        <v>4235</v>
      </c>
      <c r="B844" s="1" t="s">
        <v>737</v>
      </c>
      <c r="C844" s="1" t="s">
        <v>737</v>
      </c>
      <c r="D844" s="1">
        <f>VLOOKUP(A844,samples!A:E,5,FALSE)</f>
        <v>959</v>
      </c>
      <c r="E844" s="1" t="s">
        <v>3075</v>
      </c>
      <c r="F844" s="1">
        <f>VLOOKUP(A844,samples!A:H,8,FALSE)</f>
        <v>3.2</v>
      </c>
      <c r="G844" s="1" t="s">
        <v>1480</v>
      </c>
      <c r="H844" s="1" t="s">
        <v>279</v>
      </c>
      <c r="I844" s="1" t="s">
        <v>46</v>
      </c>
      <c r="J844" s="1">
        <v>0</v>
      </c>
      <c r="K844" s="1" t="s">
        <v>47</v>
      </c>
      <c r="L844" s="1" t="e">
        <v>#N/A</v>
      </c>
      <c r="M844" s="1" t="e">
        <v>#N/A</v>
      </c>
      <c r="N844" s="1" t="e">
        <v>#N/A</v>
      </c>
      <c r="O844" s="1" t="e">
        <v>#N/A</v>
      </c>
      <c r="P844" s="1">
        <v>92.5</v>
      </c>
      <c r="Q844" s="1">
        <v>140.80000000000001</v>
      </c>
      <c r="R844" s="1">
        <v>181.4</v>
      </c>
      <c r="S844" s="46">
        <v>160</v>
      </c>
      <c r="T844" s="46">
        <v>120</v>
      </c>
      <c r="U844" s="46">
        <v>70</v>
      </c>
      <c r="V844" s="7">
        <v>117.76666666666665</v>
      </c>
    </row>
    <row r="845" spans="1:22" ht="15.75" customHeight="1" x14ac:dyDescent="0.2">
      <c r="A845" s="1" t="s">
        <v>4925</v>
      </c>
      <c r="B845" s="1" t="s">
        <v>1223</v>
      </c>
      <c r="C845" s="1" t="s">
        <v>1223</v>
      </c>
      <c r="D845" s="1">
        <f>VLOOKUP(A845,samples!A:E,5,FALSE)</f>
        <v>960</v>
      </c>
      <c r="E845" s="1" t="s">
        <v>3934</v>
      </c>
      <c r="F845" s="1">
        <f>VLOOKUP(A845,samples!A:H,8,FALSE)</f>
        <v>3.2</v>
      </c>
      <c r="G845" s="1" t="s">
        <v>1480</v>
      </c>
      <c r="H845" s="1" t="s">
        <v>279</v>
      </c>
      <c r="I845" s="1" t="s">
        <v>74</v>
      </c>
      <c r="J845" s="1" t="s">
        <v>1643</v>
      </c>
      <c r="K845" s="1" t="s">
        <v>356</v>
      </c>
      <c r="L845" s="1" t="e">
        <v>#N/A</v>
      </c>
      <c r="M845" s="1" t="e">
        <v>#N/A</v>
      </c>
      <c r="N845" s="1" t="e">
        <v>#N/A</v>
      </c>
      <c r="O845" s="1" t="e">
        <v>#N/A</v>
      </c>
      <c r="P845" s="1">
        <v>81.7</v>
      </c>
      <c r="Q845" s="1">
        <v>131.1</v>
      </c>
      <c r="R845" s="1">
        <v>175.4</v>
      </c>
      <c r="S845" s="39">
        <v>170</v>
      </c>
      <c r="T845" s="39">
        <v>120</v>
      </c>
      <c r="U845" s="39">
        <v>80</v>
      </c>
      <c r="V845" s="7">
        <v>126.6</v>
      </c>
    </row>
    <row r="846" spans="1:22" ht="15.75" customHeight="1" x14ac:dyDescent="0.2">
      <c r="A846" s="1" t="s">
        <v>4600</v>
      </c>
      <c r="B846" s="1" t="s">
        <v>1009</v>
      </c>
      <c r="C846" s="1" t="s">
        <v>1009</v>
      </c>
      <c r="D846" s="1">
        <f>VLOOKUP(A846,samples!A:E,5,FALSE)</f>
        <v>961</v>
      </c>
      <c r="E846" s="1" t="s">
        <v>3590</v>
      </c>
      <c r="F846" s="1">
        <f>VLOOKUP(A846,samples!A:H,8,FALSE)</f>
        <v>3.2</v>
      </c>
      <c r="G846" s="1" t="s">
        <v>1480</v>
      </c>
      <c r="H846" s="1" t="s">
        <v>279</v>
      </c>
      <c r="I846" s="1" t="s">
        <v>275</v>
      </c>
      <c r="J846" s="1" t="s">
        <v>1643</v>
      </c>
      <c r="K846" s="1" t="s">
        <v>47</v>
      </c>
      <c r="L846" s="1" t="e">
        <v>#N/A</v>
      </c>
      <c r="M846" s="1" t="e">
        <v>#N/A</v>
      </c>
      <c r="N846" s="1" t="e">
        <v>#N/A</v>
      </c>
      <c r="O846" s="1" t="e">
        <v>#N/A</v>
      </c>
      <c r="P846" s="1">
        <v>80.7</v>
      </c>
      <c r="Q846" s="1">
        <v>131.9</v>
      </c>
      <c r="R846" s="1">
        <v>175.7</v>
      </c>
      <c r="S846" s="83">
        <v>180</v>
      </c>
      <c r="T846" s="83">
        <v>120</v>
      </c>
      <c r="U846" s="83">
        <v>80</v>
      </c>
      <c r="V846" s="7">
        <v>126.56666666666666</v>
      </c>
    </row>
    <row r="847" spans="1:22" ht="15.75" customHeight="1" x14ac:dyDescent="0.2">
      <c r="A847" s="1" t="s">
        <v>4615</v>
      </c>
      <c r="B847" s="1" t="s">
        <v>5296</v>
      </c>
      <c r="C847" s="1" t="s">
        <v>1016</v>
      </c>
      <c r="D847" s="1">
        <f>VLOOKUP(A847,samples!A:E,5,FALSE)</f>
        <v>962</v>
      </c>
      <c r="E847" s="1" t="s">
        <v>3612</v>
      </c>
      <c r="F847" s="1">
        <f>VLOOKUP(A847,samples!A:H,8,FALSE)</f>
        <v>3.2</v>
      </c>
      <c r="G847" s="1" t="s">
        <v>1480</v>
      </c>
      <c r="H847" s="1" t="s">
        <v>279</v>
      </c>
      <c r="I847" s="1" t="s">
        <v>46</v>
      </c>
      <c r="J847" s="1" t="s">
        <v>1643</v>
      </c>
      <c r="K847" s="1" t="s">
        <v>47</v>
      </c>
      <c r="L847" s="1" t="e">
        <v>#N/A</v>
      </c>
      <c r="M847" s="1" t="e">
        <v>#N/A</v>
      </c>
      <c r="N847" s="1" t="e">
        <v>#N/A</v>
      </c>
      <c r="O847" s="1" t="e">
        <v>#N/A</v>
      </c>
      <c r="P847" s="1">
        <v>85.5</v>
      </c>
      <c r="Q847" s="1">
        <v>138.19999999999999</v>
      </c>
      <c r="R847" s="1">
        <v>181.1</v>
      </c>
      <c r="S847" s="52">
        <v>170</v>
      </c>
      <c r="T847" s="52">
        <v>120</v>
      </c>
      <c r="U847" s="52">
        <v>70</v>
      </c>
      <c r="V847" s="7">
        <v>121.06666666666669</v>
      </c>
    </row>
    <row r="848" spans="1:22" ht="15.75" customHeight="1" x14ac:dyDescent="0.2">
      <c r="A848" s="1" t="s">
        <v>4993</v>
      </c>
      <c r="B848" s="1" t="s">
        <v>1271</v>
      </c>
      <c r="C848" s="1" t="s">
        <v>1271</v>
      </c>
      <c r="D848" s="1">
        <f>VLOOKUP(A848,samples!A:E,5,FALSE)</f>
        <v>963</v>
      </c>
      <c r="E848" s="1" t="s">
        <v>4039</v>
      </c>
      <c r="F848" s="1">
        <f>VLOOKUP(A848,samples!A:H,8,FALSE)</f>
        <v>3.2</v>
      </c>
      <c r="G848" s="1" t="s">
        <v>858</v>
      </c>
      <c r="H848" s="1" t="s">
        <v>279</v>
      </c>
      <c r="I848" s="1" t="s">
        <v>74</v>
      </c>
      <c r="J848" s="1" t="s">
        <v>1643</v>
      </c>
      <c r="K848" s="1" t="s">
        <v>356</v>
      </c>
      <c r="L848" s="1" t="e">
        <v>#N/A</v>
      </c>
      <c r="M848" s="1" t="e">
        <v>#N/A</v>
      </c>
      <c r="N848" s="1" t="e">
        <v>#N/A</v>
      </c>
      <c r="O848" s="1" t="e">
        <v>#N/A</v>
      </c>
      <c r="P848" s="1">
        <v>76.8</v>
      </c>
      <c r="Q848" s="1">
        <v>80.400000000000006</v>
      </c>
      <c r="R848" s="1">
        <v>137.5</v>
      </c>
      <c r="S848" s="51">
        <v>180</v>
      </c>
      <c r="T848" s="51">
        <v>180</v>
      </c>
      <c r="U848" s="51">
        <v>120</v>
      </c>
      <c r="V848" s="7">
        <v>157.76666666666665</v>
      </c>
    </row>
    <row r="849" spans="1:22" ht="15.75" customHeight="1" x14ac:dyDescent="0.2">
      <c r="A849" s="1" t="s">
        <v>5015</v>
      </c>
      <c r="B849" s="1" t="s">
        <v>1285</v>
      </c>
      <c r="C849" s="1" t="s">
        <v>1285</v>
      </c>
      <c r="D849" s="1">
        <f>VLOOKUP(A849,samples!A:E,5,FALSE)</f>
        <v>964</v>
      </c>
      <c r="E849" s="1" t="s">
        <v>4068</v>
      </c>
      <c r="F849" s="1">
        <f>VLOOKUP(A849,samples!A:H,8,FALSE)</f>
        <v>3.2</v>
      </c>
      <c r="G849" s="1" t="s">
        <v>858</v>
      </c>
      <c r="H849" s="1" t="s">
        <v>279</v>
      </c>
      <c r="I849" s="1" t="s">
        <v>74</v>
      </c>
      <c r="J849" s="1">
        <v>0</v>
      </c>
      <c r="K849" s="1" t="s">
        <v>356</v>
      </c>
      <c r="L849" s="1" t="e">
        <v>#N/A</v>
      </c>
      <c r="M849" s="1" t="e">
        <v>#N/A</v>
      </c>
      <c r="N849" s="1" t="e">
        <v>#N/A</v>
      </c>
      <c r="O849" s="1" t="e">
        <v>#N/A</v>
      </c>
      <c r="P849" s="1">
        <v>77</v>
      </c>
      <c r="Q849" s="1">
        <v>79.400000000000006</v>
      </c>
      <c r="R849" s="1">
        <v>136.30000000000001</v>
      </c>
      <c r="S849" s="51">
        <v>180</v>
      </c>
      <c r="T849" s="51">
        <v>180</v>
      </c>
      <c r="U849" s="51">
        <v>120</v>
      </c>
      <c r="V849" s="7">
        <v>158.43333333333334</v>
      </c>
    </row>
    <row r="850" spans="1:22" ht="15.75" customHeight="1" x14ac:dyDescent="0.2">
      <c r="A850" s="1" t="s">
        <v>4646</v>
      </c>
      <c r="B850" s="1" t="s">
        <v>5300</v>
      </c>
      <c r="C850" s="1" t="s">
        <v>1027</v>
      </c>
      <c r="D850" s="1">
        <f>VLOOKUP(A850,samples!A:E,5,FALSE)</f>
        <v>965</v>
      </c>
      <c r="E850" s="1" t="s">
        <v>2199</v>
      </c>
      <c r="F850" s="1">
        <f>VLOOKUP(A850,samples!A:H,8,FALSE)</f>
        <v>3.2</v>
      </c>
      <c r="G850" s="1" t="s">
        <v>858</v>
      </c>
      <c r="H850" s="1" t="s">
        <v>279</v>
      </c>
      <c r="I850" s="1" t="s">
        <v>74</v>
      </c>
      <c r="J850" s="1" t="s">
        <v>1643</v>
      </c>
      <c r="K850" s="1" t="s">
        <v>47</v>
      </c>
      <c r="L850" s="1" t="e">
        <v>#N/A</v>
      </c>
      <c r="M850" s="1" t="e">
        <v>#N/A</v>
      </c>
      <c r="N850" s="1" t="e">
        <v>#N/A</v>
      </c>
      <c r="O850" s="1" t="e">
        <v>#N/A</v>
      </c>
      <c r="P850" s="1">
        <v>78.400000000000006</v>
      </c>
      <c r="Q850" s="1">
        <v>80.900000000000006</v>
      </c>
      <c r="R850" s="1">
        <v>133.9</v>
      </c>
      <c r="S850" s="51">
        <v>180</v>
      </c>
      <c r="T850" s="51">
        <v>180</v>
      </c>
      <c r="U850" s="51">
        <v>120</v>
      </c>
      <c r="V850" s="7">
        <v>158.26666666666665</v>
      </c>
    </row>
    <row r="851" spans="1:22" ht="15.75" customHeight="1" x14ac:dyDescent="0.2">
      <c r="A851" s="1" t="s">
        <v>4644</v>
      </c>
      <c r="B851" s="1" t="s">
        <v>1276</v>
      </c>
      <c r="C851" s="1" t="s">
        <v>1276</v>
      </c>
      <c r="D851" s="1">
        <f>VLOOKUP(A851,samples!A:E,5,FALSE)</f>
        <v>966</v>
      </c>
      <c r="E851" s="1" t="s">
        <v>2199</v>
      </c>
      <c r="F851" s="1">
        <f>VLOOKUP(A851,samples!A:H,8,FALSE)</f>
        <v>3.2</v>
      </c>
      <c r="G851" s="1" t="s">
        <v>858</v>
      </c>
      <c r="H851" s="1" t="s">
        <v>279</v>
      </c>
      <c r="I851" s="1" t="s">
        <v>74</v>
      </c>
      <c r="J851" s="1">
        <v>0</v>
      </c>
      <c r="K851" s="1" t="s">
        <v>356</v>
      </c>
      <c r="L851" s="1" t="e">
        <v>#N/A</v>
      </c>
      <c r="M851" s="1" t="e">
        <v>#N/A</v>
      </c>
      <c r="N851" s="1" t="e">
        <v>#N/A</v>
      </c>
      <c r="O851" s="1" t="e">
        <v>#N/A</v>
      </c>
      <c r="P851" s="1">
        <v>75.900000000000006</v>
      </c>
      <c r="Q851" s="1">
        <v>78.5</v>
      </c>
      <c r="R851" s="1">
        <v>135.19999999999999</v>
      </c>
      <c r="S851" s="51">
        <v>180</v>
      </c>
      <c r="T851" s="51">
        <v>180</v>
      </c>
      <c r="U851" s="51">
        <v>120</v>
      </c>
      <c r="V851" s="7">
        <v>159.46666666666664</v>
      </c>
    </row>
    <row r="852" spans="1:22" ht="15.75" customHeight="1" x14ac:dyDescent="0.2">
      <c r="A852" s="1" t="s">
        <v>4648</v>
      </c>
      <c r="B852" s="1" t="s">
        <v>1270</v>
      </c>
      <c r="C852" s="1" t="s">
        <v>1270</v>
      </c>
      <c r="D852" s="1">
        <f>VLOOKUP(A852,samples!A:E,5,FALSE)</f>
        <v>968</v>
      </c>
      <c r="E852" s="1" t="s">
        <v>2199</v>
      </c>
      <c r="F852" s="1">
        <f>VLOOKUP(A852,samples!A:H,8,FALSE)</f>
        <v>3.2</v>
      </c>
      <c r="G852" s="1" t="s">
        <v>858</v>
      </c>
      <c r="H852" s="1" t="s">
        <v>279</v>
      </c>
      <c r="I852" s="1" t="s">
        <v>74</v>
      </c>
      <c r="J852" s="1" t="s">
        <v>1643</v>
      </c>
      <c r="K852" s="1" t="s">
        <v>356</v>
      </c>
      <c r="L852" s="1" t="e">
        <v>#N/A</v>
      </c>
      <c r="M852" s="1" t="e">
        <v>#N/A</v>
      </c>
      <c r="N852" s="1" t="e">
        <v>#N/A</v>
      </c>
      <c r="O852" s="1" t="e">
        <v>#N/A</v>
      </c>
      <c r="P852" s="1">
        <v>78.5</v>
      </c>
      <c r="Q852" s="1">
        <v>81.3</v>
      </c>
      <c r="R852" s="1">
        <v>135.69999999999999</v>
      </c>
      <c r="S852" s="31">
        <v>180</v>
      </c>
      <c r="T852" s="31">
        <v>170</v>
      </c>
      <c r="U852" s="31">
        <v>120</v>
      </c>
      <c r="V852" s="7">
        <v>157.5</v>
      </c>
    </row>
    <row r="853" spans="1:22" ht="15.75" customHeight="1" x14ac:dyDescent="0.2">
      <c r="A853" s="1" t="s">
        <v>4224</v>
      </c>
      <c r="B853" s="1" t="s">
        <v>979</v>
      </c>
      <c r="C853" s="1" t="s">
        <v>979</v>
      </c>
      <c r="D853" s="1">
        <f>VLOOKUP(A853,samples!A:E,5,FALSE)</f>
        <v>969</v>
      </c>
      <c r="E853" s="1" t="s">
        <v>2189</v>
      </c>
      <c r="F853" s="1">
        <f>VLOOKUP(A853,samples!A:H,8,FALSE)</f>
        <v>3.2</v>
      </c>
      <c r="G853" s="1" t="s">
        <v>1480</v>
      </c>
      <c r="H853" s="1" t="s">
        <v>279</v>
      </c>
      <c r="I853" s="1" t="s">
        <v>275</v>
      </c>
      <c r="J853" s="1" t="s">
        <v>1642</v>
      </c>
      <c r="K853" s="1" t="s">
        <v>47</v>
      </c>
      <c r="L853" s="1" t="e">
        <v>#N/A</v>
      </c>
      <c r="M853" s="1" t="e">
        <v>#N/A</v>
      </c>
      <c r="N853" s="1" t="e">
        <v>#N/A</v>
      </c>
      <c r="O853" s="1" t="e">
        <v>#N/A</v>
      </c>
      <c r="P853" s="1">
        <v>72.400000000000006</v>
      </c>
      <c r="Q853" s="1">
        <v>74.7</v>
      </c>
      <c r="R853" s="1">
        <v>132</v>
      </c>
      <c r="S853" s="51">
        <v>180</v>
      </c>
      <c r="T853" s="51">
        <v>180</v>
      </c>
      <c r="U853" s="51">
        <v>120</v>
      </c>
      <c r="V853" s="7">
        <v>162.96666666666664</v>
      </c>
    </row>
    <row r="854" spans="1:22" ht="15.75" customHeight="1" x14ac:dyDescent="0.2">
      <c r="A854" s="1" t="s">
        <v>4958</v>
      </c>
      <c r="B854" s="1" t="s">
        <v>1243</v>
      </c>
      <c r="C854" s="1" t="s">
        <v>1243</v>
      </c>
      <c r="D854" s="1">
        <f>VLOOKUP(A854,samples!A:E,5,FALSE)</f>
        <v>970</v>
      </c>
      <c r="E854" s="1" t="s">
        <v>3975</v>
      </c>
      <c r="F854" s="1">
        <f>VLOOKUP(A854,samples!A:H,8,FALSE)</f>
        <v>3.2</v>
      </c>
      <c r="G854" s="1" t="s">
        <v>1480</v>
      </c>
      <c r="H854" s="1" t="s">
        <v>279</v>
      </c>
      <c r="I854" s="1" t="s">
        <v>74</v>
      </c>
      <c r="J854" s="1" t="s">
        <v>1643</v>
      </c>
      <c r="K854" s="1" t="s">
        <v>356</v>
      </c>
      <c r="L854" s="1" t="e">
        <v>#N/A</v>
      </c>
      <c r="M854" s="1" t="e">
        <v>#N/A</v>
      </c>
      <c r="N854" s="1" t="e">
        <v>#N/A</v>
      </c>
      <c r="O854" s="1" t="e">
        <v>#N/A</v>
      </c>
      <c r="P854" s="1">
        <v>80.099999999999994</v>
      </c>
      <c r="Q854" s="1">
        <v>83.8</v>
      </c>
      <c r="R854" s="1">
        <v>137.4</v>
      </c>
      <c r="S854" s="31">
        <v>180</v>
      </c>
      <c r="T854" s="31">
        <v>170</v>
      </c>
      <c r="U854" s="31">
        <v>120</v>
      </c>
      <c r="V854" s="7">
        <v>155.56666666666666</v>
      </c>
    </row>
    <row r="855" spans="1:22" ht="15.75" customHeight="1" x14ac:dyDescent="0.2">
      <c r="A855" s="1" t="s">
        <v>4217</v>
      </c>
      <c r="B855" s="1" t="s">
        <v>735</v>
      </c>
      <c r="C855" s="1" t="s">
        <v>735</v>
      </c>
      <c r="D855" s="1">
        <f>VLOOKUP(A855,samples!A:E,5,FALSE)</f>
        <v>972</v>
      </c>
      <c r="E855" s="1" t="s">
        <v>2189</v>
      </c>
      <c r="F855" s="1">
        <f>VLOOKUP(A855,samples!A:H,8,FALSE)</f>
        <v>3.2</v>
      </c>
      <c r="G855" s="1" t="s">
        <v>858</v>
      </c>
      <c r="H855" s="1" t="s">
        <v>279</v>
      </c>
      <c r="I855" s="1" t="s">
        <v>46</v>
      </c>
      <c r="J855" s="1">
        <v>0</v>
      </c>
      <c r="K855" s="1" t="s">
        <v>75</v>
      </c>
      <c r="L855" s="1" t="e">
        <v>#N/A</v>
      </c>
      <c r="M855" s="1" t="e">
        <v>#N/A</v>
      </c>
      <c r="N855" s="1" t="e">
        <v>#N/A</v>
      </c>
      <c r="O855" s="1" t="e">
        <v>#N/A</v>
      </c>
      <c r="P855" s="1">
        <v>73.099999999999994</v>
      </c>
      <c r="Q855" s="1">
        <v>65</v>
      </c>
      <c r="R855" s="1">
        <v>90.1</v>
      </c>
      <c r="S855" s="36">
        <v>180</v>
      </c>
      <c r="T855" s="36">
        <v>190</v>
      </c>
      <c r="U855" s="36">
        <v>170</v>
      </c>
      <c r="V855" s="7">
        <v>179.93333333333334</v>
      </c>
    </row>
    <row r="856" spans="1:22" ht="15.75" customHeight="1" x14ac:dyDescent="0.2">
      <c r="A856" s="1" t="s">
        <v>4220</v>
      </c>
      <c r="B856" s="1" t="s">
        <v>736</v>
      </c>
      <c r="C856" s="1" t="s">
        <v>736</v>
      </c>
      <c r="D856" s="1">
        <f>VLOOKUP(A856,samples!A:E,5,FALSE)</f>
        <v>973</v>
      </c>
      <c r="E856" s="1" t="s">
        <v>2189</v>
      </c>
      <c r="F856" s="1">
        <f>VLOOKUP(A856,samples!A:H,8,FALSE)</f>
        <v>3.2</v>
      </c>
      <c r="G856" s="1" t="s">
        <v>73</v>
      </c>
      <c r="H856" s="1" t="s">
        <v>86</v>
      </c>
      <c r="I856" s="1" t="s">
        <v>275</v>
      </c>
      <c r="J856" s="1">
        <v>0</v>
      </c>
      <c r="K856" s="1" t="s">
        <v>47</v>
      </c>
      <c r="L856" s="1" t="e">
        <v>#N/A</v>
      </c>
      <c r="M856" s="1" t="e">
        <v>#N/A</v>
      </c>
      <c r="N856" s="1" t="e">
        <v>#N/A</v>
      </c>
      <c r="O856" s="1" t="e">
        <v>#N/A</v>
      </c>
      <c r="P856" s="1" t="e">
        <v>#N/A</v>
      </c>
      <c r="Q856" s="1" t="e">
        <v>#N/A</v>
      </c>
      <c r="R856" s="1" t="e">
        <v>#N/A</v>
      </c>
      <c r="S856" s="1" t="e">
        <v>#N/A</v>
      </c>
      <c r="T856" s="1" t="e">
        <v>#N/A</v>
      </c>
      <c r="U856" s="1" t="e">
        <v>#N/A</v>
      </c>
      <c r="V856" s="7" t="e">
        <v>#N/A</v>
      </c>
    </row>
    <row r="857" spans="1:22" ht="15.75" customHeight="1" x14ac:dyDescent="0.2">
      <c r="A857" s="1" t="s">
        <v>4269</v>
      </c>
      <c r="B857" s="1" t="s">
        <v>765</v>
      </c>
      <c r="C857" s="1" t="s">
        <v>765</v>
      </c>
      <c r="D857" s="1">
        <f>VLOOKUP(A857,samples!A:E,5,FALSE)</f>
        <v>974</v>
      </c>
      <c r="E857" s="1" t="s">
        <v>2383</v>
      </c>
      <c r="F857" s="1">
        <f>VLOOKUP(A857,samples!A:H,8,FALSE)</f>
        <v>3.2</v>
      </c>
      <c r="G857" s="1" t="s">
        <v>73</v>
      </c>
      <c r="H857" s="1" t="s">
        <v>86</v>
      </c>
      <c r="I857" s="1" t="s">
        <v>275</v>
      </c>
      <c r="J857" s="1">
        <v>0</v>
      </c>
      <c r="K857" s="1" t="s">
        <v>47</v>
      </c>
      <c r="L857" s="1" t="s">
        <v>535</v>
      </c>
      <c r="M857" s="1" t="s">
        <v>49</v>
      </c>
      <c r="N857" s="1">
        <v>40.1</v>
      </c>
      <c r="O857" s="1">
        <v>3421</v>
      </c>
      <c r="P857" s="1">
        <v>71.7</v>
      </c>
      <c r="Q857" s="1">
        <v>75.3</v>
      </c>
      <c r="R857" s="1">
        <v>129</v>
      </c>
      <c r="S857" s="26">
        <v>180</v>
      </c>
      <c r="T857" s="26">
        <v>180</v>
      </c>
      <c r="U857" s="26">
        <v>130</v>
      </c>
      <c r="V857" s="7">
        <v>164</v>
      </c>
    </row>
    <row r="858" spans="1:22" ht="15.75" customHeight="1" x14ac:dyDescent="0.2">
      <c r="A858" s="1" t="s">
        <v>4408</v>
      </c>
      <c r="B858" s="1" t="s">
        <v>861</v>
      </c>
      <c r="C858" s="1" t="s">
        <v>861</v>
      </c>
      <c r="D858" s="1">
        <f>VLOOKUP(A858,samples!A:E,5,FALSE)</f>
        <v>976</v>
      </c>
      <c r="E858" s="1" t="s">
        <v>2404</v>
      </c>
      <c r="F858" s="1">
        <f>VLOOKUP(A858,samples!A:H,8,FALSE)</f>
        <v>3.2</v>
      </c>
      <c r="G858" s="1" t="s">
        <v>73</v>
      </c>
      <c r="H858" s="1" t="s">
        <v>86</v>
      </c>
      <c r="I858" s="1" t="s">
        <v>46</v>
      </c>
      <c r="J858" s="1">
        <v>0</v>
      </c>
      <c r="K858" s="1" t="s">
        <v>47</v>
      </c>
      <c r="L858" s="1" t="e">
        <v>#N/A</v>
      </c>
      <c r="M858" s="1" t="e">
        <v>#N/A</v>
      </c>
      <c r="N858" s="1" t="e">
        <v>#N/A</v>
      </c>
      <c r="O858" s="1" t="e">
        <v>#N/A</v>
      </c>
      <c r="P858" s="1">
        <v>73.400000000000006</v>
      </c>
      <c r="Q858" s="1">
        <v>75.8</v>
      </c>
      <c r="R858" s="1">
        <v>124.4</v>
      </c>
      <c r="S858" s="26">
        <v>180</v>
      </c>
      <c r="T858" s="26">
        <v>180</v>
      </c>
      <c r="U858" s="26">
        <v>130</v>
      </c>
      <c r="V858" s="7">
        <v>164.8</v>
      </c>
    </row>
    <row r="859" spans="1:22" ht="15.75" customHeight="1" x14ac:dyDescent="0.2">
      <c r="A859" s="1" t="s">
        <v>4410</v>
      </c>
      <c r="B859" s="1" t="s">
        <v>862</v>
      </c>
      <c r="C859" s="1" t="s">
        <v>862</v>
      </c>
      <c r="D859" s="1">
        <f>VLOOKUP(A859,samples!A:E,5,FALSE)</f>
        <v>977</v>
      </c>
      <c r="E859" s="1" t="s">
        <v>2404</v>
      </c>
      <c r="F859" s="1">
        <f>VLOOKUP(A859,samples!A:H,8,FALSE)</f>
        <v>3.2</v>
      </c>
      <c r="G859" s="1" t="s">
        <v>73</v>
      </c>
      <c r="H859" s="1" t="s">
        <v>86</v>
      </c>
      <c r="I859" s="1" t="s">
        <v>46</v>
      </c>
      <c r="J859" s="1">
        <v>0</v>
      </c>
      <c r="K859" s="1" t="s">
        <v>47</v>
      </c>
      <c r="L859" s="1" t="e">
        <v>#N/A</v>
      </c>
      <c r="M859" s="1" t="e">
        <v>#N/A</v>
      </c>
      <c r="N859" s="1" t="e">
        <v>#N/A</v>
      </c>
      <c r="O859" s="1" t="e">
        <v>#N/A</v>
      </c>
      <c r="P859" s="1">
        <v>75.3</v>
      </c>
      <c r="Q859" s="1">
        <v>75.900000000000006</v>
      </c>
      <c r="R859" s="1">
        <v>126.4</v>
      </c>
      <c r="S859" s="26">
        <v>180</v>
      </c>
      <c r="T859" s="26">
        <v>180</v>
      </c>
      <c r="U859" s="26">
        <v>130</v>
      </c>
      <c r="V859" s="7">
        <v>163.46666666666664</v>
      </c>
    </row>
    <row r="860" spans="1:22" ht="15.75" customHeight="1" x14ac:dyDescent="0.2">
      <c r="A860" s="1" t="s">
        <v>3569</v>
      </c>
      <c r="B860" s="1" t="s">
        <v>368</v>
      </c>
      <c r="C860" s="1" t="s">
        <v>368</v>
      </c>
      <c r="D860" s="1">
        <f>VLOOKUP(A860,samples!A:E,5,FALSE)</f>
        <v>978</v>
      </c>
      <c r="E860" s="1" t="s">
        <v>2539</v>
      </c>
      <c r="F860" s="1">
        <f>VLOOKUP(A860,samples!A:H,8,FALSE)</f>
        <v>3.2</v>
      </c>
      <c r="G860" s="1" t="s">
        <v>1480</v>
      </c>
      <c r="H860" s="1" t="s">
        <v>279</v>
      </c>
      <c r="I860" s="1" t="s">
        <v>74</v>
      </c>
      <c r="J860" s="1">
        <v>0</v>
      </c>
      <c r="K860" s="1" t="s">
        <v>47</v>
      </c>
      <c r="L860" s="1" t="e">
        <v>#N/A</v>
      </c>
      <c r="M860" s="1" t="e">
        <v>#N/A</v>
      </c>
      <c r="N860" s="1" t="e">
        <v>#N/A</v>
      </c>
      <c r="O860" s="1" t="e">
        <v>#N/A</v>
      </c>
      <c r="P860" s="1">
        <v>74.3</v>
      </c>
      <c r="Q860" s="1">
        <v>77.7</v>
      </c>
      <c r="R860" s="1">
        <v>133.80000000000001</v>
      </c>
      <c r="S860" s="51">
        <v>180</v>
      </c>
      <c r="T860" s="51">
        <v>180</v>
      </c>
      <c r="U860" s="51">
        <v>120</v>
      </c>
      <c r="V860" s="7">
        <v>160.73333333333335</v>
      </c>
    </row>
    <row r="861" spans="1:22" ht="15.75" customHeight="1" x14ac:dyDescent="0.2">
      <c r="A861" s="1" t="s">
        <v>4596</v>
      </c>
      <c r="B861" s="1" t="s">
        <v>1007</v>
      </c>
      <c r="C861" s="1" t="s">
        <v>1007</v>
      </c>
      <c r="D861" s="1">
        <f>VLOOKUP(A861,samples!A:E,5,FALSE)</f>
        <v>979</v>
      </c>
      <c r="E861" s="1" t="s">
        <v>3581</v>
      </c>
      <c r="F861" s="1">
        <f>VLOOKUP(A861,samples!A:H,8,FALSE)</f>
        <v>3.2</v>
      </c>
      <c r="G861" s="1" t="s">
        <v>1480</v>
      </c>
      <c r="H861" s="1" t="s">
        <v>279</v>
      </c>
      <c r="I861" s="1" t="s">
        <v>74</v>
      </c>
      <c r="J861" s="1" t="s">
        <v>1643</v>
      </c>
      <c r="K861" s="1" t="s">
        <v>47</v>
      </c>
      <c r="L861" s="1" t="s">
        <v>535</v>
      </c>
      <c r="M861" s="1" t="s">
        <v>49</v>
      </c>
      <c r="N861" s="1">
        <v>36.799999999999997</v>
      </c>
      <c r="O861" s="1">
        <v>3241</v>
      </c>
      <c r="P861" s="1">
        <v>75.900000000000006</v>
      </c>
      <c r="Q861" s="1">
        <v>79</v>
      </c>
      <c r="R861" s="1">
        <v>133.30000000000001</v>
      </c>
      <c r="S861" s="51">
        <v>180</v>
      </c>
      <c r="T861" s="51">
        <v>180</v>
      </c>
      <c r="U861" s="51">
        <v>120</v>
      </c>
      <c r="V861" s="7">
        <v>159.93333333333334</v>
      </c>
    </row>
    <row r="862" spans="1:22" ht="15.75" customHeight="1" x14ac:dyDescent="0.2">
      <c r="A862" s="9" t="s">
        <v>3597</v>
      </c>
      <c r="B862" s="1" t="s">
        <v>375</v>
      </c>
      <c r="C862" s="1" t="s">
        <v>375</v>
      </c>
      <c r="D862" s="1">
        <f>VLOOKUP(A862,samples!A:E,5,FALSE)</f>
        <v>980</v>
      </c>
      <c r="E862" s="1" t="s">
        <v>2293</v>
      </c>
      <c r="F862" s="1">
        <f>VLOOKUP(A862,samples!A:H,8,FALSE)</f>
        <v>3.2</v>
      </c>
      <c r="G862" s="1" t="s">
        <v>858</v>
      </c>
      <c r="H862" s="1" t="s">
        <v>279</v>
      </c>
      <c r="I862" s="1" t="s">
        <v>46</v>
      </c>
      <c r="J862" s="1">
        <v>0</v>
      </c>
      <c r="K862" s="1" t="s">
        <v>47</v>
      </c>
      <c r="L862" s="1" t="e">
        <v>#N/A</v>
      </c>
      <c r="M862" s="1" t="e">
        <v>#N/A</v>
      </c>
      <c r="N862" s="1" t="e">
        <v>#N/A</v>
      </c>
      <c r="O862" s="1" t="e">
        <v>#N/A</v>
      </c>
      <c r="P862" s="1">
        <v>78.400000000000006</v>
      </c>
      <c r="Q862" s="1">
        <v>86.1</v>
      </c>
      <c r="R862" s="1">
        <v>134.6</v>
      </c>
      <c r="S862" s="1">
        <f t="shared" ref="S862:U862" si="38">ROUND((256-P862),-1)</f>
        <v>180</v>
      </c>
      <c r="T862" s="1">
        <f t="shared" si="38"/>
        <v>170</v>
      </c>
      <c r="U862" s="1">
        <f t="shared" si="38"/>
        <v>120</v>
      </c>
      <c r="V862" s="7">
        <v>156.30000000000001</v>
      </c>
    </row>
    <row r="863" spans="1:22" ht="15.75" customHeight="1" x14ac:dyDescent="0.2">
      <c r="A863" s="1" t="s">
        <v>3574</v>
      </c>
      <c r="B863" s="1" t="s">
        <v>369</v>
      </c>
      <c r="C863" s="1" t="s">
        <v>369</v>
      </c>
      <c r="D863" s="1">
        <f>VLOOKUP(A863,samples!A:E,5,FALSE)</f>
        <v>982</v>
      </c>
      <c r="E863" s="1" t="s">
        <v>2541</v>
      </c>
      <c r="F863" s="1">
        <f>VLOOKUP(A863,samples!A:H,8,FALSE)</f>
        <v>3.2</v>
      </c>
      <c r="G863" s="1" t="s">
        <v>1480</v>
      </c>
      <c r="H863" s="1" t="s">
        <v>279</v>
      </c>
      <c r="I863" s="1" t="s">
        <v>61</v>
      </c>
      <c r="J863" s="1">
        <v>0</v>
      </c>
      <c r="K863" s="1" t="s">
        <v>47</v>
      </c>
      <c r="L863" s="1" t="e">
        <v>#N/A</v>
      </c>
      <c r="M863" s="1" t="e">
        <v>#N/A</v>
      </c>
      <c r="N863" s="1" t="e">
        <v>#N/A</v>
      </c>
      <c r="O863" s="1" t="e">
        <v>#N/A</v>
      </c>
      <c r="P863" s="1">
        <v>76.099999999999994</v>
      </c>
      <c r="Q863" s="1">
        <v>78.7</v>
      </c>
      <c r="R863" s="1">
        <v>133.5</v>
      </c>
      <c r="S863" s="51">
        <v>180</v>
      </c>
      <c r="T863" s="51">
        <v>180</v>
      </c>
      <c r="U863" s="51">
        <v>120</v>
      </c>
      <c r="V863" s="7">
        <v>159.89999999999998</v>
      </c>
    </row>
    <row r="864" spans="1:22" ht="15.75" customHeight="1" x14ac:dyDescent="0.2">
      <c r="A864" s="1" t="s">
        <v>4784</v>
      </c>
      <c r="B864" s="1" t="s">
        <v>1151</v>
      </c>
      <c r="C864" s="1" t="s">
        <v>1151</v>
      </c>
      <c r="D864" s="1">
        <f>VLOOKUP(A864,samples!A:E,5,FALSE)</f>
        <v>984</v>
      </c>
      <c r="E864" s="1" t="s">
        <v>3797</v>
      </c>
      <c r="F864" s="1">
        <f>VLOOKUP(A864,samples!A:H,8,FALSE)</f>
        <v>3.2</v>
      </c>
      <c r="G864" s="1" t="s">
        <v>73</v>
      </c>
      <c r="H864" s="1" t="s">
        <v>86</v>
      </c>
      <c r="I864" s="1" t="s">
        <v>74</v>
      </c>
      <c r="J864" s="1" t="s">
        <v>1643</v>
      </c>
      <c r="K864" s="1" t="s">
        <v>356</v>
      </c>
      <c r="L864" s="1" t="e">
        <v>#N/A</v>
      </c>
      <c r="M864" s="1" t="e">
        <v>#N/A</v>
      </c>
      <c r="N864" s="1" t="e">
        <v>#N/A</v>
      </c>
      <c r="O864" s="1" t="e">
        <v>#N/A</v>
      </c>
      <c r="P864" s="1">
        <v>74.8</v>
      </c>
      <c r="Q864" s="1">
        <v>77.099999999999994</v>
      </c>
      <c r="R864" s="1">
        <v>133.9</v>
      </c>
      <c r="S864" s="51">
        <v>180</v>
      </c>
      <c r="T864" s="51">
        <v>180</v>
      </c>
      <c r="U864" s="51">
        <v>120</v>
      </c>
      <c r="V864" s="7">
        <v>160.73333333333335</v>
      </c>
    </row>
    <row r="865" spans="1:22" ht="15.75" customHeight="1" x14ac:dyDescent="0.2">
      <c r="A865" s="1" t="s">
        <v>4787</v>
      </c>
      <c r="B865" s="1" t="s">
        <v>5323</v>
      </c>
      <c r="C865" s="1" t="s">
        <v>1151</v>
      </c>
      <c r="D865" s="1">
        <f>VLOOKUP(A865,samples!A:E,5,FALSE)</f>
        <v>985</v>
      </c>
      <c r="E865" s="1" t="s">
        <v>3800</v>
      </c>
      <c r="F865" s="1">
        <f>VLOOKUP(A865,samples!A:H,8,FALSE)</f>
        <v>3.2</v>
      </c>
      <c r="G865" s="1" t="s">
        <v>73</v>
      </c>
      <c r="H865" s="1" t="s">
        <v>86</v>
      </c>
      <c r="I865" s="1" t="s">
        <v>74</v>
      </c>
      <c r="J865" s="1" t="s">
        <v>1643</v>
      </c>
      <c r="K865" s="1" t="s">
        <v>356</v>
      </c>
      <c r="L865" s="1" t="e">
        <v>#N/A</v>
      </c>
      <c r="M865" s="1" t="e">
        <v>#N/A</v>
      </c>
      <c r="N865" s="1" t="e">
        <v>#N/A</v>
      </c>
      <c r="O865" s="1" t="e">
        <v>#N/A</v>
      </c>
      <c r="P865" s="1">
        <v>74.8</v>
      </c>
      <c r="Q865" s="1">
        <v>77.099999999999994</v>
      </c>
      <c r="R865" s="1">
        <v>133.9</v>
      </c>
      <c r="S865" s="51">
        <v>180</v>
      </c>
      <c r="T865" s="51">
        <v>180</v>
      </c>
      <c r="U865" s="51">
        <v>120</v>
      </c>
      <c r="V865" s="7">
        <v>160.73333333333335</v>
      </c>
    </row>
    <row r="866" spans="1:22" ht="15.75" customHeight="1" x14ac:dyDescent="0.2">
      <c r="A866" s="1" t="s">
        <v>4608</v>
      </c>
      <c r="B866" s="1" t="s">
        <v>1013</v>
      </c>
      <c r="C866" s="1" t="s">
        <v>1013</v>
      </c>
      <c r="D866" s="1">
        <f>VLOOKUP(A866,samples!A:E,5,FALSE)</f>
        <v>986</v>
      </c>
      <c r="E866" s="1" t="s">
        <v>3604</v>
      </c>
      <c r="F866" s="1">
        <f>VLOOKUP(A866,samples!A:H,8,FALSE)</f>
        <v>3.2</v>
      </c>
      <c r="G866" s="1" t="s">
        <v>1480</v>
      </c>
      <c r="H866" s="1" t="s">
        <v>279</v>
      </c>
      <c r="I866" s="1" t="s">
        <v>275</v>
      </c>
      <c r="J866" s="1" t="s">
        <v>1643</v>
      </c>
      <c r="K866" s="1" t="s">
        <v>47</v>
      </c>
      <c r="L866" s="1" t="s">
        <v>535</v>
      </c>
      <c r="M866" s="1" t="s">
        <v>49</v>
      </c>
      <c r="N866" s="1">
        <v>34.799999999999997</v>
      </c>
      <c r="O866" s="1">
        <v>3421</v>
      </c>
      <c r="P866" s="1">
        <v>75.900000000000006</v>
      </c>
      <c r="Q866" s="1">
        <v>83.1</v>
      </c>
      <c r="R866" s="1">
        <v>137.80000000000001</v>
      </c>
      <c r="S866" s="31">
        <v>180</v>
      </c>
      <c r="T866" s="31">
        <v>170</v>
      </c>
      <c r="U866" s="31">
        <v>120</v>
      </c>
      <c r="V866" s="7">
        <v>157.06666666666666</v>
      </c>
    </row>
    <row r="867" spans="1:22" ht="15.75" customHeight="1" x14ac:dyDescent="0.2">
      <c r="A867" s="1" t="s">
        <v>3467</v>
      </c>
      <c r="B867" s="1" t="s">
        <v>318</v>
      </c>
      <c r="C867" s="1" t="s">
        <v>318</v>
      </c>
      <c r="D867" s="1">
        <f>VLOOKUP(A867,samples!A:E,5,FALSE)</f>
        <v>987</v>
      </c>
      <c r="E867" s="1" t="s">
        <v>2487</v>
      </c>
      <c r="F867" s="1">
        <f>VLOOKUP(A867,samples!A:H,8,FALSE)</f>
        <v>3.2</v>
      </c>
      <c r="G867" s="1" t="s">
        <v>1480</v>
      </c>
      <c r="H867" s="1" t="s">
        <v>279</v>
      </c>
      <c r="I867" s="1" t="s">
        <v>46</v>
      </c>
      <c r="J867" s="1">
        <v>0</v>
      </c>
      <c r="K867" s="1" t="s">
        <v>62</v>
      </c>
      <c r="L867" s="1" t="e">
        <v>#N/A</v>
      </c>
      <c r="M867" s="1" t="e">
        <v>#N/A</v>
      </c>
      <c r="N867" s="1" t="e">
        <v>#N/A</v>
      </c>
      <c r="O867" s="1" t="e">
        <v>#N/A</v>
      </c>
      <c r="P867" s="1">
        <v>72</v>
      </c>
      <c r="Q867" s="1">
        <v>78.900000000000006</v>
      </c>
      <c r="R867" s="1">
        <v>130.69999999999999</v>
      </c>
      <c r="S867" s="26">
        <v>180</v>
      </c>
      <c r="T867" s="26">
        <v>180</v>
      </c>
      <c r="U867" s="26">
        <v>130</v>
      </c>
      <c r="V867" s="7">
        <v>162.13333333333333</v>
      </c>
    </row>
    <row r="868" spans="1:22" ht="15.75" customHeight="1" x14ac:dyDescent="0.2">
      <c r="A868" s="1" t="s">
        <v>3610</v>
      </c>
      <c r="B868" s="1" t="s">
        <v>5327</v>
      </c>
      <c r="C868" s="1" t="s">
        <v>375</v>
      </c>
      <c r="D868" s="1">
        <f>VLOOKUP(A868,samples!A:E,5,FALSE)</f>
        <v>988</v>
      </c>
      <c r="E868" s="1" t="s">
        <v>2556</v>
      </c>
      <c r="F868" s="1">
        <f>VLOOKUP(A868,samples!A:H,8,FALSE)</f>
        <v>3.2</v>
      </c>
      <c r="G868" s="1" t="s">
        <v>858</v>
      </c>
      <c r="H868" s="1" t="s">
        <v>279</v>
      </c>
      <c r="I868" s="1" t="s">
        <v>46</v>
      </c>
      <c r="J868" s="1">
        <v>0</v>
      </c>
      <c r="K868" s="1" t="s">
        <v>47</v>
      </c>
      <c r="L868" s="1" t="e">
        <v>#N/A</v>
      </c>
      <c r="M868" s="1" t="e">
        <v>#N/A</v>
      </c>
      <c r="N868" s="1" t="e">
        <v>#N/A</v>
      </c>
      <c r="O868" s="1" t="e">
        <v>#N/A</v>
      </c>
      <c r="P868" s="1">
        <v>78.400000000000006</v>
      </c>
      <c r="Q868" s="1">
        <v>86.1</v>
      </c>
      <c r="R868" s="1">
        <v>134.6</v>
      </c>
      <c r="S868" s="31">
        <v>180</v>
      </c>
      <c r="T868" s="31">
        <v>170</v>
      </c>
      <c r="U868" s="31">
        <v>120</v>
      </c>
      <c r="V868" s="7">
        <v>156.30000000000001</v>
      </c>
    </row>
    <row r="869" spans="1:22" ht="15.75" customHeight="1" x14ac:dyDescent="0.2">
      <c r="A869" s="1" t="s">
        <v>4477</v>
      </c>
      <c r="B869" s="1" t="s">
        <v>922</v>
      </c>
      <c r="C869" s="1" t="s">
        <v>922</v>
      </c>
      <c r="D869" s="1">
        <f>VLOOKUP(A869,samples!A:E,5,FALSE)</f>
        <v>989</v>
      </c>
      <c r="E869" s="1" t="s">
        <v>2259</v>
      </c>
      <c r="F869" s="1">
        <f>VLOOKUP(A869,samples!A:H,8,FALSE)</f>
        <v>3.2</v>
      </c>
      <c r="G869" s="1" t="s">
        <v>906</v>
      </c>
      <c r="H869" s="1" t="s">
        <v>1334</v>
      </c>
      <c r="I869" s="1" t="s">
        <v>74</v>
      </c>
      <c r="J869" s="1">
        <v>0</v>
      </c>
      <c r="K869" s="1" t="s">
        <v>75</v>
      </c>
      <c r="L869" s="1" t="e">
        <v>#N/A</v>
      </c>
      <c r="M869" s="1" t="e">
        <v>#N/A</v>
      </c>
      <c r="N869" s="1" t="e">
        <v>#N/A</v>
      </c>
      <c r="O869" s="1" t="e">
        <v>#N/A</v>
      </c>
      <c r="P869" s="1">
        <v>70.8</v>
      </c>
      <c r="Q869" s="1">
        <v>76.2</v>
      </c>
      <c r="R869" s="1">
        <v>128.5</v>
      </c>
      <c r="S869" s="68">
        <v>190</v>
      </c>
      <c r="T869" s="68">
        <v>180</v>
      </c>
      <c r="U869" s="68">
        <v>130</v>
      </c>
      <c r="V869" s="7">
        <v>164.16666666666669</v>
      </c>
    </row>
    <row r="870" spans="1:22" ht="15.75" customHeight="1" x14ac:dyDescent="0.2">
      <c r="A870" s="1" t="s">
        <v>4177</v>
      </c>
      <c r="B870" s="1" t="s">
        <v>705</v>
      </c>
      <c r="C870" s="1" t="s">
        <v>705</v>
      </c>
      <c r="D870" s="1">
        <f>VLOOKUP(A870,samples!A:E,5,FALSE)</f>
        <v>992</v>
      </c>
      <c r="E870" s="1" t="s">
        <v>3022</v>
      </c>
      <c r="F870" s="1">
        <f>VLOOKUP(A870,samples!A:H,8,FALSE)</f>
        <v>3.2</v>
      </c>
      <c r="G870" s="1" t="s">
        <v>73</v>
      </c>
      <c r="H870" s="1" t="s">
        <v>86</v>
      </c>
      <c r="I870" s="1" t="s">
        <v>275</v>
      </c>
      <c r="J870" s="1">
        <v>0</v>
      </c>
      <c r="K870" s="1" t="s">
        <v>47</v>
      </c>
      <c r="L870" s="1" t="e">
        <v>#N/A</v>
      </c>
      <c r="M870" s="1" t="e">
        <v>#N/A</v>
      </c>
      <c r="N870" s="1" t="e">
        <v>#N/A</v>
      </c>
      <c r="O870" s="1" t="e">
        <v>#N/A</v>
      </c>
      <c r="P870" s="1">
        <v>67.900000000000006</v>
      </c>
      <c r="Q870" s="1">
        <v>60.4</v>
      </c>
      <c r="R870" s="1">
        <v>98</v>
      </c>
      <c r="S870" s="85">
        <v>190</v>
      </c>
      <c r="T870" s="85">
        <v>200</v>
      </c>
      <c r="U870" s="85">
        <v>160</v>
      </c>
      <c r="V870" s="7">
        <v>180.56666666666666</v>
      </c>
    </row>
    <row r="871" spans="1:22" ht="15.75" customHeight="1" x14ac:dyDescent="0.2">
      <c r="A871" s="1" t="s">
        <v>4470</v>
      </c>
      <c r="B871" s="1" t="s">
        <v>910</v>
      </c>
      <c r="C871" s="1" t="s">
        <v>910</v>
      </c>
      <c r="D871" s="1">
        <f>VLOOKUP(A871,samples!A:E,5,FALSE)</f>
        <v>993</v>
      </c>
      <c r="E871" s="1" t="s">
        <v>3404</v>
      </c>
      <c r="F871" s="1">
        <f>VLOOKUP(A871,samples!A:H,8,FALSE)</f>
        <v>3.2</v>
      </c>
      <c r="G871" s="1" t="s">
        <v>174</v>
      </c>
      <c r="H871" s="1" t="s">
        <v>175</v>
      </c>
      <c r="I871" s="1" t="s">
        <v>773</v>
      </c>
      <c r="J871" s="1">
        <v>0</v>
      </c>
      <c r="K871" s="1" t="s">
        <v>47</v>
      </c>
      <c r="L871" s="1" t="s">
        <v>535</v>
      </c>
      <c r="M871" s="1" t="s">
        <v>49</v>
      </c>
      <c r="N871" s="1">
        <v>44</v>
      </c>
      <c r="O871" s="1">
        <v>3241</v>
      </c>
      <c r="P871" s="1">
        <v>72.2</v>
      </c>
      <c r="Q871" s="1">
        <v>76.8</v>
      </c>
      <c r="R871" s="1">
        <v>130.9</v>
      </c>
      <c r="S871" s="26">
        <v>180</v>
      </c>
      <c r="T871" s="26">
        <v>180</v>
      </c>
      <c r="U871" s="26">
        <v>130</v>
      </c>
      <c r="V871" s="7">
        <v>162.69999999999999</v>
      </c>
    </row>
    <row r="872" spans="1:22" ht="15.75" customHeight="1" x14ac:dyDescent="0.2">
      <c r="A872" s="1" t="s">
        <v>4373</v>
      </c>
      <c r="B872" s="1" t="s">
        <v>842</v>
      </c>
      <c r="C872" s="1" t="s">
        <v>842</v>
      </c>
      <c r="D872" s="1">
        <f>VLOOKUP(A872,samples!A:E,5,FALSE)</f>
        <v>994</v>
      </c>
      <c r="E872" s="1" t="s">
        <v>3226</v>
      </c>
      <c r="F872" s="1">
        <f>VLOOKUP(A872,samples!A:H,8,FALSE)</f>
        <v>3.2</v>
      </c>
      <c r="G872" s="1" t="s">
        <v>1903</v>
      </c>
      <c r="H872" s="1" t="s">
        <v>279</v>
      </c>
      <c r="I872" s="1" t="s">
        <v>74</v>
      </c>
      <c r="J872" s="1">
        <v>0</v>
      </c>
      <c r="K872" s="1" t="s">
        <v>47</v>
      </c>
      <c r="L872" s="1" t="e">
        <v>#N/A</v>
      </c>
      <c r="M872" s="1" t="e">
        <v>#N/A</v>
      </c>
      <c r="N872" s="1" t="e">
        <v>#N/A</v>
      </c>
      <c r="O872" s="1" t="e">
        <v>#N/A</v>
      </c>
      <c r="P872" s="1">
        <v>74.5</v>
      </c>
      <c r="Q872" s="1">
        <v>85.6</v>
      </c>
      <c r="R872" s="1">
        <v>121.4</v>
      </c>
      <c r="S872" s="32">
        <v>180</v>
      </c>
      <c r="T872" s="32">
        <v>170</v>
      </c>
      <c r="U872" s="32">
        <v>130</v>
      </c>
      <c r="V872" s="7">
        <v>162.16666666666669</v>
      </c>
    </row>
    <row r="873" spans="1:22" ht="15.75" customHeight="1" x14ac:dyDescent="0.2">
      <c r="A873" s="1" t="s">
        <v>4536</v>
      </c>
      <c r="B873" s="1" t="s">
        <v>5337</v>
      </c>
      <c r="C873" s="1" t="s">
        <v>960</v>
      </c>
      <c r="D873" s="1">
        <f>VLOOKUP(A873,samples!A:E,5,FALSE)</f>
        <v>995</v>
      </c>
      <c r="E873" s="1" t="s">
        <v>3497</v>
      </c>
      <c r="F873" s="1">
        <f>VLOOKUP(A873,samples!A:H,8,FALSE)</f>
        <v>3.2</v>
      </c>
      <c r="G873" s="1" t="s">
        <v>174</v>
      </c>
      <c r="H873" s="1" t="s">
        <v>175</v>
      </c>
      <c r="I873" s="1" t="s">
        <v>74</v>
      </c>
      <c r="J873" s="1">
        <v>0</v>
      </c>
      <c r="K873" s="1" t="s">
        <v>75</v>
      </c>
      <c r="L873" s="1" t="e">
        <v>#N/A</v>
      </c>
      <c r="M873" s="1" t="e">
        <v>#N/A</v>
      </c>
      <c r="N873" s="1" t="e">
        <v>#N/A</v>
      </c>
      <c r="O873" s="1" t="e">
        <v>#N/A</v>
      </c>
      <c r="P873" s="1">
        <v>71.7</v>
      </c>
      <c r="Q873" s="1">
        <v>78.8</v>
      </c>
      <c r="R873" s="1">
        <v>127.6</v>
      </c>
      <c r="S873" s="26">
        <v>180</v>
      </c>
      <c r="T873" s="26">
        <v>180</v>
      </c>
      <c r="U873" s="26">
        <v>130</v>
      </c>
      <c r="V873" s="7">
        <v>163.30000000000001</v>
      </c>
    </row>
    <row r="874" spans="1:22" ht="15.75" customHeight="1" x14ac:dyDescent="0.2">
      <c r="A874" s="1" t="s">
        <v>4531</v>
      </c>
      <c r="B874" s="1" t="s">
        <v>5339</v>
      </c>
      <c r="C874" s="1" t="s">
        <v>960</v>
      </c>
      <c r="D874" s="1">
        <f>VLOOKUP(A874,samples!A:E,5,FALSE)</f>
        <v>996</v>
      </c>
      <c r="E874" s="1" t="s">
        <v>3488</v>
      </c>
      <c r="F874" s="1">
        <f>VLOOKUP(A874,samples!A:H,8,FALSE)</f>
        <v>3.2</v>
      </c>
      <c r="G874" s="1" t="s">
        <v>174</v>
      </c>
      <c r="H874" s="1" t="s">
        <v>175</v>
      </c>
      <c r="I874" s="1" t="s">
        <v>74</v>
      </c>
      <c r="J874" s="1">
        <v>0</v>
      </c>
      <c r="K874" s="1" t="s">
        <v>75</v>
      </c>
      <c r="L874" s="1" t="e">
        <v>#N/A</v>
      </c>
      <c r="M874" s="1" t="e">
        <v>#N/A</v>
      </c>
      <c r="N874" s="1" t="e">
        <v>#N/A</v>
      </c>
      <c r="O874" s="1" t="e">
        <v>#N/A</v>
      </c>
      <c r="P874" s="1">
        <v>71.7</v>
      </c>
      <c r="Q874" s="1">
        <v>78.8</v>
      </c>
      <c r="R874" s="1">
        <v>127.6</v>
      </c>
      <c r="S874" s="26">
        <v>180</v>
      </c>
      <c r="T874" s="26">
        <v>180</v>
      </c>
      <c r="U874" s="26">
        <v>130</v>
      </c>
      <c r="V874" s="7">
        <v>163.30000000000001</v>
      </c>
    </row>
    <row r="875" spans="1:22" ht="15.75" customHeight="1" x14ac:dyDescent="0.2">
      <c r="A875" s="1" t="s">
        <v>3840</v>
      </c>
      <c r="B875" s="1" t="s">
        <v>517</v>
      </c>
      <c r="C875" s="1" t="s">
        <v>517</v>
      </c>
      <c r="D875" s="1">
        <f>VLOOKUP(A875,samples!A:E,5,FALSE)</f>
        <v>997</v>
      </c>
      <c r="E875" s="1" t="s">
        <v>2646</v>
      </c>
      <c r="F875" s="1">
        <f>VLOOKUP(A875,samples!A:H,8,FALSE)</f>
        <v>4</v>
      </c>
      <c r="G875" s="1" t="s">
        <v>341</v>
      </c>
      <c r="H875" s="1" t="s">
        <v>175</v>
      </c>
      <c r="I875" s="1" t="s">
        <v>543</v>
      </c>
      <c r="J875" s="1">
        <v>0</v>
      </c>
      <c r="K875" s="1" t="s">
        <v>434</v>
      </c>
      <c r="L875" s="1" t="e">
        <v>#N/A</v>
      </c>
      <c r="M875" s="1" t="e">
        <v>#N/A</v>
      </c>
      <c r="N875" s="1" t="e">
        <v>#N/A</v>
      </c>
      <c r="O875" s="1" t="e">
        <v>#N/A</v>
      </c>
      <c r="P875" s="1">
        <v>73.099999999999994</v>
      </c>
      <c r="Q875" s="1">
        <v>69.2</v>
      </c>
      <c r="R875" s="1">
        <v>91.2</v>
      </c>
      <c r="S875" s="53">
        <v>180</v>
      </c>
      <c r="T875" s="53">
        <v>190</v>
      </c>
      <c r="U875" s="53">
        <v>160</v>
      </c>
      <c r="V875" s="7">
        <v>178.16666666666669</v>
      </c>
    </row>
    <row r="876" spans="1:22" ht="15.75" customHeight="1" x14ac:dyDescent="0.2">
      <c r="A876" s="1" t="s">
        <v>4231</v>
      </c>
      <c r="B876" s="1" t="s">
        <v>5342</v>
      </c>
      <c r="C876" s="1" t="s">
        <v>754</v>
      </c>
      <c r="D876" s="1">
        <f>VLOOKUP(A876,samples!A:E,5,FALSE)</f>
        <v>998</v>
      </c>
      <c r="E876" s="1" t="s">
        <v>2237</v>
      </c>
      <c r="F876" s="1">
        <f>VLOOKUP(A876,samples!A:H,8,FALSE)</f>
        <v>4</v>
      </c>
      <c r="G876" s="1" t="s">
        <v>1898</v>
      </c>
      <c r="H876" s="1" t="s">
        <v>279</v>
      </c>
      <c r="I876" s="1" t="s">
        <v>61</v>
      </c>
      <c r="J876" s="1">
        <v>0</v>
      </c>
      <c r="K876" s="1" t="s">
        <v>75</v>
      </c>
      <c r="L876" s="1" t="s">
        <v>535</v>
      </c>
      <c r="M876" s="1" t="s">
        <v>49</v>
      </c>
      <c r="N876" s="1">
        <v>37.299999999999997</v>
      </c>
      <c r="O876" s="1">
        <v>3210</v>
      </c>
      <c r="P876" s="1">
        <v>80</v>
      </c>
      <c r="Q876" s="1">
        <v>77.599999999999994</v>
      </c>
      <c r="R876" s="1">
        <v>107.3</v>
      </c>
      <c r="S876" s="55">
        <v>180</v>
      </c>
      <c r="T876" s="55">
        <v>180</v>
      </c>
      <c r="U876" s="55">
        <v>150</v>
      </c>
      <c r="V876" s="7">
        <v>167.7</v>
      </c>
    </row>
    <row r="877" spans="1:22" ht="15.75" customHeight="1" x14ac:dyDescent="0.2">
      <c r="A877" s="1" t="s">
        <v>4319</v>
      </c>
      <c r="B877" s="1" t="s">
        <v>786</v>
      </c>
      <c r="C877" s="1" t="s">
        <v>786</v>
      </c>
      <c r="D877" s="1">
        <f>VLOOKUP(A877,samples!A:E,5,FALSE)</f>
        <v>999</v>
      </c>
      <c r="E877" s="1" t="s">
        <v>3143</v>
      </c>
      <c r="F877" s="1">
        <f>VLOOKUP(A877,samples!A:H,8,FALSE)</f>
        <v>4</v>
      </c>
      <c r="G877" s="1" t="s">
        <v>1849</v>
      </c>
      <c r="H877" s="1" t="s">
        <v>279</v>
      </c>
      <c r="I877" s="1" t="s">
        <v>74</v>
      </c>
      <c r="J877" s="1">
        <v>0</v>
      </c>
      <c r="K877" s="1" t="s">
        <v>47</v>
      </c>
      <c r="L877" s="1" t="e">
        <v>#N/A</v>
      </c>
      <c r="M877" s="1" t="e">
        <v>#N/A</v>
      </c>
      <c r="N877" s="1" t="e">
        <v>#N/A</v>
      </c>
      <c r="O877" s="1" t="e">
        <v>#N/A</v>
      </c>
      <c r="P877" s="1">
        <v>77.3</v>
      </c>
      <c r="Q877" s="1">
        <v>70.5</v>
      </c>
      <c r="R877" s="1">
        <v>96.6</v>
      </c>
      <c r="S877" s="53">
        <v>180</v>
      </c>
      <c r="T877" s="53">
        <v>190</v>
      </c>
      <c r="U877" s="53">
        <v>160</v>
      </c>
      <c r="V877" s="7">
        <v>174.53333333333333</v>
      </c>
    </row>
    <row r="878" spans="1:22" ht="15.75" customHeight="1" x14ac:dyDescent="0.2">
      <c r="A878" s="1" t="s">
        <v>4493</v>
      </c>
      <c r="B878" s="1" t="s">
        <v>930</v>
      </c>
      <c r="C878" s="1" t="s">
        <v>930</v>
      </c>
      <c r="D878" s="1">
        <f>VLOOKUP(A878,samples!A:E,5,FALSE)</f>
        <v>1000</v>
      </c>
      <c r="E878" s="1" t="s">
        <v>3433</v>
      </c>
      <c r="F878" s="1">
        <f>VLOOKUP(A878,samples!A:H,8,FALSE)</f>
        <v>4</v>
      </c>
      <c r="G878" s="1" t="s">
        <v>1898</v>
      </c>
      <c r="H878" s="1" t="s">
        <v>279</v>
      </c>
      <c r="I878" s="1" t="s">
        <v>74</v>
      </c>
      <c r="J878" s="1">
        <v>0</v>
      </c>
      <c r="K878" s="1" t="s">
        <v>47</v>
      </c>
      <c r="L878" s="1" t="e">
        <v>#N/A</v>
      </c>
      <c r="M878" s="1" t="e">
        <v>#N/A</v>
      </c>
      <c r="N878" s="1" t="e">
        <v>#N/A</v>
      </c>
      <c r="O878" s="1" t="e">
        <v>#N/A</v>
      </c>
      <c r="P878" s="1">
        <v>76.099999999999994</v>
      </c>
      <c r="Q878" s="1">
        <v>72.400000000000006</v>
      </c>
      <c r="R878" s="1">
        <v>100.9</v>
      </c>
      <c r="S878" s="56">
        <v>180</v>
      </c>
      <c r="T878" s="56">
        <v>180</v>
      </c>
      <c r="U878" s="56">
        <v>160</v>
      </c>
      <c r="V878" s="7">
        <v>172.86666666666667</v>
      </c>
    </row>
    <row r="879" spans="1:22" ht="15.75" customHeight="1" x14ac:dyDescent="0.2">
      <c r="A879" s="1" t="s">
        <v>4983</v>
      </c>
      <c r="B879" s="1" t="s">
        <v>1264</v>
      </c>
      <c r="C879" s="1" t="s">
        <v>1264</v>
      </c>
      <c r="D879" s="1">
        <f>VLOOKUP(A879,samples!A:E,5,FALSE)</f>
        <v>1001</v>
      </c>
      <c r="E879" s="1" t="s">
        <v>4026</v>
      </c>
      <c r="F879" s="1">
        <f>VLOOKUP(A879,samples!A:H,8,FALSE)</f>
        <v>4</v>
      </c>
      <c r="G879" s="1" t="s">
        <v>1903</v>
      </c>
      <c r="H879" s="1" t="s">
        <v>279</v>
      </c>
      <c r="I879" s="1" t="s">
        <v>74</v>
      </c>
      <c r="J879" s="1" t="s">
        <v>1643</v>
      </c>
      <c r="K879" s="1" t="s">
        <v>47</v>
      </c>
      <c r="L879" s="1" t="e">
        <v>#N/A</v>
      </c>
      <c r="M879" s="1" t="e">
        <v>#N/A</v>
      </c>
      <c r="N879" s="1" t="e">
        <v>#N/A</v>
      </c>
      <c r="O879" s="1" t="e">
        <v>#N/A</v>
      </c>
      <c r="P879" s="1">
        <v>77.7</v>
      </c>
      <c r="Q879" s="1">
        <v>70.7</v>
      </c>
      <c r="R879" s="1">
        <v>98.5</v>
      </c>
      <c r="S879" s="53">
        <v>180</v>
      </c>
      <c r="T879" s="53">
        <v>190</v>
      </c>
      <c r="U879" s="53">
        <v>160</v>
      </c>
      <c r="V879" s="7">
        <v>173.7</v>
      </c>
    </row>
    <row r="880" spans="1:22" ht="15.75" customHeight="1" x14ac:dyDescent="0.2">
      <c r="A880" s="1" t="s">
        <v>4986</v>
      </c>
      <c r="B880" s="1" t="s">
        <v>1266</v>
      </c>
      <c r="C880" s="1" t="s">
        <v>1266</v>
      </c>
      <c r="D880" s="1">
        <f>VLOOKUP(A880,samples!A:E,5,FALSE)</f>
        <v>1002</v>
      </c>
      <c r="E880" s="1" t="s">
        <v>4030</v>
      </c>
      <c r="F880" s="1">
        <f>VLOOKUP(A880,samples!A:H,8,FALSE)</f>
        <v>4</v>
      </c>
      <c r="G880" s="1" t="s">
        <v>1903</v>
      </c>
      <c r="H880" s="1" t="s">
        <v>279</v>
      </c>
      <c r="I880" s="1" t="s">
        <v>74</v>
      </c>
      <c r="J880" s="1" t="s">
        <v>1643</v>
      </c>
      <c r="K880" s="1" t="s">
        <v>47</v>
      </c>
      <c r="L880" s="1" t="e">
        <v>#N/A</v>
      </c>
      <c r="M880" s="1" t="e">
        <v>#N/A</v>
      </c>
      <c r="N880" s="1" t="e">
        <v>#N/A</v>
      </c>
      <c r="O880" s="1" t="e">
        <v>#N/A</v>
      </c>
      <c r="P880" s="1">
        <v>73.2</v>
      </c>
      <c r="Q880" s="1">
        <v>64.400000000000006</v>
      </c>
      <c r="R880" s="1">
        <v>92.4</v>
      </c>
      <c r="S880" s="53">
        <v>180</v>
      </c>
      <c r="T880" s="53">
        <v>190</v>
      </c>
      <c r="U880" s="53">
        <v>160</v>
      </c>
      <c r="V880" s="7">
        <v>179.33333333333331</v>
      </c>
    </row>
    <row r="881" spans="1:22" ht="15.75" customHeight="1" x14ac:dyDescent="0.2">
      <c r="A881" s="1" t="s">
        <v>4227</v>
      </c>
      <c r="B881" s="1" t="s">
        <v>5348</v>
      </c>
      <c r="C881" s="1" t="s">
        <v>735</v>
      </c>
      <c r="D881" s="1">
        <f>VLOOKUP(A881,samples!A:E,5,FALSE)</f>
        <v>1003</v>
      </c>
      <c r="E881" s="1" t="s">
        <v>2237</v>
      </c>
      <c r="F881" s="1">
        <f>VLOOKUP(A881,samples!A:H,8,FALSE)</f>
        <v>4</v>
      </c>
      <c r="G881" s="1" t="s">
        <v>858</v>
      </c>
      <c r="H881" s="1" t="s">
        <v>279</v>
      </c>
      <c r="I881" s="1" t="s">
        <v>46</v>
      </c>
      <c r="J881" s="1">
        <v>0</v>
      </c>
      <c r="K881" s="1" t="s">
        <v>75</v>
      </c>
      <c r="L881" s="1" t="e">
        <v>#N/A</v>
      </c>
      <c r="M881" s="1" t="e">
        <v>#N/A</v>
      </c>
      <c r="N881" s="1" t="e">
        <v>#N/A</v>
      </c>
      <c r="O881" s="1" t="e">
        <v>#N/A</v>
      </c>
      <c r="P881" s="1">
        <v>73.099999999999994</v>
      </c>
      <c r="Q881" s="1">
        <v>65</v>
      </c>
      <c r="R881" s="1">
        <v>90.1</v>
      </c>
      <c r="S881" s="36">
        <v>180</v>
      </c>
      <c r="T881" s="36">
        <v>190</v>
      </c>
      <c r="U881" s="36">
        <v>170</v>
      </c>
      <c r="V881" s="7">
        <v>179.93333333333334</v>
      </c>
    </row>
    <row r="882" spans="1:22" ht="15.75" customHeight="1" x14ac:dyDescent="0.2">
      <c r="A882" s="1" t="s">
        <v>4978</v>
      </c>
      <c r="B882" s="1" t="s">
        <v>5352</v>
      </c>
      <c r="C882" s="1" t="s">
        <v>1263</v>
      </c>
      <c r="D882" s="1">
        <f>VLOOKUP(A882,samples!A:E,5,FALSE)</f>
        <v>1005</v>
      </c>
      <c r="E882" s="1" t="s">
        <v>4017</v>
      </c>
      <c r="F882" s="1">
        <f>VLOOKUP(A882,samples!A:H,8,FALSE)</f>
        <v>4</v>
      </c>
      <c r="G882" s="1" t="s">
        <v>1903</v>
      </c>
      <c r="H882" s="1" t="s">
        <v>279</v>
      </c>
      <c r="I882" s="1" t="s">
        <v>74</v>
      </c>
      <c r="J882" s="1" t="s">
        <v>1643</v>
      </c>
      <c r="K882" s="1" t="s">
        <v>47</v>
      </c>
      <c r="L882" s="1" t="s">
        <v>535</v>
      </c>
      <c r="M882" s="1" t="s">
        <v>49</v>
      </c>
      <c r="N882" s="1">
        <v>45.2</v>
      </c>
      <c r="O882" s="1">
        <v>3421</v>
      </c>
      <c r="P882" s="1">
        <v>76</v>
      </c>
      <c r="Q882" s="1">
        <v>72.599999999999994</v>
      </c>
      <c r="R882" s="1">
        <v>94.5</v>
      </c>
      <c r="S882" s="56">
        <v>180</v>
      </c>
      <c r="T882" s="56">
        <v>180</v>
      </c>
      <c r="U882" s="56">
        <v>160</v>
      </c>
      <c r="V882" s="7">
        <v>174.96666666666667</v>
      </c>
    </row>
    <row r="883" spans="1:22" ht="15.75" customHeight="1" x14ac:dyDescent="0.2">
      <c r="A883" s="1" t="s">
        <v>4981</v>
      </c>
      <c r="B883" s="1" t="s">
        <v>5354</v>
      </c>
      <c r="C883" s="1" t="s">
        <v>1263</v>
      </c>
      <c r="D883" s="1">
        <f>VLOOKUP(A883,samples!A:E,5,FALSE)</f>
        <v>1006</v>
      </c>
      <c r="E883" s="1" t="s">
        <v>4020</v>
      </c>
      <c r="F883" s="1">
        <f>VLOOKUP(A883,samples!A:H,8,FALSE)</f>
        <v>4</v>
      </c>
      <c r="G883" s="1" t="s">
        <v>1903</v>
      </c>
      <c r="H883" s="1" t="s">
        <v>279</v>
      </c>
      <c r="I883" s="1" t="s">
        <v>74</v>
      </c>
      <c r="J883" s="1" t="s">
        <v>1643</v>
      </c>
      <c r="K883" s="1" t="s">
        <v>47</v>
      </c>
      <c r="L883" s="1" t="s">
        <v>535</v>
      </c>
      <c r="M883" s="1" t="s">
        <v>49</v>
      </c>
      <c r="N883" s="1">
        <v>45.2</v>
      </c>
      <c r="O883" s="1">
        <v>3421</v>
      </c>
      <c r="P883" s="1">
        <v>76</v>
      </c>
      <c r="Q883" s="1">
        <v>72.599999999999994</v>
      </c>
      <c r="R883" s="1">
        <v>94.5</v>
      </c>
      <c r="S883" s="56">
        <v>180</v>
      </c>
      <c r="T883" s="56">
        <v>180</v>
      </c>
      <c r="U883" s="56">
        <v>160</v>
      </c>
      <c r="V883" s="7">
        <v>174.96666666666667</v>
      </c>
    </row>
    <row r="884" spans="1:22" ht="15.75" customHeight="1" x14ac:dyDescent="0.2">
      <c r="A884" s="1" t="s">
        <v>5004</v>
      </c>
      <c r="B884" s="1" t="s">
        <v>1278</v>
      </c>
      <c r="C884" s="1" t="s">
        <v>1278</v>
      </c>
      <c r="D884" s="1">
        <f>VLOOKUP(A884,samples!A:E,5,FALSE)</f>
        <v>1007</v>
      </c>
      <c r="E884" s="1" t="s">
        <v>4054</v>
      </c>
      <c r="F884" s="1">
        <f>VLOOKUP(A884,samples!A:H,8,FALSE)</f>
        <v>4</v>
      </c>
      <c r="G884" s="1" t="s">
        <v>858</v>
      </c>
      <c r="H884" s="1" t="s">
        <v>279</v>
      </c>
      <c r="I884" s="1" t="s">
        <v>74</v>
      </c>
      <c r="J884" s="1">
        <v>0</v>
      </c>
      <c r="K884" s="1" t="s">
        <v>356</v>
      </c>
      <c r="L884" s="1" t="e">
        <v>#N/A</v>
      </c>
      <c r="M884" s="1" t="e">
        <v>#N/A</v>
      </c>
      <c r="N884" s="1" t="e">
        <v>#N/A</v>
      </c>
      <c r="O884" s="1" t="e">
        <v>#N/A</v>
      </c>
      <c r="P884" s="1">
        <v>72.900000000000006</v>
      </c>
      <c r="Q884" s="1">
        <v>65.7</v>
      </c>
      <c r="R884" s="1">
        <v>87.5</v>
      </c>
      <c r="S884" s="36">
        <v>180</v>
      </c>
      <c r="T884" s="36">
        <v>190</v>
      </c>
      <c r="U884" s="36">
        <v>170</v>
      </c>
      <c r="V884" s="7">
        <v>180.63333333333333</v>
      </c>
    </row>
    <row r="885" spans="1:22" ht="15.75" customHeight="1" x14ac:dyDescent="0.2">
      <c r="A885" s="1" t="s">
        <v>5010</v>
      </c>
      <c r="B885" s="1" t="s">
        <v>1282</v>
      </c>
      <c r="C885" s="1" t="s">
        <v>1282</v>
      </c>
      <c r="D885" s="1">
        <f>VLOOKUP(A885,samples!A:E,5,FALSE)</f>
        <v>1008</v>
      </c>
      <c r="E885" s="1" t="s">
        <v>4061</v>
      </c>
      <c r="F885" s="1">
        <f>VLOOKUP(A885,samples!A:H,8,FALSE)</f>
        <v>4</v>
      </c>
      <c r="G885" s="1" t="s">
        <v>858</v>
      </c>
      <c r="H885" s="1" t="s">
        <v>279</v>
      </c>
      <c r="I885" s="1" t="s">
        <v>74</v>
      </c>
      <c r="J885" s="1">
        <v>0</v>
      </c>
      <c r="K885" s="1" t="s">
        <v>47</v>
      </c>
      <c r="L885" s="1" t="e">
        <v>#N/A</v>
      </c>
      <c r="M885" s="1" t="e">
        <v>#N/A</v>
      </c>
      <c r="N885" s="1" t="e">
        <v>#N/A</v>
      </c>
      <c r="O885" s="1" t="e">
        <v>#N/A</v>
      </c>
      <c r="P885" s="1">
        <v>78.5</v>
      </c>
      <c r="Q885" s="1">
        <v>122.9</v>
      </c>
      <c r="R885" s="1">
        <v>169.8</v>
      </c>
      <c r="S885" s="83">
        <v>180</v>
      </c>
      <c r="T885" s="83">
        <v>130</v>
      </c>
      <c r="U885" s="83">
        <v>90</v>
      </c>
      <c r="V885" s="7">
        <v>132.26666666666665</v>
      </c>
    </row>
    <row r="886" spans="1:22" ht="15.75" customHeight="1" x14ac:dyDescent="0.2">
      <c r="A886" s="1" t="s">
        <v>4123</v>
      </c>
      <c r="B886" s="1" t="s">
        <v>664</v>
      </c>
      <c r="C886" s="1" t="s">
        <v>664</v>
      </c>
      <c r="D886" s="1">
        <f>VLOOKUP(A886,samples!A:E,5,FALSE)</f>
        <v>1009</v>
      </c>
      <c r="E886" s="1" t="s">
        <v>2947</v>
      </c>
      <c r="F886" s="1">
        <f>VLOOKUP(A886,samples!A:H,8,FALSE)</f>
        <v>4</v>
      </c>
      <c r="G886" s="1" t="s">
        <v>858</v>
      </c>
      <c r="H886" s="1" t="s">
        <v>279</v>
      </c>
      <c r="I886" s="1" t="s">
        <v>258</v>
      </c>
      <c r="J886" s="1">
        <v>0</v>
      </c>
      <c r="K886" s="1" t="s">
        <v>75</v>
      </c>
      <c r="L886" s="1" t="e">
        <v>#N/A</v>
      </c>
      <c r="M886" s="1" t="e">
        <v>#N/A</v>
      </c>
      <c r="N886" s="1" t="e">
        <v>#N/A</v>
      </c>
      <c r="O886" s="1" t="e">
        <v>#N/A</v>
      </c>
      <c r="P886" s="1">
        <v>77.900000000000006</v>
      </c>
      <c r="Q886" s="1">
        <v>124.5</v>
      </c>
      <c r="R886" s="1">
        <v>168.1</v>
      </c>
      <c r="S886" s="83">
        <v>180</v>
      </c>
      <c r="T886" s="83">
        <v>130</v>
      </c>
      <c r="U886" s="83">
        <v>90</v>
      </c>
      <c r="V886" s="7">
        <v>132.5</v>
      </c>
    </row>
    <row r="887" spans="1:22" ht="15.75" customHeight="1" x14ac:dyDescent="0.2">
      <c r="A887" s="1" t="s">
        <v>4434</v>
      </c>
      <c r="B887" s="1" t="s">
        <v>878</v>
      </c>
      <c r="C887" s="1" t="s">
        <v>878</v>
      </c>
      <c r="D887" s="1">
        <f>VLOOKUP(A887,samples!A:E,5,FALSE)</f>
        <v>1010</v>
      </c>
      <c r="E887" s="1" t="s">
        <v>3315</v>
      </c>
      <c r="F887" s="1">
        <f>VLOOKUP(A887,samples!A:H,8,FALSE)</f>
        <v>4</v>
      </c>
      <c r="G887" s="1" t="s">
        <v>1903</v>
      </c>
      <c r="H887" s="1" t="s">
        <v>279</v>
      </c>
      <c r="I887" s="1" t="s">
        <v>74</v>
      </c>
      <c r="J887" s="1">
        <v>0</v>
      </c>
      <c r="K887" s="1" t="s">
        <v>47</v>
      </c>
      <c r="L887" s="1" t="e">
        <v>#N/A</v>
      </c>
      <c r="M887" s="1" t="e">
        <v>#N/A</v>
      </c>
      <c r="N887" s="1" t="e">
        <v>#N/A</v>
      </c>
      <c r="O887" s="1" t="e">
        <v>#N/A</v>
      </c>
      <c r="P887" s="1">
        <v>77.599999999999994</v>
      </c>
      <c r="Q887" s="1">
        <v>122.9</v>
      </c>
      <c r="R887" s="1">
        <v>170.2</v>
      </c>
      <c r="S887" s="83">
        <v>180</v>
      </c>
      <c r="T887" s="83">
        <v>130</v>
      </c>
      <c r="U887" s="83">
        <v>90</v>
      </c>
      <c r="V887" s="7">
        <v>132.43333333333334</v>
      </c>
    </row>
    <row r="888" spans="1:22" ht="15.75" customHeight="1" x14ac:dyDescent="0.2">
      <c r="A888" s="1" t="s">
        <v>5000</v>
      </c>
      <c r="B888" s="1" t="s">
        <v>1275</v>
      </c>
      <c r="C888" s="1" t="s">
        <v>1275</v>
      </c>
      <c r="D888" s="1">
        <f>VLOOKUP(A888,samples!A:E,5,FALSE)</f>
        <v>1011</v>
      </c>
      <c r="E888" s="1" t="s">
        <v>4049</v>
      </c>
      <c r="F888" s="1">
        <f>VLOOKUP(A888,samples!A:H,8,FALSE)</f>
        <v>4</v>
      </c>
      <c r="G888" s="1" t="s">
        <v>858</v>
      </c>
      <c r="H888" s="1" t="s">
        <v>279</v>
      </c>
      <c r="I888" s="1" t="s">
        <v>74</v>
      </c>
      <c r="J888" s="1">
        <v>0</v>
      </c>
      <c r="K888" s="1" t="s">
        <v>47</v>
      </c>
      <c r="L888" s="1" t="e">
        <v>#N/A</v>
      </c>
      <c r="M888" s="1" t="e">
        <v>#N/A</v>
      </c>
      <c r="N888" s="1" t="e">
        <v>#N/A</v>
      </c>
      <c r="O888" s="1" t="e">
        <v>#N/A</v>
      </c>
      <c r="P888" s="1">
        <v>83.7</v>
      </c>
      <c r="Q888" s="1">
        <v>124.8</v>
      </c>
      <c r="R888" s="1">
        <v>170</v>
      </c>
      <c r="S888" s="29">
        <v>170</v>
      </c>
      <c r="T888" s="29">
        <v>130</v>
      </c>
      <c r="U888" s="29">
        <v>90</v>
      </c>
      <c r="V888" s="7">
        <v>129.83333333333331</v>
      </c>
    </row>
    <row r="889" spans="1:22" ht="15.75" customHeight="1" x14ac:dyDescent="0.2">
      <c r="A889" s="1" t="s">
        <v>5002</v>
      </c>
      <c r="B889" s="1" t="s">
        <v>1277</v>
      </c>
      <c r="C889" s="1" t="s">
        <v>1277</v>
      </c>
      <c r="D889" s="1">
        <f>VLOOKUP(A889,samples!A:E,5,FALSE)</f>
        <v>1012</v>
      </c>
      <c r="E889" s="1" t="s">
        <v>4051</v>
      </c>
      <c r="F889" s="1">
        <f>VLOOKUP(A889,samples!A:H,8,FALSE)</f>
        <v>4</v>
      </c>
      <c r="G889" s="1" t="s">
        <v>858</v>
      </c>
      <c r="H889" s="1" t="s">
        <v>279</v>
      </c>
      <c r="I889" s="1" t="s">
        <v>74</v>
      </c>
      <c r="J889" s="1" t="s">
        <v>1643</v>
      </c>
      <c r="K889" s="1" t="s">
        <v>47</v>
      </c>
      <c r="L889" s="1" t="e">
        <v>#N/A</v>
      </c>
      <c r="M889" s="1" t="e">
        <v>#N/A</v>
      </c>
      <c r="N889" s="1" t="e">
        <v>#N/A</v>
      </c>
      <c r="O889" s="1" t="e">
        <v>#N/A</v>
      </c>
      <c r="P889" s="1">
        <v>80</v>
      </c>
      <c r="Q889" s="1">
        <v>120.7</v>
      </c>
      <c r="R889" s="1">
        <v>165.6</v>
      </c>
      <c r="S889" s="47">
        <v>180</v>
      </c>
      <c r="T889" s="47">
        <v>140</v>
      </c>
      <c r="U889" s="47">
        <v>90</v>
      </c>
      <c r="V889" s="7">
        <v>133.90000000000003</v>
      </c>
    </row>
    <row r="890" spans="1:22" ht="15.75" customHeight="1" x14ac:dyDescent="0.2">
      <c r="A890" s="1" t="s">
        <v>4384</v>
      </c>
      <c r="B890" s="1" t="s">
        <v>847</v>
      </c>
      <c r="C890" s="1" t="s">
        <v>847</v>
      </c>
      <c r="D890" s="1">
        <f>VLOOKUP(A890,samples!A:E,5,FALSE)</f>
        <v>1013</v>
      </c>
      <c r="E890" s="1" t="s">
        <v>3245</v>
      </c>
      <c r="F890" s="1">
        <f>VLOOKUP(A890,samples!A:H,8,FALSE)</f>
        <v>4</v>
      </c>
      <c r="G890" s="1" t="s">
        <v>858</v>
      </c>
      <c r="H890" s="1" t="s">
        <v>279</v>
      </c>
      <c r="I890" s="1" t="s">
        <v>61</v>
      </c>
      <c r="J890" s="1">
        <v>0</v>
      </c>
      <c r="K890" s="1" t="s">
        <v>47</v>
      </c>
      <c r="L890" s="1" t="e">
        <v>#N/A</v>
      </c>
      <c r="M890" s="1" t="e">
        <v>#N/A</v>
      </c>
      <c r="N890" s="1" t="e">
        <v>#N/A</v>
      </c>
      <c r="O890" s="1" t="e">
        <v>#N/A</v>
      </c>
      <c r="P890" s="1">
        <v>80</v>
      </c>
      <c r="Q890" s="1">
        <v>114.3</v>
      </c>
      <c r="R890" s="1">
        <v>156.9</v>
      </c>
      <c r="S890" s="16">
        <v>180</v>
      </c>
      <c r="T890" s="16">
        <v>140</v>
      </c>
      <c r="U890" s="16">
        <v>100</v>
      </c>
      <c r="V890" s="7">
        <v>138.93333333333334</v>
      </c>
    </row>
    <row r="891" spans="1:22" ht="15.75" customHeight="1" x14ac:dyDescent="0.2">
      <c r="A891" s="1" t="s">
        <v>5007</v>
      </c>
      <c r="B891" s="1" t="s">
        <v>1280</v>
      </c>
      <c r="C891" s="1" t="s">
        <v>1280</v>
      </c>
      <c r="D891" s="1">
        <f>VLOOKUP(A891,samples!A:E,5,FALSE)</f>
        <v>1014</v>
      </c>
      <c r="E891" s="1" t="s">
        <v>4057</v>
      </c>
      <c r="F891" s="1">
        <f>VLOOKUP(A891,samples!A:H,8,FALSE)</f>
        <v>4</v>
      </c>
      <c r="G891" s="1" t="s">
        <v>858</v>
      </c>
      <c r="H891" s="1" t="s">
        <v>279</v>
      </c>
      <c r="I891" s="1" t="s">
        <v>74</v>
      </c>
      <c r="J891" s="1">
        <v>0</v>
      </c>
      <c r="K891" s="1" t="s">
        <v>47</v>
      </c>
      <c r="L891" s="1" t="e">
        <v>#N/A</v>
      </c>
      <c r="M891" s="1" t="e">
        <v>#N/A</v>
      </c>
      <c r="N891" s="1" t="e">
        <v>#N/A</v>
      </c>
      <c r="O891" s="1" t="e">
        <v>#N/A</v>
      </c>
      <c r="P891" s="1">
        <v>81.5</v>
      </c>
      <c r="Q891" s="1">
        <v>117.2</v>
      </c>
      <c r="R891" s="1">
        <v>159.19999999999999</v>
      </c>
      <c r="S891" s="21">
        <v>170</v>
      </c>
      <c r="T891" s="21">
        <v>140</v>
      </c>
      <c r="U891" s="21">
        <v>100</v>
      </c>
      <c r="V891" s="7">
        <v>136.69999999999999</v>
      </c>
    </row>
    <row r="892" spans="1:22" ht="15.75" customHeight="1" x14ac:dyDescent="0.2">
      <c r="A892" s="1" t="s">
        <v>3415</v>
      </c>
      <c r="B892" s="1" t="s">
        <v>288</v>
      </c>
      <c r="C892" s="1" t="s">
        <v>288</v>
      </c>
      <c r="D892" s="1">
        <f>VLOOKUP(A892,samples!A:E,5,FALSE)</f>
        <v>1015</v>
      </c>
      <c r="E892" s="1" t="s">
        <v>3417</v>
      </c>
      <c r="F892" s="1">
        <f>VLOOKUP(A892,samples!A:H,8,FALSE)</f>
        <v>4</v>
      </c>
      <c r="G892" s="1" t="s">
        <v>858</v>
      </c>
      <c r="H892" s="1" t="s">
        <v>279</v>
      </c>
      <c r="I892" s="1" t="s">
        <v>275</v>
      </c>
      <c r="J892" s="1">
        <v>0</v>
      </c>
      <c r="K892" s="1" t="s">
        <v>47</v>
      </c>
      <c r="L892" s="1" t="e">
        <v>#N/A</v>
      </c>
      <c r="M892" s="1" t="e">
        <v>#N/A</v>
      </c>
      <c r="N892" s="1" t="e">
        <v>#N/A</v>
      </c>
      <c r="O892" s="1" t="e">
        <v>#N/A</v>
      </c>
      <c r="P892" s="1">
        <v>81.2</v>
      </c>
      <c r="Q892" s="1">
        <v>104.2</v>
      </c>
      <c r="R892" s="1">
        <v>143.30000000000001</v>
      </c>
      <c r="S892" s="6">
        <v>170</v>
      </c>
      <c r="T892" s="6">
        <v>150</v>
      </c>
      <c r="U892" s="6">
        <v>110</v>
      </c>
      <c r="V892" s="7">
        <v>146.43333333333334</v>
      </c>
    </row>
    <row r="893" spans="1:22" ht="15.75" customHeight="1" x14ac:dyDescent="0.2">
      <c r="A893" s="1" t="s">
        <v>3952</v>
      </c>
      <c r="B893" s="1" t="s">
        <v>553</v>
      </c>
      <c r="C893" s="1" t="s">
        <v>553</v>
      </c>
      <c r="D893" s="1">
        <f>VLOOKUP(A893,samples!A:E,5,FALSE)</f>
        <v>1016</v>
      </c>
      <c r="E893" s="1" t="s">
        <v>2740</v>
      </c>
      <c r="F893" s="1">
        <f>VLOOKUP(A893,samples!A:H,8,FALSE)</f>
        <v>4</v>
      </c>
      <c r="G893" s="1" t="s">
        <v>858</v>
      </c>
      <c r="H893" s="1" t="s">
        <v>279</v>
      </c>
      <c r="I893" s="1" t="s">
        <v>275</v>
      </c>
      <c r="J893" s="1">
        <v>0</v>
      </c>
      <c r="K893" s="1" t="s">
        <v>47</v>
      </c>
      <c r="L893" s="1" t="e">
        <v>#N/A</v>
      </c>
      <c r="M893" s="1" t="e">
        <v>#N/A</v>
      </c>
      <c r="N893" s="1" t="e">
        <v>#N/A</v>
      </c>
      <c r="O893" s="1" t="e">
        <v>#N/A</v>
      </c>
      <c r="P893" s="1">
        <v>76</v>
      </c>
      <c r="Q893" s="1">
        <v>68.099999999999994</v>
      </c>
      <c r="R893" s="1">
        <v>88</v>
      </c>
      <c r="S893" s="36">
        <v>180</v>
      </c>
      <c r="T893" s="36">
        <v>190</v>
      </c>
      <c r="U893" s="36">
        <v>170</v>
      </c>
      <c r="V893" s="7">
        <v>178.63333333333333</v>
      </c>
    </row>
    <row r="894" spans="1:22" ht="15.75" customHeight="1" x14ac:dyDescent="0.2">
      <c r="A894" s="1" t="s">
        <v>4378</v>
      </c>
      <c r="B894" s="1" t="s">
        <v>844</v>
      </c>
      <c r="C894" s="1" t="s">
        <v>844</v>
      </c>
      <c r="D894" s="1">
        <f>VLOOKUP(A894,samples!A:E,5,FALSE)</f>
        <v>1017</v>
      </c>
      <c r="E894" s="1" t="s">
        <v>3233</v>
      </c>
      <c r="F894" s="1">
        <f>VLOOKUP(A894,samples!A:H,8,FALSE)</f>
        <v>4</v>
      </c>
      <c r="G894" s="1" t="s">
        <v>858</v>
      </c>
      <c r="H894" s="1" t="s">
        <v>279</v>
      </c>
      <c r="I894" s="1" t="s">
        <v>74</v>
      </c>
      <c r="J894" s="1">
        <v>0</v>
      </c>
      <c r="K894" s="1" t="s">
        <v>47</v>
      </c>
      <c r="L894" s="1" t="e">
        <v>#N/A</v>
      </c>
      <c r="M894" s="1" t="e">
        <v>#N/A</v>
      </c>
      <c r="N894" s="1" t="e">
        <v>#N/A</v>
      </c>
      <c r="O894" s="1" t="e">
        <v>#N/A</v>
      </c>
      <c r="P894" s="1">
        <v>76.2</v>
      </c>
      <c r="Q894" s="1">
        <v>122</v>
      </c>
      <c r="R894" s="1">
        <v>167.3</v>
      </c>
      <c r="S894" s="83">
        <v>180</v>
      </c>
      <c r="T894" s="83">
        <v>130</v>
      </c>
      <c r="U894" s="83">
        <v>90</v>
      </c>
      <c r="V894" s="7">
        <v>134.16666666666669</v>
      </c>
    </row>
    <row r="895" spans="1:22" ht="15.75" customHeight="1" x14ac:dyDescent="0.2">
      <c r="A895" s="1" t="s">
        <v>4995</v>
      </c>
      <c r="B895" s="1" t="s">
        <v>5367</v>
      </c>
      <c r="C895" s="1" t="s">
        <v>1272</v>
      </c>
      <c r="D895" s="1">
        <f>VLOOKUP(A895,samples!A:E,5,FALSE)</f>
        <v>1018</v>
      </c>
      <c r="E895" s="1" t="s">
        <v>4042</v>
      </c>
      <c r="F895" s="1">
        <f>VLOOKUP(A895,samples!A:H,8,FALSE)</f>
        <v>4</v>
      </c>
      <c r="G895" s="1" t="s">
        <v>858</v>
      </c>
      <c r="H895" s="1" t="s">
        <v>279</v>
      </c>
      <c r="I895" s="1" t="s">
        <v>74</v>
      </c>
      <c r="J895" s="1">
        <v>0</v>
      </c>
      <c r="K895" s="1" t="s">
        <v>47</v>
      </c>
      <c r="L895" s="1" t="e">
        <v>#N/A</v>
      </c>
      <c r="M895" s="1" t="e">
        <v>#N/A</v>
      </c>
      <c r="N895" s="1" t="e">
        <v>#N/A</v>
      </c>
      <c r="O895" s="1" t="e">
        <v>#N/A</v>
      </c>
      <c r="P895" s="1">
        <v>71.8</v>
      </c>
      <c r="Q895" s="1">
        <v>68.099999999999994</v>
      </c>
      <c r="R895" s="1">
        <v>92.8</v>
      </c>
      <c r="S895" s="53">
        <v>180</v>
      </c>
      <c r="T895" s="53">
        <v>190</v>
      </c>
      <c r="U895" s="53">
        <v>160</v>
      </c>
      <c r="V895" s="7">
        <v>178.43333333333334</v>
      </c>
    </row>
    <row r="896" spans="1:22" ht="15.75" customHeight="1" x14ac:dyDescent="0.2">
      <c r="A896" s="1" t="s">
        <v>4998</v>
      </c>
      <c r="B896" s="1" t="s">
        <v>5369</v>
      </c>
      <c r="C896" s="1" t="s">
        <v>1272</v>
      </c>
      <c r="D896" s="1">
        <f>VLOOKUP(A896,samples!A:E,5,FALSE)</f>
        <v>1019</v>
      </c>
      <c r="E896" s="1" t="s">
        <v>4045</v>
      </c>
      <c r="F896" s="1">
        <f>VLOOKUP(A896,samples!A:H,8,FALSE)</f>
        <v>4</v>
      </c>
      <c r="G896" s="1" t="s">
        <v>858</v>
      </c>
      <c r="H896" s="1" t="s">
        <v>279</v>
      </c>
      <c r="I896" s="1" t="s">
        <v>74</v>
      </c>
      <c r="J896" s="1">
        <v>0</v>
      </c>
      <c r="K896" s="1" t="s">
        <v>47</v>
      </c>
      <c r="L896" s="1" t="e">
        <v>#N/A</v>
      </c>
      <c r="M896" s="1" t="e">
        <v>#N/A</v>
      </c>
      <c r="N896" s="1" t="e">
        <v>#N/A</v>
      </c>
      <c r="O896" s="1" t="e">
        <v>#N/A</v>
      </c>
      <c r="P896" s="1">
        <v>71.8</v>
      </c>
      <c r="Q896" s="1">
        <v>68.099999999999994</v>
      </c>
      <c r="R896" s="1">
        <v>92.8</v>
      </c>
      <c r="S896" s="53">
        <v>180</v>
      </c>
      <c r="T896" s="53">
        <v>190</v>
      </c>
      <c r="U896" s="53">
        <v>160</v>
      </c>
      <c r="V896" s="7">
        <v>178.43333333333334</v>
      </c>
    </row>
    <row r="897" spans="1:22" ht="15.75" customHeight="1" x14ac:dyDescent="0.2">
      <c r="A897" s="1" t="s">
        <v>4624</v>
      </c>
      <c r="B897" s="1" t="s">
        <v>5371</v>
      </c>
      <c r="C897" s="1" t="s">
        <v>1020</v>
      </c>
      <c r="D897" s="1">
        <f>VLOOKUP(A897,samples!A:E,5,FALSE)</f>
        <v>1020</v>
      </c>
      <c r="E897" s="1" t="s">
        <v>3626</v>
      </c>
      <c r="F897" s="1">
        <f>VLOOKUP(A897,samples!A:H,8,FALSE)</f>
        <v>4</v>
      </c>
      <c r="G897" s="1" t="s">
        <v>858</v>
      </c>
      <c r="H897" s="1" t="s">
        <v>279</v>
      </c>
      <c r="I897" s="1" t="s">
        <v>74</v>
      </c>
      <c r="J897" s="1" t="s">
        <v>1643</v>
      </c>
      <c r="K897" s="1" t="s">
        <v>356</v>
      </c>
      <c r="L897" s="1" t="s">
        <v>535</v>
      </c>
      <c r="M897" s="1" t="s">
        <v>49</v>
      </c>
      <c r="N897" s="1">
        <v>53.5</v>
      </c>
      <c r="O897" s="1">
        <v>3241</v>
      </c>
      <c r="P897" s="1">
        <v>79.3</v>
      </c>
      <c r="Q897" s="1">
        <v>74.7</v>
      </c>
      <c r="R897" s="1">
        <v>94.2</v>
      </c>
      <c r="S897" s="56">
        <v>180</v>
      </c>
      <c r="T897" s="56">
        <v>180</v>
      </c>
      <c r="U897" s="56">
        <v>160</v>
      </c>
      <c r="V897" s="7">
        <v>173.26666666666665</v>
      </c>
    </row>
    <row r="898" spans="1:22" ht="15.75" customHeight="1" x14ac:dyDescent="0.2">
      <c r="A898" s="1" t="s">
        <v>5013</v>
      </c>
      <c r="B898" s="1" t="s">
        <v>1283</v>
      </c>
      <c r="C898" s="1" t="s">
        <v>1283</v>
      </c>
      <c r="D898" s="1">
        <f>VLOOKUP(A898,samples!A:E,5,FALSE)</f>
        <v>1021</v>
      </c>
      <c r="E898" s="1" t="s">
        <v>4064</v>
      </c>
      <c r="F898" s="1">
        <f>VLOOKUP(A898,samples!A:H,8,FALSE)</f>
        <v>4</v>
      </c>
      <c r="G898" s="1" t="s">
        <v>858</v>
      </c>
      <c r="H898" s="1" t="s">
        <v>279</v>
      </c>
      <c r="I898" s="1" t="s">
        <v>74</v>
      </c>
      <c r="J898" s="1">
        <v>0</v>
      </c>
      <c r="K898" s="1" t="s">
        <v>47</v>
      </c>
      <c r="L898" s="1" t="s">
        <v>535</v>
      </c>
      <c r="M898" s="1" t="s">
        <v>49</v>
      </c>
      <c r="N898" s="1">
        <v>62.3</v>
      </c>
      <c r="O898" s="1">
        <v>3421</v>
      </c>
      <c r="P898" s="1">
        <v>65.099999999999994</v>
      </c>
      <c r="Q898" s="1">
        <v>91.9</v>
      </c>
      <c r="R898" s="1">
        <v>138.5</v>
      </c>
      <c r="S898" s="17">
        <v>190</v>
      </c>
      <c r="T898" s="17">
        <v>160</v>
      </c>
      <c r="U898" s="17">
        <v>120</v>
      </c>
      <c r="V898" s="7">
        <v>157.5</v>
      </c>
    </row>
    <row r="899" spans="1:22" ht="15.75" customHeight="1" x14ac:dyDescent="0.2">
      <c r="A899" s="1" t="s">
        <v>3316</v>
      </c>
      <c r="B899" s="1" t="s">
        <v>5374</v>
      </c>
      <c r="C899" s="1" t="s">
        <v>238</v>
      </c>
      <c r="D899" s="1">
        <f>VLOOKUP(A899,samples!A:E,5,FALSE)</f>
        <v>1022</v>
      </c>
      <c r="E899" s="1" t="s">
        <v>3318</v>
      </c>
      <c r="F899" s="1">
        <f>VLOOKUP(A899,samples!A:H,8,FALSE)</f>
        <v>4</v>
      </c>
      <c r="G899" s="1" t="s">
        <v>1938</v>
      </c>
      <c r="H899" s="1" t="s">
        <v>107</v>
      </c>
      <c r="I899" s="1" t="s">
        <v>74</v>
      </c>
      <c r="J899" s="1">
        <v>0</v>
      </c>
      <c r="K899" s="1" t="s">
        <v>434</v>
      </c>
      <c r="L899" s="1" t="e">
        <v>#N/A</v>
      </c>
      <c r="M899" s="1" t="e">
        <v>#N/A</v>
      </c>
      <c r="N899" s="1" t="e">
        <v>#N/A</v>
      </c>
      <c r="O899" s="1" t="e">
        <v>#N/A</v>
      </c>
      <c r="P899" s="1">
        <v>93.4</v>
      </c>
      <c r="Q899" s="1">
        <v>133.5</v>
      </c>
      <c r="R899" s="1">
        <v>176.8</v>
      </c>
      <c r="S899" s="11">
        <v>160</v>
      </c>
      <c r="T899" s="11">
        <v>120</v>
      </c>
      <c r="U899" s="11">
        <v>80</v>
      </c>
      <c r="V899" s="7">
        <v>121.43333333333331</v>
      </c>
    </row>
    <row r="900" spans="1:22" ht="15.75" customHeight="1" x14ac:dyDescent="0.2">
      <c r="A900" s="1" t="s">
        <v>3321</v>
      </c>
      <c r="B900" s="1" t="s">
        <v>5376</v>
      </c>
      <c r="C900" s="1" t="s">
        <v>241</v>
      </c>
      <c r="D900" s="1">
        <f>VLOOKUP(A900,samples!A:E,5,FALSE)</f>
        <v>1023</v>
      </c>
      <c r="E900" s="1" t="s">
        <v>3324</v>
      </c>
      <c r="F900" s="1">
        <f>VLOOKUP(A900,samples!A:H,8,FALSE)</f>
        <v>4</v>
      </c>
      <c r="G900" s="1" t="s">
        <v>858</v>
      </c>
      <c r="H900" s="1" t="s">
        <v>279</v>
      </c>
      <c r="I900" s="1" t="s">
        <v>61</v>
      </c>
      <c r="J900" s="1">
        <v>0</v>
      </c>
      <c r="K900" s="1" t="s">
        <v>47</v>
      </c>
      <c r="L900" s="1" t="e">
        <v>#N/A</v>
      </c>
      <c r="M900" s="1" t="e">
        <v>#N/A</v>
      </c>
      <c r="N900" s="1" t="e">
        <v>#N/A</v>
      </c>
      <c r="O900" s="1" t="e">
        <v>#N/A</v>
      </c>
      <c r="P900" s="1">
        <v>77.400000000000006</v>
      </c>
      <c r="Q900" s="1">
        <v>93</v>
      </c>
      <c r="R900" s="1">
        <v>128.6</v>
      </c>
      <c r="S900" s="57">
        <v>180</v>
      </c>
      <c r="T900" s="57">
        <v>160</v>
      </c>
      <c r="U900" s="57">
        <v>130</v>
      </c>
      <c r="V900" s="7">
        <v>156.33333333333331</v>
      </c>
    </row>
    <row r="901" spans="1:22" ht="15.75" customHeight="1" x14ac:dyDescent="0.2">
      <c r="A901" s="1" t="s">
        <v>4989</v>
      </c>
      <c r="B901" s="1" t="s">
        <v>1267</v>
      </c>
      <c r="C901" s="1" t="s">
        <v>1267</v>
      </c>
      <c r="D901" s="1">
        <f>VLOOKUP(A901,samples!A:E,5,FALSE)</f>
        <v>1024</v>
      </c>
      <c r="E901" s="1" t="s">
        <v>4032</v>
      </c>
      <c r="F901" s="1">
        <f>VLOOKUP(A901,samples!A:H,8,FALSE)</f>
        <v>4</v>
      </c>
      <c r="G901" s="1" t="s">
        <v>1903</v>
      </c>
      <c r="H901" s="1" t="s">
        <v>279</v>
      </c>
      <c r="I901" s="1" t="s">
        <v>74</v>
      </c>
      <c r="J901" s="1" t="s">
        <v>1643</v>
      </c>
      <c r="K901" s="1" t="s">
        <v>356</v>
      </c>
      <c r="L901" s="1" t="e">
        <v>#N/A</v>
      </c>
      <c r="M901" s="1" t="e">
        <v>#N/A</v>
      </c>
      <c r="N901" s="1" t="e">
        <v>#N/A</v>
      </c>
      <c r="O901" s="1" t="e">
        <v>#N/A</v>
      </c>
      <c r="P901" s="1">
        <v>78.400000000000006</v>
      </c>
      <c r="Q901" s="1">
        <v>115.9</v>
      </c>
      <c r="R901" s="1">
        <v>159.30000000000001</v>
      </c>
      <c r="S901" s="16">
        <v>180</v>
      </c>
      <c r="T901" s="16">
        <v>140</v>
      </c>
      <c r="U901" s="16">
        <v>100</v>
      </c>
      <c r="V901" s="7">
        <v>138.13333333333333</v>
      </c>
    </row>
    <row r="902" spans="1:22" ht="15.75" customHeight="1" x14ac:dyDescent="0.2">
      <c r="A902" s="1" t="s">
        <v>4973</v>
      </c>
      <c r="B902" s="1" t="s">
        <v>5379</v>
      </c>
      <c r="C902" s="1" t="s">
        <v>1262</v>
      </c>
      <c r="D902" s="1">
        <f>VLOOKUP(A902,samples!A:E,5,FALSE)</f>
        <v>1025</v>
      </c>
      <c r="E902" s="1" t="s">
        <v>4010</v>
      </c>
      <c r="F902" s="1">
        <f>VLOOKUP(A902,samples!A:H,8,FALSE)</f>
        <v>4</v>
      </c>
      <c r="G902" s="1" t="s">
        <v>1903</v>
      </c>
      <c r="H902" s="1" t="s">
        <v>279</v>
      </c>
      <c r="I902" s="1" t="s">
        <v>74</v>
      </c>
      <c r="J902" s="1" t="s">
        <v>1647</v>
      </c>
      <c r="K902" s="1" t="s">
        <v>47</v>
      </c>
      <c r="L902" s="1" t="e">
        <v>#N/A</v>
      </c>
      <c r="M902" s="1" t="e">
        <v>#N/A</v>
      </c>
      <c r="N902" s="1" t="e">
        <v>#N/A</v>
      </c>
      <c r="O902" s="1" t="e">
        <v>#N/A</v>
      </c>
      <c r="P902" s="1">
        <v>65.8</v>
      </c>
      <c r="Q902" s="1">
        <v>114.1</v>
      </c>
      <c r="R902" s="1">
        <v>160.80000000000001</v>
      </c>
      <c r="S902" s="20">
        <v>190</v>
      </c>
      <c r="T902" s="20">
        <v>140</v>
      </c>
      <c r="U902" s="20">
        <v>100</v>
      </c>
      <c r="V902" s="7">
        <v>142.43333333333334</v>
      </c>
    </row>
    <row r="903" spans="1:22" ht="15.75" customHeight="1" x14ac:dyDescent="0.2">
      <c r="A903" s="1" t="s">
        <v>4975</v>
      </c>
      <c r="B903" s="1" t="s">
        <v>5381</v>
      </c>
      <c r="C903" s="1" t="s">
        <v>1262</v>
      </c>
      <c r="D903" s="1">
        <f>VLOOKUP(A903,samples!A:E,5,FALSE)</f>
        <v>1026</v>
      </c>
      <c r="E903" s="1" t="s">
        <v>4012</v>
      </c>
      <c r="F903" s="1">
        <f>VLOOKUP(A903,samples!A:H,8,FALSE)</f>
        <v>4</v>
      </c>
      <c r="G903" s="1" t="s">
        <v>1903</v>
      </c>
      <c r="H903" s="1" t="s">
        <v>279</v>
      </c>
      <c r="I903" s="1" t="s">
        <v>74</v>
      </c>
      <c r="J903" s="1" t="s">
        <v>1647</v>
      </c>
      <c r="K903" s="1" t="s">
        <v>47</v>
      </c>
      <c r="L903" s="1" t="e">
        <v>#N/A</v>
      </c>
      <c r="M903" s="1" t="e">
        <v>#N/A</v>
      </c>
      <c r="N903" s="1" t="e">
        <v>#N/A</v>
      </c>
      <c r="O903" s="1" t="e">
        <v>#N/A</v>
      </c>
      <c r="P903" s="1">
        <v>65.8</v>
      </c>
      <c r="Q903" s="1">
        <v>114.1</v>
      </c>
      <c r="R903" s="1">
        <v>160.80000000000001</v>
      </c>
      <c r="S903" s="20">
        <v>190</v>
      </c>
      <c r="T903" s="20">
        <v>140</v>
      </c>
      <c r="U903" s="20">
        <v>100</v>
      </c>
      <c r="V903" s="7">
        <v>142.43333333333334</v>
      </c>
    </row>
    <row r="904" spans="1:22" ht="15.75" customHeight="1" x14ac:dyDescent="0.2">
      <c r="A904" s="1" t="s">
        <v>1305</v>
      </c>
      <c r="B904" s="1" t="s">
        <v>1305</v>
      </c>
      <c r="C904" s="1" t="s">
        <v>1305</v>
      </c>
      <c r="D904" s="1">
        <f>VLOOKUP(A904,samples!A:E,5,FALSE)</f>
        <v>1027</v>
      </c>
      <c r="E904" s="1" t="s">
        <v>4088</v>
      </c>
      <c r="F904" s="1">
        <f>VLOOKUP(A904,samples!A:H,8,FALSE)</f>
        <v>4</v>
      </c>
      <c r="G904" s="1" t="s">
        <v>374</v>
      </c>
      <c r="H904" s="1" t="s">
        <v>374</v>
      </c>
      <c r="I904" s="1" t="s">
        <v>374</v>
      </c>
      <c r="J904" s="1">
        <v>0</v>
      </c>
      <c r="K904" s="1" t="e">
        <v>#N/A</v>
      </c>
      <c r="L904" s="1" t="e">
        <v>#N/A</v>
      </c>
      <c r="M904" s="1" t="e">
        <v>#N/A</v>
      </c>
      <c r="N904" s="1" t="e">
        <v>#N/A</v>
      </c>
      <c r="O904" s="1" t="e">
        <v>#N/A</v>
      </c>
      <c r="P904" s="1" t="e">
        <v>#N/A</v>
      </c>
      <c r="Q904" s="1" t="e">
        <v>#N/A</v>
      </c>
      <c r="R904" s="1" t="e">
        <v>#N/A</v>
      </c>
      <c r="S904" s="1" t="e">
        <v>#N/A</v>
      </c>
      <c r="T904" s="1" t="e">
        <v>#N/A</v>
      </c>
      <c r="U904" s="1" t="e">
        <v>#N/A</v>
      </c>
      <c r="V904" s="7" t="e">
        <v>#N/A</v>
      </c>
    </row>
    <row r="905" spans="1:22" ht="15.75" customHeight="1" x14ac:dyDescent="0.2">
      <c r="A905" s="1" t="s">
        <v>4455</v>
      </c>
      <c r="B905" s="1" t="s">
        <v>5383</v>
      </c>
      <c r="C905" s="1" t="s">
        <v>895</v>
      </c>
      <c r="D905" s="1">
        <f>VLOOKUP(A905,samples!A:E,5,FALSE)</f>
        <v>1028</v>
      </c>
      <c r="E905" s="1" t="s">
        <v>3367</v>
      </c>
      <c r="F905" s="1">
        <f>VLOOKUP(A905,samples!A:H,8,FALSE)</f>
        <v>1</v>
      </c>
      <c r="G905" s="1" t="s">
        <v>906</v>
      </c>
      <c r="H905" s="1" t="s">
        <v>1334</v>
      </c>
      <c r="I905" s="1" t="s">
        <v>275</v>
      </c>
      <c r="J905" s="1">
        <v>0</v>
      </c>
      <c r="K905" s="1" t="s">
        <v>434</v>
      </c>
      <c r="L905" s="1" t="e">
        <v>#N/A</v>
      </c>
      <c r="M905" s="1" t="e">
        <v>#N/A</v>
      </c>
      <c r="N905" s="1" t="e">
        <v>#N/A</v>
      </c>
      <c r="O905" s="1" t="e">
        <v>#N/A</v>
      </c>
      <c r="P905" s="1">
        <v>80.3</v>
      </c>
      <c r="Q905" s="1">
        <v>112.5</v>
      </c>
      <c r="R905" s="1">
        <v>159.4</v>
      </c>
      <c r="S905" s="16">
        <v>180</v>
      </c>
      <c r="T905" s="16">
        <v>140</v>
      </c>
      <c r="U905" s="16">
        <v>100</v>
      </c>
      <c r="V905" s="7">
        <v>138.59999999999997</v>
      </c>
    </row>
    <row r="906" spans="1:22" ht="15.75" customHeight="1" x14ac:dyDescent="0.2">
      <c r="A906" s="1" t="s">
        <v>4457</v>
      </c>
      <c r="B906" s="1" t="s">
        <v>5385</v>
      </c>
      <c r="C906" s="1" t="s">
        <v>895</v>
      </c>
      <c r="D906" s="1">
        <f>VLOOKUP(A906,samples!A:E,5,FALSE)</f>
        <v>1029</v>
      </c>
      <c r="E906" s="1" t="s">
        <v>3371</v>
      </c>
      <c r="F906" s="1">
        <f>VLOOKUP(A906,samples!A:H,8,FALSE)</f>
        <v>1</v>
      </c>
      <c r="G906" s="1" t="s">
        <v>906</v>
      </c>
      <c r="H906" s="1" t="s">
        <v>1334</v>
      </c>
      <c r="I906" s="1" t="s">
        <v>275</v>
      </c>
      <c r="J906" s="1">
        <v>0</v>
      </c>
      <c r="K906" s="1" t="s">
        <v>434</v>
      </c>
      <c r="L906" s="1" t="e">
        <v>#N/A</v>
      </c>
      <c r="M906" s="1" t="e">
        <v>#N/A</v>
      </c>
      <c r="N906" s="1" t="e">
        <v>#N/A</v>
      </c>
      <c r="O906" s="1" t="e">
        <v>#N/A</v>
      </c>
      <c r="P906" s="1">
        <v>80.3</v>
      </c>
      <c r="Q906" s="1">
        <v>112.5</v>
      </c>
      <c r="R906" s="1">
        <v>159.4</v>
      </c>
      <c r="S906" s="16">
        <v>180</v>
      </c>
      <c r="T906" s="16">
        <v>140</v>
      </c>
      <c r="U906" s="16">
        <v>100</v>
      </c>
      <c r="V906" s="7">
        <v>138.59999999999997</v>
      </c>
    </row>
    <row r="907" spans="1:22" ht="15.75" customHeight="1" x14ac:dyDescent="0.2">
      <c r="A907" s="1" t="s">
        <v>4453</v>
      </c>
      <c r="B907" s="1" t="s">
        <v>895</v>
      </c>
      <c r="C907" s="1" t="s">
        <v>895</v>
      </c>
      <c r="D907" s="1">
        <f>VLOOKUP(A907,samples!A:E,5,FALSE)</f>
        <v>1030</v>
      </c>
      <c r="E907" s="1" t="s">
        <v>3365</v>
      </c>
      <c r="F907" s="1">
        <f>VLOOKUP(A907,samples!A:H,8,FALSE)</f>
        <v>1</v>
      </c>
      <c r="G907" s="1" t="s">
        <v>906</v>
      </c>
      <c r="H907" s="1" t="s">
        <v>1334</v>
      </c>
      <c r="I907" s="1" t="s">
        <v>275</v>
      </c>
      <c r="J907" s="1">
        <v>0</v>
      </c>
      <c r="K907" s="1" t="s">
        <v>434</v>
      </c>
      <c r="L907" s="1" t="e">
        <v>#N/A</v>
      </c>
      <c r="M907" s="1" t="e">
        <v>#N/A</v>
      </c>
      <c r="N907" s="1" t="e">
        <v>#N/A</v>
      </c>
      <c r="O907" s="1" t="e">
        <v>#N/A</v>
      </c>
      <c r="P907" s="1">
        <v>80.3</v>
      </c>
      <c r="Q907" s="1">
        <v>112.5</v>
      </c>
      <c r="R907" s="1">
        <v>159.4</v>
      </c>
      <c r="S907" s="16">
        <v>180</v>
      </c>
      <c r="T907" s="16">
        <v>140</v>
      </c>
      <c r="U907" s="16">
        <v>100</v>
      </c>
      <c r="V907" s="7">
        <v>138.59999999999997</v>
      </c>
    </row>
    <row r="908" spans="1:22" ht="15.75" customHeight="1" x14ac:dyDescent="0.2">
      <c r="A908" s="1" t="s">
        <v>4108</v>
      </c>
      <c r="B908" s="1" t="s">
        <v>658</v>
      </c>
      <c r="C908" s="1" t="s">
        <v>658</v>
      </c>
      <c r="D908" s="1">
        <f>VLOOKUP(A908,samples!A:E,5,FALSE)</f>
        <v>1031</v>
      </c>
      <c r="E908" s="1" t="s">
        <v>2930</v>
      </c>
      <c r="F908" s="1">
        <f>VLOOKUP(A908,samples!A:H,8,FALSE)</f>
        <v>1</v>
      </c>
      <c r="G908" s="1" t="s">
        <v>236</v>
      </c>
      <c r="H908" s="1" t="s">
        <v>253</v>
      </c>
      <c r="I908" s="1" t="s">
        <v>61</v>
      </c>
      <c r="J908" s="1">
        <v>0</v>
      </c>
      <c r="K908" s="1" t="s">
        <v>47</v>
      </c>
      <c r="L908" s="1" t="e">
        <v>#N/A</v>
      </c>
      <c r="M908" s="1" t="e">
        <v>#N/A</v>
      </c>
      <c r="N908" s="1" t="e">
        <v>#N/A</v>
      </c>
      <c r="O908" s="1" t="e">
        <v>#N/A</v>
      </c>
      <c r="P908" s="1">
        <v>76.2</v>
      </c>
      <c r="Q908" s="1">
        <v>112.2</v>
      </c>
      <c r="R908" s="1">
        <v>156.30000000000001</v>
      </c>
      <c r="S908" s="16">
        <v>180</v>
      </c>
      <c r="T908" s="16">
        <v>140</v>
      </c>
      <c r="U908" s="16">
        <v>100</v>
      </c>
      <c r="V908" s="7">
        <v>141.09999999999997</v>
      </c>
    </row>
    <row r="909" spans="1:22" ht="15.75" customHeight="1" x14ac:dyDescent="0.2">
      <c r="A909" s="1" t="s">
        <v>4179</v>
      </c>
      <c r="B909" s="1" t="s">
        <v>707</v>
      </c>
      <c r="C909" s="1" t="s">
        <v>707</v>
      </c>
      <c r="D909" s="1">
        <f>VLOOKUP(A909,samples!A:E,5,FALSE)</f>
        <v>1032</v>
      </c>
      <c r="E909" s="1" t="s">
        <v>3031</v>
      </c>
      <c r="F909" s="1">
        <f>VLOOKUP(A909,samples!A:H,8,FALSE)</f>
        <v>1</v>
      </c>
      <c r="G909" s="1" t="s">
        <v>73</v>
      </c>
      <c r="H909" s="1" t="s">
        <v>86</v>
      </c>
      <c r="I909" s="1" t="s">
        <v>258</v>
      </c>
      <c r="J909" s="1">
        <v>0</v>
      </c>
      <c r="K909" s="1" t="s">
        <v>62</v>
      </c>
      <c r="L909" s="1" t="s">
        <v>535</v>
      </c>
      <c r="M909" s="1" t="s">
        <v>75</v>
      </c>
      <c r="N909" s="1">
        <v>38.9</v>
      </c>
      <c r="O909" s="1">
        <v>3210</v>
      </c>
      <c r="P909" s="1">
        <v>73.2</v>
      </c>
      <c r="Q909" s="1">
        <v>77.099999999999994</v>
      </c>
      <c r="R909" s="1">
        <v>124.8</v>
      </c>
      <c r="S909" s="26">
        <v>180</v>
      </c>
      <c r="T909" s="26">
        <v>180</v>
      </c>
      <c r="U909" s="26">
        <v>130</v>
      </c>
      <c r="V909" s="7">
        <v>164.3</v>
      </c>
    </row>
    <row r="910" spans="1:22" ht="15.75" customHeight="1" x14ac:dyDescent="0.2">
      <c r="A910" s="1" t="s">
        <v>4348</v>
      </c>
      <c r="B910" s="1" t="s">
        <v>812</v>
      </c>
      <c r="C910" s="1" t="s">
        <v>812</v>
      </c>
      <c r="D910" s="1">
        <f>VLOOKUP(A910,samples!A:E,5,FALSE)</f>
        <v>1033</v>
      </c>
      <c r="E910" s="1" t="s">
        <v>3181</v>
      </c>
      <c r="F910" s="1">
        <f>VLOOKUP(A910,samples!A:H,8,FALSE)</f>
        <v>1</v>
      </c>
      <c r="G910" s="1" t="s">
        <v>906</v>
      </c>
      <c r="H910" s="1" t="s">
        <v>1334</v>
      </c>
      <c r="I910" s="1" t="s">
        <v>46</v>
      </c>
      <c r="J910" s="1">
        <v>0</v>
      </c>
      <c r="K910" s="1" t="s">
        <v>62</v>
      </c>
      <c r="L910" s="1" t="s">
        <v>333</v>
      </c>
      <c r="M910" s="1" t="s">
        <v>755</v>
      </c>
      <c r="N910" s="1">
        <v>42.7</v>
      </c>
      <c r="O910" s="1">
        <v>2100</v>
      </c>
      <c r="P910" s="1">
        <v>68</v>
      </c>
      <c r="Q910" s="1">
        <v>94.6</v>
      </c>
      <c r="R910" s="1">
        <v>143.5</v>
      </c>
      <c r="S910" s="12">
        <v>190</v>
      </c>
      <c r="T910" s="12">
        <v>160</v>
      </c>
      <c r="U910" s="12">
        <v>110</v>
      </c>
      <c r="V910" s="7">
        <v>153.96666666666664</v>
      </c>
    </row>
    <row r="911" spans="1:22" ht="15.75" customHeight="1" x14ac:dyDescent="0.2">
      <c r="A911" s="1" t="s">
        <v>3847</v>
      </c>
      <c r="B911" s="1" t="s">
        <v>518</v>
      </c>
      <c r="C911" s="1" t="s">
        <v>518</v>
      </c>
      <c r="D911" s="1">
        <f>VLOOKUP(A911,samples!A:E,5,FALSE)</f>
        <v>1034</v>
      </c>
      <c r="E911" s="1" t="s">
        <v>2651</v>
      </c>
      <c r="F911" s="1">
        <f>VLOOKUP(A911,samples!A:H,8,FALSE)</f>
        <v>1</v>
      </c>
      <c r="G911" s="1" t="s">
        <v>341</v>
      </c>
      <c r="H911" s="1" t="s">
        <v>175</v>
      </c>
      <c r="I911" s="1" t="s">
        <v>400</v>
      </c>
      <c r="J911" s="1">
        <v>0</v>
      </c>
      <c r="K911" s="1" t="s">
        <v>62</v>
      </c>
      <c r="L911" s="1" t="e">
        <v>#N/A</v>
      </c>
      <c r="M911" s="1" t="e">
        <v>#N/A</v>
      </c>
      <c r="N911" s="1" t="e">
        <v>#N/A</v>
      </c>
      <c r="O911" s="1" t="e">
        <v>#N/A</v>
      </c>
      <c r="P911" s="1">
        <v>98.6</v>
      </c>
      <c r="Q911" s="1">
        <v>135.30000000000001</v>
      </c>
      <c r="R911" s="1">
        <v>179.7</v>
      </c>
      <c r="S911" s="11">
        <v>160</v>
      </c>
      <c r="T911" s="11">
        <v>120</v>
      </c>
      <c r="U911" s="11">
        <v>80</v>
      </c>
      <c r="V911" s="7">
        <v>118.13333333333333</v>
      </c>
    </row>
    <row r="912" spans="1:22" ht="15.75" customHeight="1" x14ac:dyDescent="0.2">
      <c r="A912" s="1" t="s">
        <v>4538</v>
      </c>
      <c r="B912" s="1" t="s">
        <v>961</v>
      </c>
      <c r="C912" s="1" t="s">
        <v>961</v>
      </c>
      <c r="D912" s="1">
        <f>VLOOKUP(A912,samples!A:E,5,FALSE)</f>
        <v>1035</v>
      </c>
      <c r="E912" s="1" t="s">
        <v>2415</v>
      </c>
      <c r="F912" s="1">
        <f>VLOOKUP(A912,samples!A:H,8,FALSE)</f>
        <v>1</v>
      </c>
      <c r="G912" s="1" t="s">
        <v>386</v>
      </c>
      <c r="H912" s="1" t="s">
        <v>107</v>
      </c>
      <c r="I912" s="1" t="s">
        <v>258</v>
      </c>
      <c r="J912" s="1">
        <v>0</v>
      </c>
      <c r="K912" s="1" t="s">
        <v>62</v>
      </c>
      <c r="L912" s="1" t="e">
        <v>#N/A</v>
      </c>
      <c r="M912" s="1" t="e">
        <v>#N/A</v>
      </c>
      <c r="N912" s="1" t="e">
        <v>#N/A</v>
      </c>
      <c r="O912" s="1" t="e">
        <v>#N/A</v>
      </c>
      <c r="P912" s="1">
        <v>76.900000000000006</v>
      </c>
      <c r="Q912" s="1">
        <v>108.1</v>
      </c>
      <c r="R912" s="1">
        <v>152</v>
      </c>
      <c r="S912" s="8">
        <v>180</v>
      </c>
      <c r="T912" s="8">
        <v>150</v>
      </c>
      <c r="U912" s="8">
        <v>100</v>
      </c>
      <c r="V912" s="7">
        <v>143.66666666666669</v>
      </c>
    </row>
    <row r="913" spans="1:22" ht="15.75" customHeight="1" x14ac:dyDescent="0.2">
      <c r="A913" s="1" t="s">
        <v>4916</v>
      </c>
      <c r="B913" s="1" t="s">
        <v>1219</v>
      </c>
      <c r="C913" s="1" t="s">
        <v>1219</v>
      </c>
      <c r="D913" s="1">
        <f>VLOOKUP(A913,samples!A:E,5,FALSE)</f>
        <v>1037</v>
      </c>
      <c r="E913" s="1" t="s">
        <v>2465</v>
      </c>
      <c r="F913" s="1">
        <f>VLOOKUP(A913,samples!A:H,8,FALSE)</f>
        <v>1</v>
      </c>
      <c r="G913" s="1" t="s">
        <v>386</v>
      </c>
      <c r="H913" s="1" t="s">
        <v>107</v>
      </c>
      <c r="I913" s="1" t="s">
        <v>74</v>
      </c>
      <c r="J913" s="1">
        <v>0</v>
      </c>
      <c r="K913" s="1" t="s">
        <v>356</v>
      </c>
      <c r="L913" s="1" t="e">
        <v>#N/A</v>
      </c>
      <c r="M913" s="1" t="e">
        <v>#N/A</v>
      </c>
      <c r="N913" s="1" t="e">
        <v>#N/A</v>
      </c>
      <c r="O913" s="1" t="e">
        <v>#N/A</v>
      </c>
      <c r="P913" s="1">
        <v>76.7</v>
      </c>
      <c r="Q913" s="1">
        <v>113</v>
      </c>
      <c r="R913" s="1">
        <v>157.6</v>
      </c>
      <c r="S913" s="16">
        <v>180</v>
      </c>
      <c r="T913" s="16">
        <v>140</v>
      </c>
      <c r="U913" s="16">
        <v>100</v>
      </c>
      <c r="V913" s="7">
        <v>140.23333333333335</v>
      </c>
    </row>
    <row r="914" spans="1:22" ht="15.75" customHeight="1" x14ac:dyDescent="0.2">
      <c r="A914" s="1" t="s">
        <v>4914</v>
      </c>
      <c r="B914" s="1" t="s">
        <v>1217</v>
      </c>
      <c r="C914" s="1" t="s">
        <v>1217</v>
      </c>
      <c r="D914" s="1">
        <f>VLOOKUP(A914,samples!A:E,5,FALSE)</f>
        <v>1038</v>
      </c>
      <c r="E914" s="1" t="s">
        <v>2465</v>
      </c>
      <c r="F914" s="1">
        <f>VLOOKUP(A914,samples!A:H,8,FALSE)</f>
        <v>1</v>
      </c>
      <c r="G914" s="1" t="s">
        <v>386</v>
      </c>
      <c r="H914" s="1" t="s">
        <v>107</v>
      </c>
      <c r="I914" s="1" t="s">
        <v>74</v>
      </c>
      <c r="J914" s="1">
        <v>0</v>
      </c>
      <c r="K914" s="1" t="s">
        <v>356</v>
      </c>
      <c r="L914" s="1" t="e">
        <v>#N/A</v>
      </c>
      <c r="M914" s="1" t="e">
        <v>#N/A</v>
      </c>
      <c r="N914" s="1" t="e">
        <v>#N/A</v>
      </c>
      <c r="O914" s="1" t="e">
        <v>#N/A</v>
      </c>
      <c r="P914" s="1">
        <v>71.8</v>
      </c>
      <c r="Q914" s="1">
        <v>103.7</v>
      </c>
      <c r="R914" s="1">
        <v>149.1</v>
      </c>
      <c r="S914" s="6">
        <v>180</v>
      </c>
      <c r="T914" s="6">
        <v>150</v>
      </c>
      <c r="U914" s="6">
        <v>110</v>
      </c>
      <c r="V914" s="7">
        <v>147.80000000000001</v>
      </c>
    </row>
    <row r="915" spans="1:22" ht="15.75" customHeight="1" x14ac:dyDescent="0.2">
      <c r="A915" s="1" t="s">
        <v>4911</v>
      </c>
      <c r="B915" s="1" t="s">
        <v>1216</v>
      </c>
      <c r="C915" s="1" t="s">
        <v>1216</v>
      </c>
      <c r="D915" s="1">
        <f>VLOOKUP(A915,samples!A:E,5,FALSE)</f>
        <v>1039</v>
      </c>
      <c r="E915" s="1" t="s">
        <v>3924</v>
      </c>
      <c r="F915" s="1">
        <f>VLOOKUP(A915,samples!A:H,8,FALSE)</f>
        <v>1</v>
      </c>
      <c r="G915" s="1" t="s">
        <v>386</v>
      </c>
      <c r="H915" s="1" t="s">
        <v>107</v>
      </c>
      <c r="I915" s="1" t="s">
        <v>74</v>
      </c>
      <c r="J915" s="1">
        <v>0</v>
      </c>
      <c r="K915" s="1" t="s">
        <v>356</v>
      </c>
      <c r="L915" s="1" t="s">
        <v>333</v>
      </c>
      <c r="M915" s="1" t="s">
        <v>75</v>
      </c>
      <c r="N915" s="1">
        <v>48.3</v>
      </c>
      <c r="O915" s="1">
        <v>2130</v>
      </c>
      <c r="P915" s="1">
        <v>70.2</v>
      </c>
      <c r="Q915" s="1">
        <v>98.6</v>
      </c>
      <c r="R915" s="1">
        <v>145</v>
      </c>
      <c r="S915" s="12">
        <v>190</v>
      </c>
      <c r="T915" s="12">
        <v>160</v>
      </c>
      <c r="U915" s="12">
        <v>110</v>
      </c>
      <c r="V915" s="7">
        <v>151.39999999999998</v>
      </c>
    </row>
    <row r="916" spans="1:22" ht="15.75" customHeight="1" x14ac:dyDescent="0.2">
      <c r="A916" s="1" t="s">
        <v>4551</v>
      </c>
      <c r="B916" s="1" t="s">
        <v>5398</v>
      </c>
      <c r="C916" s="1" t="s">
        <v>971</v>
      </c>
      <c r="D916" s="1">
        <f>VLOOKUP(A916,samples!A:E,5,FALSE)</f>
        <v>1040</v>
      </c>
      <c r="E916" s="1" t="s">
        <v>3507</v>
      </c>
      <c r="F916" s="1">
        <f>VLOOKUP(A916,samples!A:H,8,FALSE)</f>
        <v>1</v>
      </c>
      <c r="G916" s="1" t="s">
        <v>174</v>
      </c>
      <c r="H916" s="1" t="s">
        <v>175</v>
      </c>
      <c r="I916" s="1" t="s">
        <v>275</v>
      </c>
      <c r="J916" s="1">
        <v>0</v>
      </c>
      <c r="K916" s="1" t="s">
        <v>62</v>
      </c>
      <c r="L916" s="1" t="e">
        <v>#N/A</v>
      </c>
      <c r="M916" s="1" t="e">
        <v>#N/A</v>
      </c>
      <c r="N916" s="1" t="e">
        <v>#N/A</v>
      </c>
      <c r="O916" s="1" t="e">
        <v>#N/A</v>
      </c>
      <c r="P916" s="1">
        <v>69.8</v>
      </c>
      <c r="Q916" s="1">
        <v>101.8</v>
      </c>
      <c r="R916" s="1">
        <v>150.5</v>
      </c>
      <c r="S916" s="6">
        <v>190</v>
      </c>
      <c r="T916" s="6">
        <v>150</v>
      </c>
      <c r="U916" s="6">
        <v>110</v>
      </c>
      <c r="V916" s="7">
        <v>148.63333333333333</v>
      </c>
    </row>
    <row r="917" spans="1:22" ht="15.75" customHeight="1" x14ac:dyDescent="0.2">
      <c r="A917" s="1" t="s">
        <v>4380</v>
      </c>
      <c r="B917" s="1" t="s">
        <v>845</v>
      </c>
      <c r="C917" s="1" t="s">
        <v>845</v>
      </c>
      <c r="D917" s="1">
        <f>VLOOKUP(A917,samples!A:E,5,FALSE)</f>
        <v>1041</v>
      </c>
      <c r="E917" s="1" t="s">
        <v>3236</v>
      </c>
      <c r="F917" s="1">
        <f>VLOOKUP(A917,samples!A:H,8,FALSE)</f>
        <v>1</v>
      </c>
      <c r="G917" s="1" t="s">
        <v>858</v>
      </c>
      <c r="H917" s="1" t="s">
        <v>279</v>
      </c>
      <c r="I917" s="1" t="s">
        <v>344</v>
      </c>
      <c r="J917" s="1">
        <v>0</v>
      </c>
      <c r="K917" s="1" t="s">
        <v>62</v>
      </c>
      <c r="L917" s="1" t="e">
        <v>#N/A</v>
      </c>
      <c r="M917" s="1" t="e">
        <v>#N/A</v>
      </c>
      <c r="N917" s="1" t="e">
        <v>#N/A</v>
      </c>
      <c r="O917" s="1" t="e">
        <v>#N/A</v>
      </c>
      <c r="P917" s="1" t="e">
        <v>#N/A</v>
      </c>
      <c r="Q917" s="1" t="e">
        <v>#N/A</v>
      </c>
      <c r="R917" s="1" t="e">
        <v>#N/A</v>
      </c>
      <c r="S917" s="1" t="e">
        <v>#N/A</v>
      </c>
      <c r="T917" s="1" t="e">
        <v>#N/A</v>
      </c>
      <c r="U917" s="1" t="e">
        <v>#N/A</v>
      </c>
      <c r="V917" s="7" t="e">
        <v>#N/A</v>
      </c>
    </row>
    <row r="918" spans="1:22" ht="15.75" customHeight="1" x14ac:dyDescent="0.2">
      <c r="A918" s="1" t="s">
        <v>4991</v>
      </c>
      <c r="B918" s="1" t="s">
        <v>1269</v>
      </c>
      <c r="C918" s="1" t="s">
        <v>1269</v>
      </c>
      <c r="D918" s="1">
        <f>VLOOKUP(A918,samples!A:E,5,FALSE)</f>
        <v>1042</v>
      </c>
      <c r="E918" s="1" t="s">
        <v>4036</v>
      </c>
      <c r="F918" s="1">
        <f>VLOOKUP(A918,samples!A:H,8,FALSE)</f>
        <v>1</v>
      </c>
      <c r="G918" s="1" t="s">
        <v>858</v>
      </c>
      <c r="H918" s="1" t="s">
        <v>279</v>
      </c>
      <c r="I918" s="1" t="s">
        <v>74</v>
      </c>
      <c r="J918" s="1" t="s">
        <v>1642</v>
      </c>
      <c r="K918" s="1" t="s">
        <v>356</v>
      </c>
      <c r="L918" s="1" t="e">
        <v>#N/A</v>
      </c>
      <c r="M918" s="1" t="e">
        <v>#N/A</v>
      </c>
      <c r="N918" s="1" t="e">
        <v>#N/A</v>
      </c>
      <c r="O918" s="1" t="e">
        <v>#N/A</v>
      </c>
      <c r="P918" s="1">
        <v>70.400000000000006</v>
      </c>
      <c r="Q918" s="1">
        <v>72.099999999999994</v>
      </c>
      <c r="R918" s="1">
        <v>95.7</v>
      </c>
      <c r="S918" s="86">
        <v>190</v>
      </c>
      <c r="T918" s="86">
        <v>180</v>
      </c>
      <c r="U918" s="86">
        <v>160</v>
      </c>
      <c r="V918" s="7">
        <v>176.60000000000002</v>
      </c>
    </row>
    <row r="919" spans="1:22" ht="15.75" customHeight="1" x14ac:dyDescent="0.2">
      <c r="A919" s="1" t="s">
        <v>4382</v>
      </c>
      <c r="B919" s="1" t="s">
        <v>5402</v>
      </c>
      <c r="C919" s="1" t="s">
        <v>845</v>
      </c>
      <c r="D919" s="1">
        <f>VLOOKUP(A919,samples!A:E,5,FALSE)</f>
        <v>1043</v>
      </c>
      <c r="E919" s="1" t="s">
        <v>3242</v>
      </c>
      <c r="F919" s="1">
        <f>VLOOKUP(A919,samples!A:H,8,FALSE)</f>
        <v>1</v>
      </c>
      <c r="G919" s="1" t="s">
        <v>858</v>
      </c>
      <c r="H919" s="1" t="s">
        <v>279</v>
      </c>
      <c r="I919" s="1" t="s">
        <v>344</v>
      </c>
      <c r="J919" s="1">
        <v>0</v>
      </c>
      <c r="K919" s="1" t="s">
        <v>62</v>
      </c>
      <c r="L919" s="1" t="e">
        <v>#N/A</v>
      </c>
      <c r="M919" s="1" t="e">
        <v>#N/A</v>
      </c>
      <c r="N919" s="1" t="e">
        <v>#N/A</v>
      </c>
      <c r="O919" s="1" t="e">
        <v>#N/A</v>
      </c>
      <c r="P919" s="1" t="e">
        <v>#N/A</v>
      </c>
      <c r="Q919" s="1" t="e">
        <v>#N/A</v>
      </c>
      <c r="R919" s="1" t="e">
        <v>#N/A</v>
      </c>
      <c r="S919" s="1" t="e">
        <v>#N/A</v>
      </c>
      <c r="T919" s="1" t="e">
        <v>#N/A</v>
      </c>
      <c r="U919" s="1" t="e">
        <v>#N/A</v>
      </c>
      <c r="V919" s="7" t="e">
        <v>#N/A</v>
      </c>
    </row>
    <row r="920" spans="1:22" ht="15.75" customHeight="1" x14ac:dyDescent="0.2">
      <c r="A920" s="1" t="s">
        <v>4356</v>
      </c>
      <c r="B920" s="1" t="s">
        <v>821</v>
      </c>
      <c r="C920" s="1" t="s">
        <v>821</v>
      </c>
      <c r="D920" s="1">
        <f>VLOOKUP(A920,samples!A:E,5,FALSE)</f>
        <v>1044</v>
      </c>
      <c r="E920" s="1" t="s">
        <v>3187</v>
      </c>
      <c r="F920" s="1">
        <f>VLOOKUP(A920,samples!A:H,8,FALSE)</f>
        <v>1</v>
      </c>
      <c r="G920" s="1" t="s">
        <v>353</v>
      </c>
      <c r="H920" s="1" t="s">
        <v>107</v>
      </c>
      <c r="I920" s="1" t="s">
        <v>275</v>
      </c>
      <c r="J920" s="1">
        <v>0</v>
      </c>
      <c r="K920" s="1" t="s">
        <v>62</v>
      </c>
      <c r="L920" s="1" t="s">
        <v>565</v>
      </c>
      <c r="M920" s="1" t="s">
        <v>75</v>
      </c>
      <c r="N920" s="1">
        <v>57.6</v>
      </c>
      <c r="O920" s="1">
        <v>2130</v>
      </c>
      <c r="P920" s="1">
        <v>81.599999999999994</v>
      </c>
      <c r="Q920" s="1">
        <v>110.3</v>
      </c>
      <c r="R920" s="1">
        <v>152</v>
      </c>
      <c r="S920" s="21">
        <v>170</v>
      </c>
      <c r="T920" s="21">
        <v>150</v>
      </c>
      <c r="U920" s="21">
        <v>100</v>
      </c>
      <c r="V920" s="7">
        <v>141.36666666666667</v>
      </c>
    </row>
    <row r="921" spans="1:22" ht="15.75" customHeight="1" x14ac:dyDescent="0.2">
      <c r="A921" s="1" t="s">
        <v>4662</v>
      </c>
      <c r="B921" s="1" t="s">
        <v>5405</v>
      </c>
      <c r="C921" s="1" t="s">
        <v>1040</v>
      </c>
      <c r="D921" s="1">
        <f>VLOOKUP(A921,samples!A:E,5,FALSE)</f>
        <v>1045</v>
      </c>
      <c r="E921" s="1" t="s">
        <v>3665</v>
      </c>
      <c r="F921" s="1">
        <f>VLOOKUP(A921,samples!A:H,8,FALSE)</f>
        <v>1</v>
      </c>
      <c r="G921" s="1" t="s">
        <v>353</v>
      </c>
      <c r="H921" s="1" t="s">
        <v>107</v>
      </c>
      <c r="I921" s="1" t="s">
        <v>74</v>
      </c>
      <c r="J921" s="1">
        <v>0</v>
      </c>
      <c r="K921" s="1" t="s">
        <v>356</v>
      </c>
      <c r="L921" s="1" t="e">
        <v>#N/A</v>
      </c>
      <c r="M921" s="1" t="e">
        <v>#N/A</v>
      </c>
      <c r="N921" s="1" t="e">
        <v>#N/A</v>
      </c>
      <c r="O921" s="1" t="e">
        <v>#N/A</v>
      </c>
      <c r="P921" s="1">
        <v>67.3</v>
      </c>
      <c r="Q921" s="1">
        <v>102.9</v>
      </c>
      <c r="R921" s="1">
        <v>153.4</v>
      </c>
      <c r="S921" s="20">
        <v>190</v>
      </c>
      <c r="T921" s="20">
        <v>150</v>
      </c>
      <c r="U921" s="20">
        <v>100</v>
      </c>
      <c r="V921" s="7">
        <v>148.13333333333333</v>
      </c>
    </row>
    <row r="922" spans="1:22" ht="15.75" customHeight="1" x14ac:dyDescent="0.2">
      <c r="A922" s="1" t="s">
        <v>4119</v>
      </c>
      <c r="B922" s="1" t="s">
        <v>663</v>
      </c>
      <c r="C922" s="1" t="s">
        <v>663</v>
      </c>
      <c r="D922" s="1">
        <f>VLOOKUP(A922,samples!A:E,5,FALSE)</f>
        <v>1046</v>
      </c>
      <c r="E922" s="1" t="s">
        <v>2942</v>
      </c>
      <c r="F922" s="1">
        <f>VLOOKUP(A922,samples!A:H,8,FALSE)</f>
        <v>1</v>
      </c>
      <c r="G922" s="1" t="s">
        <v>906</v>
      </c>
      <c r="H922" s="1" t="s">
        <v>1334</v>
      </c>
      <c r="I922" s="1" t="s">
        <v>74</v>
      </c>
      <c r="J922" s="1">
        <v>0</v>
      </c>
      <c r="K922" s="1" t="s">
        <v>62</v>
      </c>
      <c r="L922" s="1" t="e">
        <v>#N/A</v>
      </c>
      <c r="M922" s="1" t="e">
        <v>#N/A</v>
      </c>
      <c r="N922" s="1" t="e">
        <v>#N/A</v>
      </c>
      <c r="O922" s="1" t="e">
        <v>#N/A</v>
      </c>
      <c r="P922" s="1">
        <v>75.5</v>
      </c>
      <c r="Q922" s="1">
        <v>79.900000000000006</v>
      </c>
      <c r="R922" s="1">
        <v>125</v>
      </c>
      <c r="S922" s="26">
        <v>180</v>
      </c>
      <c r="T922" s="26">
        <v>180</v>
      </c>
      <c r="U922" s="26">
        <v>130</v>
      </c>
      <c r="V922" s="7">
        <v>162.53333333333336</v>
      </c>
    </row>
    <row r="923" spans="1:22" ht="15.75" customHeight="1" x14ac:dyDescent="0.2">
      <c r="A923" s="1" t="s">
        <v>4130</v>
      </c>
      <c r="B923" s="1" t="s">
        <v>669</v>
      </c>
      <c r="C923" s="1" t="s">
        <v>669</v>
      </c>
      <c r="D923" s="1">
        <f>VLOOKUP(A923,samples!A:E,5,FALSE)</f>
        <v>1047</v>
      </c>
      <c r="E923" s="1" t="s">
        <v>2955</v>
      </c>
      <c r="F923" s="1">
        <f>VLOOKUP(A923,samples!A:H,8,FALSE)</f>
        <v>1</v>
      </c>
      <c r="G923" s="1" t="s">
        <v>906</v>
      </c>
      <c r="H923" s="1" t="s">
        <v>1334</v>
      </c>
      <c r="I923" s="1" t="s">
        <v>61</v>
      </c>
      <c r="J923" s="1">
        <v>0</v>
      </c>
      <c r="K923" s="1" t="s">
        <v>62</v>
      </c>
      <c r="L923" s="1" t="e">
        <v>#N/A</v>
      </c>
      <c r="M923" s="1" t="e">
        <v>#N/A</v>
      </c>
      <c r="N923" s="1" t="e">
        <v>#N/A</v>
      </c>
      <c r="O923" s="1" t="e">
        <v>#N/A</v>
      </c>
      <c r="P923" s="1">
        <v>114</v>
      </c>
      <c r="Q923" s="1">
        <v>155.5</v>
      </c>
      <c r="R923" s="1">
        <v>179.1</v>
      </c>
      <c r="S923" s="14">
        <v>140</v>
      </c>
      <c r="T923" s="14">
        <v>100</v>
      </c>
      <c r="U923" s="14">
        <v>80</v>
      </c>
      <c r="V923" s="7">
        <v>106.46666666666667</v>
      </c>
    </row>
    <row r="924" spans="1:22" ht="15.75" customHeight="1" x14ac:dyDescent="0.2">
      <c r="A924" s="1" t="s">
        <v>4346</v>
      </c>
      <c r="B924" s="1" t="s">
        <v>811</v>
      </c>
      <c r="C924" s="1" t="s">
        <v>811</v>
      </c>
      <c r="D924" s="1">
        <f>VLOOKUP(A924,samples!A:E,5,FALSE)</f>
        <v>1048</v>
      </c>
      <c r="E924" s="1" t="s">
        <v>3177</v>
      </c>
      <c r="F924" s="1">
        <f>VLOOKUP(A924,samples!A:H,8,FALSE)</f>
        <v>1</v>
      </c>
      <c r="G924" s="1" t="s">
        <v>906</v>
      </c>
      <c r="H924" s="1" t="s">
        <v>1334</v>
      </c>
      <c r="I924" s="1" t="s">
        <v>344</v>
      </c>
      <c r="J924" s="1">
        <v>0</v>
      </c>
      <c r="K924" s="1" t="s">
        <v>62</v>
      </c>
      <c r="L924" s="1" t="s">
        <v>582</v>
      </c>
      <c r="M924" s="1" t="s">
        <v>755</v>
      </c>
      <c r="N924" s="1">
        <v>86.7</v>
      </c>
      <c r="O924" s="1">
        <v>2100</v>
      </c>
      <c r="P924" s="1">
        <v>68.400000000000006</v>
      </c>
      <c r="Q924" s="1">
        <v>71.2</v>
      </c>
      <c r="R924" s="1">
        <v>116.3</v>
      </c>
      <c r="S924" s="68">
        <v>190</v>
      </c>
      <c r="T924" s="68">
        <v>180</v>
      </c>
      <c r="U924" s="68">
        <v>140</v>
      </c>
      <c r="V924" s="7">
        <v>170.7</v>
      </c>
    </row>
    <row r="925" spans="1:22" ht="15.75" customHeight="1" x14ac:dyDescent="0.2">
      <c r="A925" s="1" t="s">
        <v>4097</v>
      </c>
      <c r="B925" s="1" t="s">
        <v>651</v>
      </c>
      <c r="C925" s="1" t="s">
        <v>651</v>
      </c>
      <c r="D925" s="1">
        <f>VLOOKUP(A925,samples!A:E,5,FALSE)</f>
        <v>1049</v>
      </c>
      <c r="E925" s="1" t="s">
        <v>2922</v>
      </c>
      <c r="F925" s="1">
        <f>VLOOKUP(A925,samples!A:H,8,FALSE)</f>
        <v>1</v>
      </c>
      <c r="G925" s="1" t="s">
        <v>1572</v>
      </c>
      <c r="H925" s="1" t="s">
        <v>1337</v>
      </c>
      <c r="I925" s="1" t="s">
        <v>344</v>
      </c>
      <c r="J925" s="1">
        <v>0</v>
      </c>
      <c r="K925" s="1" t="s">
        <v>47</v>
      </c>
      <c r="L925" s="1" t="s">
        <v>565</v>
      </c>
      <c r="M925" s="1" t="s">
        <v>75</v>
      </c>
      <c r="N925" s="1">
        <v>52.2</v>
      </c>
      <c r="O925" s="1">
        <v>2310</v>
      </c>
      <c r="P925" s="1">
        <v>71.900000000000006</v>
      </c>
      <c r="Q925" s="1">
        <v>105.6</v>
      </c>
      <c r="R925" s="1">
        <v>147.6</v>
      </c>
      <c r="S925" s="6">
        <v>180</v>
      </c>
      <c r="T925" s="6">
        <v>150</v>
      </c>
      <c r="U925" s="6">
        <v>110</v>
      </c>
      <c r="V925" s="7">
        <v>147.63333333333333</v>
      </c>
    </row>
    <row r="926" spans="1:22" ht="15.75" customHeight="1" x14ac:dyDescent="0.2">
      <c r="A926" s="1" t="s">
        <v>4491</v>
      </c>
      <c r="B926" s="1" t="s">
        <v>928</v>
      </c>
      <c r="C926" s="1" t="s">
        <v>928</v>
      </c>
      <c r="D926" s="1">
        <f>VLOOKUP(A926,samples!A:E,5,FALSE)</f>
        <v>1050</v>
      </c>
      <c r="E926" s="1" t="s">
        <v>3428</v>
      </c>
      <c r="F926" s="1">
        <f>VLOOKUP(A926,samples!A:H,8,FALSE)</f>
        <v>1</v>
      </c>
      <c r="G926" s="1" t="s">
        <v>236</v>
      </c>
      <c r="H926" s="1" t="s">
        <v>253</v>
      </c>
      <c r="I926" s="1" t="s">
        <v>773</v>
      </c>
      <c r="J926" s="1">
        <v>0</v>
      </c>
      <c r="K926" s="1" t="s">
        <v>62</v>
      </c>
      <c r="L926" s="1" t="e">
        <v>#N/A</v>
      </c>
      <c r="M926" s="1" t="e">
        <v>#N/A</v>
      </c>
      <c r="N926" s="1" t="e">
        <v>#N/A</v>
      </c>
      <c r="O926" s="1" t="e">
        <v>#N/A</v>
      </c>
      <c r="P926" s="1">
        <v>75.400000000000006</v>
      </c>
      <c r="Q926" s="1">
        <v>114.9</v>
      </c>
      <c r="R926" s="1">
        <v>159.6</v>
      </c>
      <c r="S926" s="16">
        <v>180</v>
      </c>
      <c r="T926" s="16">
        <v>140</v>
      </c>
      <c r="U926" s="16">
        <v>100</v>
      </c>
      <c r="V926" s="7">
        <v>139.36666666666667</v>
      </c>
    </row>
    <row r="927" spans="1:22" ht="15.75" customHeight="1" x14ac:dyDescent="0.2">
      <c r="A927" s="1" t="s">
        <v>3267</v>
      </c>
      <c r="B927" s="1" t="s">
        <v>223</v>
      </c>
      <c r="C927" s="1" t="s">
        <v>223</v>
      </c>
      <c r="D927" s="1">
        <f>VLOOKUP(A927,samples!A:E,5,FALSE)</f>
        <v>1051</v>
      </c>
      <c r="E927" s="1" t="s">
        <v>3268</v>
      </c>
      <c r="F927" s="1">
        <f>VLOOKUP(A927,samples!A:H,8,FALSE)</f>
        <v>4</v>
      </c>
      <c r="G927" s="1" t="s">
        <v>877</v>
      </c>
      <c r="H927" s="1" t="s">
        <v>86</v>
      </c>
      <c r="I927" s="1" t="s">
        <v>61</v>
      </c>
      <c r="J927" s="1">
        <v>0</v>
      </c>
      <c r="K927" s="1" t="s">
        <v>62</v>
      </c>
      <c r="L927" s="1" t="e">
        <v>#N/A</v>
      </c>
      <c r="M927" s="1" t="e">
        <v>#N/A</v>
      </c>
      <c r="N927" s="1" t="e">
        <v>#N/A</v>
      </c>
      <c r="O927" s="1" t="e">
        <v>#N/A</v>
      </c>
      <c r="P927" s="1">
        <v>79.8</v>
      </c>
      <c r="Q927" s="1">
        <v>89.1</v>
      </c>
      <c r="R927" s="1">
        <v>114.3</v>
      </c>
      <c r="S927" s="32">
        <v>180</v>
      </c>
      <c r="T927" s="32">
        <v>170</v>
      </c>
      <c r="U927" s="32">
        <v>140</v>
      </c>
      <c r="V927" s="7">
        <v>161.60000000000002</v>
      </c>
    </row>
    <row r="928" spans="1:22" ht="15.75" customHeight="1" x14ac:dyDescent="0.2">
      <c r="A928" s="1" t="s">
        <v>3997</v>
      </c>
      <c r="B928" s="1" t="s">
        <v>592</v>
      </c>
      <c r="C928" s="1" t="s">
        <v>592</v>
      </c>
      <c r="D928" s="1">
        <f>VLOOKUP(A928,samples!A:E,5,FALSE)</f>
        <v>1052</v>
      </c>
      <c r="E928" s="1" t="s">
        <v>2790</v>
      </c>
      <c r="F928" s="1">
        <f>VLOOKUP(A928,samples!A:H,8,FALSE)</f>
        <v>4</v>
      </c>
      <c r="G928" s="1" t="s">
        <v>44</v>
      </c>
      <c r="H928" s="1" t="s">
        <v>45</v>
      </c>
      <c r="I928" s="1" t="s">
        <v>344</v>
      </c>
      <c r="J928" s="1">
        <v>0</v>
      </c>
      <c r="K928" s="1" t="s">
        <v>62</v>
      </c>
      <c r="L928" s="1" t="s">
        <v>48</v>
      </c>
      <c r="M928" s="1" t="s">
        <v>755</v>
      </c>
      <c r="N928" s="1">
        <v>49.7</v>
      </c>
      <c r="O928" s="1">
        <v>2100</v>
      </c>
      <c r="P928" s="1">
        <v>83.2</v>
      </c>
      <c r="Q928" s="1">
        <v>94.8</v>
      </c>
      <c r="R928" s="1">
        <v>122</v>
      </c>
      <c r="S928" s="18">
        <v>170</v>
      </c>
      <c r="T928" s="18">
        <v>160</v>
      </c>
      <c r="U928" s="18">
        <v>130</v>
      </c>
      <c r="V928" s="7">
        <v>156</v>
      </c>
    </row>
    <row r="929" spans="1:22" ht="15.75" customHeight="1" x14ac:dyDescent="0.2">
      <c r="A929" s="1" t="s">
        <v>4237</v>
      </c>
      <c r="B929" s="1" t="s">
        <v>5414</v>
      </c>
      <c r="C929" s="1" t="s">
        <v>741</v>
      </c>
      <c r="D929" s="1">
        <f>VLOOKUP(A929,samples!A:E,5,FALSE)</f>
        <v>1053</v>
      </c>
      <c r="E929" s="1" t="s">
        <v>3077</v>
      </c>
      <c r="F929" s="1">
        <f>VLOOKUP(A929,samples!A:H,8,FALSE)</f>
        <v>4</v>
      </c>
      <c r="G929" s="1" t="s">
        <v>877</v>
      </c>
      <c r="H929" s="1" t="s">
        <v>86</v>
      </c>
      <c r="I929" s="1" t="s">
        <v>61</v>
      </c>
      <c r="J929" s="1">
        <v>0</v>
      </c>
      <c r="K929" s="1" t="s">
        <v>62</v>
      </c>
      <c r="L929" s="1" t="e">
        <v>#N/A</v>
      </c>
      <c r="M929" s="1" t="e">
        <v>#N/A</v>
      </c>
      <c r="N929" s="1" t="e">
        <v>#N/A</v>
      </c>
      <c r="O929" s="1" t="e">
        <v>#N/A</v>
      </c>
      <c r="P929" s="1">
        <v>95.4</v>
      </c>
      <c r="Q929" s="1">
        <v>106.7</v>
      </c>
      <c r="R929" s="1">
        <v>128.1</v>
      </c>
      <c r="S929" s="87">
        <v>160</v>
      </c>
      <c r="T929" s="87">
        <v>150</v>
      </c>
      <c r="U929" s="87">
        <v>130</v>
      </c>
      <c r="V929" s="7">
        <v>145.93333333333334</v>
      </c>
    </row>
    <row r="930" spans="1:22" ht="15.75" customHeight="1" x14ac:dyDescent="0.2">
      <c r="A930" s="1" t="s">
        <v>4239</v>
      </c>
      <c r="B930" s="1" t="s">
        <v>5416</v>
      </c>
      <c r="C930" s="1" t="s">
        <v>741</v>
      </c>
      <c r="D930" s="1">
        <f>VLOOKUP(A930,samples!A:E,5,FALSE)</f>
        <v>1054</v>
      </c>
      <c r="E930" s="1" t="s">
        <v>3080</v>
      </c>
      <c r="F930" s="1">
        <f>VLOOKUP(A930,samples!A:H,8,FALSE)</f>
        <v>4</v>
      </c>
      <c r="G930" s="1" t="s">
        <v>877</v>
      </c>
      <c r="H930" s="1" t="s">
        <v>86</v>
      </c>
      <c r="I930" s="1" t="s">
        <v>61</v>
      </c>
      <c r="J930" s="1">
        <v>0</v>
      </c>
      <c r="K930" s="1" t="s">
        <v>62</v>
      </c>
      <c r="L930" s="1" t="e">
        <v>#N/A</v>
      </c>
      <c r="M930" s="1" t="e">
        <v>#N/A</v>
      </c>
      <c r="N930" s="1" t="e">
        <v>#N/A</v>
      </c>
      <c r="O930" s="1" t="e">
        <v>#N/A</v>
      </c>
      <c r="P930" s="1">
        <v>95.4</v>
      </c>
      <c r="Q930" s="1">
        <v>106.7</v>
      </c>
      <c r="R930" s="1">
        <v>128.1</v>
      </c>
      <c r="S930" s="87">
        <v>160</v>
      </c>
      <c r="T930" s="87">
        <v>150</v>
      </c>
      <c r="U930" s="87">
        <v>130</v>
      </c>
      <c r="V930" s="7">
        <v>145.93333333333334</v>
      </c>
    </row>
    <row r="931" spans="1:22" ht="15.75" customHeight="1" x14ac:dyDescent="0.2">
      <c r="A931" s="1" t="s">
        <v>4565</v>
      </c>
      <c r="B931" s="1" t="s">
        <v>5418</v>
      </c>
      <c r="C931" s="1" t="s">
        <v>984</v>
      </c>
      <c r="D931" s="1">
        <f>VLOOKUP(A931,samples!A:E,5,FALSE)</f>
        <v>1055</v>
      </c>
      <c r="E931" s="1" t="s">
        <v>3530</v>
      </c>
      <c r="F931" s="1">
        <f>VLOOKUP(A931,samples!A:H,8,FALSE)</f>
        <v>4</v>
      </c>
      <c r="G931" s="1" t="s">
        <v>1480</v>
      </c>
      <c r="H931" s="1" t="s">
        <v>279</v>
      </c>
      <c r="I931" s="1" t="s">
        <v>258</v>
      </c>
      <c r="J931" s="1" t="s">
        <v>1642</v>
      </c>
      <c r="K931" s="1" t="s">
        <v>62</v>
      </c>
      <c r="L931" s="1" t="e">
        <v>#N/A</v>
      </c>
      <c r="M931" s="1" t="e">
        <v>#N/A</v>
      </c>
      <c r="N931" s="1" t="e">
        <v>#N/A</v>
      </c>
      <c r="O931" s="1" t="e">
        <v>#N/A</v>
      </c>
      <c r="P931" s="1">
        <v>73.2</v>
      </c>
      <c r="Q931" s="1">
        <v>106.7</v>
      </c>
      <c r="R931" s="1">
        <v>151.1</v>
      </c>
      <c r="S931" s="8">
        <v>180</v>
      </c>
      <c r="T931" s="8">
        <v>150</v>
      </c>
      <c r="U931" s="8">
        <v>100</v>
      </c>
      <c r="V931" s="7">
        <v>145.66666666666669</v>
      </c>
    </row>
    <row r="932" spans="1:22" ht="15.75" customHeight="1" x14ac:dyDescent="0.2">
      <c r="A932" s="1" t="s">
        <v>4567</v>
      </c>
      <c r="B932" s="1" t="s">
        <v>5420</v>
      </c>
      <c r="C932" s="1" t="s">
        <v>984</v>
      </c>
      <c r="D932" s="1">
        <f>VLOOKUP(A932,samples!A:E,5,FALSE)</f>
        <v>1056</v>
      </c>
      <c r="E932" s="1" t="s">
        <v>3534</v>
      </c>
      <c r="F932" s="1">
        <f>VLOOKUP(A932,samples!A:H,8,FALSE)</f>
        <v>4</v>
      </c>
      <c r="G932" s="1" t="s">
        <v>1480</v>
      </c>
      <c r="H932" s="1" t="s">
        <v>279</v>
      </c>
      <c r="I932" s="1" t="s">
        <v>258</v>
      </c>
      <c r="J932" s="1" t="s">
        <v>1642</v>
      </c>
      <c r="K932" s="1" t="s">
        <v>62</v>
      </c>
      <c r="L932" s="1" t="e">
        <v>#N/A</v>
      </c>
      <c r="M932" s="1" t="e">
        <v>#N/A</v>
      </c>
      <c r="N932" s="1" t="e">
        <v>#N/A</v>
      </c>
      <c r="O932" s="1" t="e">
        <v>#N/A</v>
      </c>
      <c r="P932" s="1">
        <v>73.2</v>
      </c>
      <c r="Q932" s="1">
        <v>106.7</v>
      </c>
      <c r="R932" s="1">
        <v>151.1</v>
      </c>
      <c r="S932" s="8">
        <v>180</v>
      </c>
      <c r="T932" s="8">
        <v>150</v>
      </c>
      <c r="U932" s="8">
        <v>100</v>
      </c>
      <c r="V932" s="7">
        <v>145.66666666666669</v>
      </c>
    </row>
    <row r="933" spans="1:22" ht="15.75" customHeight="1" x14ac:dyDescent="0.2">
      <c r="A933" s="1" t="s">
        <v>4195</v>
      </c>
      <c r="B933" s="1" t="s">
        <v>717</v>
      </c>
      <c r="C933" s="1" t="s">
        <v>717</v>
      </c>
      <c r="D933" s="1">
        <f>VLOOKUP(A933,samples!A:E,5,FALSE)</f>
        <v>1057</v>
      </c>
      <c r="E933" s="1" t="s">
        <v>3048</v>
      </c>
      <c r="F933" s="1">
        <f>VLOOKUP(A933,samples!A:H,8,FALSE)</f>
        <v>4</v>
      </c>
      <c r="G933" s="1" t="s">
        <v>1480</v>
      </c>
      <c r="H933" s="1" t="s">
        <v>279</v>
      </c>
      <c r="I933" s="1" t="s">
        <v>74</v>
      </c>
      <c r="J933" s="1">
        <v>0</v>
      </c>
      <c r="K933" s="1" t="s">
        <v>62</v>
      </c>
      <c r="L933" s="1" t="e">
        <v>#N/A</v>
      </c>
      <c r="M933" s="1" t="e">
        <v>#N/A</v>
      </c>
      <c r="N933" s="1" t="e">
        <v>#N/A</v>
      </c>
      <c r="O933" s="1" t="e">
        <v>#N/A</v>
      </c>
      <c r="P933" s="1">
        <v>77.3</v>
      </c>
      <c r="Q933" s="1">
        <v>95.9</v>
      </c>
      <c r="R933" s="1">
        <v>142.1</v>
      </c>
      <c r="S933" s="10">
        <v>180</v>
      </c>
      <c r="T933" s="10">
        <v>160</v>
      </c>
      <c r="U933" s="10">
        <v>110</v>
      </c>
      <c r="V933" s="7">
        <v>150.90000000000003</v>
      </c>
    </row>
    <row r="934" spans="1:22" ht="15.75" customHeight="1" x14ac:dyDescent="0.2">
      <c r="A934" s="1" t="s">
        <v>4198</v>
      </c>
      <c r="B934" s="1" t="s">
        <v>5423</v>
      </c>
      <c r="C934" s="1" t="s">
        <v>717</v>
      </c>
      <c r="D934" s="1">
        <f>VLOOKUP(A934,samples!A:E,5,FALSE)</f>
        <v>1058</v>
      </c>
      <c r="E934" s="1" t="s">
        <v>3052</v>
      </c>
      <c r="F934" s="1">
        <f>VLOOKUP(A934,samples!A:H,8,FALSE)</f>
        <v>4</v>
      </c>
      <c r="G934" s="1" t="s">
        <v>1480</v>
      </c>
      <c r="H934" s="1" t="s">
        <v>279</v>
      </c>
      <c r="I934" s="1" t="s">
        <v>74</v>
      </c>
      <c r="J934" s="1">
        <v>0</v>
      </c>
      <c r="K934" s="1" t="s">
        <v>62</v>
      </c>
      <c r="L934" s="1" t="e">
        <v>#N/A</v>
      </c>
      <c r="M934" s="1" t="e">
        <v>#N/A</v>
      </c>
      <c r="N934" s="1" t="e">
        <v>#N/A</v>
      </c>
      <c r="O934" s="1" t="e">
        <v>#N/A</v>
      </c>
      <c r="P934" s="1">
        <v>77.3</v>
      </c>
      <c r="Q934" s="1">
        <v>95.9</v>
      </c>
      <c r="R934" s="1">
        <v>142.1</v>
      </c>
      <c r="S934" s="10">
        <v>180</v>
      </c>
      <c r="T934" s="10">
        <v>160</v>
      </c>
      <c r="U934" s="10">
        <v>110</v>
      </c>
      <c r="V934" s="7">
        <v>150.90000000000003</v>
      </c>
    </row>
    <row r="935" spans="1:22" ht="15.75" customHeight="1" x14ac:dyDescent="0.2">
      <c r="A935" s="1" t="s">
        <v>4621</v>
      </c>
      <c r="B935" s="1" t="s">
        <v>5425</v>
      </c>
      <c r="C935" s="1" t="s">
        <v>1017</v>
      </c>
      <c r="D935" s="1">
        <f>VLOOKUP(A935,samples!A:E,5,FALSE)</f>
        <v>1059</v>
      </c>
      <c r="E935" s="1" t="s">
        <v>3619</v>
      </c>
      <c r="F935" s="1">
        <f>VLOOKUP(A935,samples!A:H,8,FALSE)</f>
        <v>4</v>
      </c>
      <c r="G935" s="1" t="s">
        <v>1480</v>
      </c>
      <c r="H935" s="1" t="s">
        <v>279</v>
      </c>
      <c r="I935" s="1" t="s">
        <v>61</v>
      </c>
      <c r="J935" s="1" t="s">
        <v>1642</v>
      </c>
      <c r="K935" s="1" t="s">
        <v>62</v>
      </c>
      <c r="L935" s="1" t="e">
        <v>#N/A</v>
      </c>
      <c r="M935" s="1" t="e">
        <v>#N/A</v>
      </c>
      <c r="N935" s="1" t="e">
        <v>#N/A</v>
      </c>
      <c r="O935" s="1" t="e">
        <v>#N/A</v>
      </c>
      <c r="P935" s="1">
        <v>69.099999999999994</v>
      </c>
      <c r="Q935" s="1">
        <v>92</v>
      </c>
      <c r="R935" s="1">
        <v>136.80000000000001</v>
      </c>
      <c r="S935" s="17">
        <v>190</v>
      </c>
      <c r="T935" s="17">
        <v>160</v>
      </c>
      <c r="U935" s="17">
        <v>120</v>
      </c>
      <c r="V935" s="7">
        <v>156.69999999999999</v>
      </c>
    </row>
    <row r="936" spans="1:22" ht="15.75" customHeight="1" x14ac:dyDescent="0.2">
      <c r="A936" s="1" t="s">
        <v>4944</v>
      </c>
      <c r="B936" s="1" t="s">
        <v>1237</v>
      </c>
      <c r="C936" s="1" t="s">
        <v>1237</v>
      </c>
      <c r="D936" s="1">
        <f>VLOOKUP(A936,samples!A:E,5,FALSE)</f>
        <v>1060</v>
      </c>
      <c r="E936" s="1" t="s">
        <v>3962</v>
      </c>
      <c r="F936" s="1">
        <f>VLOOKUP(A936,samples!A:H,8,FALSE)</f>
        <v>4</v>
      </c>
      <c r="G936" s="1" t="s">
        <v>1480</v>
      </c>
      <c r="H936" s="1" t="s">
        <v>279</v>
      </c>
      <c r="I936" s="1" t="s">
        <v>74</v>
      </c>
      <c r="J936" s="1">
        <v>0</v>
      </c>
      <c r="K936" s="1" t="s">
        <v>62</v>
      </c>
      <c r="L936" s="1" t="e">
        <v>#N/A</v>
      </c>
      <c r="M936" s="1" t="e">
        <v>#N/A</v>
      </c>
      <c r="N936" s="1" t="e">
        <v>#N/A</v>
      </c>
      <c r="O936" s="1" t="e">
        <v>#N/A</v>
      </c>
      <c r="P936" s="1">
        <v>69.7</v>
      </c>
      <c r="Q936" s="1">
        <v>103.4</v>
      </c>
      <c r="R936" s="1">
        <v>150.1</v>
      </c>
      <c r="S936" s="6">
        <v>190</v>
      </c>
      <c r="T936" s="6">
        <v>150</v>
      </c>
      <c r="U936" s="6">
        <v>110</v>
      </c>
      <c r="V936" s="7">
        <v>148.26666666666665</v>
      </c>
    </row>
    <row r="937" spans="1:22" ht="15.75" customHeight="1" x14ac:dyDescent="0.2">
      <c r="A937" s="1" t="s">
        <v>4619</v>
      </c>
      <c r="B937" s="1" t="s">
        <v>5428</v>
      </c>
      <c r="C937" s="1" t="s">
        <v>1017</v>
      </c>
      <c r="D937" s="1">
        <f>VLOOKUP(A937,samples!A:E,5,FALSE)</f>
        <v>1061</v>
      </c>
      <c r="E937" s="1" t="s">
        <v>3616</v>
      </c>
      <c r="F937" s="1">
        <f>VLOOKUP(A937,samples!A:H,8,FALSE)</f>
        <v>4</v>
      </c>
      <c r="G937" s="1" t="s">
        <v>1480</v>
      </c>
      <c r="H937" s="1" t="s">
        <v>279</v>
      </c>
      <c r="I937" s="1" t="s">
        <v>61</v>
      </c>
      <c r="J937" s="1" t="s">
        <v>1642</v>
      </c>
      <c r="K937" s="1" t="s">
        <v>62</v>
      </c>
      <c r="L937" s="1" t="e">
        <v>#N/A</v>
      </c>
      <c r="M937" s="1" t="e">
        <v>#N/A</v>
      </c>
      <c r="N937" s="1" t="e">
        <v>#N/A</v>
      </c>
      <c r="O937" s="1" t="e">
        <v>#N/A</v>
      </c>
      <c r="P937" s="1">
        <v>69.099999999999994</v>
      </c>
      <c r="Q937" s="1">
        <v>92</v>
      </c>
      <c r="R937" s="1">
        <v>136.80000000000001</v>
      </c>
      <c r="S937" s="17">
        <v>190</v>
      </c>
      <c r="T937" s="17">
        <v>160</v>
      </c>
      <c r="U937" s="17">
        <v>120</v>
      </c>
      <c r="V937" s="7">
        <v>156.69999999999999</v>
      </c>
    </row>
    <row r="938" spans="1:22" ht="15.75" customHeight="1" x14ac:dyDescent="0.2">
      <c r="A938" s="1" t="s">
        <v>3152</v>
      </c>
      <c r="B938" s="1" t="s">
        <v>1228</v>
      </c>
      <c r="C938" s="1" t="s">
        <v>1228</v>
      </c>
      <c r="D938" s="1">
        <f>VLOOKUP(A938,samples!A:E,5,FALSE)</f>
        <v>1062</v>
      </c>
      <c r="E938" s="1" t="s">
        <v>2462</v>
      </c>
      <c r="F938" s="1">
        <f>VLOOKUP(A938,samples!A:H,8,FALSE)</f>
        <v>4</v>
      </c>
      <c r="G938" s="1" t="s">
        <v>1480</v>
      </c>
      <c r="H938" s="1" t="s">
        <v>279</v>
      </c>
      <c r="I938" s="1" t="s">
        <v>74</v>
      </c>
      <c r="J938" s="1" t="s">
        <v>1642</v>
      </c>
      <c r="K938" s="1" t="s">
        <v>47</v>
      </c>
      <c r="L938" s="1" t="e">
        <v>#N/A</v>
      </c>
      <c r="M938" s="1" t="e">
        <v>#N/A</v>
      </c>
      <c r="N938" s="1" t="e">
        <v>#N/A</v>
      </c>
      <c r="O938" s="1" t="e">
        <v>#N/A</v>
      </c>
      <c r="P938" s="1">
        <v>77.7</v>
      </c>
      <c r="Q938" s="1">
        <v>115.2</v>
      </c>
      <c r="R938" s="1">
        <v>160.80000000000001</v>
      </c>
      <c r="S938" s="16">
        <v>180</v>
      </c>
      <c r="T938" s="16">
        <v>140</v>
      </c>
      <c r="U938" s="16">
        <v>100</v>
      </c>
      <c r="V938" s="7">
        <v>138.09999999999997</v>
      </c>
    </row>
    <row r="939" spans="1:22" ht="15.75" customHeight="1" x14ac:dyDescent="0.2">
      <c r="A939" s="1" t="s">
        <v>3149</v>
      </c>
      <c r="B939" s="1" t="s">
        <v>215</v>
      </c>
      <c r="C939" s="1" t="s">
        <v>215</v>
      </c>
      <c r="D939" s="1">
        <f>VLOOKUP(A939,samples!A:E,5,FALSE)</f>
        <v>1063</v>
      </c>
      <c r="E939" s="1" t="s">
        <v>2462</v>
      </c>
      <c r="F939" s="1">
        <f>VLOOKUP(A939,samples!A:H,8,FALSE)</f>
        <v>4</v>
      </c>
      <c r="G939" s="1" t="s">
        <v>877</v>
      </c>
      <c r="H939" s="1" t="s">
        <v>86</v>
      </c>
      <c r="I939" s="1" t="s">
        <v>74</v>
      </c>
      <c r="J939" s="1">
        <v>0</v>
      </c>
      <c r="K939" s="1" t="s">
        <v>62</v>
      </c>
      <c r="L939" s="1" t="e">
        <v>#N/A</v>
      </c>
      <c r="M939" s="1" t="e">
        <v>#N/A</v>
      </c>
      <c r="N939" s="1" t="e">
        <v>#N/A</v>
      </c>
      <c r="O939" s="1" t="e">
        <v>#N/A</v>
      </c>
      <c r="P939" s="1">
        <v>70.2</v>
      </c>
      <c r="Q939" s="1">
        <v>107.6</v>
      </c>
      <c r="R939" s="1">
        <v>155.4</v>
      </c>
      <c r="S939" s="20">
        <v>190</v>
      </c>
      <c r="T939" s="20">
        <v>150</v>
      </c>
      <c r="U939" s="20">
        <v>100</v>
      </c>
      <c r="V939" s="7">
        <v>144.93333333333334</v>
      </c>
    </row>
    <row r="940" spans="1:22" ht="15.75" customHeight="1" x14ac:dyDescent="0.2">
      <c r="A940" s="1" t="s">
        <v>4243</v>
      </c>
      <c r="B940" s="1" t="s">
        <v>745</v>
      </c>
      <c r="C940" s="1" t="s">
        <v>745</v>
      </c>
      <c r="D940" s="1">
        <f>VLOOKUP(A940,samples!A:E,5,FALSE)</f>
        <v>1064</v>
      </c>
      <c r="E940" s="1" t="s">
        <v>3084</v>
      </c>
      <c r="F940" s="1">
        <f>VLOOKUP(A940,samples!A:H,8,FALSE)</f>
        <v>4</v>
      </c>
      <c r="G940" s="1" t="s">
        <v>877</v>
      </c>
      <c r="H940" s="1" t="s">
        <v>86</v>
      </c>
      <c r="I940" s="1" t="s">
        <v>61</v>
      </c>
      <c r="J940" s="1">
        <v>0</v>
      </c>
      <c r="K940" s="1" t="s">
        <v>434</v>
      </c>
      <c r="L940" s="1" t="e">
        <v>#N/A</v>
      </c>
      <c r="M940" s="1" t="e">
        <v>#N/A</v>
      </c>
      <c r="N940" s="1" t="e">
        <v>#N/A</v>
      </c>
      <c r="O940" s="1" t="e">
        <v>#N/A</v>
      </c>
      <c r="P940" s="1">
        <v>88.2</v>
      </c>
      <c r="Q940" s="1">
        <v>95</v>
      </c>
      <c r="R940" s="1">
        <v>131.9</v>
      </c>
      <c r="S940" s="18">
        <v>170</v>
      </c>
      <c r="T940" s="18">
        <v>160</v>
      </c>
      <c r="U940" s="18">
        <v>120</v>
      </c>
      <c r="V940" s="7">
        <v>150.96666666666664</v>
      </c>
    </row>
    <row r="941" spans="1:22" ht="15.75" customHeight="1" x14ac:dyDescent="0.2">
      <c r="A941" s="1" t="s">
        <v>4907</v>
      </c>
      <c r="B941" s="1" t="s">
        <v>1212</v>
      </c>
      <c r="C941" s="1" t="s">
        <v>1212</v>
      </c>
      <c r="D941" s="1">
        <f>VLOOKUP(A941,samples!A:E,5,FALSE)</f>
        <v>1065</v>
      </c>
      <c r="E941" s="1" t="s">
        <v>3919</v>
      </c>
      <c r="F941" s="1">
        <f>VLOOKUP(A941,samples!A:H,8,FALSE)</f>
        <v>4</v>
      </c>
      <c r="G941" s="1" t="s">
        <v>341</v>
      </c>
      <c r="H941" s="1" t="s">
        <v>175</v>
      </c>
      <c r="I941" s="1" t="s">
        <v>74</v>
      </c>
      <c r="J941" s="1">
        <v>0</v>
      </c>
      <c r="K941" s="1" t="s">
        <v>356</v>
      </c>
      <c r="L941" s="1" t="s">
        <v>48</v>
      </c>
      <c r="M941" s="1" t="s">
        <v>755</v>
      </c>
      <c r="N941" s="1">
        <v>72</v>
      </c>
      <c r="O941" s="1">
        <v>2100</v>
      </c>
      <c r="P941" s="1">
        <v>89.8</v>
      </c>
      <c r="Q941" s="1">
        <v>99.6</v>
      </c>
      <c r="R941" s="1">
        <v>137.19999999999999</v>
      </c>
      <c r="S941" s="18">
        <v>170</v>
      </c>
      <c r="T941" s="18">
        <v>160</v>
      </c>
      <c r="U941" s="18">
        <v>120</v>
      </c>
      <c r="V941" s="7">
        <v>147.13333333333333</v>
      </c>
    </row>
    <row r="942" spans="1:22" ht="15.75" customHeight="1" x14ac:dyDescent="0.2">
      <c r="A942" s="1" t="s">
        <v>4611</v>
      </c>
      <c r="B942" s="1" t="s">
        <v>1015</v>
      </c>
      <c r="C942" s="1" t="s">
        <v>1015</v>
      </c>
      <c r="D942" s="1">
        <f>VLOOKUP(A942,samples!A:E,5,FALSE)</f>
        <v>1066</v>
      </c>
      <c r="E942" s="1" t="s">
        <v>3608</v>
      </c>
      <c r="F942" s="1">
        <f>VLOOKUP(A942,samples!A:H,8,FALSE)</f>
        <v>4</v>
      </c>
      <c r="G942" s="1" t="s">
        <v>1480</v>
      </c>
      <c r="H942" s="1" t="s">
        <v>279</v>
      </c>
      <c r="I942" s="1" t="s">
        <v>46</v>
      </c>
      <c r="J942" s="1" t="s">
        <v>1642</v>
      </c>
      <c r="K942" s="1" t="s">
        <v>47</v>
      </c>
      <c r="L942" s="1" t="s">
        <v>1517</v>
      </c>
      <c r="M942" s="1" t="s">
        <v>75</v>
      </c>
      <c r="N942" s="1">
        <v>49</v>
      </c>
      <c r="O942" s="1">
        <v>2310</v>
      </c>
      <c r="P942" s="1">
        <v>69.400000000000006</v>
      </c>
      <c r="Q942" s="1">
        <v>69.599999999999994</v>
      </c>
      <c r="R942" s="1">
        <v>113.1</v>
      </c>
      <c r="S942" s="40">
        <v>190</v>
      </c>
      <c r="T942" s="40">
        <v>190</v>
      </c>
      <c r="U942" s="40">
        <v>140</v>
      </c>
      <c r="V942" s="7">
        <v>171.96666666666667</v>
      </c>
    </row>
    <row r="943" spans="1:22" ht="15.75" customHeight="1" x14ac:dyDescent="0.2">
      <c r="A943" s="1" t="s">
        <v>4936</v>
      </c>
      <c r="B943" s="1" t="s">
        <v>1233</v>
      </c>
      <c r="C943" s="1" t="s">
        <v>1233</v>
      </c>
      <c r="D943" s="1">
        <f>VLOOKUP(A943,samples!A:E,5,FALSE)</f>
        <v>1067</v>
      </c>
      <c r="E943" s="1" t="s">
        <v>3951</v>
      </c>
      <c r="F943" s="1">
        <f>VLOOKUP(A943,samples!A:H,8,FALSE)</f>
        <v>4</v>
      </c>
      <c r="G943" s="1" t="s">
        <v>1480</v>
      </c>
      <c r="H943" s="1" t="s">
        <v>279</v>
      </c>
      <c r="I943" s="1" t="s">
        <v>74</v>
      </c>
      <c r="J943" s="1" t="s">
        <v>1642</v>
      </c>
      <c r="K943" s="1" t="s">
        <v>62</v>
      </c>
      <c r="L943" s="1" t="e">
        <v>#N/A</v>
      </c>
      <c r="M943" s="1" t="e">
        <v>#N/A</v>
      </c>
      <c r="N943" s="1" t="e">
        <v>#N/A</v>
      </c>
      <c r="O943" s="1" t="e">
        <v>#N/A</v>
      </c>
      <c r="P943" s="1">
        <v>72.7</v>
      </c>
      <c r="Q943" s="1">
        <v>85.9</v>
      </c>
      <c r="R943" s="1">
        <v>138.69999999999999</v>
      </c>
      <c r="S943" s="31">
        <v>180</v>
      </c>
      <c r="T943" s="31">
        <v>170</v>
      </c>
      <c r="U943" s="31">
        <v>120</v>
      </c>
      <c r="V943" s="7">
        <v>156.89999999999998</v>
      </c>
    </row>
    <row r="944" spans="1:22" ht="15.75" customHeight="1" x14ac:dyDescent="0.2">
      <c r="A944" s="1" t="s">
        <v>4939</v>
      </c>
      <c r="B944" s="1" t="s">
        <v>1234</v>
      </c>
      <c r="C944" s="1" t="s">
        <v>1234</v>
      </c>
      <c r="D944" s="1">
        <f>VLOOKUP(A944,samples!A:E,5,FALSE)</f>
        <v>1068</v>
      </c>
      <c r="E944" s="1" t="s">
        <v>3955</v>
      </c>
      <c r="F944" s="1">
        <f>VLOOKUP(A944,samples!A:H,8,FALSE)</f>
        <v>4</v>
      </c>
      <c r="G944" s="1" t="s">
        <v>1480</v>
      </c>
      <c r="H944" s="1" t="s">
        <v>279</v>
      </c>
      <c r="I944" s="1" t="s">
        <v>74</v>
      </c>
      <c r="J944" s="1" t="s">
        <v>1642</v>
      </c>
      <c r="K944" s="1" t="s">
        <v>75</v>
      </c>
      <c r="L944" s="1" t="s">
        <v>535</v>
      </c>
      <c r="M944" s="1" t="s">
        <v>755</v>
      </c>
      <c r="N944" s="1">
        <v>49.8</v>
      </c>
      <c r="O944" s="1">
        <v>2100</v>
      </c>
      <c r="P944" s="1">
        <v>68.400000000000006</v>
      </c>
      <c r="Q944" s="1">
        <v>67.099999999999994</v>
      </c>
      <c r="R944" s="1">
        <v>107.9</v>
      </c>
      <c r="S944" s="88">
        <v>190</v>
      </c>
      <c r="T944" s="88">
        <v>190</v>
      </c>
      <c r="U944" s="88">
        <v>150</v>
      </c>
      <c r="V944" s="7">
        <v>174.86666666666667</v>
      </c>
    </row>
    <row r="945" spans="1:22" ht="15.75" customHeight="1" x14ac:dyDescent="0.2">
      <c r="A945" s="1" t="s">
        <v>4922</v>
      </c>
      <c r="B945" s="1" t="s">
        <v>1221</v>
      </c>
      <c r="C945" s="1" t="s">
        <v>1221</v>
      </c>
      <c r="D945" s="1">
        <f>VLOOKUP(A945,samples!A:E,5,FALSE)</f>
        <v>1069</v>
      </c>
      <c r="E945" s="1" t="s">
        <v>3930</v>
      </c>
      <c r="F945" s="1">
        <f>VLOOKUP(A945,samples!A:H,8,FALSE)</f>
        <v>4</v>
      </c>
      <c r="G945" s="1" t="s">
        <v>73</v>
      </c>
      <c r="H945" s="1" t="s">
        <v>86</v>
      </c>
      <c r="I945" s="1" t="s">
        <v>74</v>
      </c>
      <c r="J945" s="1" t="s">
        <v>1642</v>
      </c>
      <c r="K945" s="1" t="s">
        <v>62</v>
      </c>
      <c r="L945" s="1" t="e">
        <v>#N/A</v>
      </c>
      <c r="M945" s="1" t="e">
        <v>#N/A</v>
      </c>
      <c r="N945" s="1" t="e">
        <v>#N/A</v>
      </c>
      <c r="O945" s="1" t="e">
        <v>#N/A</v>
      </c>
      <c r="P945" s="1">
        <v>72.900000000000006</v>
      </c>
      <c r="Q945" s="1">
        <v>80.5</v>
      </c>
      <c r="R945" s="1">
        <v>136.1</v>
      </c>
      <c r="S945" s="51">
        <v>180</v>
      </c>
      <c r="T945" s="51">
        <v>180</v>
      </c>
      <c r="U945" s="51">
        <v>120</v>
      </c>
      <c r="V945" s="7">
        <v>159.5</v>
      </c>
    </row>
    <row r="946" spans="1:22" ht="15.75" customHeight="1" x14ac:dyDescent="0.2">
      <c r="A946" s="1" t="s">
        <v>4952</v>
      </c>
      <c r="B946" s="1" t="s">
        <v>1240</v>
      </c>
      <c r="C946" s="1" t="s">
        <v>1240</v>
      </c>
      <c r="D946" s="1">
        <f>VLOOKUP(A946,samples!A:E,5,FALSE)</f>
        <v>1070</v>
      </c>
      <c r="E946" s="1" t="s">
        <v>3970</v>
      </c>
      <c r="F946" s="1">
        <f>VLOOKUP(A946,samples!A:H,8,FALSE)</f>
        <v>4</v>
      </c>
      <c r="G946" s="1" t="s">
        <v>1480</v>
      </c>
      <c r="H946" s="1" t="s">
        <v>279</v>
      </c>
      <c r="I946" s="1" t="s">
        <v>74</v>
      </c>
      <c r="J946" s="1">
        <v>0</v>
      </c>
      <c r="K946" s="1" t="s">
        <v>62</v>
      </c>
      <c r="L946" s="1" t="e">
        <v>#N/A</v>
      </c>
      <c r="M946" s="1" t="e">
        <v>#N/A</v>
      </c>
      <c r="N946" s="1" t="e">
        <v>#N/A</v>
      </c>
      <c r="O946" s="1" t="e">
        <v>#N/A</v>
      </c>
      <c r="P946" s="1">
        <v>70.5</v>
      </c>
      <c r="Q946" s="1">
        <v>117.2</v>
      </c>
      <c r="R946" s="1">
        <v>165.1</v>
      </c>
      <c r="S946" s="20">
        <v>190</v>
      </c>
      <c r="T946" s="20">
        <v>140</v>
      </c>
      <c r="U946" s="20">
        <v>90</v>
      </c>
      <c r="V946" s="7">
        <v>138.40000000000003</v>
      </c>
    </row>
    <row r="947" spans="1:22" ht="15.75" customHeight="1" x14ac:dyDescent="0.2">
      <c r="A947" s="1" t="s">
        <v>4931</v>
      </c>
      <c r="B947" s="1" t="s">
        <v>1229</v>
      </c>
      <c r="C947" s="1" t="s">
        <v>1229</v>
      </c>
      <c r="D947" s="1">
        <f>VLOOKUP(A947,samples!A:E,5,FALSE)</f>
        <v>1071</v>
      </c>
      <c r="E947" s="1" t="s">
        <v>3946</v>
      </c>
      <c r="F947" s="1">
        <f>VLOOKUP(A947,samples!A:H,8,FALSE)</f>
        <v>4</v>
      </c>
      <c r="G947" s="1" t="s">
        <v>1480</v>
      </c>
      <c r="H947" s="1" t="s">
        <v>279</v>
      </c>
      <c r="I947" s="1" t="s">
        <v>74</v>
      </c>
      <c r="J947" s="1" t="s">
        <v>1642</v>
      </c>
      <c r="K947" s="1" t="s">
        <v>62</v>
      </c>
      <c r="L947" s="1" t="e">
        <v>#N/A</v>
      </c>
      <c r="M947" s="1" t="e">
        <v>#N/A</v>
      </c>
      <c r="N947" s="1" t="e">
        <v>#N/A</v>
      </c>
      <c r="O947" s="1" t="e">
        <v>#N/A</v>
      </c>
      <c r="P947" s="1">
        <v>68.099999999999994</v>
      </c>
      <c r="Q947" s="1">
        <v>85.6</v>
      </c>
      <c r="R947" s="1">
        <v>135.4</v>
      </c>
      <c r="S947" s="17">
        <v>190</v>
      </c>
      <c r="T947" s="17">
        <v>170</v>
      </c>
      <c r="U947" s="17">
        <v>120</v>
      </c>
      <c r="V947" s="7">
        <v>159.63333333333333</v>
      </c>
    </row>
    <row r="948" spans="1:22" ht="15.75" customHeight="1" x14ac:dyDescent="0.2">
      <c r="A948" s="1" t="s">
        <v>4934</v>
      </c>
      <c r="B948" s="1" t="s">
        <v>1230</v>
      </c>
      <c r="C948" s="1" t="s">
        <v>1230</v>
      </c>
      <c r="D948" s="1">
        <f>VLOOKUP(A948,samples!A:E,5,FALSE)</f>
        <v>1072</v>
      </c>
      <c r="E948" s="1" t="s">
        <v>3948</v>
      </c>
      <c r="F948" s="1">
        <f>VLOOKUP(A948,samples!A:H,8,FALSE)</f>
        <v>4</v>
      </c>
      <c r="G948" s="1" t="s">
        <v>1480</v>
      </c>
      <c r="H948" s="1" t="s">
        <v>279</v>
      </c>
      <c r="I948" s="1" t="s">
        <v>74</v>
      </c>
      <c r="J948" s="1" t="s">
        <v>1642</v>
      </c>
      <c r="K948" s="1" t="s">
        <v>356</v>
      </c>
      <c r="L948" s="1" t="e">
        <v>#N/A</v>
      </c>
      <c r="M948" s="1" t="e">
        <v>#N/A</v>
      </c>
      <c r="N948" s="1" t="e">
        <v>#N/A</v>
      </c>
      <c r="O948" s="1" t="e">
        <v>#N/A</v>
      </c>
      <c r="P948" s="1">
        <v>68.599999999999994</v>
      </c>
      <c r="Q948" s="1">
        <v>84</v>
      </c>
      <c r="R948" s="1">
        <v>137</v>
      </c>
      <c r="S948" s="17">
        <v>190</v>
      </c>
      <c r="T948" s="17">
        <v>170</v>
      </c>
      <c r="U948" s="17">
        <v>120</v>
      </c>
      <c r="V948" s="7">
        <v>159.46666666666664</v>
      </c>
    </row>
    <row r="949" spans="1:22" ht="15.75" customHeight="1" x14ac:dyDescent="0.2">
      <c r="A949" s="1" t="s">
        <v>4927</v>
      </c>
      <c r="B949" s="1" t="s">
        <v>1224</v>
      </c>
      <c r="C949" s="1" t="s">
        <v>1224</v>
      </c>
      <c r="D949" s="1">
        <f>VLOOKUP(A949,samples!A:E,5,FALSE)</f>
        <v>1073</v>
      </c>
      <c r="E949" s="1" t="s">
        <v>3938</v>
      </c>
      <c r="F949" s="1">
        <f>VLOOKUP(A949,samples!A:H,8,FALSE)</f>
        <v>4</v>
      </c>
      <c r="G949" s="1" t="s">
        <v>1480</v>
      </c>
      <c r="H949" s="1" t="s">
        <v>279</v>
      </c>
      <c r="I949" s="1" t="s">
        <v>74</v>
      </c>
      <c r="J949" s="1" t="s">
        <v>1642</v>
      </c>
      <c r="K949" s="1" t="s">
        <v>434</v>
      </c>
      <c r="L949" s="1" t="e">
        <v>#N/A</v>
      </c>
      <c r="M949" s="1" t="e">
        <v>#N/A</v>
      </c>
      <c r="N949" s="1" t="e">
        <v>#N/A</v>
      </c>
      <c r="O949" s="1" t="e">
        <v>#N/A</v>
      </c>
      <c r="P949" s="1">
        <v>71.8</v>
      </c>
      <c r="Q949" s="1">
        <v>68.400000000000006</v>
      </c>
      <c r="R949" s="1">
        <v>105.7</v>
      </c>
      <c r="S949" s="53">
        <v>180</v>
      </c>
      <c r="T949" s="53">
        <v>190</v>
      </c>
      <c r="U949" s="53">
        <v>150</v>
      </c>
      <c r="V949" s="7">
        <v>174.03333333333336</v>
      </c>
    </row>
    <row r="950" spans="1:22" ht="15.75" customHeight="1" x14ac:dyDescent="0.2">
      <c r="A950" s="1" t="s">
        <v>4560</v>
      </c>
      <c r="B950" s="1" t="s">
        <v>981</v>
      </c>
      <c r="C950" s="1" t="s">
        <v>981</v>
      </c>
      <c r="D950" s="1">
        <f>VLOOKUP(A950,samples!A:E,5,FALSE)</f>
        <v>1074</v>
      </c>
      <c r="E950" s="1" t="s">
        <v>3522</v>
      </c>
      <c r="F950" s="1">
        <f>VLOOKUP(A950,samples!A:H,8,FALSE)</f>
        <v>4</v>
      </c>
      <c r="G950" s="1" t="s">
        <v>1480</v>
      </c>
      <c r="H950" s="1" t="s">
        <v>279</v>
      </c>
      <c r="I950" s="1" t="s">
        <v>61</v>
      </c>
      <c r="J950" s="1" t="s">
        <v>1642</v>
      </c>
      <c r="K950" s="1" t="s">
        <v>47</v>
      </c>
      <c r="L950" s="1" t="e">
        <v>#N/A</v>
      </c>
      <c r="M950" s="1" t="e">
        <v>#N/A</v>
      </c>
      <c r="N950" s="1" t="e">
        <v>#N/A</v>
      </c>
      <c r="O950" s="1" t="e">
        <v>#N/A</v>
      </c>
      <c r="P950" s="1">
        <v>72.3</v>
      </c>
      <c r="Q950" s="1">
        <v>77.7</v>
      </c>
      <c r="R950" s="1">
        <v>125.7</v>
      </c>
      <c r="S950" s="26">
        <v>180</v>
      </c>
      <c r="T950" s="26">
        <v>180</v>
      </c>
      <c r="U950" s="26">
        <v>130</v>
      </c>
      <c r="V950" s="7">
        <v>164.10000000000002</v>
      </c>
    </row>
    <row r="951" spans="1:22" ht="15.75" customHeight="1" x14ac:dyDescent="0.2">
      <c r="A951" s="1" t="s">
        <v>4603</v>
      </c>
      <c r="B951" s="1" t="s">
        <v>1010</v>
      </c>
      <c r="C951" s="1" t="s">
        <v>1010</v>
      </c>
      <c r="D951" s="1">
        <f>VLOOKUP(A951,samples!A:E,5,FALSE)</f>
        <v>1075</v>
      </c>
      <c r="E951" s="1" t="s">
        <v>3595</v>
      </c>
      <c r="F951" s="1">
        <f>VLOOKUP(A951,samples!A:H,8,FALSE)</f>
        <v>4</v>
      </c>
      <c r="G951" s="1" t="s">
        <v>1480</v>
      </c>
      <c r="H951" s="1" t="s">
        <v>279</v>
      </c>
      <c r="I951" s="1" t="s">
        <v>74</v>
      </c>
      <c r="J951" s="1" t="s">
        <v>1642</v>
      </c>
      <c r="K951" s="1" t="s">
        <v>62</v>
      </c>
      <c r="L951" s="1" t="e">
        <v>#N/A</v>
      </c>
      <c r="M951" s="1" t="e">
        <v>#N/A</v>
      </c>
      <c r="N951" s="1" t="e">
        <v>#N/A</v>
      </c>
      <c r="O951" s="1" t="e">
        <v>#N/A</v>
      </c>
      <c r="P951" s="1">
        <v>85.4</v>
      </c>
      <c r="Q951" s="1">
        <v>108.2</v>
      </c>
      <c r="R951" s="1">
        <v>152.69999999999999</v>
      </c>
      <c r="S951" s="21">
        <v>170</v>
      </c>
      <c r="T951" s="21">
        <v>150</v>
      </c>
      <c r="U951" s="21">
        <v>100</v>
      </c>
      <c r="V951" s="7">
        <v>140.56666666666666</v>
      </c>
    </row>
    <row r="952" spans="1:22" ht="15.75" customHeight="1" x14ac:dyDescent="0.2">
      <c r="A952" s="1" t="s">
        <v>4562</v>
      </c>
      <c r="B952" s="1" t="s">
        <v>982</v>
      </c>
      <c r="C952" s="1" t="s">
        <v>982</v>
      </c>
      <c r="D952" s="1">
        <f>VLOOKUP(A952,samples!A:E,5,FALSE)</f>
        <v>1076</v>
      </c>
      <c r="E952" s="1" t="s">
        <v>3526</v>
      </c>
      <c r="F952" s="1">
        <f>VLOOKUP(A952,samples!A:H,8,FALSE)</f>
        <v>4</v>
      </c>
      <c r="G952" s="1" t="s">
        <v>1480</v>
      </c>
      <c r="H952" s="1" t="s">
        <v>279</v>
      </c>
      <c r="I952" s="1" t="s">
        <v>74</v>
      </c>
      <c r="J952" s="1" t="s">
        <v>1642</v>
      </c>
      <c r="K952" s="1" t="s">
        <v>62</v>
      </c>
      <c r="L952" s="1" t="s">
        <v>535</v>
      </c>
      <c r="M952" s="1" t="s">
        <v>49</v>
      </c>
      <c r="N952" s="1">
        <v>58.1</v>
      </c>
      <c r="O952" s="1">
        <v>2100</v>
      </c>
      <c r="P952" s="1">
        <v>90.2</v>
      </c>
      <c r="Q952" s="1">
        <v>101.1</v>
      </c>
      <c r="R952" s="1">
        <v>138.5</v>
      </c>
      <c r="S952" s="89">
        <v>170</v>
      </c>
      <c r="T952" s="89">
        <v>150</v>
      </c>
      <c r="U952" s="89">
        <v>120</v>
      </c>
      <c r="V952" s="7">
        <v>146.06666666666666</v>
      </c>
    </row>
    <row r="953" spans="1:22" ht="15.75" customHeight="1" x14ac:dyDescent="0.2">
      <c r="A953" s="1" t="s">
        <v>3922</v>
      </c>
      <c r="B953" s="1" t="s">
        <v>540</v>
      </c>
      <c r="C953" s="1" t="s">
        <v>540</v>
      </c>
      <c r="D953" s="1">
        <f>VLOOKUP(A953,samples!A:E,5,FALSE)</f>
        <v>1077</v>
      </c>
      <c r="E953" s="1" t="s">
        <v>2723</v>
      </c>
      <c r="F953" s="1">
        <f>VLOOKUP(A953,samples!A:H,8,FALSE)</f>
        <v>4</v>
      </c>
      <c r="G953" s="1" t="s">
        <v>341</v>
      </c>
      <c r="H953" s="1" t="s">
        <v>175</v>
      </c>
      <c r="I953" s="1" t="s">
        <v>275</v>
      </c>
      <c r="J953" s="1">
        <v>0</v>
      </c>
      <c r="K953" s="1" t="s">
        <v>47</v>
      </c>
      <c r="L953" s="1" t="e">
        <v>#N/A</v>
      </c>
      <c r="M953" s="1" t="e">
        <v>#N/A</v>
      </c>
      <c r="N953" s="1" t="e">
        <v>#N/A</v>
      </c>
      <c r="O953" s="1" t="e">
        <v>#N/A</v>
      </c>
      <c r="P953" s="1">
        <v>75</v>
      </c>
      <c r="Q953" s="1">
        <v>68.400000000000006</v>
      </c>
      <c r="R953" s="1">
        <v>89.3</v>
      </c>
      <c r="S953" s="36">
        <v>180</v>
      </c>
      <c r="T953" s="36">
        <v>190</v>
      </c>
      <c r="U953" s="36">
        <v>170</v>
      </c>
      <c r="V953" s="7">
        <v>178.43333333333334</v>
      </c>
    </row>
    <row r="954" spans="1:22" ht="15.75" customHeight="1" x14ac:dyDescent="0.2">
      <c r="A954" s="1" t="s">
        <v>4942</v>
      </c>
      <c r="B954" s="1" t="s">
        <v>1236</v>
      </c>
      <c r="C954" s="1" t="s">
        <v>1236</v>
      </c>
      <c r="D954" s="1">
        <f>VLOOKUP(A954,samples!A:E,5,FALSE)</f>
        <v>1078</v>
      </c>
      <c r="E954" s="1" t="s">
        <v>3959</v>
      </c>
      <c r="F954" s="1">
        <f>VLOOKUP(A954,samples!A:H,8,FALSE)</f>
        <v>4</v>
      </c>
      <c r="G954" s="1" t="s">
        <v>1480</v>
      </c>
      <c r="H954" s="1" t="s">
        <v>279</v>
      </c>
      <c r="I954" s="1" t="s">
        <v>74</v>
      </c>
      <c r="J954" s="1" t="s">
        <v>1642</v>
      </c>
      <c r="K954" s="1" t="s">
        <v>356</v>
      </c>
      <c r="L954" s="1" t="e">
        <v>#N/A</v>
      </c>
      <c r="M954" s="1" t="e">
        <v>#N/A</v>
      </c>
      <c r="N954" s="1" t="e">
        <v>#N/A</v>
      </c>
      <c r="O954" s="1" t="e">
        <v>#N/A</v>
      </c>
      <c r="P954" s="1">
        <v>69.400000000000006</v>
      </c>
      <c r="Q954" s="1">
        <v>72.2</v>
      </c>
      <c r="R954" s="1">
        <v>115.5</v>
      </c>
      <c r="S954" s="68">
        <v>190</v>
      </c>
      <c r="T954" s="68">
        <v>180</v>
      </c>
      <c r="U954" s="68">
        <v>140</v>
      </c>
      <c r="V954" s="7">
        <v>170.3</v>
      </c>
    </row>
    <row r="955" spans="1:22" ht="15.75" customHeight="1" x14ac:dyDescent="0.2">
      <c r="A955" s="1" t="s">
        <v>4954</v>
      </c>
      <c r="B955" s="1" t="s">
        <v>1242</v>
      </c>
      <c r="C955" s="1" t="s">
        <v>1242</v>
      </c>
      <c r="D955" s="1">
        <f>VLOOKUP(A955,samples!A:E,5,FALSE)</f>
        <v>1079</v>
      </c>
      <c r="E955" s="1" t="s">
        <v>3973</v>
      </c>
      <c r="F955" s="1">
        <f>VLOOKUP(A955,samples!A:H,8,FALSE)</f>
        <v>4</v>
      </c>
      <c r="G955" s="1" t="s">
        <v>1480</v>
      </c>
      <c r="H955" s="1" t="s">
        <v>279</v>
      </c>
      <c r="I955" s="1" t="s">
        <v>74</v>
      </c>
      <c r="J955" s="1">
        <v>0</v>
      </c>
      <c r="K955" s="1" t="s">
        <v>356</v>
      </c>
      <c r="L955" s="1" t="e">
        <v>#N/A</v>
      </c>
      <c r="M955" s="1" t="e">
        <v>#N/A</v>
      </c>
      <c r="N955" s="1" t="e">
        <v>#N/A</v>
      </c>
      <c r="O955" s="1" t="e">
        <v>#N/A</v>
      </c>
      <c r="P955" s="1">
        <v>81.8</v>
      </c>
      <c r="Q955" s="1">
        <v>94.2</v>
      </c>
      <c r="R955" s="1">
        <v>134.4</v>
      </c>
      <c r="S955" s="18">
        <v>170</v>
      </c>
      <c r="T955" s="18">
        <v>160</v>
      </c>
      <c r="U955" s="18">
        <v>120</v>
      </c>
      <c r="V955" s="7">
        <v>152.53333333333336</v>
      </c>
    </row>
    <row r="956" spans="1:22" ht="15.75" customHeight="1" x14ac:dyDescent="0.2">
      <c r="A956" s="1" t="s">
        <v>4558</v>
      </c>
      <c r="B956" s="1" t="s">
        <v>978</v>
      </c>
      <c r="C956" s="1" t="s">
        <v>978</v>
      </c>
      <c r="D956" s="1">
        <f>VLOOKUP(A956,samples!A:E,5,FALSE)</f>
        <v>1080</v>
      </c>
      <c r="E956" s="1" t="s">
        <v>3519</v>
      </c>
      <c r="F956" s="1">
        <f>VLOOKUP(A956,samples!A:H,8,FALSE)</f>
        <v>4</v>
      </c>
      <c r="G956" s="1" t="s">
        <v>1480</v>
      </c>
      <c r="H956" s="1" t="s">
        <v>279</v>
      </c>
      <c r="I956" s="1" t="s">
        <v>74</v>
      </c>
      <c r="J956" s="1" t="s">
        <v>1642</v>
      </c>
      <c r="K956" s="1" t="s">
        <v>62</v>
      </c>
      <c r="L956" s="1" t="e">
        <v>#N/A</v>
      </c>
      <c r="M956" s="1" t="e">
        <v>#N/A</v>
      </c>
      <c r="N956" s="1" t="e">
        <v>#N/A</v>
      </c>
      <c r="O956" s="1" t="e">
        <v>#N/A</v>
      </c>
      <c r="P956" s="1">
        <v>81</v>
      </c>
      <c r="Q956" s="1">
        <v>91</v>
      </c>
      <c r="R956" s="1">
        <v>126.6</v>
      </c>
      <c r="S956" s="32">
        <v>180</v>
      </c>
      <c r="T956" s="32">
        <v>170</v>
      </c>
      <c r="U956" s="32">
        <v>130</v>
      </c>
      <c r="V956" s="7">
        <v>156.46666666666664</v>
      </c>
    </row>
    <row r="957" spans="1:22" ht="15.75" customHeight="1" x14ac:dyDescent="0.2">
      <c r="A957" s="1" t="s">
        <v>4291</v>
      </c>
      <c r="B957" s="1" t="s">
        <v>5449</v>
      </c>
      <c r="C957" s="1" t="s">
        <v>1018</v>
      </c>
      <c r="D957" s="1">
        <f>VLOOKUP(A957,samples!A:E,5,FALSE)</f>
        <v>1081</v>
      </c>
      <c r="E957" s="1" t="s">
        <v>2157</v>
      </c>
      <c r="F957" s="1">
        <f>VLOOKUP(A957,samples!A:H,8,FALSE)</f>
        <v>4</v>
      </c>
      <c r="G957" s="1" t="s">
        <v>1480</v>
      </c>
      <c r="H957" s="1" t="s">
        <v>279</v>
      </c>
      <c r="I957" s="1" t="s">
        <v>74</v>
      </c>
      <c r="J957" s="1" t="s">
        <v>1642</v>
      </c>
      <c r="K957" s="1" t="s">
        <v>62</v>
      </c>
      <c r="L957" s="1" t="e">
        <v>#N/A</v>
      </c>
      <c r="M957" s="1" t="e">
        <v>#N/A</v>
      </c>
      <c r="N957" s="1" t="e">
        <v>#N/A</v>
      </c>
      <c r="O957" s="1" t="e">
        <v>#N/A</v>
      </c>
      <c r="P957" s="1">
        <v>79.3</v>
      </c>
      <c r="Q957" s="1">
        <v>87.9</v>
      </c>
      <c r="R957" s="1">
        <v>127.1</v>
      </c>
      <c r="S957" s="32">
        <v>180</v>
      </c>
      <c r="T957" s="32">
        <v>170</v>
      </c>
      <c r="U957" s="32">
        <v>130</v>
      </c>
      <c r="V957" s="7">
        <v>157.90000000000003</v>
      </c>
    </row>
    <row r="958" spans="1:22" ht="15.75" customHeight="1" x14ac:dyDescent="0.2">
      <c r="A958" s="1" t="s">
        <v>4929</v>
      </c>
      <c r="B958" s="1" t="s">
        <v>1227</v>
      </c>
      <c r="C958" s="1" t="s">
        <v>1227</v>
      </c>
      <c r="D958" s="1">
        <f>VLOOKUP(A958,samples!A:E,5,FALSE)</f>
        <v>1083</v>
      </c>
      <c r="E958" s="1" t="s">
        <v>3941</v>
      </c>
      <c r="F958" s="1">
        <f>VLOOKUP(A958,samples!A:H,8,FALSE)</f>
        <v>4</v>
      </c>
      <c r="G958" s="1" t="s">
        <v>1480</v>
      </c>
      <c r="H958" s="1" t="s">
        <v>279</v>
      </c>
      <c r="I958" s="1" t="s">
        <v>74</v>
      </c>
      <c r="J958" s="1" t="s">
        <v>1642</v>
      </c>
      <c r="K958" s="1" t="s">
        <v>434</v>
      </c>
      <c r="L958" s="1" t="s">
        <v>535</v>
      </c>
      <c r="M958" s="1" t="s">
        <v>755</v>
      </c>
      <c r="N958" s="1">
        <v>56.2</v>
      </c>
      <c r="O958" s="1">
        <v>2100</v>
      </c>
      <c r="P958" s="1">
        <v>80.599999999999994</v>
      </c>
      <c r="Q958" s="1">
        <v>88.1</v>
      </c>
      <c r="R958" s="1">
        <v>124</v>
      </c>
      <c r="S958" s="32">
        <v>180</v>
      </c>
      <c r="T958" s="32">
        <v>170</v>
      </c>
      <c r="U958" s="32">
        <v>130</v>
      </c>
      <c r="V958" s="7">
        <v>158.43333333333334</v>
      </c>
    </row>
    <row r="959" spans="1:22" ht="15.75" customHeight="1" x14ac:dyDescent="0.2">
      <c r="A959" s="9" t="s">
        <v>4285</v>
      </c>
      <c r="B959" s="1" t="s">
        <v>5454</v>
      </c>
      <c r="C959" s="1" t="s">
        <v>1234</v>
      </c>
      <c r="D959" s="1">
        <f>VLOOKUP(A959,samples!A:E,5,FALSE)</f>
        <v>1084</v>
      </c>
      <c r="E959" s="1" t="s">
        <v>2157</v>
      </c>
      <c r="F959" s="1">
        <f>VLOOKUP(A959,samples!A:H,8,FALSE)</f>
        <v>4</v>
      </c>
      <c r="G959" s="1" t="s">
        <v>1480</v>
      </c>
      <c r="H959" s="1" t="s">
        <v>279</v>
      </c>
      <c r="I959" s="1" t="s">
        <v>74</v>
      </c>
      <c r="J959" s="1" t="s">
        <v>1642</v>
      </c>
      <c r="K959" s="1" t="s">
        <v>75</v>
      </c>
      <c r="L959" s="1" t="s">
        <v>535</v>
      </c>
      <c r="M959" s="1" t="s">
        <v>755</v>
      </c>
      <c r="N959" s="1">
        <v>49.8</v>
      </c>
      <c r="O959" s="1">
        <v>2100</v>
      </c>
      <c r="P959" s="1">
        <v>68.400000000000006</v>
      </c>
      <c r="Q959" s="1">
        <v>67.099999999999994</v>
      </c>
      <c r="R959" s="1">
        <v>107.9</v>
      </c>
      <c r="S959" s="1">
        <f t="shared" ref="S959:U959" si="39">ROUND((256-P959),-1)</f>
        <v>190</v>
      </c>
      <c r="T959" s="1">
        <f t="shared" si="39"/>
        <v>190</v>
      </c>
      <c r="U959" s="1">
        <f t="shared" si="39"/>
        <v>150</v>
      </c>
      <c r="V959" s="7">
        <v>174.86666666666667</v>
      </c>
    </row>
    <row r="960" spans="1:22" ht="15.75" customHeight="1" x14ac:dyDescent="0.2">
      <c r="A960" s="1" t="s">
        <v>4278</v>
      </c>
      <c r="B960" s="1" t="s">
        <v>770</v>
      </c>
      <c r="C960" s="1" t="s">
        <v>770</v>
      </c>
      <c r="D960" s="1">
        <f>VLOOKUP(A960,samples!A:E,5,FALSE)</f>
        <v>1086</v>
      </c>
      <c r="E960" s="1" t="s">
        <v>2157</v>
      </c>
      <c r="F960" s="1">
        <f>VLOOKUP(A960,samples!A:H,8,FALSE)</f>
        <v>4</v>
      </c>
      <c r="G960" s="1" t="s">
        <v>73</v>
      </c>
      <c r="H960" s="1" t="s">
        <v>86</v>
      </c>
      <c r="I960" s="1" t="s">
        <v>61</v>
      </c>
      <c r="J960" s="1">
        <v>0</v>
      </c>
      <c r="K960" s="1" t="s">
        <v>62</v>
      </c>
      <c r="L960" s="1" t="e">
        <v>#N/A</v>
      </c>
      <c r="M960" s="1" t="e">
        <v>#N/A</v>
      </c>
      <c r="N960" s="1" t="e">
        <v>#N/A</v>
      </c>
      <c r="O960" s="1" t="e">
        <v>#N/A</v>
      </c>
      <c r="P960" s="1">
        <v>71.3</v>
      </c>
      <c r="Q960" s="1">
        <v>73.5</v>
      </c>
      <c r="R960" s="1">
        <v>118.4</v>
      </c>
      <c r="S960" s="55">
        <v>180</v>
      </c>
      <c r="T960" s="55">
        <v>180</v>
      </c>
      <c r="U960" s="55">
        <v>140</v>
      </c>
      <c r="V960" s="7">
        <v>168.26666666666665</v>
      </c>
    </row>
    <row r="961" spans="1:22" ht="15.75" customHeight="1" x14ac:dyDescent="0.2">
      <c r="A961" s="1" t="s">
        <v>4289</v>
      </c>
      <c r="B961" s="1" t="s">
        <v>1248</v>
      </c>
      <c r="C961" s="1" t="s">
        <v>1248</v>
      </c>
      <c r="D961" s="1">
        <f>VLOOKUP(A961,samples!A:E,5,FALSE)</f>
        <v>1087</v>
      </c>
      <c r="E961" s="1" t="s">
        <v>2157</v>
      </c>
      <c r="F961" s="1">
        <f>VLOOKUP(A961,samples!A:H,8,FALSE)</f>
        <v>4</v>
      </c>
      <c r="G961" s="1" t="s">
        <v>1480</v>
      </c>
      <c r="H961" s="1" t="s">
        <v>279</v>
      </c>
      <c r="I961" s="1" t="s">
        <v>74</v>
      </c>
      <c r="J961" s="1" t="s">
        <v>1642</v>
      </c>
      <c r="K961" s="1" t="s">
        <v>62</v>
      </c>
      <c r="L961" s="1" t="e">
        <v>#N/A</v>
      </c>
      <c r="M961" s="1" t="e">
        <v>#N/A</v>
      </c>
      <c r="N961" s="1" t="e">
        <v>#N/A</v>
      </c>
      <c r="O961" s="1" t="e">
        <v>#N/A</v>
      </c>
      <c r="P961" s="1">
        <v>88.8</v>
      </c>
      <c r="Q961" s="1">
        <v>97.2</v>
      </c>
      <c r="R961" s="1">
        <v>129.4</v>
      </c>
      <c r="S961" s="18">
        <v>170</v>
      </c>
      <c r="T961" s="18">
        <v>160</v>
      </c>
      <c r="U961" s="18">
        <v>130</v>
      </c>
      <c r="V961" s="7">
        <v>150.86666666666667</v>
      </c>
    </row>
    <row r="962" spans="1:22" ht="15.75" customHeight="1" x14ac:dyDescent="0.2">
      <c r="A962" s="1" t="s">
        <v>4960</v>
      </c>
      <c r="B962" s="1" t="s">
        <v>1246</v>
      </c>
      <c r="C962" s="1" t="s">
        <v>1246</v>
      </c>
      <c r="D962" s="1">
        <f>VLOOKUP(A962,samples!A:E,5,FALSE)</f>
        <v>1088</v>
      </c>
      <c r="E962" s="1" t="s">
        <v>3979</v>
      </c>
      <c r="F962" s="1">
        <f>VLOOKUP(A962,samples!A:H,8,FALSE)</f>
        <v>4</v>
      </c>
      <c r="G962" s="1" t="s">
        <v>1480</v>
      </c>
      <c r="H962" s="1" t="s">
        <v>279</v>
      </c>
      <c r="I962" s="1" t="s">
        <v>74</v>
      </c>
      <c r="J962" s="1" t="s">
        <v>1642</v>
      </c>
      <c r="K962" s="1" t="s">
        <v>62</v>
      </c>
      <c r="L962" s="1" t="e">
        <v>#N/A</v>
      </c>
      <c r="M962" s="1" t="e">
        <v>#N/A</v>
      </c>
      <c r="N962" s="1" t="e">
        <v>#N/A</v>
      </c>
      <c r="O962" s="1" t="e">
        <v>#N/A</v>
      </c>
      <c r="P962" s="1">
        <v>71.8</v>
      </c>
      <c r="Q962" s="1">
        <v>68.400000000000006</v>
      </c>
      <c r="R962" s="1">
        <v>113.1</v>
      </c>
      <c r="S962" s="69">
        <v>180</v>
      </c>
      <c r="T962" s="69">
        <v>190</v>
      </c>
      <c r="U962" s="69">
        <v>140</v>
      </c>
      <c r="V962" s="7">
        <v>171.56666666666666</v>
      </c>
    </row>
    <row r="963" spans="1:22" ht="15.75" customHeight="1" x14ac:dyDescent="0.2">
      <c r="A963" s="1" t="s">
        <v>4587</v>
      </c>
      <c r="B963" s="1" t="s">
        <v>1001</v>
      </c>
      <c r="C963" s="1" t="s">
        <v>1001</v>
      </c>
      <c r="D963" s="1">
        <f>VLOOKUP(A963,samples!A:E,5,FALSE)</f>
        <v>1089</v>
      </c>
      <c r="E963" s="1" t="s">
        <v>3564</v>
      </c>
      <c r="F963" s="1">
        <f>VLOOKUP(A963,samples!A:H,8,FALSE)</f>
        <v>4</v>
      </c>
      <c r="G963" s="1" t="s">
        <v>1480</v>
      </c>
      <c r="H963" s="1" t="s">
        <v>279</v>
      </c>
      <c r="I963" s="1" t="s">
        <v>74</v>
      </c>
      <c r="J963" s="1" t="s">
        <v>1642</v>
      </c>
      <c r="K963" s="1" t="s">
        <v>62</v>
      </c>
      <c r="L963" s="1" t="e">
        <v>#N/A</v>
      </c>
      <c r="M963" s="1" t="e">
        <v>#N/A</v>
      </c>
      <c r="N963" s="1" t="e">
        <v>#N/A</v>
      </c>
      <c r="O963" s="1" t="e">
        <v>#N/A</v>
      </c>
      <c r="P963" s="1">
        <v>72.3</v>
      </c>
      <c r="Q963" s="1">
        <v>70.2</v>
      </c>
      <c r="R963" s="1">
        <v>110.4</v>
      </c>
      <c r="S963" s="53">
        <v>180</v>
      </c>
      <c r="T963" s="53">
        <v>190</v>
      </c>
      <c r="U963" s="53">
        <v>150</v>
      </c>
      <c r="V963" s="7">
        <v>171.7</v>
      </c>
    </row>
    <row r="964" spans="1:22" ht="15.75" customHeight="1" x14ac:dyDescent="0.2">
      <c r="A964" s="1" t="s">
        <v>4589</v>
      </c>
      <c r="B964" s="1" t="s">
        <v>5462</v>
      </c>
      <c r="C964" s="1" t="s">
        <v>1001</v>
      </c>
      <c r="D964" s="1">
        <f>VLOOKUP(A964,samples!A:E,5,FALSE)</f>
        <v>1090</v>
      </c>
      <c r="E964" s="1" t="s">
        <v>3568</v>
      </c>
      <c r="F964" s="1">
        <f>VLOOKUP(A964,samples!A:H,8,FALSE)</f>
        <v>4</v>
      </c>
      <c r="G964" s="1" t="s">
        <v>1480</v>
      </c>
      <c r="H964" s="1" t="s">
        <v>279</v>
      </c>
      <c r="I964" s="1" t="s">
        <v>74</v>
      </c>
      <c r="J964" s="1" t="s">
        <v>1642</v>
      </c>
      <c r="K964" s="1" t="s">
        <v>62</v>
      </c>
      <c r="L964" s="1" t="e">
        <v>#N/A</v>
      </c>
      <c r="M964" s="1" t="e">
        <v>#N/A</v>
      </c>
      <c r="N964" s="1" t="e">
        <v>#N/A</v>
      </c>
      <c r="O964" s="1" t="e">
        <v>#N/A</v>
      </c>
      <c r="P964" s="1">
        <v>72.3</v>
      </c>
      <c r="Q964" s="1">
        <v>70.2</v>
      </c>
      <c r="R964" s="1">
        <v>110.4</v>
      </c>
      <c r="S964" s="53">
        <v>180</v>
      </c>
      <c r="T964" s="53">
        <v>190</v>
      </c>
      <c r="U964" s="53">
        <v>150</v>
      </c>
      <c r="V964" s="7">
        <v>171.7</v>
      </c>
    </row>
    <row r="965" spans="1:22" ht="15.75" customHeight="1" x14ac:dyDescent="0.2">
      <c r="A965" s="1" t="s">
        <v>4555</v>
      </c>
      <c r="B965" s="1" t="s">
        <v>976</v>
      </c>
      <c r="C965" s="1" t="s">
        <v>976</v>
      </c>
      <c r="D965" s="1">
        <f>VLOOKUP(A965,samples!A:E,5,FALSE)</f>
        <v>1091</v>
      </c>
      <c r="E965" s="1" t="s">
        <v>3516</v>
      </c>
      <c r="F965" s="1">
        <f>VLOOKUP(A965,samples!A:H,8,FALSE)</f>
        <v>4</v>
      </c>
      <c r="G965" s="1" t="s">
        <v>73</v>
      </c>
      <c r="H965" s="1" t="s">
        <v>86</v>
      </c>
      <c r="I965" s="1" t="s">
        <v>74</v>
      </c>
      <c r="J965" s="1" t="s">
        <v>1642</v>
      </c>
      <c r="K965" s="1" t="s">
        <v>62</v>
      </c>
      <c r="L965" s="1" t="e">
        <v>#N/A</v>
      </c>
      <c r="M965" s="1" t="e">
        <v>#N/A</v>
      </c>
      <c r="N965" s="1" t="e">
        <v>#N/A</v>
      </c>
      <c r="O965" s="1" t="e">
        <v>#N/A</v>
      </c>
      <c r="P965" s="1">
        <v>78.900000000000006</v>
      </c>
      <c r="Q965" s="1">
        <v>83</v>
      </c>
      <c r="R965" s="1">
        <v>120.4</v>
      </c>
      <c r="S965" s="32">
        <v>180</v>
      </c>
      <c r="T965" s="32">
        <v>170</v>
      </c>
      <c r="U965" s="32">
        <v>140</v>
      </c>
      <c r="V965" s="7">
        <v>161.89999999999998</v>
      </c>
    </row>
    <row r="966" spans="1:22" ht="15.75" customHeight="1" x14ac:dyDescent="0.2">
      <c r="A966" s="1" t="s">
        <v>4598</v>
      </c>
      <c r="B966" s="1" t="s">
        <v>1008</v>
      </c>
      <c r="C966" s="1" t="s">
        <v>1008</v>
      </c>
      <c r="D966" s="1">
        <f>VLOOKUP(A966,samples!A:E,5,FALSE)</f>
        <v>1092</v>
      </c>
      <c r="E966" s="1" t="s">
        <v>3585</v>
      </c>
      <c r="F966" s="1">
        <f>VLOOKUP(A966,samples!A:H,8,FALSE)</f>
        <v>4</v>
      </c>
      <c r="G966" s="1" t="s">
        <v>1480</v>
      </c>
      <c r="H966" s="1" t="s">
        <v>279</v>
      </c>
      <c r="I966" s="1" t="s">
        <v>74</v>
      </c>
      <c r="J966" s="1" t="s">
        <v>1642</v>
      </c>
      <c r="K966" s="1" t="s">
        <v>62</v>
      </c>
      <c r="L966" s="1" t="e">
        <v>#N/A</v>
      </c>
      <c r="M966" s="1" t="e">
        <v>#N/A</v>
      </c>
      <c r="N966" s="1" t="e">
        <v>#N/A</v>
      </c>
      <c r="O966" s="1" t="e">
        <v>#N/A</v>
      </c>
      <c r="P966" s="1">
        <v>79.8</v>
      </c>
      <c r="Q966" s="1">
        <v>86.7</v>
      </c>
      <c r="R966" s="1">
        <v>121.7</v>
      </c>
      <c r="S966" s="32">
        <v>180</v>
      </c>
      <c r="T966" s="32">
        <v>170</v>
      </c>
      <c r="U966" s="32">
        <v>130</v>
      </c>
      <c r="V966" s="7">
        <v>159.93333333333334</v>
      </c>
    </row>
    <row r="967" spans="1:22" ht="15.75" customHeight="1" x14ac:dyDescent="0.2">
      <c r="A967" s="1" t="s">
        <v>4950</v>
      </c>
      <c r="B967" s="1" t="s">
        <v>1239</v>
      </c>
      <c r="C967" s="1" t="s">
        <v>1239</v>
      </c>
      <c r="D967" s="1">
        <f>VLOOKUP(A967,samples!A:E,5,FALSE)</f>
        <v>1093</v>
      </c>
      <c r="E967" s="1" t="s">
        <v>3967</v>
      </c>
      <c r="F967" s="1">
        <f>VLOOKUP(A967,samples!A:H,8,FALSE)</f>
        <v>4</v>
      </c>
      <c r="G967" s="1" t="s">
        <v>1480</v>
      </c>
      <c r="H967" s="1" t="s">
        <v>279</v>
      </c>
      <c r="I967" s="1" t="s">
        <v>74</v>
      </c>
      <c r="J967" s="1" t="s">
        <v>1642</v>
      </c>
      <c r="K967" s="1" t="s">
        <v>62</v>
      </c>
      <c r="L967" s="1" t="e">
        <v>#N/A</v>
      </c>
      <c r="M967" s="1" t="e">
        <v>#N/A</v>
      </c>
      <c r="N967" s="1" t="e">
        <v>#N/A</v>
      </c>
      <c r="O967" s="1" t="e">
        <v>#N/A</v>
      </c>
      <c r="P967" s="1">
        <v>84.2</v>
      </c>
      <c r="Q967" s="1">
        <v>98.1</v>
      </c>
      <c r="R967" s="1">
        <v>132.5</v>
      </c>
      <c r="S967" s="18">
        <v>170</v>
      </c>
      <c r="T967" s="18">
        <v>160</v>
      </c>
      <c r="U967" s="18">
        <v>120</v>
      </c>
      <c r="V967" s="7">
        <v>151.06666666666666</v>
      </c>
    </row>
    <row r="968" spans="1:22" ht="15.75" customHeight="1" x14ac:dyDescent="0.2">
      <c r="A968" s="1" t="s">
        <v>4582</v>
      </c>
      <c r="B968" s="1" t="s">
        <v>1000</v>
      </c>
      <c r="C968" s="1" t="s">
        <v>1000</v>
      </c>
      <c r="D968" s="1">
        <f>VLOOKUP(A968,samples!A:E,5,FALSE)</f>
        <v>1094</v>
      </c>
      <c r="E968" s="1" t="s">
        <v>2419</v>
      </c>
      <c r="F968" s="1">
        <f>VLOOKUP(A968,samples!A:H,8,FALSE)</f>
        <v>4</v>
      </c>
      <c r="G968" s="1" t="s">
        <v>1480</v>
      </c>
      <c r="H968" s="1" t="s">
        <v>279</v>
      </c>
      <c r="I968" s="1" t="s">
        <v>74</v>
      </c>
      <c r="J968" s="1" t="s">
        <v>1642</v>
      </c>
      <c r="K968" s="1" t="s">
        <v>62</v>
      </c>
      <c r="L968" s="1" t="e">
        <v>#N/A</v>
      </c>
      <c r="M968" s="1" t="e">
        <v>#N/A</v>
      </c>
      <c r="N968" s="1" t="e">
        <v>#N/A</v>
      </c>
      <c r="O968" s="1" t="e">
        <v>#N/A</v>
      </c>
      <c r="P968" s="1" t="e">
        <v>#N/A</v>
      </c>
      <c r="Q968" s="1" t="e">
        <v>#N/A</v>
      </c>
      <c r="R968" s="1" t="e">
        <v>#N/A</v>
      </c>
      <c r="S968" s="1" t="e">
        <v>#N/A</v>
      </c>
      <c r="T968" s="1" t="e">
        <v>#N/A</v>
      </c>
      <c r="U968" s="1" t="e">
        <v>#N/A</v>
      </c>
      <c r="V968" s="7" t="e">
        <v>#N/A</v>
      </c>
    </row>
    <row r="969" spans="1:22" ht="15.75" customHeight="1" x14ac:dyDescent="0.2">
      <c r="A969" s="1" t="s">
        <v>3586</v>
      </c>
      <c r="B969" s="1" t="s">
        <v>371</v>
      </c>
      <c r="C969" s="1" t="s">
        <v>371</v>
      </c>
      <c r="D969" s="1">
        <f>VLOOKUP(A969,samples!A:E,5,FALSE)</f>
        <v>1096</v>
      </c>
      <c r="E969" s="1" t="s">
        <v>2551</v>
      </c>
      <c r="F969" s="1">
        <f>VLOOKUP(A969,samples!A:H,8,FALSE)</f>
        <v>4</v>
      </c>
      <c r="G969" s="1" t="s">
        <v>1480</v>
      </c>
      <c r="H969" s="1" t="s">
        <v>279</v>
      </c>
      <c r="I969" s="1" t="s">
        <v>275</v>
      </c>
      <c r="J969" s="1">
        <v>0</v>
      </c>
      <c r="K969" s="1" t="s">
        <v>62</v>
      </c>
      <c r="L969" s="1" t="e">
        <v>#N/A</v>
      </c>
      <c r="M969" s="1" t="e">
        <v>#N/A</v>
      </c>
      <c r="N969" s="1" t="e">
        <v>#N/A</v>
      </c>
      <c r="O969" s="1" t="e">
        <v>#N/A</v>
      </c>
      <c r="P969" s="1">
        <v>84.1</v>
      </c>
      <c r="Q969" s="1">
        <v>92.4</v>
      </c>
      <c r="R969" s="1">
        <v>131.69999999999999</v>
      </c>
      <c r="S969" s="18">
        <v>170</v>
      </c>
      <c r="T969" s="18">
        <v>160</v>
      </c>
      <c r="U969" s="18">
        <v>120</v>
      </c>
      <c r="V969" s="7">
        <v>153.26666666666665</v>
      </c>
    </row>
    <row r="970" spans="1:22" ht="15.75" customHeight="1" x14ac:dyDescent="0.2">
      <c r="A970" s="1" t="s">
        <v>4543</v>
      </c>
      <c r="B970" s="1" t="s">
        <v>965</v>
      </c>
      <c r="C970" s="1" t="s">
        <v>965</v>
      </c>
      <c r="D970" s="1">
        <f>VLOOKUP(A970,samples!A:E,5,FALSE)</f>
        <v>1097</v>
      </c>
      <c r="E970" s="1" t="s">
        <v>3500</v>
      </c>
      <c r="F970" s="1">
        <f>VLOOKUP(A970,samples!A:H,8,FALSE)</f>
        <v>4</v>
      </c>
      <c r="G970" s="1" t="s">
        <v>199</v>
      </c>
      <c r="H970" s="1" t="s">
        <v>175</v>
      </c>
      <c r="I970" s="1" t="s">
        <v>74</v>
      </c>
      <c r="J970" s="1">
        <v>0</v>
      </c>
      <c r="K970" s="1" t="s">
        <v>62</v>
      </c>
      <c r="L970" s="1" t="e">
        <v>#N/A</v>
      </c>
      <c r="M970" s="1" t="e">
        <v>#N/A</v>
      </c>
      <c r="N970" s="1" t="e">
        <v>#N/A</v>
      </c>
      <c r="O970" s="1" t="e">
        <v>#N/A</v>
      </c>
      <c r="P970" s="1">
        <v>85.2</v>
      </c>
      <c r="Q970" s="1">
        <v>98.7</v>
      </c>
      <c r="R970" s="1">
        <v>129.69999999999999</v>
      </c>
      <c r="S970" s="18">
        <v>170</v>
      </c>
      <c r="T970" s="18">
        <v>160</v>
      </c>
      <c r="U970" s="18">
        <v>130</v>
      </c>
      <c r="V970" s="7">
        <v>151.46666666666664</v>
      </c>
    </row>
    <row r="971" spans="1:22" ht="15.75" customHeight="1" x14ac:dyDescent="0.2">
      <c r="A971" s="1" t="s">
        <v>4971</v>
      </c>
      <c r="B971" s="1" t="s">
        <v>1259</v>
      </c>
      <c r="C971" s="1" t="s">
        <v>1259</v>
      </c>
      <c r="D971" s="1">
        <f>VLOOKUP(A971,samples!A:E,5,FALSE)</f>
        <v>1098</v>
      </c>
      <c r="E971" s="1" t="s">
        <v>4007</v>
      </c>
      <c r="F971" s="1">
        <f>VLOOKUP(A971,samples!A:H,8,FALSE)</f>
        <v>4</v>
      </c>
      <c r="G971" s="1" t="s">
        <v>1903</v>
      </c>
      <c r="H971" s="1" t="s">
        <v>279</v>
      </c>
      <c r="I971" s="1" t="s">
        <v>74</v>
      </c>
      <c r="J971" s="1">
        <v>0</v>
      </c>
      <c r="K971" s="1" t="s">
        <v>356</v>
      </c>
      <c r="L971" s="1" t="e">
        <v>#N/A</v>
      </c>
      <c r="M971" s="1" t="e">
        <v>#N/A</v>
      </c>
      <c r="N971" s="1" t="e">
        <v>#N/A</v>
      </c>
      <c r="O971" s="1" t="e">
        <v>#N/A</v>
      </c>
      <c r="P971" s="1">
        <v>78.5</v>
      </c>
      <c r="Q971" s="1">
        <v>84</v>
      </c>
      <c r="R971" s="1">
        <v>123.7</v>
      </c>
      <c r="S971" s="32">
        <v>180</v>
      </c>
      <c r="T971" s="32">
        <v>170</v>
      </c>
      <c r="U971" s="32">
        <v>130</v>
      </c>
      <c r="V971" s="7">
        <v>160.60000000000002</v>
      </c>
    </row>
    <row r="972" spans="1:22" ht="15.75" customHeight="1" x14ac:dyDescent="0.2">
      <c r="A972" s="1" t="s">
        <v>4591</v>
      </c>
      <c r="B972" s="1" t="s">
        <v>1004</v>
      </c>
      <c r="C972" s="1" t="s">
        <v>1004</v>
      </c>
      <c r="D972" s="1">
        <f>VLOOKUP(A972,samples!A:E,5,FALSE)</f>
        <v>1099</v>
      </c>
      <c r="E972" s="1" t="s">
        <v>3573</v>
      </c>
      <c r="F972" s="1">
        <f>VLOOKUP(A972,samples!A:H,8,FALSE)</f>
        <v>4</v>
      </c>
      <c r="G972" s="1" t="s">
        <v>1480</v>
      </c>
      <c r="H972" s="1" t="s">
        <v>279</v>
      </c>
      <c r="I972" s="1" t="s">
        <v>74</v>
      </c>
      <c r="J972" s="1" t="s">
        <v>1642</v>
      </c>
      <c r="K972" s="1" t="s">
        <v>62</v>
      </c>
      <c r="L972" s="1" t="e">
        <v>#N/A</v>
      </c>
      <c r="M972" s="1" t="e">
        <v>#N/A</v>
      </c>
      <c r="N972" s="1" t="e">
        <v>#N/A</v>
      </c>
      <c r="O972" s="1" t="e">
        <v>#N/A</v>
      </c>
      <c r="P972" s="1" t="e">
        <v>#N/A</v>
      </c>
      <c r="Q972" s="1" t="e">
        <v>#N/A</v>
      </c>
      <c r="R972" s="1" t="e">
        <v>#N/A</v>
      </c>
      <c r="S972" s="1" t="e">
        <v>#N/A</v>
      </c>
      <c r="T972" s="1" t="e">
        <v>#N/A</v>
      </c>
      <c r="U972" s="1" t="e">
        <v>#N/A</v>
      </c>
      <c r="V972" s="7" t="e">
        <v>#N/A</v>
      </c>
    </row>
    <row r="973" spans="1:22" ht="15.75" customHeight="1" x14ac:dyDescent="0.2">
      <c r="A973" s="1" t="s">
        <v>4593</v>
      </c>
      <c r="B973" s="1" t="s">
        <v>5474</v>
      </c>
      <c r="C973" s="1" t="s">
        <v>1004</v>
      </c>
      <c r="D973" s="1">
        <f>VLOOKUP(A973,samples!A:E,5,FALSE)</f>
        <v>1100</v>
      </c>
      <c r="E973" s="1" t="s">
        <v>3576</v>
      </c>
      <c r="F973" s="1">
        <f>VLOOKUP(A973,samples!A:H,8,FALSE)</f>
        <v>4</v>
      </c>
      <c r="G973" s="1" t="s">
        <v>1480</v>
      </c>
      <c r="H973" s="1" t="s">
        <v>279</v>
      </c>
      <c r="I973" s="1" t="s">
        <v>74</v>
      </c>
      <c r="J973" s="1" t="s">
        <v>1642</v>
      </c>
      <c r="K973" s="1" t="s">
        <v>62</v>
      </c>
      <c r="L973" s="1" t="e">
        <v>#N/A</v>
      </c>
      <c r="M973" s="1" t="e">
        <v>#N/A</v>
      </c>
      <c r="N973" s="1" t="e">
        <v>#N/A</v>
      </c>
      <c r="O973" s="1" t="e">
        <v>#N/A</v>
      </c>
      <c r="P973" s="1" t="e">
        <v>#N/A</v>
      </c>
      <c r="Q973" s="1" t="e">
        <v>#N/A</v>
      </c>
      <c r="R973" s="1" t="e">
        <v>#N/A</v>
      </c>
      <c r="S973" s="1" t="e">
        <v>#N/A</v>
      </c>
      <c r="T973" s="1" t="e">
        <v>#N/A</v>
      </c>
      <c r="U973" s="1" t="e">
        <v>#N/A</v>
      </c>
      <c r="V973" s="7" t="e">
        <v>#N/A</v>
      </c>
    </row>
    <row r="974" spans="1:22" ht="15.75" customHeight="1" x14ac:dyDescent="0.2">
      <c r="A974" s="1" t="s">
        <v>4946</v>
      </c>
      <c r="B974" s="1" t="s">
        <v>1238</v>
      </c>
      <c r="C974" s="1" t="s">
        <v>1238</v>
      </c>
      <c r="D974" s="1">
        <f>VLOOKUP(A974,samples!A:E,5,FALSE)</f>
        <v>1101</v>
      </c>
      <c r="E974" s="1" t="s">
        <v>3964</v>
      </c>
      <c r="F974" s="1">
        <f>VLOOKUP(A974,samples!A:H,8,FALSE)</f>
        <v>4</v>
      </c>
      <c r="G974" s="1" t="s">
        <v>1480</v>
      </c>
      <c r="H974" s="1" t="s">
        <v>279</v>
      </c>
      <c r="I974" s="1" t="s">
        <v>74</v>
      </c>
      <c r="J974" s="1" t="s">
        <v>1642</v>
      </c>
      <c r="K974" s="1" t="s">
        <v>356</v>
      </c>
      <c r="L974" s="1" t="e">
        <v>#N/A</v>
      </c>
      <c r="M974" s="1" t="e">
        <v>#N/A</v>
      </c>
      <c r="N974" s="1" t="e">
        <v>#N/A</v>
      </c>
      <c r="O974" s="1" t="e">
        <v>#N/A</v>
      </c>
      <c r="P974" s="1">
        <v>69</v>
      </c>
      <c r="Q974" s="1">
        <v>63.9</v>
      </c>
      <c r="R974" s="1">
        <v>103.9</v>
      </c>
      <c r="S974" s="88">
        <v>190</v>
      </c>
      <c r="T974" s="88">
        <v>190</v>
      </c>
      <c r="U974" s="88">
        <v>150</v>
      </c>
      <c r="V974" s="7">
        <v>177.06666666666666</v>
      </c>
    </row>
    <row r="975" spans="1:22" ht="15.75" customHeight="1" x14ac:dyDescent="0.2">
      <c r="A975" s="1" t="s">
        <v>4276</v>
      </c>
      <c r="B975" s="1" t="s">
        <v>1247</v>
      </c>
      <c r="C975" s="1" t="s">
        <v>1247</v>
      </c>
      <c r="D975" s="1">
        <f>VLOOKUP(A975,samples!A:E,5,FALSE)</f>
        <v>1102</v>
      </c>
      <c r="E975" s="1" t="s">
        <v>2385</v>
      </c>
      <c r="F975" s="1">
        <f>VLOOKUP(A975,samples!A:H,8,FALSE)</f>
        <v>4</v>
      </c>
      <c r="G975" s="1" t="s">
        <v>1480</v>
      </c>
      <c r="H975" s="1" t="s">
        <v>279</v>
      </c>
      <c r="I975" s="1" t="s">
        <v>74</v>
      </c>
      <c r="J975" s="1" t="s">
        <v>1642</v>
      </c>
      <c r="K975" s="1" t="s">
        <v>434</v>
      </c>
      <c r="L975" s="1" t="e">
        <v>#N/A</v>
      </c>
      <c r="M975" s="1" t="e">
        <v>#N/A</v>
      </c>
      <c r="N975" s="1" t="e">
        <v>#N/A</v>
      </c>
      <c r="O975" s="1" t="e">
        <v>#N/A</v>
      </c>
      <c r="P975" s="1">
        <v>79.3</v>
      </c>
      <c r="Q975" s="1">
        <v>86.5</v>
      </c>
      <c r="R975" s="1">
        <v>125.9</v>
      </c>
      <c r="S975" s="32">
        <v>180</v>
      </c>
      <c r="T975" s="32">
        <v>170</v>
      </c>
      <c r="U975" s="32">
        <v>130</v>
      </c>
      <c r="V975" s="7">
        <v>158.76666666666665</v>
      </c>
    </row>
    <row r="976" spans="1:22" ht="15.75" customHeight="1" x14ac:dyDescent="0.2">
      <c r="A976" s="1" t="s">
        <v>4274</v>
      </c>
      <c r="B976" s="1" t="s">
        <v>769</v>
      </c>
      <c r="C976" s="1" t="s">
        <v>769</v>
      </c>
      <c r="D976" s="1">
        <f>VLOOKUP(A976,samples!A:E,5,FALSE)</f>
        <v>1103</v>
      </c>
      <c r="E976" s="1" t="s">
        <v>2385</v>
      </c>
      <c r="F976" s="1">
        <f>VLOOKUP(A976,samples!A:H,8,FALSE)</f>
        <v>4</v>
      </c>
      <c r="G976" s="1" t="s">
        <v>1480</v>
      </c>
      <c r="H976" s="1" t="s">
        <v>279</v>
      </c>
      <c r="I976" s="1" t="s">
        <v>74</v>
      </c>
      <c r="J976" s="1">
        <v>0</v>
      </c>
      <c r="K976" s="1" t="s">
        <v>62</v>
      </c>
      <c r="L976" s="1" t="e">
        <v>#N/A</v>
      </c>
      <c r="M976" s="1" t="e">
        <v>#N/A</v>
      </c>
      <c r="N976" s="1" t="e">
        <v>#N/A</v>
      </c>
      <c r="O976" s="1" t="e">
        <v>#N/A</v>
      </c>
      <c r="P976" s="1">
        <v>85.9</v>
      </c>
      <c r="Q976" s="1">
        <v>94.8</v>
      </c>
      <c r="R976" s="1">
        <v>124.9</v>
      </c>
      <c r="S976" s="18">
        <v>170</v>
      </c>
      <c r="T976" s="18">
        <v>160</v>
      </c>
      <c r="U976" s="18">
        <v>130</v>
      </c>
      <c r="V976" s="7">
        <v>154.13333333333333</v>
      </c>
    </row>
    <row r="977" spans="1:22" ht="15.75" customHeight="1" x14ac:dyDescent="0.2">
      <c r="A977" s="1" t="s">
        <v>4524</v>
      </c>
      <c r="B977" s="1" t="s">
        <v>959</v>
      </c>
      <c r="C977" s="1" t="s">
        <v>959</v>
      </c>
      <c r="D977" s="1">
        <f>VLOOKUP(A977,samples!A:E,5,FALSE)</f>
        <v>1104</v>
      </c>
      <c r="E977" s="1" t="s">
        <v>3473</v>
      </c>
      <c r="F977" s="1">
        <f>VLOOKUP(A977,samples!A:H,8,FALSE)</f>
        <v>4</v>
      </c>
      <c r="G977" s="1" t="s">
        <v>174</v>
      </c>
      <c r="H977" s="1" t="s">
        <v>175</v>
      </c>
      <c r="I977" s="1" t="s">
        <v>275</v>
      </c>
      <c r="J977" s="1">
        <v>0</v>
      </c>
      <c r="K977" s="1" t="s">
        <v>62</v>
      </c>
      <c r="L977" s="1" t="s">
        <v>535</v>
      </c>
      <c r="M977" s="1" t="s">
        <v>755</v>
      </c>
      <c r="N977" s="1">
        <v>50.3</v>
      </c>
      <c r="O977" s="1">
        <v>2100</v>
      </c>
      <c r="P977" s="1">
        <v>65.900000000000006</v>
      </c>
      <c r="Q977" s="1">
        <v>93.3</v>
      </c>
      <c r="R977" s="1">
        <v>141.69999999999999</v>
      </c>
      <c r="S977" s="12">
        <v>190</v>
      </c>
      <c r="T977" s="12">
        <v>160</v>
      </c>
      <c r="U977" s="12">
        <v>110</v>
      </c>
      <c r="V977" s="7">
        <v>155.69999999999999</v>
      </c>
    </row>
    <row r="978" spans="1:22" ht="15.75" customHeight="1" x14ac:dyDescent="0.2">
      <c r="A978" s="1" t="s">
        <v>3854</v>
      </c>
      <c r="B978" s="1" t="s">
        <v>522</v>
      </c>
      <c r="C978" s="1" t="s">
        <v>522</v>
      </c>
      <c r="D978" s="1">
        <f>VLOOKUP(A978,samples!A:E,5,FALSE)</f>
        <v>1105</v>
      </c>
      <c r="E978" s="1" t="s">
        <v>2655</v>
      </c>
      <c r="F978" s="1">
        <f>VLOOKUP(A978,samples!A:H,8,FALSE)</f>
        <v>4</v>
      </c>
      <c r="G978" s="1" t="s">
        <v>341</v>
      </c>
      <c r="H978" s="1" t="s">
        <v>175</v>
      </c>
      <c r="I978" s="1" t="s">
        <v>823</v>
      </c>
      <c r="J978" s="1">
        <v>0</v>
      </c>
      <c r="K978" s="1" t="s">
        <v>62</v>
      </c>
      <c r="L978" s="1" t="e">
        <v>#N/A</v>
      </c>
      <c r="M978" s="1" t="e">
        <v>#N/A</v>
      </c>
      <c r="N978" s="1" t="e">
        <v>#N/A</v>
      </c>
      <c r="O978" s="1" t="e">
        <v>#N/A</v>
      </c>
      <c r="P978" s="1">
        <v>72.5</v>
      </c>
      <c r="Q978" s="1">
        <v>74</v>
      </c>
      <c r="R978" s="1">
        <v>109.8</v>
      </c>
      <c r="S978" s="55">
        <v>180</v>
      </c>
      <c r="T978" s="55">
        <v>180</v>
      </c>
      <c r="U978" s="55">
        <v>150</v>
      </c>
      <c r="V978" s="7">
        <v>170.56666666666666</v>
      </c>
    </row>
    <row r="979" spans="1:22" ht="15.75" customHeight="1" x14ac:dyDescent="0.2">
      <c r="A979" s="1" t="s">
        <v>3935</v>
      </c>
      <c r="B979" s="1" t="s">
        <v>542</v>
      </c>
      <c r="C979" s="1" t="s">
        <v>542</v>
      </c>
      <c r="D979" s="1">
        <f>VLOOKUP(A979,samples!A:E,5,FALSE)</f>
        <v>1106</v>
      </c>
      <c r="E979" s="1" t="s">
        <v>2348</v>
      </c>
      <c r="F979" s="1">
        <f>VLOOKUP(A979,samples!A:H,8,FALSE)</f>
        <v>4</v>
      </c>
      <c r="G979" s="1" t="s">
        <v>1480</v>
      </c>
      <c r="H979" s="1" t="s">
        <v>279</v>
      </c>
      <c r="I979" s="1" t="s">
        <v>275</v>
      </c>
      <c r="J979" s="1">
        <v>0</v>
      </c>
      <c r="K979" s="1" t="s">
        <v>454</v>
      </c>
      <c r="L979" s="1" t="s">
        <v>582</v>
      </c>
      <c r="M979" s="1" t="s">
        <v>755</v>
      </c>
      <c r="N979" s="1">
        <v>61.2</v>
      </c>
      <c r="O979" s="1">
        <v>2100</v>
      </c>
      <c r="P979" s="1">
        <v>75.2</v>
      </c>
      <c r="Q979" s="1">
        <v>76.8</v>
      </c>
      <c r="R979" s="1">
        <v>118</v>
      </c>
      <c r="S979" s="55">
        <v>180</v>
      </c>
      <c r="T979" s="55">
        <v>180</v>
      </c>
      <c r="U979" s="55">
        <v>140</v>
      </c>
      <c r="V979" s="7">
        <v>166</v>
      </c>
    </row>
    <row r="980" spans="1:22" ht="15.75" customHeight="1" x14ac:dyDescent="0.2">
      <c r="A980" s="1" t="s">
        <v>3939</v>
      </c>
      <c r="B980" s="1" t="s">
        <v>1288</v>
      </c>
      <c r="C980" s="1" t="s">
        <v>1288</v>
      </c>
      <c r="D980" s="1">
        <f>VLOOKUP(A980,samples!A:E,5,FALSE)</f>
        <v>1107</v>
      </c>
      <c r="E980" s="1" t="s">
        <v>2348</v>
      </c>
      <c r="F980" s="1">
        <f>VLOOKUP(A980,samples!A:H,8,FALSE)</f>
        <v>4</v>
      </c>
      <c r="G980" s="1" t="s">
        <v>858</v>
      </c>
      <c r="H980" s="1" t="s">
        <v>279</v>
      </c>
      <c r="I980" s="1" t="s">
        <v>74</v>
      </c>
      <c r="J980" s="1">
        <v>0</v>
      </c>
      <c r="K980" s="1" t="s">
        <v>62</v>
      </c>
      <c r="L980" s="1" t="e">
        <v>#N/A</v>
      </c>
      <c r="M980" s="1" t="e">
        <v>#N/A</v>
      </c>
      <c r="N980" s="1" t="e">
        <v>#N/A</v>
      </c>
      <c r="O980" s="1" t="e">
        <v>#N/A</v>
      </c>
      <c r="P980" s="1">
        <v>71</v>
      </c>
      <c r="Q980" s="1">
        <v>67</v>
      </c>
      <c r="R980" s="1">
        <v>112.8</v>
      </c>
      <c r="S980" s="40">
        <v>190</v>
      </c>
      <c r="T980" s="40">
        <v>190</v>
      </c>
      <c r="U980" s="40">
        <v>140</v>
      </c>
      <c r="V980" s="7">
        <v>172.39999999999998</v>
      </c>
    </row>
    <row r="981" spans="1:22" ht="15.75" customHeight="1" x14ac:dyDescent="0.2">
      <c r="A981" s="1" t="s">
        <v>4305</v>
      </c>
      <c r="B981" s="1" t="s">
        <v>774</v>
      </c>
      <c r="C981" s="1" t="s">
        <v>774</v>
      </c>
      <c r="D981" s="1">
        <f>VLOOKUP(A981,samples!A:E,5,FALSE)</f>
        <v>1108</v>
      </c>
      <c r="E981" s="1" t="s">
        <v>3122</v>
      </c>
      <c r="F981" s="1">
        <f>VLOOKUP(A981,samples!A:H,8,FALSE)</f>
        <v>4</v>
      </c>
      <c r="G981" s="1" t="s">
        <v>906</v>
      </c>
      <c r="H981" s="1" t="s">
        <v>1334</v>
      </c>
      <c r="I981" s="1" t="s">
        <v>74</v>
      </c>
      <c r="J981" s="1">
        <v>0</v>
      </c>
      <c r="K981" s="1" t="s">
        <v>62</v>
      </c>
      <c r="L981" s="1" t="e">
        <v>#N/A</v>
      </c>
      <c r="M981" s="1" t="e">
        <v>#N/A</v>
      </c>
      <c r="N981" s="1" t="e">
        <v>#N/A</v>
      </c>
      <c r="O981" s="1" t="e">
        <v>#N/A</v>
      </c>
      <c r="P981" s="1">
        <v>72.400000000000006</v>
      </c>
      <c r="Q981" s="1">
        <v>103.9</v>
      </c>
      <c r="R981" s="1">
        <v>151.69999999999999</v>
      </c>
      <c r="S981" s="8">
        <v>180</v>
      </c>
      <c r="T981" s="8">
        <v>150</v>
      </c>
      <c r="U981" s="8">
        <v>100</v>
      </c>
      <c r="V981" s="7">
        <v>146.66666666666669</v>
      </c>
    </row>
    <row r="982" spans="1:22" ht="15.75" customHeight="1" x14ac:dyDescent="0.2">
      <c r="A982" s="1" t="s">
        <v>3156</v>
      </c>
      <c r="B982" s="1" t="s">
        <v>218</v>
      </c>
      <c r="C982" s="1" t="s">
        <v>218</v>
      </c>
      <c r="D982" s="1">
        <f>VLOOKUP(A982,samples!A:E,5,FALSE)</f>
        <v>1109</v>
      </c>
      <c r="E982" s="1" t="s">
        <v>3157</v>
      </c>
      <c r="F982" s="1">
        <f>VLOOKUP(A982,samples!A:H,8,FALSE)</f>
        <v>4</v>
      </c>
      <c r="G982" s="1" t="s">
        <v>73</v>
      </c>
      <c r="H982" s="1" t="s">
        <v>86</v>
      </c>
      <c r="I982" s="1" t="s">
        <v>275</v>
      </c>
      <c r="J982" s="1">
        <v>0</v>
      </c>
      <c r="K982" s="1" t="s">
        <v>62</v>
      </c>
      <c r="L982" s="1" t="e">
        <v>#N/A</v>
      </c>
      <c r="M982" s="1" t="e">
        <v>#N/A</v>
      </c>
      <c r="N982" s="1" t="e">
        <v>#N/A</v>
      </c>
      <c r="O982" s="1" t="e">
        <v>#N/A</v>
      </c>
      <c r="P982" s="1">
        <v>77.400000000000006</v>
      </c>
      <c r="Q982" s="1">
        <v>85.1</v>
      </c>
      <c r="R982" s="1">
        <v>129.69999999999999</v>
      </c>
      <c r="S982" s="32">
        <v>180</v>
      </c>
      <c r="T982" s="32">
        <v>170</v>
      </c>
      <c r="U982" s="32">
        <v>130</v>
      </c>
      <c r="V982" s="7">
        <v>158.60000000000002</v>
      </c>
    </row>
    <row r="983" spans="1:22" ht="15.75" customHeight="1" x14ac:dyDescent="0.2">
      <c r="A983" s="1" t="s">
        <v>3160</v>
      </c>
      <c r="B983" s="1" t="s">
        <v>5485</v>
      </c>
      <c r="C983" s="1" t="s">
        <v>218</v>
      </c>
      <c r="D983" s="1">
        <f>VLOOKUP(A983,samples!A:E,5,FALSE)</f>
        <v>1110</v>
      </c>
      <c r="E983" s="1" t="s">
        <v>3162</v>
      </c>
      <c r="F983" s="1">
        <f>VLOOKUP(A983,samples!A:H,8,FALSE)</f>
        <v>4</v>
      </c>
      <c r="G983" s="1" t="s">
        <v>73</v>
      </c>
      <c r="H983" s="1" t="s">
        <v>86</v>
      </c>
      <c r="I983" s="1" t="s">
        <v>275</v>
      </c>
      <c r="J983" s="1">
        <v>0</v>
      </c>
      <c r="K983" s="1" t="s">
        <v>62</v>
      </c>
      <c r="L983" s="1" t="e">
        <v>#N/A</v>
      </c>
      <c r="M983" s="1" t="e">
        <v>#N/A</v>
      </c>
      <c r="N983" s="1" t="e">
        <v>#N/A</v>
      </c>
      <c r="O983" s="1" t="e">
        <v>#N/A</v>
      </c>
      <c r="P983" s="1">
        <v>77.400000000000006</v>
      </c>
      <c r="Q983" s="1">
        <v>85.1</v>
      </c>
      <c r="R983" s="1">
        <v>129.69999999999999</v>
      </c>
      <c r="S983" s="32">
        <v>180</v>
      </c>
      <c r="T983" s="32">
        <v>170</v>
      </c>
      <c r="U983" s="32">
        <v>130</v>
      </c>
      <c r="V983" s="7">
        <v>158.60000000000002</v>
      </c>
    </row>
    <row r="984" spans="1:22" ht="15.75" customHeight="1" x14ac:dyDescent="0.2">
      <c r="A984" s="1" t="s">
        <v>4579</v>
      </c>
      <c r="B984" s="1" t="s">
        <v>998</v>
      </c>
      <c r="C984" s="1" t="s">
        <v>998</v>
      </c>
      <c r="D984" s="1">
        <f>VLOOKUP(A984,samples!A:E,5,FALSE)</f>
        <v>1111</v>
      </c>
      <c r="E984" s="1" t="s">
        <v>3560</v>
      </c>
      <c r="F984" s="1">
        <f>VLOOKUP(A984,samples!A:H,8,FALSE)</f>
        <v>4</v>
      </c>
      <c r="G984" s="1" t="s">
        <v>174</v>
      </c>
      <c r="H984" s="1" t="s">
        <v>175</v>
      </c>
      <c r="I984" s="1" t="s">
        <v>74</v>
      </c>
      <c r="J984" s="1">
        <v>0</v>
      </c>
      <c r="K984" s="1" t="s">
        <v>62</v>
      </c>
      <c r="L984" s="1" t="e">
        <v>#N/A</v>
      </c>
      <c r="M984" s="1" t="e">
        <v>#N/A</v>
      </c>
      <c r="N984" s="1" t="e">
        <v>#N/A</v>
      </c>
      <c r="O984" s="1" t="e">
        <v>#N/A</v>
      </c>
      <c r="P984" s="1">
        <v>72.3</v>
      </c>
      <c r="Q984" s="1">
        <v>80.5</v>
      </c>
      <c r="R984" s="1">
        <v>126.1</v>
      </c>
      <c r="S984" s="26">
        <v>180</v>
      </c>
      <c r="T984" s="26">
        <v>180</v>
      </c>
      <c r="U984" s="26">
        <v>130</v>
      </c>
      <c r="V984" s="7">
        <v>163.03333333333336</v>
      </c>
    </row>
    <row r="985" spans="1:22" ht="15.75" customHeight="1" x14ac:dyDescent="0.2">
      <c r="A985" s="1" t="s">
        <v>4520</v>
      </c>
      <c r="B985" s="1" t="s">
        <v>958</v>
      </c>
      <c r="C985" s="1" t="s">
        <v>958</v>
      </c>
      <c r="D985" s="1">
        <f>VLOOKUP(A985,samples!A:E,5,FALSE)</f>
        <v>1112</v>
      </c>
      <c r="E985" s="1" t="s">
        <v>2412</v>
      </c>
      <c r="F985" s="1">
        <f>VLOOKUP(A985,samples!A:H,8,FALSE)</f>
        <v>4</v>
      </c>
      <c r="G985" s="1" t="s">
        <v>174</v>
      </c>
      <c r="H985" s="1" t="s">
        <v>175</v>
      </c>
      <c r="I985" s="1" t="s">
        <v>275</v>
      </c>
      <c r="J985" s="1">
        <v>0</v>
      </c>
      <c r="K985" s="1" t="s">
        <v>62</v>
      </c>
      <c r="L985" s="1" t="e">
        <v>#N/A</v>
      </c>
      <c r="M985" s="1" t="e">
        <v>#N/A</v>
      </c>
      <c r="N985" s="1" t="e">
        <v>#N/A</v>
      </c>
      <c r="O985" s="1" t="e">
        <v>#N/A</v>
      </c>
      <c r="P985" s="1">
        <v>68.8</v>
      </c>
      <c r="Q985" s="1">
        <v>76.599999999999994</v>
      </c>
      <c r="R985" s="1">
        <v>130.4</v>
      </c>
      <c r="S985" s="68">
        <v>190</v>
      </c>
      <c r="T985" s="68">
        <v>180</v>
      </c>
      <c r="U985" s="68">
        <v>130</v>
      </c>
      <c r="V985" s="7">
        <v>164.06666666666666</v>
      </c>
    </row>
    <row r="986" spans="1:22" ht="15.75" customHeight="1" x14ac:dyDescent="0.2">
      <c r="A986" s="1" t="s">
        <v>4515</v>
      </c>
      <c r="B986" s="1" t="s">
        <v>955</v>
      </c>
      <c r="C986" s="1" t="s">
        <v>955</v>
      </c>
      <c r="D986" s="1">
        <f>VLOOKUP(A986,samples!A:E,5,FALSE)</f>
        <v>1114</v>
      </c>
      <c r="E986" s="1" t="s">
        <v>3466</v>
      </c>
      <c r="F986" s="1">
        <f>VLOOKUP(A986,samples!A:H,8,FALSE)</f>
        <v>4</v>
      </c>
      <c r="G986" s="1" t="s">
        <v>174</v>
      </c>
      <c r="H986" s="1" t="s">
        <v>175</v>
      </c>
      <c r="I986" s="1" t="s">
        <v>275</v>
      </c>
      <c r="J986" s="1">
        <v>0</v>
      </c>
      <c r="K986" s="1" t="s">
        <v>62</v>
      </c>
      <c r="L986" s="1" t="e">
        <v>#N/A</v>
      </c>
      <c r="M986" s="1" t="e">
        <v>#N/A</v>
      </c>
      <c r="N986" s="1" t="e">
        <v>#N/A</v>
      </c>
      <c r="O986" s="1" t="e">
        <v>#N/A</v>
      </c>
      <c r="P986" s="1">
        <v>74.599999999999994</v>
      </c>
      <c r="Q986" s="1">
        <v>110.1</v>
      </c>
      <c r="R986" s="1">
        <v>157.4</v>
      </c>
      <c r="S986" s="8">
        <v>180</v>
      </c>
      <c r="T986" s="8">
        <v>150</v>
      </c>
      <c r="U986" s="8">
        <v>100</v>
      </c>
      <c r="V986" s="7">
        <v>141.96666666666664</v>
      </c>
    </row>
    <row r="987" spans="1:22" ht="15.75" customHeight="1" x14ac:dyDescent="0.2">
      <c r="A987" s="1" t="s">
        <v>4517</v>
      </c>
      <c r="B987" s="1" t="s">
        <v>5492</v>
      </c>
      <c r="C987" s="1" t="s">
        <v>955</v>
      </c>
      <c r="D987" s="1">
        <f>VLOOKUP(A987,samples!A:E,5,FALSE)</f>
        <v>1115</v>
      </c>
      <c r="E987" s="1" t="s">
        <v>3470</v>
      </c>
      <c r="F987" s="1">
        <f>VLOOKUP(A987,samples!A:H,8,FALSE)</f>
        <v>4</v>
      </c>
      <c r="G987" s="1" t="s">
        <v>174</v>
      </c>
      <c r="H987" s="1" t="s">
        <v>175</v>
      </c>
      <c r="I987" s="1" t="s">
        <v>275</v>
      </c>
      <c r="J987" s="1">
        <v>0</v>
      </c>
      <c r="K987" s="1" t="s">
        <v>62</v>
      </c>
      <c r="L987" s="1" t="e">
        <v>#N/A</v>
      </c>
      <c r="M987" s="1" t="e">
        <v>#N/A</v>
      </c>
      <c r="N987" s="1" t="e">
        <v>#N/A</v>
      </c>
      <c r="O987" s="1" t="e">
        <v>#N/A</v>
      </c>
      <c r="P987" s="1">
        <v>74.599999999999994</v>
      </c>
      <c r="Q987" s="1">
        <v>110.1</v>
      </c>
      <c r="R987" s="1">
        <v>157.4</v>
      </c>
      <c r="S987" s="8">
        <v>180</v>
      </c>
      <c r="T987" s="8">
        <v>150</v>
      </c>
      <c r="U987" s="8">
        <v>100</v>
      </c>
      <c r="V987" s="7">
        <v>141.96666666666664</v>
      </c>
    </row>
    <row r="988" spans="1:22" ht="15.75" customHeight="1" x14ac:dyDescent="0.2">
      <c r="A988" s="1" t="s">
        <v>4186</v>
      </c>
      <c r="B988" s="1" t="s">
        <v>709</v>
      </c>
      <c r="C988" s="1" t="s">
        <v>709</v>
      </c>
      <c r="D988" s="1">
        <f>VLOOKUP(A988,samples!A:E,5,FALSE)</f>
        <v>1116</v>
      </c>
      <c r="E988" s="1" t="s">
        <v>3040</v>
      </c>
      <c r="F988" s="1">
        <f>VLOOKUP(A988,samples!A:H,8,FALSE)</f>
        <v>4</v>
      </c>
      <c r="G988" s="1" t="s">
        <v>73</v>
      </c>
      <c r="H988" s="1" t="s">
        <v>86</v>
      </c>
      <c r="I988" s="1" t="s">
        <v>275</v>
      </c>
      <c r="J988" s="1">
        <v>0</v>
      </c>
      <c r="K988" s="1" t="s">
        <v>47</v>
      </c>
      <c r="L988" s="1" t="s">
        <v>565</v>
      </c>
      <c r="M988" s="1" t="s">
        <v>75</v>
      </c>
      <c r="N988" s="1">
        <v>36.9</v>
      </c>
      <c r="O988" s="1">
        <v>3214</v>
      </c>
      <c r="P988" s="1">
        <v>64.599999999999994</v>
      </c>
      <c r="Q988" s="1">
        <v>84.8</v>
      </c>
      <c r="R988" s="1">
        <v>134.19999999999999</v>
      </c>
      <c r="S988" s="17">
        <v>190</v>
      </c>
      <c r="T988" s="17">
        <v>170</v>
      </c>
      <c r="U988" s="17">
        <v>120</v>
      </c>
      <c r="V988" s="7">
        <v>161.4666666666667</v>
      </c>
    </row>
    <row r="989" spans="1:22" ht="15.75" customHeight="1" x14ac:dyDescent="0.2">
      <c r="A989" s="1" t="s">
        <v>4188</v>
      </c>
      <c r="B989" s="1" t="s">
        <v>5495</v>
      </c>
      <c r="C989" s="1" t="s">
        <v>709</v>
      </c>
      <c r="D989" s="1">
        <f>VLOOKUP(A989,samples!A:E,5,FALSE)</f>
        <v>1117</v>
      </c>
      <c r="E989" s="1" t="s">
        <v>3043</v>
      </c>
      <c r="F989" s="1">
        <f>VLOOKUP(A989,samples!A:H,8,FALSE)</f>
        <v>4</v>
      </c>
      <c r="G989" s="1" t="s">
        <v>73</v>
      </c>
      <c r="H989" s="1" t="s">
        <v>86</v>
      </c>
      <c r="I989" s="1" t="s">
        <v>275</v>
      </c>
      <c r="J989" s="1">
        <v>0</v>
      </c>
      <c r="K989" s="1" t="s">
        <v>47</v>
      </c>
      <c r="L989" s="1" t="s">
        <v>565</v>
      </c>
      <c r="M989" s="1" t="s">
        <v>75</v>
      </c>
      <c r="N989" s="1">
        <v>36.9</v>
      </c>
      <c r="O989" s="1">
        <v>3214</v>
      </c>
      <c r="P989" s="1">
        <v>64.599999999999994</v>
      </c>
      <c r="Q989" s="1">
        <v>84.8</v>
      </c>
      <c r="R989" s="1">
        <v>134.19999999999999</v>
      </c>
      <c r="S989" s="17">
        <v>190</v>
      </c>
      <c r="T989" s="17">
        <v>170</v>
      </c>
      <c r="U989" s="17">
        <v>120</v>
      </c>
      <c r="V989" s="7">
        <v>161.4666666666667</v>
      </c>
    </row>
    <row r="990" spans="1:22" ht="15.75" customHeight="1" x14ac:dyDescent="0.2">
      <c r="A990" s="1" t="s">
        <v>4181</v>
      </c>
      <c r="B990" s="1" t="s">
        <v>5497</v>
      </c>
      <c r="C990" s="1" t="s">
        <v>707</v>
      </c>
      <c r="D990" s="1">
        <f>VLOOKUP(A990,samples!A:E,5,FALSE)</f>
        <v>1118</v>
      </c>
      <c r="E990" s="1" t="s">
        <v>3034</v>
      </c>
      <c r="F990" s="1">
        <f>VLOOKUP(A990,samples!A:H,8,FALSE)</f>
        <v>4</v>
      </c>
      <c r="G990" s="1" t="s">
        <v>73</v>
      </c>
      <c r="H990" s="1" t="s">
        <v>86</v>
      </c>
      <c r="I990" s="1" t="s">
        <v>258</v>
      </c>
      <c r="J990" s="1">
        <v>0</v>
      </c>
      <c r="K990" s="1" t="s">
        <v>62</v>
      </c>
      <c r="L990" s="1" t="s">
        <v>535</v>
      </c>
      <c r="M990" s="1" t="s">
        <v>75</v>
      </c>
      <c r="N990" s="1">
        <v>38.9</v>
      </c>
      <c r="O990" s="1">
        <v>3210</v>
      </c>
      <c r="P990" s="1">
        <v>73.2</v>
      </c>
      <c r="Q990" s="1">
        <v>77.099999999999994</v>
      </c>
      <c r="R990" s="1">
        <v>124.8</v>
      </c>
      <c r="S990" s="26">
        <v>180</v>
      </c>
      <c r="T990" s="26">
        <v>180</v>
      </c>
      <c r="U990" s="26">
        <v>130</v>
      </c>
      <c r="V990" s="7">
        <v>164.3</v>
      </c>
    </row>
    <row r="991" spans="1:22" ht="15.75" customHeight="1" x14ac:dyDescent="0.2">
      <c r="A991" s="1" t="s">
        <v>3931</v>
      </c>
      <c r="B991" s="1" t="s">
        <v>541</v>
      </c>
      <c r="C991" s="1" t="s">
        <v>541</v>
      </c>
      <c r="D991" s="1">
        <f>VLOOKUP(A991,samples!A:E,5,FALSE)</f>
        <v>1119</v>
      </c>
      <c r="E991" s="1" t="s">
        <v>2726</v>
      </c>
      <c r="F991" s="1">
        <f>VLOOKUP(A991,samples!A:H,8,FALSE)</f>
        <v>4</v>
      </c>
      <c r="G991" s="1" t="s">
        <v>341</v>
      </c>
      <c r="H991" s="1" t="s">
        <v>175</v>
      </c>
      <c r="I991" s="1" t="s">
        <v>275</v>
      </c>
      <c r="J991" s="1">
        <v>0</v>
      </c>
      <c r="K991" s="1" t="s">
        <v>434</v>
      </c>
      <c r="L991" s="1" t="s">
        <v>535</v>
      </c>
      <c r="M991" s="1" t="s">
        <v>75</v>
      </c>
      <c r="N991" s="1">
        <v>32.9</v>
      </c>
      <c r="O991" s="1">
        <v>2130</v>
      </c>
      <c r="P991" s="1">
        <v>90.9</v>
      </c>
      <c r="Q991" s="1">
        <v>130.80000000000001</v>
      </c>
      <c r="R991" s="1">
        <v>178.1</v>
      </c>
      <c r="S991" s="23">
        <v>170</v>
      </c>
      <c r="T991" s="23">
        <v>130</v>
      </c>
      <c r="U991" s="23">
        <v>80</v>
      </c>
      <c r="V991" s="7">
        <v>122.73333333333332</v>
      </c>
    </row>
    <row r="992" spans="1:22" ht="15.75" customHeight="1" x14ac:dyDescent="0.2">
      <c r="A992" s="1" t="s">
        <v>4310</v>
      </c>
      <c r="B992" s="1" t="s">
        <v>5500</v>
      </c>
      <c r="C992" s="1" t="s">
        <v>778</v>
      </c>
      <c r="D992" s="1">
        <f>VLOOKUP(A992,samples!A:E,5,FALSE)</f>
        <v>1120</v>
      </c>
      <c r="E992" s="1" t="s">
        <v>3131</v>
      </c>
      <c r="F992" s="1">
        <f>VLOOKUP(A992,samples!A:H,8,FALSE)</f>
        <v>4</v>
      </c>
      <c r="G992" s="1" t="s">
        <v>906</v>
      </c>
      <c r="H992" s="1" t="s">
        <v>1334</v>
      </c>
      <c r="I992" s="1" t="s">
        <v>74</v>
      </c>
      <c r="J992" s="1">
        <v>0</v>
      </c>
      <c r="K992" s="1" t="s">
        <v>62</v>
      </c>
      <c r="L992" s="1" t="s">
        <v>535</v>
      </c>
      <c r="M992" s="1" t="s">
        <v>75</v>
      </c>
      <c r="N992" s="1">
        <v>58.4</v>
      </c>
      <c r="O992" s="1">
        <v>2130</v>
      </c>
      <c r="P992" s="1">
        <v>78.2</v>
      </c>
      <c r="Q992" s="1">
        <v>90.3</v>
      </c>
      <c r="R992" s="1">
        <v>136.69999999999999</v>
      </c>
      <c r="S992" s="31">
        <v>180</v>
      </c>
      <c r="T992" s="31">
        <v>170</v>
      </c>
      <c r="U992" s="31">
        <v>120</v>
      </c>
      <c r="V992" s="7">
        <v>154.26666666666665</v>
      </c>
    </row>
    <row r="993" spans="1:22" ht="15.75" customHeight="1" x14ac:dyDescent="0.2">
      <c r="A993" s="1" t="s">
        <v>4526</v>
      </c>
      <c r="B993" s="1" t="s">
        <v>960</v>
      </c>
      <c r="C993" s="1" t="s">
        <v>960</v>
      </c>
      <c r="D993" s="1">
        <f>VLOOKUP(A993,samples!A:E,5,FALSE)</f>
        <v>1121</v>
      </c>
      <c r="E993" s="1" t="s">
        <v>3477</v>
      </c>
      <c r="F993" s="1">
        <f>VLOOKUP(A993,samples!A:H,8,FALSE)</f>
        <v>4</v>
      </c>
      <c r="G993" s="1" t="s">
        <v>174</v>
      </c>
      <c r="H993" s="1" t="s">
        <v>175</v>
      </c>
      <c r="I993" s="1" t="s">
        <v>74</v>
      </c>
      <c r="J993" s="1">
        <v>0</v>
      </c>
      <c r="K993" s="1" t="s">
        <v>75</v>
      </c>
      <c r="L993" s="1" t="e">
        <v>#N/A</v>
      </c>
      <c r="M993" s="1" t="e">
        <v>#N/A</v>
      </c>
      <c r="N993" s="1" t="e">
        <v>#N/A</v>
      </c>
      <c r="O993" s="1" t="e">
        <v>#N/A</v>
      </c>
      <c r="P993" s="1">
        <v>71.7</v>
      </c>
      <c r="Q993" s="1">
        <v>78.8</v>
      </c>
      <c r="R993" s="1">
        <v>127.6</v>
      </c>
      <c r="S993" s="26">
        <v>180</v>
      </c>
      <c r="T993" s="26">
        <v>180</v>
      </c>
      <c r="U993" s="26">
        <v>130</v>
      </c>
      <c r="V993" s="7">
        <v>163.30000000000001</v>
      </c>
    </row>
    <row r="994" spans="1:22" ht="15.75" customHeight="1" x14ac:dyDescent="0.2">
      <c r="A994" s="1" t="s">
        <v>4533</v>
      </c>
      <c r="B994" s="1" t="s">
        <v>5503</v>
      </c>
      <c r="C994" s="1" t="s">
        <v>960</v>
      </c>
      <c r="D994" s="1">
        <f>VLOOKUP(A994,samples!A:E,5,FALSE)</f>
        <v>1122</v>
      </c>
      <c r="E994" s="1" t="s">
        <v>3491</v>
      </c>
      <c r="F994" s="1">
        <f>VLOOKUP(A994,samples!A:H,8,FALSE)</f>
        <v>4</v>
      </c>
      <c r="G994" s="1" t="s">
        <v>174</v>
      </c>
      <c r="H994" s="1" t="s">
        <v>175</v>
      </c>
      <c r="I994" s="1" t="s">
        <v>74</v>
      </c>
      <c r="J994" s="1">
        <v>0</v>
      </c>
      <c r="K994" s="1" t="s">
        <v>75</v>
      </c>
      <c r="L994" s="1" t="e">
        <v>#N/A</v>
      </c>
      <c r="M994" s="1" t="e">
        <v>#N/A</v>
      </c>
      <c r="N994" s="1" t="e">
        <v>#N/A</v>
      </c>
      <c r="O994" s="1" t="e">
        <v>#N/A</v>
      </c>
      <c r="P994" s="1">
        <v>71.7</v>
      </c>
      <c r="Q994" s="1">
        <v>78.8</v>
      </c>
      <c r="R994" s="1">
        <v>127.6</v>
      </c>
      <c r="S994" s="26">
        <v>180</v>
      </c>
      <c r="T994" s="26">
        <v>180</v>
      </c>
      <c r="U994" s="26">
        <v>130</v>
      </c>
      <c r="V994" s="7">
        <v>163.30000000000001</v>
      </c>
    </row>
    <row r="995" spans="1:22" ht="15.75" customHeight="1" x14ac:dyDescent="0.2">
      <c r="A995" s="1" t="s">
        <v>4529</v>
      </c>
      <c r="B995" s="1" t="s">
        <v>5505</v>
      </c>
      <c r="C995" s="1" t="s">
        <v>960</v>
      </c>
      <c r="D995" s="1">
        <f>VLOOKUP(A995,samples!A:E,5,FALSE)</f>
        <v>1123</v>
      </c>
      <c r="E995" s="1" t="s">
        <v>3481</v>
      </c>
      <c r="F995" s="1">
        <f>VLOOKUP(A995,samples!A:H,8,FALSE)</f>
        <v>4</v>
      </c>
      <c r="G995" s="1" t="s">
        <v>174</v>
      </c>
      <c r="H995" s="1" t="s">
        <v>175</v>
      </c>
      <c r="I995" s="1" t="s">
        <v>74</v>
      </c>
      <c r="J995" s="1">
        <v>0</v>
      </c>
      <c r="K995" s="1" t="s">
        <v>75</v>
      </c>
      <c r="L995" s="1" t="e">
        <v>#N/A</v>
      </c>
      <c r="M995" s="1" t="e">
        <v>#N/A</v>
      </c>
      <c r="N995" s="1" t="e">
        <v>#N/A</v>
      </c>
      <c r="O995" s="1" t="e">
        <v>#N/A</v>
      </c>
      <c r="P995" s="1">
        <v>71.7</v>
      </c>
      <c r="Q995" s="1">
        <v>78.8</v>
      </c>
      <c r="R995" s="1">
        <v>127.6</v>
      </c>
      <c r="S995" s="26">
        <v>180</v>
      </c>
      <c r="T995" s="26">
        <v>180</v>
      </c>
      <c r="U995" s="26">
        <v>130</v>
      </c>
      <c r="V995" s="7">
        <v>163.30000000000001</v>
      </c>
    </row>
    <row r="996" spans="1:22" ht="15.75" customHeight="1" x14ac:dyDescent="0.2"/>
    <row r="997" spans="1:22" ht="15.75" customHeight="1" x14ac:dyDescent="0.2"/>
    <row r="998" spans="1:22" ht="15.75" customHeight="1" x14ac:dyDescent="0.2"/>
    <row r="999" spans="1:22" ht="15.75" customHeight="1" x14ac:dyDescent="0.2"/>
    <row r="1000" spans="1:22" ht="15.75" customHeight="1" x14ac:dyDescent="0.2"/>
  </sheetData>
  <conditionalFormatting sqref="F1:F100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:P952 P996:P1000">
    <cfRule type="colorScale" priority="2">
      <colorScale>
        <cfvo type="min"/>
        <cfvo type="max"/>
        <color theme="0"/>
        <color rgb="FFFF0000"/>
      </colorScale>
    </cfRule>
  </conditionalFormatting>
  <conditionalFormatting sqref="Q1:Q952 Q996:Q1000">
    <cfRule type="colorScale" priority="3">
      <colorScale>
        <cfvo type="min"/>
        <cfvo type="max"/>
        <color theme="0"/>
        <color rgb="FF00B050"/>
      </colorScale>
    </cfRule>
  </conditionalFormatting>
  <conditionalFormatting sqref="R1:R952 R996:R1000">
    <cfRule type="colorScale" priority="4">
      <colorScale>
        <cfvo type="min"/>
        <cfvo type="max"/>
        <color theme="0"/>
        <color rgb="FF0070C0"/>
      </colorScale>
    </cfRule>
  </conditionalFormatting>
  <conditionalFormatting sqref="V1:V1000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:D1000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1000"/>
  <sheetViews>
    <sheetView workbookViewId="0"/>
  </sheetViews>
  <sheetFormatPr baseColWidth="10" defaultColWidth="11.28515625" defaultRowHeight="15" customHeight="1" x14ac:dyDescent="0.2"/>
  <cols>
    <col min="1" max="2" width="7.7109375" customWidth="1"/>
    <col min="3" max="3" width="10.42578125" customWidth="1"/>
    <col min="4" max="5" width="7.7109375" customWidth="1"/>
    <col min="6" max="6" width="8.7109375" customWidth="1"/>
    <col min="7" max="9" width="7.7109375" customWidth="1"/>
    <col min="10" max="11" width="8.140625" customWidth="1"/>
    <col min="12" max="19" width="7.7109375" customWidth="1"/>
    <col min="20" max="26" width="10.5703125" customWidth="1"/>
  </cols>
  <sheetData>
    <row r="2" spans="1:19" ht="16" x14ac:dyDescent="0.2">
      <c r="B2" s="19" t="s">
        <v>1325</v>
      </c>
    </row>
    <row r="3" spans="1:19" ht="16" x14ac:dyDescent="0.2">
      <c r="A3" s="1" t="s">
        <v>1328</v>
      </c>
      <c r="B3" s="1" t="s">
        <v>1330</v>
      </c>
      <c r="C3" s="1" t="s">
        <v>175</v>
      </c>
      <c r="D3" s="1" t="s">
        <v>107</v>
      </c>
      <c r="E3" s="1" t="s">
        <v>816</v>
      </c>
      <c r="F3" s="1" t="s">
        <v>801</v>
      </c>
      <c r="G3" s="1" t="s">
        <v>1308</v>
      </c>
      <c r="H3" s="1" t="s">
        <v>253</v>
      </c>
      <c r="I3" s="1" t="s">
        <v>1331</v>
      </c>
      <c r="J3" s="1" t="s">
        <v>1332</v>
      </c>
      <c r="K3" s="1" t="s">
        <v>1333</v>
      </c>
      <c r="L3" s="1" t="s">
        <v>45</v>
      </c>
      <c r="M3" s="1" t="s">
        <v>1334</v>
      </c>
      <c r="N3" s="1" t="s">
        <v>1335</v>
      </c>
      <c r="O3" s="1" t="s">
        <v>86</v>
      </c>
      <c r="P3" s="1" t="s">
        <v>279</v>
      </c>
      <c r="Q3" s="1" t="s">
        <v>1336</v>
      </c>
      <c r="R3" s="1" t="s">
        <v>1337</v>
      </c>
      <c r="S3" s="30" t="s">
        <v>1338</v>
      </c>
    </row>
    <row r="4" spans="1:19" ht="16" x14ac:dyDescent="0.2">
      <c r="A4" s="1">
        <v>1</v>
      </c>
      <c r="B4" s="1">
        <f>COUNTIF(uniques!$H$2:$H$302,B$3)+COUNTIF(uniques!$H$905:$H$926,B$3)</f>
        <v>2</v>
      </c>
      <c r="C4" s="1">
        <f>COUNTIF(uniques!$H$2:$H$302,C$3)+COUNTIF(uniques!$H$905:$H$926,C$3)</f>
        <v>82</v>
      </c>
      <c r="D4" s="1">
        <f>COUNTIF(uniques!$H$2:$H$302,D$3)+COUNTIF(uniques!$H$905:$H$926,D$3)</f>
        <v>63</v>
      </c>
      <c r="E4" s="1">
        <f>COUNTIF(uniques!$H$2:$H$302,E$3)+COUNTIF(uniques!$H$905:$H$926,E$3)</f>
        <v>12</v>
      </c>
      <c r="F4" s="1">
        <f>COUNTIF(uniques!$H$2:$H$302,F$3)+COUNTIF(uniques!$H$905:$H$926,F$3)</f>
        <v>1</v>
      </c>
      <c r="G4" s="1">
        <f>COUNTIF(uniques!$H$2:$H$302,G$3)+COUNTIF(uniques!$H$905:$H$926,G$3)</f>
        <v>1</v>
      </c>
      <c r="H4" s="1">
        <f>COUNTIF(uniques!$H$2:$H$302,H$3)+COUNTIF(uniques!$H$905:$H$926,H$3)</f>
        <v>26</v>
      </c>
      <c r="I4" s="1">
        <f>COUNTIF(uniques!$H$2:$H$302,I$3)+COUNTIF(uniques!$H$905:$H$926,I$3)</f>
        <v>0</v>
      </c>
      <c r="J4" s="1">
        <f>COUNTIF(uniques!$H$2:$H$302,J$3)+COUNTIF(uniques!$H$905:$H$926,J$3)</f>
        <v>3</v>
      </c>
      <c r="K4" s="1">
        <f>COUNTIF(uniques!$H$2:$H$302,K$3)+COUNTIF(uniques!$H$905:$H$926,K$3)</f>
        <v>2</v>
      </c>
      <c r="L4" s="1">
        <f>COUNTIF(uniques!$H$2:$H$302,L$3)+COUNTIF(uniques!$H$905:$H$926,L$3)</f>
        <v>29</v>
      </c>
      <c r="M4" s="1">
        <f>COUNTIF(uniques!$H$2:$H$302,M$3)+COUNTIF(uniques!$H$905:$H$926,M$3)</f>
        <v>39</v>
      </c>
      <c r="N4" s="1">
        <f>COUNTIF(uniques!$H$2:$H$302,N$3)+COUNTIF(uniques!$H$905:$H$926,N$3)</f>
        <v>20</v>
      </c>
      <c r="O4" s="1">
        <f>COUNTIF(uniques!$H$2:$H$302,O$3)+COUNTIF(uniques!$H$905:$H$926,O$3)</f>
        <v>19</v>
      </c>
      <c r="P4" s="1">
        <f>COUNTIF(uniques!$H$2:$H$302,P$3)+COUNTIF(uniques!$H$905:$H$926,P$3)</f>
        <v>16</v>
      </c>
      <c r="Q4" s="1">
        <f>COUNTIF(uniques!$H$2:$H$302,Q$3)+COUNTIF(uniques!$H$905:$H$926,Q$3)</f>
        <v>5</v>
      </c>
      <c r="R4" s="1">
        <f>COUNTIF(uniques!$H$2:$H$302,R$3)+COUNTIF(uniques!$H$905:$H$926,R$3)</f>
        <v>3</v>
      </c>
      <c r="S4" s="1">
        <f t="shared" ref="S4:S8" si="0">SUM(B4:R4)</f>
        <v>323</v>
      </c>
    </row>
    <row r="5" spans="1:19" ht="16" x14ac:dyDescent="0.2">
      <c r="A5" s="1">
        <v>2</v>
      </c>
      <c r="B5" s="1">
        <f>COUNTIF(uniques!$H$303:$H$551,B$3)</f>
        <v>3</v>
      </c>
      <c r="C5" s="1">
        <f>COUNTIF(uniques!$H$303:$H$551,C$3)</f>
        <v>71</v>
      </c>
      <c r="D5" s="1">
        <f>COUNTIF(uniques!$H$303:$H$551,D$3)</f>
        <v>31</v>
      </c>
      <c r="E5" s="1">
        <f>COUNTIF(uniques!$H$303:$H$551,E$3)</f>
        <v>13</v>
      </c>
      <c r="F5" s="1">
        <f>COUNTIF(uniques!$H$303:$H$551,F$3)</f>
        <v>2</v>
      </c>
      <c r="G5" s="1">
        <f>COUNTIF(uniques!$H$303:$H$551,G$3)</f>
        <v>6</v>
      </c>
      <c r="H5" s="1">
        <f>COUNTIF(uniques!$H$303:$H$551,H$3)</f>
        <v>10</v>
      </c>
      <c r="I5" s="1">
        <f>COUNTIF(uniques!$H$303:$H$551,I$3)</f>
        <v>1</v>
      </c>
      <c r="J5" s="1">
        <f>COUNTIF(uniques!$H$303:$H$551,J$3)</f>
        <v>2</v>
      </c>
      <c r="K5" s="1">
        <f>COUNTIF(uniques!$H$303:$H$551,K$3)</f>
        <v>2</v>
      </c>
      <c r="L5" s="1">
        <f>COUNTIF(uniques!$H$303:$H$551,L$3)</f>
        <v>13</v>
      </c>
      <c r="M5" s="1">
        <f>COUNTIF(uniques!$H$303:$H$551,M$3)</f>
        <v>10</v>
      </c>
      <c r="N5" s="1">
        <f>COUNTIF(uniques!$H$303:$H$551,N$3)</f>
        <v>5</v>
      </c>
      <c r="O5" s="1">
        <f>COUNTIF(uniques!$H$303:$H$551,O$3)</f>
        <v>28</v>
      </c>
      <c r="P5" s="1">
        <f>COUNTIF(uniques!$H$303:$H$551,P$3)</f>
        <v>20</v>
      </c>
      <c r="Q5" s="1">
        <f>COUNTIF(uniques!$H$303:$H$551,Q$3)</f>
        <v>6</v>
      </c>
      <c r="R5" s="1">
        <f>COUNTIF(uniques!$H$303:$H$551,R$3)</f>
        <v>26</v>
      </c>
      <c r="S5" s="1">
        <f t="shared" si="0"/>
        <v>249</v>
      </c>
    </row>
    <row r="6" spans="1:19" ht="16" x14ac:dyDescent="0.2">
      <c r="A6" s="1">
        <v>3</v>
      </c>
      <c r="B6" s="1">
        <f>COUNTIF(uniques!$H$79:$H$552,B$3)</f>
        <v>5</v>
      </c>
      <c r="C6" s="1">
        <f>COUNTIF(uniques!$H$79:$H$552,C$3)</f>
        <v>131</v>
      </c>
      <c r="D6" s="1">
        <f>COUNTIF(uniques!$H$79:$H$552,D$3)</f>
        <v>59</v>
      </c>
      <c r="E6" s="1">
        <f>COUNTIF(uniques!$H$79:$H$552,E$3)</f>
        <v>22</v>
      </c>
      <c r="F6" s="1">
        <f>COUNTIF(uniques!$H$79:$H$552,F$3)</f>
        <v>2</v>
      </c>
      <c r="G6" s="1">
        <f>COUNTIF(uniques!$H$79:$H$552,G$3)</f>
        <v>6</v>
      </c>
      <c r="H6" s="1">
        <f>COUNTIF(uniques!$H$79:$H$552,H$3)</f>
        <v>32</v>
      </c>
      <c r="I6" s="1">
        <f>COUNTIF(uniques!$H$79:$H$552,I$3)</f>
        <v>1</v>
      </c>
      <c r="J6" s="1">
        <f>COUNTIF(uniques!$H$79:$H$552,J$3)</f>
        <v>5</v>
      </c>
      <c r="K6" s="1">
        <f>COUNTIF(uniques!$H$79:$H$552,K$3)</f>
        <v>4</v>
      </c>
      <c r="L6" s="1">
        <f>COUNTIF(uniques!$H$79:$H$552,L$3)</f>
        <v>31</v>
      </c>
      <c r="M6" s="1">
        <f>COUNTIF(uniques!$H$79:$H$552,M$3)</f>
        <v>42</v>
      </c>
      <c r="N6" s="1">
        <f>COUNTIF(uniques!$H$79:$H$552,N$3)</f>
        <v>24</v>
      </c>
      <c r="O6" s="1">
        <f>COUNTIF(uniques!$H$79:$H$552,O$3)</f>
        <v>42</v>
      </c>
      <c r="P6" s="1">
        <f>COUNTIF(uniques!$H$79:$H$552,P$3)</f>
        <v>29</v>
      </c>
      <c r="Q6" s="1">
        <f>COUNTIF(uniques!$H$79:$H$552,Q$3)</f>
        <v>11</v>
      </c>
      <c r="R6" s="1">
        <f>COUNTIF(uniques!$H$79:$H$552,R$3)</f>
        <v>28</v>
      </c>
      <c r="S6" s="1">
        <f t="shared" si="0"/>
        <v>474</v>
      </c>
    </row>
    <row r="7" spans="1:19" ht="16" x14ac:dyDescent="0.2">
      <c r="A7" s="1">
        <v>3.2</v>
      </c>
      <c r="B7" s="1">
        <f>COUNTIF(uniques!$H$798:$H$874,B$3)</f>
        <v>0</v>
      </c>
      <c r="C7" s="1">
        <f>COUNTIF(uniques!$H$798:$H$874,C$3)</f>
        <v>15</v>
      </c>
      <c r="D7" s="1">
        <f>COUNTIF(uniques!$H$798:$H$874,D$3)</f>
        <v>3</v>
      </c>
      <c r="E7" s="1">
        <f>COUNTIF(uniques!$H$798:$H$874,E$3)</f>
        <v>2</v>
      </c>
      <c r="F7" s="1">
        <f>COUNTIF(uniques!$H$798:$H$874,F$3)</f>
        <v>0</v>
      </c>
      <c r="G7" s="1">
        <f>COUNTIF(uniques!$H$798:$H$874,G$3)</f>
        <v>0</v>
      </c>
      <c r="H7" s="1">
        <f>COUNTIF(uniques!$H$798:$H$874,H$3)</f>
        <v>0</v>
      </c>
      <c r="I7" s="1">
        <f>COUNTIF(uniques!$H$798:$H$874,I$3)</f>
        <v>0</v>
      </c>
      <c r="J7" s="1">
        <f>COUNTIF(uniques!$H$798:$H$874,J$3)</f>
        <v>1</v>
      </c>
      <c r="K7" s="1">
        <f>COUNTIF(uniques!$H$798:$H$874,K$3)</f>
        <v>0</v>
      </c>
      <c r="L7" s="1">
        <f>COUNTIF(uniques!$H$798:$H$874,L$3)</f>
        <v>3</v>
      </c>
      <c r="M7" s="1">
        <f>COUNTIF(uniques!$H$798:$H$874,M$3)</f>
        <v>2</v>
      </c>
      <c r="N7" s="1">
        <f>COUNTIF(uniques!$H$798:$H$874,N$3)</f>
        <v>1</v>
      </c>
      <c r="O7" s="1">
        <f>COUNTIF(uniques!$H$798:$H$874,O$3)</f>
        <v>28</v>
      </c>
      <c r="P7" s="1">
        <f>COUNTIF(uniques!$H$798:$H$874,P$3)</f>
        <v>21</v>
      </c>
      <c r="Q7" s="1">
        <f>COUNTIF(uniques!$H$798:$H$874,Q$3)</f>
        <v>0</v>
      </c>
      <c r="R7" s="1">
        <f>COUNTIF(uniques!$H$798:$H$874,R$3)</f>
        <v>1</v>
      </c>
      <c r="S7" s="1">
        <f t="shared" si="0"/>
        <v>77</v>
      </c>
    </row>
    <row r="8" spans="1:19" ht="16" x14ac:dyDescent="0.2">
      <c r="A8" s="1">
        <v>4</v>
      </c>
      <c r="B8" s="1">
        <f>COUNTIF(uniques!$H$875:$H$904,B$3)+COUNTIF(uniques!$H$927:$H$995,B$3)</f>
        <v>0</v>
      </c>
      <c r="C8" s="1">
        <f>COUNTIF(uniques!$H$875:$H$904,C$3)+COUNTIF(uniques!$H$927:$H$995,C$3)</f>
        <v>14</v>
      </c>
      <c r="D8" s="1">
        <f>COUNTIF(uniques!$H$875:$H$904,D$3)+COUNTIF(uniques!$H$927:$H$995,D$3)</f>
        <v>1</v>
      </c>
      <c r="E8" s="1">
        <f>COUNTIF(uniques!$H$875:$H$904,E$3)+COUNTIF(uniques!$H$927:$H$995,E$3)</f>
        <v>0</v>
      </c>
      <c r="F8" s="1">
        <f>COUNTIF(uniques!$H$875:$H$904,F$3)+COUNTIF(uniques!$H$927:$H$995,F$3)</f>
        <v>0</v>
      </c>
      <c r="G8" s="1">
        <f>COUNTIF(uniques!$H$875:$H$904,G$3)+COUNTIF(uniques!$H$927:$H$995,G$3)</f>
        <v>0</v>
      </c>
      <c r="H8" s="1">
        <f>COUNTIF(uniques!$H$875:$H$904,H$3)+COUNTIF(uniques!$H$927:$H$995,H$3)</f>
        <v>0</v>
      </c>
      <c r="I8" s="1">
        <f>COUNTIF(uniques!$H$875:$H$904,I$3)+COUNTIF(uniques!$H$927:$H$995,I$3)</f>
        <v>0</v>
      </c>
      <c r="J8" s="1">
        <f>COUNTIF(uniques!$H$875:$H$904,J$3)+COUNTIF(uniques!$H$927:$H$995,J$3)</f>
        <v>0</v>
      </c>
      <c r="K8" s="1">
        <f>COUNTIF(uniques!$H$875:$H$904,K$3)+COUNTIF(uniques!$H$927:$H$995,K$3)</f>
        <v>0</v>
      </c>
      <c r="L8" s="1">
        <f>COUNTIF(uniques!$H$875:$H$904,L$3)+COUNTIF(uniques!$H$927:$H$995,L$3)</f>
        <v>1</v>
      </c>
      <c r="M8" s="1">
        <f>COUNTIF(uniques!$H$875:$H$904,M$3)+COUNTIF(uniques!$H$927:$H$995,M$3)</f>
        <v>2</v>
      </c>
      <c r="N8" s="1">
        <f>COUNTIF(uniques!$H$875:$H$904,N$3)+COUNTIF(uniques!$H$927:$H$995,N$3)</f>
        <v>1</v>
      </c>
      <c r="O8" s="1">
        <f>COUNTIF(uniques!$H$875:$H$904,O$3)+COUNTIF(uniques!$H$927:$H$995,O$3)</f>
        <v>13</v>
      </c>
      <c r="P8" s="1">
        <f>COUNTIF(uniques!$H$875:$H$904,P$3)+COUNTIF(uniques!$H$927:$H$995,P$3)</f>
        <v>67</v>
      </c>
      <c r="Q8" s="1">
        <f>COUNTIF(uniques!$H$875:$H$904,Q$3)+COUNTIF(uniques!$H$927:$H$995,Q$3)</f>
        <v>0</v>
      </c>
      <c r="R8" s="1">
        <f>COUNTIF(uniques!$H$875:$H$904,R$3)+COUNTIF(uniques!$H$927:$H$995,R$3)</f>
        <v>0</v>
      </c>
      <c r="S8" s="1">
        <f t="shared" si="0"/>
        <v>99</v>
      </c>
    </row>
    <row r="10" spans="1:19" ht="16" x14ac:dyDescent="0.2">
      <c r="B10" s="19" t="s">
        <v>1453</v>
      </c>
    </row>
    <row r="11" spans="1:19" ht="16" x14ac:dyDescent="0.2">
      <c r="A11" s="1" t="s">
        <v>1328</v>
      </c>
      <c r="B11" s="1" t="s">
        <v>1330</v>
      </c>
      <c r="C11" s="1" t="s">
        <v>175</v>
      </c>
      <c r="D11" s="1" t="s">
        <v>107</v>
      </c>
      <c r="E11" s="1" t="s">
        <v>816</v>
      </c>
      <c r="F11" s="1" t="s">
        <v>801</v>
      </c>
      <c r="G11" s="1" t="s">
        <v>1308</v>
      </c>
      <c r="H11" s="1" t="s">
        <v>253</v>
      </c>
      <c r="I11" s="1" t="s">
        <v>1331</v>
      </c>
      <c r="J11" s="1" t="s">
        <v>1332</v>
      </c>
      <c r="K11" s="1" t="s">
        <v>1333</v>
      </c>
      <c r="L11" s="1" t="s">
        <v>45</v>
      </c>
      <c r="M11" s="1" t="s">
        <v>1334</v>
      </c>
      <c r="N11" s="1" t="s">
        <v>1335</v>
      </c>
      <c r="O11" s="1" t="s">
        <v>86</v>
      </c>
      <c r="P11" s="1" t="s">
        <v>279</v>
      </c>
      <c r="Q11" s="1" t="s">
        <v>1336</v>
      </c>
      <c r="R11" s="1" t="s">
        <v>1337</v>
      </c>
      <c r="S11" s="30" t="s">
        <v>1338</v>
      </c>
    </row>
    <row r="12" spans="1:19" ht="16" x14ac:dyDescent="0.2">
      <c r="A12" s="1">
        <v>1</v>
      </c>
      <c r="B12" s="34">
        <f t="shared" ref="B12:R12" si="1">B4/$S4</f>
        <v>6.1919504643962852E-3</v>
      </c>
      <c r="C12" s="34">
        <f t="shared" si="1"/>
        <v>0.25386996904024767</v>
      </c>
      <c r="D12" s="34">
        <f t="shared" si="1"/>
        <v>0.19504643962848298</v>
      </c>
      <c r="E12" s="34">
        <f t="shared" si="1"/>
        <v>3.7151702786377708E-2</v>
      </c>
      <c r="F12" s="34">
        <f t="shared" si="1"/>
        <v>3.0959752321981426E-3</v>
      </c>
      <c r="G12" s="34">
        <f t="shared" si="1"/>
        <v>3.0959752321981426E-3</v>
      </c>
      <c r="H12" s="34">
        <f t="shared" si="1"/>
        <v>8.0495356037151702E-2</v>
      </c>
      <c r="I12" s="34">
        <f t="shared" si="1"/>
        <v>0</v>
      </c>
      <c r="J12" s="34">
        <f t="shared" si="1"/>
        <v>9.2879256965944269E-3</v>
      </c>
      <c r="K12" s="34">
        <f t="shared" si="1"/>
        <v>6.1919504643962852E-3</v>
      </c>
      <c r="L12" s="34">
        <f t="shared" si="1"/>
        <v>8.9783281733746126E-2</v>
      </c>
      <c r="M12" s="34">
        <f t="shared" si="1"/>
        <v>0.12074303405572756</v>
      </c>
      <c r="N12" s="34">
        <f t="shared" si="1"/>
        <v>6.1919504643962849E-2</v>
      </c>
      <c r="O12" s="34">
        <f t="shared" si="1"/>
        <v>5.8823529411764705E-2</v>
      </c>
      <c r="P12" s="34">
        <f t="shared" si="1"/>
        <v>4.9535603715170282E-2</v>
      </c>
      <c r="Q12" s="34">
        <f t="shared" si="1"/>
        <v>1.5479876160990712E-2</v>
      </c>
      <c r="R12" s="34">
        <f t="shared" si="1"/>
        <v>9.2879256965944269E-3</v>
      </c>
      <c r="S12" s="35">
        <f t="shared" ref="S12:S16" si="2">SUM(B12:R12)</f>
        <v>1</v>
      </c>
    </row>
    <row r="13" spans="1:19" ht="16" x14ac:dyDescent="0.2">
      <c r="A13" s="1">
        <v>2</v>
      </c>
      <c r="B13" s="34">
        <f t="shared" ref="B13:R13" si="3">B5/$S5</f>
        <v>1.2048192771084338E-2</v>
      </c>
      <c r="C13" s="34">
        <f t="shared" si="3"/>
        <v>0.28514056224899598</v>
      </c>
      <c r="D13" s="34">
        <f t="shared" si="3"/>
        <v>0.12449799196787148</v>
      </c>
      <c r="E13" s="34">
        <f t="shared" si="3"/>
        <v>5.2208835341365459E-2</v>
      </c>
      <c r="F13" s="34">
        <f t="shared" si="3"/>
        <v>8.0321285140562242E-3</v>
      </c>
      <c r="G13" s="34">
        <f t="shared" si="3"/>
        <v>2.4096385542168676E-2</v>
      </c>
      <c r="H13" s="34">
        <f t="shared" si="3"/>
        <v>4.0160642570281124E-2</v>
      </c>
      <c r="I13" s="34">
        <f t="shared" si="3"/>
        <v>4.0160642570281121E-3</v>
      </c>
      <c r="J13" s="34">
        <f t="shared" si="3"/>
        <v>8.0321285140562242E-3</v>
      </c>
      <c r="K13" s="34">
        <f t="shared" si="3"/>
        <v>8.0321285140562242E-3</v>
      </c>
      <c r="L13" s="34">
        <f t="shared" si="3"/>
        <v>5.2208835341365459E-2</v>
      </c>
      <c r="M13" s="34">
        <f t="shared" si="3"/>
        <v>4.0160642570281124E-2</v>
      </c>
      <c r="N13" s="34">
        <f t="shared" si="3"/>
        <v>2.0080321285140562E-2</v>
      </c>
      <c r="O13" s="34">
        <f t="shared" si="3"/>
        <v>0.11244979919678715</v>
      </c>
      <c r="P13" s="34">
        <f t="shared" si="3"/>
        <v>8.0321285140562249E-2</v>
      </c>
      <c r="Q13" s="34">
        <f t="shared" si="3"/>
        <v>2.4096385542168676E-2</v>
      </c>
      <c r="R13" s="34">
        <f t="shared" si="3"/>
        <v>0.10441767068273092</v>
      </c>
      <c r="S13" s="35">
        <f t="shared" si="2"/>
        <v>0.99999999999999989</v>
      </c>
    </row>
    <row r="14" spans="1:19" ht="16" x14ac:dyDescent="0.2">
      <c r="A14" s="1">
        <v>3</v>
      </c>
      <c r="B14" s="34">
        <f t="shared" ref="B14:R14" si="4">B6/$S6</f>
        <v>1.0548523206751054E-2</v>
      </c>
      <c r="C14" s="34">
        <f t="shared" si="4"/>
        <v>0.27637130801687765</v>
      </c>
      <c r="D14" s="34">
        <f t="shared" si="4"/>
        <v>0.12447257383966245</v>
      </c>
      <c r="E14" s="34">
        <f t="shared" si="4"/>
        <v>4.6413502109704644E-2</v>
      </c>
      <c r="F14" s="34">
        <f t="shared" si="4"/>
        <v>4.2194092827004216E-3</v>
      </c>
      <c r="G14" s="34">
        <f t="shared" si="4"/>
        <v>1.2658227848101266E-2</v>
      </c>
      <c r="H14" s="34">
        <f t="shared" si="4"/>
        <v>6.7510548523206745E-2</v>
      </c>
      <c r="I14" s="34">
        <f t="shared" si="4"/>
        <v>2.1097046413502108E-3</v>
      </c>
      <c r="J14" s="34">
        <f t="shared" si="4"/>
        <v>1.0548523206751054E-2</v>
      </c>
      <c r="K14" s="34">
        <f t="shared" si="4"/>
        <v>8.4388185654008432E-3</v>
      </c>
      <c r="L14" s="34">
        <f t="shared" si="4"/>
        <v>6.5400843881856546E-2</v>
      </c>
      <c r="M14" s="34">
        <f t="shared" si="4"/>
        <v>8.8607594936708861E-2</v>
      </c>
      <c r="N14" s="34">
        <f t="shared" si="4"/>
        <v>5.0632911392405063E-2</v>
      </c>
      <c r="O14" s="34">
        <f t="shared" si="4"/>
        <v>8.8607594936708861E-2</v>
      </c>
      <c r="P14" s="34">
        <f t="shared" si="4"/>
        <v>6.118143459915612E-2</v>
      </c>
      <c r="Q14" s="34">
        <f t="shared" si="4"/>
        <v>2.3206751054852322E-2</v>
      </c>
      <c r="R14" s="34">
        <f t="shared" si="4"/>
        <v>5.9071729957805907E-2</v>
      </c>
      <c r="S14" s="35">
        <f t="shared" si="2"/>
        <v>1</v>
      </c>
    </row>
    <row r="15" spans="1:19" ht="16" x14ac:dyDescent="0.2">
      <c r="A15" s="1">
        <v>3.2</v>
      </c>
      <c r="B15" s="34">
        <f t="shared" ref="B15:R15" si="5">B7/$S7</f>
        <v>0</v>
      </c>
      <c r="C15" s="34">
        <f t="shared" si="5"/>
        <v>0.19480519480519481</v>
      </c>
      <c r="D15" s="34">
        <f t="shared" si="5"/>
        <v>3.896103896103896E-2</v>
      </c>
      <c r="E15" s="34">
        <f t="shared" si="5"/>
        <v>2.5974025974025976E-2</v>
      </c>
      <c r="F15" s="34">
        <f t="shared" si="5"/>
        <v>0</v>
      </c>
      <c r="G15" s="34">
        <f t="shared" si="5"/>
        <v>0</v>
      </c>
      <c r="H15" s="34">
        <f t="shared" si="5"/>
        <v>0</v>
      </c>
      <c r="I15" s="34">
        <f t="shared" si="5"/>
        <v>0</v>
      </c>
      <c r="J15" s="34">
        <f t="shared" si="5"/>
        <v>1.2987012987012988E-2</v>
      </c>
      <c r="K15" s="34">
        <f t="shared" si="5"/>
        <v>0</v>
      </c>
      <c r="L15" s="34">
        <f t="shared" si="5"/>
        <v>3.896103896103896E-2</v>
      </c>
      <c r="M15" s="34">
        <f t="shared" si="5"/>
        <v>2.5974025974025976E-2</v>
      </c>
      <c r="N15" s="34">
        <f t="shared" si="5"/>
        <v>1.2987012987012988E-2</v>
      </c>
      <c r="O15" s="34">
        <f t="shared" si="5"/>
        <v>0.36363636363636365</v>
      </c>
      <c r="P15" s="34">
        <f t="shared" si="5"/>
        <v>0.27272727272727271</v>
      </c>
      <c r="Q15" s="34">
        <f t="shared" si="5"/>
        <v>0</v>
      </c>
      <c r="R15" s="34">
        <f t="shared" si="5"/>
        <v>1.2987012987012988E-2</v>
      </c>
      <c r="S15" s="35">
        <f t="shared" si="2"/>
        <v>1</v>
      </c>
    </row>
    <row r="16" spans="1:19" ht="16" x14ac:dyDescent="0.2">
      <c r="A16" s="1">
        <v>4</v>
      </c>
      <c r="B16" s="34">
        <f t="shared" ref="B16:R16" si="6">B8/$S8</f>
        <v>0</v>
      </c>
      <c r="C16" s="34">
        <f t="shared" si="6"/>
        <v>0.14141414141414141</v>
      </c>
      <c r="D16" s="34">
        <f t="shared" si="6"/>
        <v>1.0101010101010102E-2</v>
      </c>
      <c r="E16" s="34">
        <f t="shared" si="6"/>
        <v>0</v>
      </c>
      <c r="F16" s="34">
        <f t="shared" si="6"/>
        <v>0</v>
      </c>
      <c r="G16" s="34">
        <f t="shared" si="6"/>
        <v>0</v>
      </c>
      <c r="H16" s="34">
        <f t="shared" si="6"/>
        <v>0</v>
      </c>
      <c r="I16" s="34">
        <f t="shared" si="6"/>
        <v>0</v>
      </c>
      <c r="J16" s="34">
        <f t="shared" si="6"/>
        <v>0</v>
      </c>
      <c r="K16" s="34">
        <f t="shared" si="6"/>
        <v>0</v>
      </c>
      <c r="L16" s="34">
        <f t="shared" si="6"/>
        <v>1.0101010101010102E-2</v>
      </c>
      <c r="M16" s="34">
        <f t="shared" si="6"/>
        <v>2.0202020202020204E-2</v>
      </c>
      <c r="N16" s="34">
        <f t="shared" si="6"/>
        <v>1.0101010101010102E-2</v>
      </c>
      <c r="O16" s="34">
        <f t="shared" si="6"/>
        <v>0.13131313131313133</v>
      </c>
      <c r="P16" s="34">
        <f t="shared" si="6"/>
        <v>0.6767676767676768</v>
      </c>
      <c r="Q16" s="34">
        <f t="shared" si="6"/>
        <v>0</v>
      </c>
      <c r="R16" s="34">
        <f t="shared" si="6"/>
        <v>0</v>
      </c>
      <c r="S16" s="35">
        <f t="shared" si="2"/>
        <v>1</v>
      </c>
    </row>
    <row r="18" spans="1:26" ht="4.5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20" spans="1:26" ht="16" x14ac:dyDescent="0.2">
      <c r="B20" s="19" t="s">
        <v>1501</v>
      </c>
    </row>
    <row r="21" spans="1:26" ht="15.75" customHeight="1" x14ac:dyDescent="0.2">
      <c r="A21" s="1" t="s">
        <v>1328</v>
      </c>
      <c r="B21" s="1" t="s">
        <v>1</v>
      </c>
      <c r="C21" s="1" t="s">
        <v>1502</v>
      </c>
    </row>
    <row r="22" spans="1:26" ht="15.75" customHeight="1" x14ac:dyDescent="0.2">
      <c r="A22" s="1">
        <v>1</v>
      </c>
      <c r="B22" s="1">
        <v>364</v>
      </c>
      <c r="C22" s="1">
        <v>279</v>
      </c>
    </row>
    <row r="23" spans="1:26" ht="15.75" customHeight="1" x14ac:dyDescent="0.2">
      <c r="A23" s="1">
        <v>2</v>
      </c>
      <c r="B23" s="1">
        <v>291</v>
      </c>
      <c r="C23" s="1">
        <v>216</v>
      </c>
    </row>
    <row r="24" spans="1:26" ht="15.75" customHeight="1" x14ac:dyDescent="0.2">
      <c r="A24" s="1">
        <v>3</v>
      </c>
      <c r="B24" s="1">
        <v>275</v>
      </c>
      <c r="C24" s="1">
        <v>215</v>
      </c>
    </row>
    <row r="25" spans="1:26" ht="15.75" customHeight="1" x14ac:dyDescent="0.2">
      <c r="A25" s="1">
        <v>3.2</v>
      </c>
      <c r="B25" s="1">
        <v>88</v>
      </c>
      <c r="C25" s="1">
        <v>71</v>
      </c>
    </row>
    <row r="26" spans="1:26" ht="15.75" customHeight="1" x14ac:dyDescent="0.2">
      <c r="A26" s="1">
        <v>4</v>
      </c>
      <c r="B26" s="1">
        <v>104</v>
      </c>
      <c r="C26" s="1">
        <v>84</v>
      </c>
    </row>
    <row r="27" spans="1:26" ht="15.75" customHeight="1" x14ac:dyDescent="0.2"/>
    <row r="28" spans="1:26" ht="15.75" customHeight="1" x14ac:dyDescent="0.2">
      <c r="B28" s="19" t="s">
        <v>1503</v>
      </c>
    </row>
    <row r="29" spans="1:26" ht="15.75" customHeight="1" x14ac:dyDescent="0.2">
      <c r="A29" s="1" t="s">
        <v>1328</v>
      </c>
      <c r="B29" s="1" t="s">
        <v>1</v>
      </c>
      <c r="C29" s="1" t="s">
        <v>1502</v>
      </c>
    </row>
    <row r="30" spans="1:26" ht="15.75" customHeight="1" x14ac:dyDescent="0.2">
      <c r="A30" s="1">
        <v>1</v>
      </c>
      <c r="B30" s="34">
        <f t="shared" ref="B30:C30" si="7">B22/SUM(B$22:B$26)</f>
        <v>0.32442067736185382</v>
      </c>
      <c r="C30" s="34">
        <f t="shared" si="7"/>
        <v>0.32254335260115607</v>
      </c>
    </row>
    <row r="31" spans="1:26" ht="15.75" customHeight="1" x14ac:dyDescent="0.2">
      <c r="A31" s="1">
        <v>2</v>
      </c>
      <c r="B31" s="34">
        <f t="shared" ref="B31:C31" si="8">B23/SUM(B$22:B$26)</f>
        <v>0.25935828877005346</v>
      </c>
      <c r="C31" s="34">
        <f t="shared" si="8"/>
        <v>0.24971098265895952</v>
      </c>
    </row>
    <row r="32" spans="1:26" ht="15.75" customHeight="1" x14ac:dyDescent="0.2">
      <c r="A32" s="1">
        <v>3</v>
      </c>
      <c r="B32" s="34">
        <f t="shared" ref="B32:C32" si="9">B24/SUM(B$22:B$26)</f>
        <v>0.24509803921568626</v>
      </c>
      <c r="C32" s="34">
        <f t="shared" si="9"/>
        <v>0.24855491329479767</v>
      </c>
    </row>
    <row r="33" spans="1:26" ht="15.75" customHeight="1" x14ac:dyDescent="0.2">
      <c r="A33" s="1">
        <v>3.2</v>
      </c>
      <c r="B33" s="34">
        <f t="shared" ref="B33:C33" si="10">B25/SUM(B$22:B$26)</f>
        <v>7.8431372549019607E-2</v>
      </c>
      <c r="C33" s="34">
        <f t="shared" si="10"/>
        <v>8.208092485549133E-2</v>
      </c>
    </row>
    <row r="34" spans="1:26" ht="15.75" customHeight="1" x14ac:dyDescent="0.2">
      <c r="A34" s="1">
        <v>4</v>
      </c>
      <c r="B34" s="34">
        <f t="shared" ref="B34:C34" si="11">B26/SUM(B$22:B$26)</f>
        <v>9.2691622103386814E-2</v>
      </c>
      <c r="C34" s="34">
        <f t="shared" si="11"/>
        <v>9.7109826589595369E-2</v>
      </c>
    </row>
    <row r="35" spans="1:26" ht="15.75" customHeight="1" x14ac:dyDescent="0.2"/>
    <row r="36" spans="1:26" ht="4.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 x14ac:dyDescent="0.2"/>
    <row r="38" spans="1:26" ht="15.75" customHeight="1" x14ac:dyDescent="0.2">
      <c r="B38" s="19" t="s">
        <v>25</v>
      </c>
    </row>
    <row r="39" spans="1:26" ht="15.75" customHeight="1" x14ac:dyDescent="0.2">
      <c r="A39" s="1" t="s">
        <v>1328</v>
      </c>
      <c r="B39" s="1" t="s">
        <v>535</v>
      </c>
      <c r="C39" s="1" t="s">
        <v>333</v>
      </c>
      <c r="D39" s="1" t="s">
        <v>582</v>
      </c>
      <c r="E39" s="1" t="s">
        <v>565</v>
      </c>
      <c r="F39" s="1" t="s">
        <v>48</v>
      </c>
      <c r="G39" s="1" t="s">
        <v>1517</v>
      </c>
      <c r="H39" s="30" t="s">
        <v>1338</v>
      </c>
    </row>
    <row r="40" spans="1:26" ht="15.75" customHeight="1" x14ac:dyDescent="0.2">
      <c r="A40" s="1">
        <v>1</v>
      </c>
      <c r="B40" s="1">
        <f>COUNTIF(uniques!$L$2:$L$302,B$39)+COUNTIF(uniques!$L$905:$L$926,B$39)</f>
        <v>12</v>
      </c>
      <c r="C40" s="1">
        <f>COUNTIF(uniques!$L$2:$L$302,C$39)+COUNTIF(uniques!$L$905:$L$926,C$39)</f>
        <v>9</v>
      </c>
      <c r="D40" s="1">
        <f>COUNTIF(uniques!$L$2:$L$302,D$39)+COUNTIF(uniques!$L$905:$L$926,D$39)</f>
        <v>12</v>
      </c>
      <c r="E40" s="1">
        <f>COUNTIF(uniques!$L$2:$L$302,E$39)+COUNTIF(uniques!$L$905:$L$926,E$39)</f>
        <v>5</v>
      </c>
      <c r="F40" s="1">
        <f>COUNTIF(uniques!$L$2:$L$302,F$39)+COUNTIF(uniques!$L$905:$L$926,F$39)</f>
        <v>7</v>
      </c>
      <c r="G40" s="1">
        <f>COUNTIF(uniques!$L$2:$L$302,G$39)+COUNTIF(uniques!$L$905:$L$926,G$39)</f>
        <v>0</v>
      </c>
      <c r="H40" s="1">
        <f t="shared" ref="H40:H44" si="12">SUM(B40:G40)</f>
        <v>45</v>
      </c>
    </row>
    <row r="41" spans="1:26" ht="15.75" customHeight="1" x14ac:dyDescent="0.2">
      <c r="A41" s="1">
        <v>2</v>
      </c>
      <c r="B41" s="1">
        <f>COUNTIF(uniques!$L$303:$L$551,B$39)</f>
        <v>27</v>
      </c>
      <c r="C41" s="1">
        <f>COUNTIF(uniques!$L$303:$L$551,C$39)</f>
        <v>0</v>
      </c>
      <c r="D41" s="1">
        <f>COUNTIF(uniques!$L$303:$L$551,D$39)</f>
        <v>1</v>
      </c>
      <c r="E41" s="1">
        <f>COUNTIF(uniques!$L$303:$L$551,E$39)</f>
        <v>3</v>
      </c>
      <c r="F41" s="1">
        <f>COUNTIF(uniques!$L$303:$L$551,F$39)</f>
        <v>0</v>
      </c>
      <c r="G41" s="1">
        <f>COUNTIF(uniques!$L$303:$L$551,G$39)</f>
        <v>0</v>
      </c>
      <c r="H41" s="1">
        <f t="shared" si="12"/>
        <v>31</v>
      </c>
    </row>
    <row r="42" spans="1:26" ht="15.75" customHeight="1" x14ac:dyDescent="0.2">
      <c r="A42" s="1">
        <v>3</v>
      </c>
      <c r="B42" s="1">
        <f>COUNTIF(uniques!$L$552:$L$797,B$39)</f>
        <v>25</v>
      </c>
      <c r="C42" s="1">
        <f>COUNTIF(uniques!$L$552:$L$797,C$39)</f>
        <v>1</v>
      </c>
      <c r="D42" s="1">
        <f>COUNTIF(uniques!$L$552:$L$797,D$39)</f>
        <v>1</v>
      </c>
      <c r="E42" s="1">
        <f>COUNTIF(uniques!$L$552:$L$797,E$39)</f>
        <v>0</v>
      </c>
      <c r="F42" s="1">
        <f>COUNTIF(uniques!$L$552:$L$797,F$39)</f>
        <v>0</v>
      </c>
      <c r="G42" s="1">
        <f>COUNTIF(uniques!$L$552:$L$797,G$39)</f>
        <v>0</v>
      </c>
      <c r="H42" s="1">
        <f t="shared" si="12"/>
        <v>27</v>
      </c>
    </row>
    <row r="43" spans="1:26" ht="15.75" customHeight="1" x14ac:dyDescent="0.2">
      <c r="A43" s="1">
        <v>3.2</v>
      </c>
      <c r="B43" s="1">
        <f>COUNTIF(uniques!$L$798:$L$874,B$39)</f>
        <v>7</v>
      </c>
      <c r="C43" s="1">
        <f>COUNTIF(uniques!$L$798:$L$874,C$39)</f>
        <v>2</v>
      </c>
      <c r="D43" s="1">
        <f>COUNTIF(uniques!$L$798:$L$874,D$39)</f>
        <v>0</v>
      </c>
      <c r="E43" s="1">
        <f>COUNTIF(uniques!$L$798:$L$874,E$39)</f>
        <v>0</v>
      </c>
      <c r="F43" s="1">
        <f>COUNTIF(uniques!$L$798:$L$874,F$39)</f>
        <v>0</v>
      </c>
      <c r="G43" s="1">
        <f>COUNTIF(uniques!$L$798:$L$874,G$39)</f>
        <v>0</v>
      </c>
      <c r="H43" s="1">
        <f t="shared" si="12"/>
        <v>9</v>
      </c>
    </row>
    <row r="44" spans="1:26" ht="15.75" customHeight="1" x14ac:dyDescent="0.2">
      <c r="A44" s="1">
        <v>4</v>
      </c>
      <c r="B44" s="1">
        <f>COUNTIF(uniques!$L$875:$L$904,B$39)+COUNTIF(uniques!$L$927:$L$995,B$39)</f>
        <v>13</v>
      </c>
      <c r="C44" s="1">
        <f>COUNTIF(uniques!$L$875:$L$904,C$39)+COUNTIF(uniques!$L$927:$L$995,C$39)</f>
        <v>0</v>
      </c>
      <c r="D44" s="1">
        <f>COUNTIF(uniques!$L$875:$L$904,D$39)+COUNTIF(uniques!$L$927:$L$995,D$39)</f>
        <v>1</v>
      </c>
      <c r="E44" s="1">
        <f>COUNTIF(uniques!$L$875:$L$904,E$39)+COUNTIF(uniques!$L$927:$L$995,E$39)</f>
        <v>2</v>
      </c>
      <c r="F44" s="1">
        <f>COUNTIF(uniques!$L$875:$L$904,F$39)+COUNTIF(uniques!$L$927:$L$995,F$39)</f>
        <v>2</v>
      </c>
      <c r="G44" s="1">
        <f>COUNTIF(uniques!$L$875:$L$904,G$39)+COUNTIF(uniques!$L$927:$L$995,G$39)</f>
        <v>1</v>
      </c>
      <c r="H44" s="1">
        <f t="shared" si="12"/>
        <v>19</v>
      </c>
    </row>
    <row r="45" spans="1:26" ht="15.75" customHeight="1" x14ac:dyDescent="0.2"/>
    <row r="46" spans="1:26" ht="15.75" customHeight="1" x14ac:dyDescent="0.2">
      <c r="B46" s="19" t="s">
        <v>1562</v>
      </c>
    </row>
    <row r="47" spans="1:26" ht="15.75" customHeight="1" x14ac:dyDescent="0.2">
      <c r="A47" s="1" t="s">
        <v>1328</v>
      </c>
      <c r="B47" s="1" t="s">
        <v>535</v>
      </c>
      <c r="C47" s="1" t="s">
        <v>333</v>
      </c>
      <c r="D47" s="1" t="s">
        <v>582</v>
      </c>
      <c r="E47" s="1" t="s">
        <v>565</v>
      </c>
      <c r="F47" s="1" t="s">
        <v>48</v>
      </c>
      <c r="G47" s="1" t="s">
        <v>1517</v>
      </c>
      <c r="H47" s="30" t="s">
        <v>1338</v>
      </c>
    </row>
    <row r="48" spans="1:26" ht="15.75" customHeight="1" x14ac:dyDescent="0.2">
      <c r="A48" s="1">
        <v>1</v>
      </c>
      <c r="B48" s="34">
        <f t="shared" ref="B48:G48" si="13">B$40/$H40</f>
        <v>0.26666666666666666</v>
      </c>
      <c r="C48" s="34">
        <f t="shared" si="13"/>
        <v>0.2</v>
      </c>
      <c r="D48" s="34">
        <f t="shared" si="13"/>
        <v>0.26666666666666666</v>
      </c>
      <c r="E48" s="34">
        <f t="shared" si="13"/>
        <v>0.1111111111111111</v>
      </c>
      <c r="F48" s="34">
        <f t="shared" si="13"/>
        <v>0.15555555555555556</v>
      </c>
      <c r="G48" s="34">
        <f t="shared" si="13"/>
        <v>0</v>
      </c>
      <c r="H48" s="35">
        <f t="shared" ref="H48:H52" si="14">SUM(B48:G48)</f>
        <v>1</v>
      </c>
    </row>
    <row r="49" spans="1:26" ht="15.75" customHeight="1" x14ac:dyDescent="0.2">
      <c r="A49" s="1">
        <v>2</v>
      </c>
      <c r="B49" s="34">
        <f t="shared" ref="B49:G49" si="15">B$41/$H41</f>
        <v>0.87096774193548387</v>
      </c>
      <c r="C49" s="34">
        <f t="shared" si="15"/>
        <v>0</v>
      </c>
      <c r="D49" s="34">
        <f t="shared" si="15"/>
        <v>3.2258064516129031E-2</v>
      </c>
      <c r="E49" s="34">
        <f t="shared" si="15"/>
        <v>9.6774193548387094E-2</v>
      </c>
      <c r="F49" s="34">
        <f t="shared" si="15"/>
        <v>0</v>
      </c>
      <c r="G49" s="34">
        <f t="shared" si="15"/>
        <v>0</v>
      </c>
      <c r="H49" s="35">
        <f t="shared" si="14"/>
        <v>1</v>
      </c>
    </row>
    <row r="50" spans="1:26" ht="15.75" customHeight="1" x14ac:dyDescent="0.2">
      <c r="A50" s="1">
        <v>3</v>
      </c>
      <c r="B50" s="34">
        <f t="shared" ref="B50:G50" si="16">B$42/$H42</f>
        <v>0.92592592592592593</v>
      </c>
      <c r="C50" s="34">
        <f t="shared" si="16"/>
        <v>3.7037037037037035E-2</v>
      </c>
      <c r="D50" s="34">
        <f t="shared" si="16"/>
        <v>3.7037037037037035E-2</v>
      </c>
      <c r="E50" s="34">
        <f t="shared" si="16"/>
        <v>0</v>
      </c>
      <c r="F50" s="34">
        <f t="shared" si="16"/>
        <v>0</v>
      </c>
      <c r="G50" s="34">
        <f t="shared" si="16"/>
        <v>0</v>
      </c>
      <c r="H50" s="35">
        <f t="shared" si="14"/>
        <v>1</v>
      </c>
    </row>
    <row r="51" spans="1:26" ht="15.75" customHeight="1" x14ac:dyDescent="0.2">
      <c r="A51" s="1">
        <v>3.2</v>
      </c>
      <c r="B51" s="34">
        <f t="shared" ref="B51:G51" si="17">B$43/$H43</f>
        <v>0.77777777777777779</v>
      </c>
      <c r="C51" s="34">
        <f t="shared" si="17"/>
        <v>0.22222222222222221</v>
      </c>
      <c r="D51" s="34">
        <f t="shared" si="17"/>
        <v>0</v>
      </c>
      <c r="E51" s="34">
        <f t="shared" si="17"/>
        <v>0</v>
      </c>
      <c r="F51" s="34">
        <f t="shared" si="17"/>
        <v>0</v>
      </c>
      <c r="G51" s="34">
        <f t="shared" si="17"/>
        <v>0</v>
      </c>
      <c r="H51" s="35">
        <f t="shared" si="14"/>
        <v>1</v>
      </c>
    </row>
    <row r="52" spans="1:26" ht="15.75" customHeight="1" x14ac:dyDescent="0.2">
      <c r="A52" s="1">
        <v>4</v>
      </c>
      <c r="B52" s="34">
        <f t="shared" ref="B52:G52" si="18">B$44/$H44</f>
        <v>0.68421052631578949</v>
      </c>
      <c r="C52" s="34">
        <f t="shared" si="18"/>
        <v>0</v>
      </c>
      <c r="D52" s="34">
        <f t="shared" si="18"/>
        <v>5.2631578947368418E-2</v>
      </c>
      <c r="E52" s="34">
        <f t="shared" si="18"/>
        <v>0.10526315789473684</v>
      </c>
      <c r="F52" s="34">
        <f t="shared" si="18"/>
        <v>0.10526315789473684</v>
      </c>
      <c r="G52" s="34">
        <f t="shared" si="18"/>
        <v>5.2631578947368418E-2</v>
      </c>
      <c r="H52" s="35">
        <f t="shared" si="14"/>
        <v>1</v>
      </c>
    </row>
    <row r="53" spans="1:26" ht="15.75" customHeight="1" x14ac:dyDescent="0.2"/>
    <row r="54" spans="1:26" ht="4.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5.75" customHeight="1" x14ac:dyDescent="0.2"/>
    <row r="56" spans="1:26" ht="15.75" customHeight="1" x14ac:dyDescent="0.2">
      <c r="B56" s="19" t="s">
        <v>26</v>
      </c>
    </row>
    <row r="57" spans="1:26" ht="15.75" customHeight="1" x14ac:dyDescent="0.2">
      <c r="A57" s="1" t="s">
        <v>1328</v>
      </c>
      <c r="B57" s="1" t="s">
        <v>49</v>
      </c>
      <c r="C57" s="1" t="s">
        <v>75</v>
      </c>
      <c r="D57" s="1" t="s">
        <v>755</v>
      </c>
      <c r="E57" s="1" t="s">
        <v>201</v>
      </c>
      <c r="F57" s="30" t="s">
        <v>1338</v>
      </c>
    </row>
    <row r="58" spans="1:26" ht="15.75" customHeight="1" x14ac:dyDescent="0.2">
      <c r="A58" s="1">
        <v>1</v>
      </c>
      <c r="B58" s="1">
        <f>COUNTIF(uniques!$M$2:$M$302,B$57)+COUNTIF(uniques!$M$905:$M$926,B$57)</f>
        <v>5</v>
      </c>
      <c r="C58" s="1">
        <f>COUNTIF(uniques!$M$2:$M$302,C$57)+COUNTIF(uniques!$M$905:$M$926,C$57)</f>
        <v>20</v>
      </c>
      <c r="D58" s="1">
        <f>COUNTIF(uniques!$M$2:$M$302,D$57)+COUNTIF(uniques!$M$905:$M$926,D$57)</f>
        <v>18</v>
      </c>
      <c r="E58" s="1">
        <f>COUNTIF(uniques!$M$2:$M$302,E$57)+COUNTIF(uniques!$M$905:$M$926,E$57)</f>
        <v>2</v>
      </c>
      <c r="F58" s="1">
        <f t="shared" ref="F58:F62" si="19">SUM(B58:E58)</f>
        <v>45</v>
      </c>
    </row>
    <row r="59" spans="1:26" ht="15.75" customHeight="1" x14ac:dyDescent="0.2">
      <c r="A59" s="1">
        <v>2</v>
      </c>
      <c r="B59" s="1">
        <f>COUNTIF(uniques!$M$303:$M$551,B$57)</f>
        <v>4</v>
      </c>
      <c r="C59" s="1">
        <f>COUNTIF(uniques!$M$303:$M$551,C$57)</f>
        <v>13</v>
      </c>
      <c r="D59" s="1">
        <f>COUNTIF(uniques!$M$303:$M$551,D$57)</f>
        <v>12</v>
      </c>
      <c r="E59" s="1">
        <f>COUNTIF(uniques!$M$303:$M$551,E$57)</f>
        <v>2</v>
      </c>
      <c r="F59" s="1">
        <f t="shared" si="19"/>
        <v>31</v>
      </c>
    </row>
    <row r="60" spans="1:26" ht="15.75" customHeight="1" x14ac:dyDescent="0.2">
      <c r="A60" s="1">
        <v>3</v>
      </c>
      <c r="B60" s="1">
        <f>COUNTIF(uniques!$M$552:$M$797,B$57)</f>
        <v>18</v>
      </c>
      <c r="C60" s="1">
        <f>COUNTIF(uniques!$M$552:$M$797,C$57)</f>
        <v>5</v>
      </c>
      <c r="D60" s="1">
        <f>COUNTIF(uniques!$M$552:$M$797,D$57)</f>
        <v>3</v>
      </c>
      <c r="E60" s="1">
        <f>COUNTIF(uniques!$M$552:$M$797,E$57)</f>
        <v>1</v>
      </c>
      <c r="F60" s="1">
        <f t="shared" si="19"/>
        <v>27</v>
      </c>
    </row>
    <row r="61" spans="1:26" ht="15.75" customHeight="1" x14ac:dyDescent="0.2">
      <c r="A61" s="1">
        <v>3.2</v>
      </c>
      <c r="B61" s="1">
        <f>COUNTIF(uniques!$M$798:$M$874,B$57)</f>
        <v>6</v>
      </c>
      <c r="C61" s="1">
        <f>COUNTIF(uniques!$M$798:$M$874,C$57)</f>
        <v>2</v>
      </c>
      <c r="D61" s="1">
        <f>COUNTIF(uniques!$M$798:$M$874,D$57)</f>
        <v>0</v>
      </c>
      <c r="E61" s="1">
        <f>COUNTIF(uniques!$M$798:$M$874,E$57)</f>
        <v>1</v>
      </c>
      <c r="F61" s="1">
        <f t="shared" si="19"/>
        <v>9</v>
      </c>
    </row>
    <row r="62" spans="1:26" ht="15.75" customHeight="1" x14ac:dyDescent="0.2">
      <c r="A62" s="1">
        <v>4</v>
      </c>
      <c r="B62" s="1">
        <f>COUNTIF(uniques!$M$875:$M$904,B$57)+COUNTIF(uniques!$M$927:$M$995,B$57)</f>
        <v>6</v>
      </c>
      <c r="C62" s="1">
        <f>COUNTIF(uniques!$M$875:$M$904,C$57)+COUNTIF(uniques!$M$927:$M$995,C$57)</f>
        <v>6</v>
      </c>
      <c r="D62" s="1">
        <f>COUNTIF(uniques!$M$875:$M$904,D$57)+COUNTIF(uniques!$M$927:$M$995,D$57)</f>
        <v>7</v>
      </c>
      <c r="E62" s="1">
        <f>COUNTIF(uniques!$M$875:$M$904,E$57)+COUNTIF(uniques!$M$927:$M$995,E$57)</f>
        <v>0</v>
      </c>
      <c r="F62" s="1">
        <f t="shared" si="19"/>
        <v>19</v>
      </c>
    </row>
    <row r="63" spans="1:26" ht="15.75" customHeight="1" x14ac:dyDescent="0.2"/>
    <row r="64" spans="1:26" ht="15.75" customHeight="1" x14ac:dyDescent="0.2">
      <c r="B64" s="19" t="s">
        <v>1621</v>
      </c>
    </row>
    <row r="65" spans="1:26" ht="15.75" customHeight="1" x14ac:dyDescent="0.2">
      <c r="A65" s="1" t="s">
        <v>1328</v>
      </c>
      <c r="B65" s="1" t="s">
        <v>49</v>
      </c>
      <c r="C65" s="1" t="s">
        <v>75</v>
      </c>
      <c r="D65" s="1" t="s">
        <v>755</v>
      </c>
      <c r="E65" s="1" t="s">
        <v>201</v>
      </c>
      <c r="F65" s="30" t="s">
        <v>1338</v>
      </c>
    </row>
    <row r="66" spans="1:26" ht="15.75" customHeight="1" x14ac:dyDescent="0.2">
      <c r="A66" s="1">
        <v>1</v>
      </c>
      <c r="B66" s="34">
        <f t="shared" ref="B66:E66" si="20">B58/$F58</f>
        <v>0.1111111111111111</v>
      </c>
      <c r="C66" s="34">
        <f t="shared" si="20"/>
        <v>0.44444444444444442</v>
      </c>
      <c r="D66" s="34">
        <f t="shared" si="20"/>
        <v>0.4</v>
      </c>
      <c r="E66" s="34">
        <f t="shared" si="20"/>
        <v>4.4444444444444446E-2</v>
      </c>
      <c r="F66" s="35">
        <f t="shared" ref="F66:F70" si="21">SUM(B66:E66)</f>
        <v>1</v>
      </c>
    </row>
    <row r="67" spans="1:26" ht="15.75" customHeight="1" x14ac:dyDescent="0.2">
      <c r="A67" s="1">
        <v>2</v>
      </c>
      <c r="B67" s="34">
        <f t="shared" ref="B67:E67" si="22">B59/$F59</f>
        <v>0.12903225806451613</v>
      </c>
      <c r="C67" s="34">
        <f t="shared" si="22"/>
        <v>0.41935483870967744</v>
      </c>
      <c r="D67" s="34">
        <f t="shared" si="22"/>
        <v>0.38709677419354838</v>
      </c>
      <c r="E67" s="34">
        <f t="shared" si="22"/>
        <v>6.4516129032258063E-2</v>
      </c>
      <c r="F67" s="35">
        <f t="shared" si="21"/>
        <v>1</v>
      </c>
    </row>
    <row r="68" spans="1:26" ht="15.75" customHeight="1" x14ac:dyDescent="0.2">
      <c r="A68" s="1">
        <v>3</v>
      </c>
      <c r="B68" s="34">
        <f t="shared" ref="B68:E68" si="23">B60/$F60</f>
        <v>0.66666666666666663</v>
      </c>
      <c r="C68" s="34">
        <f t="shared" si="23"/>
        <v>0.18518518518518517</v>
      </c>
      <c r="D68" s="34">
        <f t="shared" si="23"/>
        <v>0.1111111111111111</v>
      </c>
      <c r="E68" s="34">
        <f t="shared" si="23"/>
        <v>3.7037037037037035E-2</v>
      </c>
      <c r="F68" s="35">
        <f t="shared" si="21"/>
        <v>1</v>
      </c>
    </row>
    <row r="69" spans="1:26" ht="15.75" customHeight="1" x14ac:dyDescent="0.2">
      <c r="A69" s="1">
        <v>3.2</v>
      </c>
      <c r="B69" s="34">
        <f t="shared" ref="B69:E69" si="24">B61/$F61</f>
        <v>0.66666666666666663</v>
      </c>
      <c r="C69" s="34">
        <f t="shared" si="24"/>
        <v>0.22222222222222221</v>
      </c>
      <c r="D69" s="34">
        <f t="shared" si="24"/>
        <v>0</v>
      </c>
      <c r="E69" s="34">
        <f t="shared" si="24"/>
        <v>0.1111111111111111</v>
      </c>
      <c r="F69" s="35">
        <f t="shared" si="21"/>
        <v>1</v>
      </c>
    </row>
    <row r="70" spans="1:26" ht="15.75" customHeight="1" x14ac:dyDescent="0.2">
      <c r="A70" s="1">
        <v>4</v>
      </c>
      <c r="B70" s="34">
        <f t="shared" ref="B70:E70" si="25">B62/$F62</f>
        <v>0.31578947368421051</v>
      </c>
      <c r="C70" s="34">
        <f t="shared" si="25"/>
        <v>0.31578947368421051</v>
      </c>
      <c r="D70" s="34">
        <f t="shared" si="25"/>
        <v>0.36842105263157893</v>
      </c>
      <c r="E70" s="34">
        <f t="shared" si="25"/>
        <v>0</v>
      </c>
      <c r="F70" s="35">
        <f t="shared" si="21"/>
        <v>1</v>
      </c>
    </row>
    <row r="71" spans="1:26" ht="15.75" customHeight="1" x14ac:dyDescent="0.2"/>
    <row r="72" spans="1:26" ht="4.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5.75" customHeight="1" x14ac:dyDescent="0.2"/>
    <row r="74" spans="1:26" ht="15.75" customHeight="1" x14ac:dyDescent="0.2">
      <c r="B74" s="19" t="s">
        <v>1640</v>
      </c>
    </row>
    <row r="75" spans="1:26" ht="15.75" customHeight="1" x14ac:dyDescent="0.2">
      <c r="A75" s="1" t="s">
        <v>1328</v>
      </c>
      <c r="B75" s="1" t="s">
        <v>1642</v>
      </c>
      <c r="C75" s="1" t="s">
        <v>1643</v>
      </c>
      <c r="D75" s="1" t="s">
        <v>1645</v>
      </c>
      <c r="E75" s="1" t="s">
        <v>1646</v>
      </c>
      <c r="F75" s="1" t="s">
        <v>1647</v>
      </c>
      <c r="G75" s="30" t="s">
        <v>1338</v>
      </c>
    </row>
    <row r="76" spans="1:26" ht="15.75" customHeight="1" x14ac:dyDescent="0.2">
      <c r="A76" s="1">
        <v>1</v>
      </c>
      <c r="B76" s="1">
        <f>COUNTIF(uniques!$J$2:$J$302,B$75)+COUNTIF(uniques!$J$905:$J$926,B$75)</f>
        <v>3</v>
      </c>
      <c r="C76" s="1">
        <f>COUNTIF(uniques!$J$2:$J$302,C$75)+COUNTIF(uniques!$J$905:$J$926,C$75)</f>
        <v>2</v>
      </c>
      <c r="D76" s="1">
        <f>COUNTIF(uniques!$J$2:$J$302,D$75)+COUNTIF(uniques!$J$905:$J$926,D$75)</f>
        <v>0</v>
      </c>
      <c r="E76" s="1">
        <f>COUNTIF(uniques!$J$2:$J$302,E$75)+COUNTIF(uniques!$J$905:$J$926,E$75)</f>
        <v>0</v>
      </c>
      <c r="F76" s="1">
        <f>COUNTIF(uniques!$J$2:$J$302,F$75)+COUNTIF(uniques!$J$905:$J$926,F$75)</f>
        <v>0</v>
      </c>
      <c r="G76" s="1">
        <f t="shared" ref="G76:G80" si="26">SUM(B76:F76)</f>
        <v>5</v>
      </c>
    </row>
    <row r="77" spans="1:26" ht="15.75" customHeight="1" x14ac:dyDescent="0.2">
      <c r="A77" s="1">
        <v>2</v>
      </c>
      <c r="B77" s="1">
        <f>COUNTIF(uniques!$J$303:$J$551,B$75)</f>
        <v>0</v>
      </c>
      <c r="C77" s="1">
        <f>COUNTIF(uniques!$J$303:$J$551,C$75)</f>
        <v>10</v>
      </c>
      <c r="D77" s="1">
        <f>COUNTIF(uniques!$J$303:$J$551,D$75)</f>
        <v>2</v>
      </c>
      <c r="E77" s="1">
        <f>COUNTIF(uniques!$J$303:$J$551,E$75)</f>
        <v>0</v>
      </c>
      <c r="F77" s="1">
        <f>COUNTIF(uniques!$J$303:$J$551,F$75)</f>
        <v>0</v>
      </c>
      <c r="G77" s="1">
        <f t="shared" si="26"/>
        <v>12</v>
      </c>
    </row>
    <row r="78" spans="1:26" ht="15.75" customHeight="1" x14ac:dyDescent="0.2">
      <c r="A78" s="1">
        <v>3</v>
      </c>
      <c r="B78" s="1">
        <f>COUNTIF(uniques!$J$552:$J$797,B$75)</f>
        <v>2</v>
      </c>
      <c r="C78" s="1">
        <f>COUNTIF(uniques!$J$552:$J$797,C$75)</f>
        <v>68</v>
      </c>
      <c r="D78" s="1">
        <f>COUNTIF(uniques!$J$552:$J$797,D$75)</f>
        <v>6</v>
      </c>
      <c r="E78" s="1">
        <f>COUNTIF(uniques!$J$552:$J$797,E$75)</f>
        <v>0</v>
      </c>
      <c r="F78" s="1">
        <f>COUNTIF(uniques!$J$552:$J$797,F$75)</f>
        <v>0</v>
      </c>
      <c r="G78" s="1">
        <f t="shared" si="26"/>
        <v>76</v>
      </c>
    </row>
    <row r="79" spans="1:26" ht="15.75" customHeight="1" x14ac:dyDescent="0.2">
      <c r="A79" s="1">
        <v>3.2</v>
      </c>
      <c r="B79" s="1">
        <f>COUNTIF(uniques!$J$798:$J$874,B$75)</f>
        <v>1</v>
      </c>
      <c r="C79" s="1">
        <f>COUNTIF(uniques!$J$798:$J$874,C$75)</f>
        <v>17</v>
      </c>
      <c r="D79" s="1">
        <f>COUNTIF(uniques!$J$798:$J$874,D$75)</f>
        <v>0</v>
      </c>
      <c r="E79" s="1">
        <f>COUNTIF(uniques!$J$798:$J$874,E$75)</f>
        <v>0</v>
      </c>
      <c r="F79" s="1">
        <f>COUNTIF(uniques!$J$798:$J$874,F$75)</f>
        <v>0</v>
      </c>
      <c r="G79" s="1">
        <f t="shared" si="26"/>
        <v>18</v>
      </c>
    </row>
    <row r="80" spans="1:26" ht="15.75" customHeight="1" x14ac:dyDescent="0.2">
      <c r="A80" s="1">
        <v>4</v>
      </c>
      <c r="B80" s="1">
        <f>COUNTIF(uniques!$J$875:$J$904,B$75)+COUNTIF(uniques!$J$927:$J$995,B$75)</f>
        <v>32</v>
      </c>
      <c r="C80" s="1">
        <f>COUNTIF(uniques!$J$875:$J$904,C$75)+COUNTIF(uniques!$J$927:$J$995,C$75)</f>
        <v>7</v>
      </c>
      <c r="D80" s="1">
        <f>COUNTIF(uniques!$J$875:$J$904,D$75)+COUNTIF(uniques!$J$927:$J$995,D$75)</f>
        <v>0</v>
      </c>
      <c r="E80" s="1">
        <f>COUNTIF(uniques!$J$875:$J$904,E$75)+COUNTIF(uniques!$J$927:$J$995,E$75)</f>
        <v>0</v>
      </c>
      <c r="F80" s="1">
        <f>COUNTIF(uniques!$J$875:$J$904,F$75)+COUNTIF(uniques!$J$927:$J$995,F$75)</f>
        <v>2</v>
      </c>
      <c r="G80" s="1">
        <f t="shared" si="26"/>
        <v>41</v>
      </c>
    </row>
    <row r="81" spans="1:26" ht="15.75" customHeight="1" x14ac:dyDescent="0.2"/>
    <row r="82" spans="1:26" ht="15.75" customHeight="1" x14ac:dyDescent="0.2">
      <c r="B82" s="19" t="s">
        <v>1679</v>
      </c>
    </row>
    <row r="83" spans="1:26" ht="15.75" customHeight="1" x14ac:dyDescent="0.2">
      <c r="A83" s="1" t="s">
        <v>1328</v>
      </c>
      <c r="B83" s="1" t="s">
        <v>1642</v>
      </c>
      <c r="C83" s="1" t="s">
        <v>1643</v>
      </c>
      <c r="D83" s="1" t="s">
        <v>1645</v>
      </c>
      <c r="E83" s="1" t="s">
        <v>1646</v>
      </c>
      <c r="F83" s="1" t="s">
        <v>1647</v>
      </c>
      <c r="G83" s="30" t="s">
        <v>1338</v>
      </c>
    </row>
    <row r="84" spans="1:26" ht="15.75" customHeight="1" x14ac:dyDescent="0.2">
      <c r="A84" s="1">
        <v>1</v>
      </c>
      <c r="B84" s="34">
        <f t="shared" ref="B84:F84" si="27">B76/$G76</f>
        <v>0.6</v>
      </c>
      <c r="C84" s="34">
        <f t="shared" si="27"/>
        <v>0.4</v>
      </c>
      <c r="D84" s="34">
        <f t="shared" si="27"/>
        <v>0</v>
      </c>
      <c r="E84" s="34">
        <f t="shared" si="27"/>
        <v>0</v>
      </c>
      <c r="F84" s="34">
        <f t="shared" si="27"/>
        <v>0</v>
      </c>
      <c r="G84" s="35">
        <f t="shared" ref="G84:G88" si="28">SUM(B84:F84)</f>
        <v>1</v>
      </c>
    </row>
    <row r="85" spans="1:26" ht="15.75" customHeight="1" x14ac:dyDescent="0.2">
      <c r="A85" s="1">
        <v>2</v>
      </c>
      <c r="B85" s="34">
        <f t="shared" ref="B85:F85" si="29">B77/$G77</f>
        <v>0</v>
      </c>
      <c r="C85" s="34">
        <f t="shared" si="29"/>
        <v>0.83333333333333337</v>
      </c>
      <c r="D85" s="34">
        <f t="shared" si="29"/>
        <v>0.16666666666666666</v>
      </c>
      <c r="E85" s="34">
        <f t="shared" si="29"/>
        <v>0</v>
      </c>
      <c r="F85" s="34">
        <f t="shared" si="29"/>
        <v>0</v>
      </c>
      <c r="G85" s="35">
        <f t="shared" si="28"/>
        <v>1</v>
      </c>
    </row>
    <row r="86" spans="1:26" ht="15.75" customHeight="1" x14ac:dyDescent="0.2">
      <c r="A86" s="1">
        <v>3</v>
      </c>
      <c r="B86" s="34">
        <f t="shared" ref="B86:F86" si="30">B78/$G78</f>
        <v>2.6315789473684209E-2</v>
      </c>
      <c r="C86" s="34">
        <f t="shared" si="30"/>
        <v>0.89473684210526316</v>
      </c>
      <c r="D86" s="34">
        <f t="shared" si="30"/>
        <v>7.8947368421052627E-2</v>
      </c>
      <c r="E86" s="34">
        <f t="shared" si="30"/>
        <v>0</v>
      </c>
      <c r="F86" s="34">
        <f t="shared" si="30"/>
        <v>0</v>
      </c>
      <c r="G86" s="35">
        <f t="shared" si="28"/>
        <v>1</v>
      </c>
    </row>
    <row r="87" spans="1:26" ht="15.75" customHeight="1" x14ac:dyDescent="0.2">
      <c r="A87" s="1">
        <v>3.2</v>
      </c>
      <c r="B87" s="34">
        <f t="shared" ref="B87:F87" si="31">B79/$G79</f>
        <v>5.5555555555555552E-2</v>
      </c>
      <c r="C87" s="34">
        <f t="shared" si="31"/>
        <v>0.94444444444444442</v>
      </c>
      <c r="D87" s="34">
        <f t="shared" si="31"/>
        <v>0</v>
      </c>
      <c r="E87" s="34">
        <f t="shared" si="31"/>
        <v>0</v>
      </c>
      <c r="F87" s="34">
        <f t="shared" si="31"/>
        <v>0</v>
      </c>
      <c r="G87" s="35">
        <f t="shared" si="28"/>
        <v>1</v>
      </c>
    </row>
    <row r="88" spans="1:26" ht="15.75" customHeight="1" x14ac:dyDescent="0.2">
      <c r="A88" s="1">
        <v>4</v>
      </c>
      <c r="B88" s="34">
        <f t="shared" ref="B88:F88" si="32">B80/$G80</f>
        <v>0.78048780487804881</v>
      </c>
      <c r="C88" s="34">
        <f t="shared" si="32"/>
        <v>0.17073170731707318</v>
      </c>
      <c r="D88" s="34">
        <f t="shared" si="32"/>
        <v>0</v>
      </c>
      <c r="E88" s="34">
        <f t="shared" si="32"/>
        <v>0</v>
      </c>
      <c r="F88" s="34">
        <f t="shared" si="32"/>
        <v>4.878048780487805E-2</v>
      </c>
      <c r="G88" s="35">
        <f t="shared" si="28"/>
        <v>1</v>
      </c>
    </row>
    <row r="89" spans="1:26" ht="15.75" customHeight="1" x14ac:dyDescent="0.2"/>
    <row r="90" spans="1:26" ht="15.75" customHeight="1" x14ac:dyDescent="0.2"/>
    <row r="91" spans="1:26" ht="15.75" customHeight="1" x14ac:dyDescent="0.2"/>
    <row r="92" spans="1:26" ht="4.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5.75" customHeight="1" x14ac:dyDescent="0.2"/>
    <row r="94" spans="1:26" ht="15.75" customHeight="1" x14ac:dyDescent="0.2">
      <c r="B94" s="19" t="s">
        <v>24</v>
      </c>
    </row>
    <row r="95" spans="1:26" ht="15.75" customHeight="1" x14ac:dyDescent="0.2">
      <c r="A95" s="1" t="s">
        <v>1328</v>
      </c>
      <c r="B95" s="44" t="s">
        <v>75</v>
      </c>
      <c r="C95" s="44" t="s">
        <v>454</v>
      </c>
      <c r="D95" s="44" t="s">
        <v>434</v>
      </c>
      <c r="E95" s="44" t="s">
        <v>356</v>
      </c>
      <c r="F95" s="44" t="s">
        <v>47</v>
      </c>
      <c r="G95" s="44" t="s">
        <v>62</v>
      </c>
      <c r="H95" s="45" t="s">
        <v>1338</v>
      </c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">
      <c r="A96" s="1">
        <v>1</v>
      </c>
      <c r="B96" s="1">
        <f>COUNTIF(uniques!$K$2:$K$302,B$95)+COUNTIF(uniques!$K$905:$K$926,B$95)</f>
        <v>17</v>
      </c>
      <c r="C96" s="1">
        <f>COUNTIF(uniques!$K$2:$K$302,C$95)+COUNTIF(uniques!$K$905:$K$926,C$95)</f>
        <v>14</v>
      </c>
      <c r="D96" s="1">
        <f>COUNTIF(uniques!$K$2:$K$302,D$95)+COUNTIF(uniques!$K$905:$K$926,D$95)</f>
        <v>32</v>
      </c>
      <c r="E96" s="1">
        <f>COUNTIF(uniques!$K$2:$K$302,E$95)+COUNTIF(uniques!$K$905:$K$926,E$95)</f>
        <v>18</v>
      </c>
      <c r="F96" s="1">
        <f>COUNTIF(uniques!$K$2:$K$302,F$95)+COUNTIF(uniques!$K$905:$K$926,F$95)</f>
        <v>34</v>
      </c>
      <c r="G96" s="1">
        <f>COUNTIF(uniques!$K$2:$K$302,G$95)+COUNTIF(uniques!$K$905:$K$926,G$95)</f>
        <v>206</v>
      </c>
      <c r="H96" s="1">
        <f t="shared" ref="H96:H100" si="33">SUM(B96:G96)</f>
        <v>321</v>
      </c>
      <c r="I96" s="44"/>
    </row>
    <row r="97" spans="1:26" ht="15.75" customHeight="1" x14ac:dyDescent="0.2">
      <c r="A97" s="1">
        <v>2</v>
      </c>
      <c r="B97" s="1">
        <f>COUNTIF(uniques!$K$303:$K$551,B$95)</f>
        <v>30</v>
      </c>
      <c r="C97" s="1">
        <f>COUNTIF(uniques!$K$303:$K$551,C$95)</f>
        <v>5</v>
      </c>
      <c r="D97" s="1">
        <f>COUNTIF(uniques!$K$303:$K$551,D$95)</f>
        <v>135</v>
      </c>
      <c r="E97" s="1">
        <f>COUNTIF(uniques!$K$303:$K$551,E$95)</f>
        <v>17</v>
      </c>
      <c r="F97" s="1">
        <f>COUNTIF(uniques!$K$303:$K$551,F$95)</f>
        <v>15</v>
      </c>
      <c r="G97" s="1">
        <f>COUNTIF(uniques!$K$303:$K$551,G$95)</f>
        <v>47</v>
      </c>
      <c r="H97" s="1">
        <f t="shared" si="33"/>
        <v>249</v>
      </c>
      <c r="I97" s="44"/>
    </row>
    <row r="98" spans="1:26" ht="15.75" customHeight="1" x14ac:dyDescent="0.2">
      <c r="A98" s="1">
        <v>3</v>
      </c>
      <c r="B98" s="1">
        <f>COUNTIF(uniques!$K$552:$K$797,B$95)</f>
        <v>11</v>
      </c>
      <c r="C98" s="1">
        <f>COUNTIF(uniques!$K$552:$K$797,C$95)</f>
        <v>2</v>
      </c>
      <c r="D98" s="1">
        <f>COUNTIF(uniques!$K$552:$K$797,D$95)</f>
        <v>21</v>
      </c>
      <c r="E98" s="1">
        <f>COUNTIF(uniques!$K$552:$K$797,E$95)</f>
        <v>58</v>
      </c>
      <c r="F98" s="1">
        <f>COUNTIF(uniques!$K$552:$K$797,F$95)</f>
        <v>136</v>
      </c>
      <c r="G98" s="1">
        <f>COUNTIF(uniques!$K$552:$K$797,G$95)</f>
        <v>16</v>
      </c>
      <c r="H98" s="1">
        <f t="shared" si="33"/>
        <v>244</v>
      </c>
      <c r="I98" s="44"/>
    </row>
    <row r="99" spans="1:26" ht="15.75" customHeight="1" x14ac:dyDescent="0.2">
      <c r="A99" s="1">
        <v>3.2</v>
      </c>
      <c r="B99" s="1">
        <f>COUNTIF(uniques!$K$798:$K$874,B$95)</f>
        <v>14</v>
      </c>
      <c r="C99" s="1">
        <f>COUNTIF(uniques!$K$798:$K$874,C$95)</f>
        <v>0</v>
      </c>
      <c r="D99" s="1">
        <f>COUNTIF(uniques!$K$798:$K$874,D$95)</f>
        <v>11</v>
      </c>
      <c r="E99" s="1">
        <f>COUNTIF(uniques!$K$798:$K$874,E$95)</f>
        <v>13</v>
      </c>
      <c r="F99" s="1">
        <f>COUNTIF(uniques!$K$798:$K$874,F$95)</f>
        <v>32</v>
      </c>
      <c r="G99" s="1">
        <f>COUNTIF(uniques!$K$798:$K$874,G$95)</f>
        <v>7</v>
      </c>
      <c r="H99" s="1">
        <f t="shared" si="33"/>
        <v>77</v>
      </c>
      <c r="I99" s="44"/>
    </row>
    <row r="100" spans="1:26" ht="15.75" customHeight="1" x14ac:dyDescent="0.2">
      <c r="A100" s="1">
        <v>4</v>
      </c>
      <c r="B100" s="1">
        <f>COUNTIF(uniques!$K$875:$K$904,B$95)+COUNTIF(uniques!$K$927:$K$995,B$95)</f>
        <v>8</v>
      </c>
      <c r="C100" s="1">
        <f>COUNTIF(uniques!$K$875:$K$904,C$95)+COUNTIF(uniques!$K$927:$K$995,C$95)</f>
        <v>1</v>
      </c>
      <c r="D100" s="1">
        <f>COUNTIF(uniques!$K$875:$K$904,D$95)+COUNTIF(uniques!$K$927:$K$995,D$95)</f>
        <v>7</v>
      </c>
      <c r="E100" s="1">
        <f>COUNTIF(uniques!$K$875:$K$904,E$95)+COUNTIF(uniques!$K$927:$K$995,E$95)</f>
        <v>9</v>
      </c>
      <c r="F100" s="1">
        <f>COUNTIF(uniques!$K$875:$K$904,F$95)+COUNTIF(uniques!$K$927:$K$995,F$95)</f>
        <v>27</v>
      </c>
      <c r="G100" s="1">
        <f>COUNTIF(uniques!$K$875:$K$904,G$95)+COUNTIF(uniques!$K$927:$K$995,G$95)</f>
        <v>46</v>
      </c>
      <c r="H100" s="1">
        <f t="shared" si="33"/>
        <v>98</v>
      </c>
      <c r="I100" s="44"/>
    </row>
    <row r="101" spans="1:26" ht="15.75" customHeight="1" x14ac:dyDescent="0.2">
      <c r="B101" s="1">
        <f t="shared" ref="B101:G101" si="34">SUM(B96:B100)</f>
        <v>80</v>
      </c>
      <c r="C101" s="1">
        <f t="shared" si="34"/>
        <v>22</v>
      </c>
      <c r="D101" s="1">
        <f t="shared" si="34"/>
        <v>206</v>
      </c>
      <c r="E101" s="1">
        <f t="shared" si="34"/>
        <v>115</v>
      </c>
      <c r="F101" s="1">
        <f t="shared" si="34"/>
        <v>244</v>
      </c>
      <c r="G101" s="1">
        <f t="shared" si="34"/>
        <v>322</v>
      </c>
      <c r="I101" s="44"/>
    </row>
    <row r="102" spans="1:26" ht="15.75" customHeight="1" x14ac:dyDescent="0.2">
      <c r="B102" s="19" t="s">
        <v>1742</v>
      </c>
      <c r="I102" s="44"/>
    </row>
    <row r="103" spans="1:26" ht="15.75" customHeight="1" x14ac:dyDescent="0.2">
      <c r="A103" s="1" t="s">
        <v>1328</v>
      </c>
      <c r="B103" s="44" t="s">
        <v>75</v>
      </c>
      <c r="C103" s="44" t="s">
        <v>454</v>
      </c>
      <c r="D103" s="44" t="s">
        <v>434</v>
      </c>
      <c r="E103" s="44" t="s">
        <v>356</v>
      </c>
      <c r="F103" s="44" t="s">
        <v>47</v>
      </c>
      <c r="G103" s="44" t="s">
        <v>62</v>
      </c>
      <c r="H103" s="45" t="s">
        <v>1338</v>
      </c>
      <c r="I103" s="44"/>
    </row>
    <row r="104" spans="1:26" ht="15.75" customHeight="1" x14ac:dyDescent="0.2">
      <c r="A104" s="1">
        <v>1</v>
      </c>
      <c r="B104" s="34">
        <f t="shared" ref="B104:G104" si="35">B96/$H96</f>
        <v>5.2959501557632398E-2</v>
      </c>
      <c r="C104" s="34">
        <f t="shared" si="35"/>
        <v>4.3613707165109032E-2</v>
      </c>
      <c r="D104" s="34">
        <f t="shared" si="35"/>
        <v>9.9688473520249218E-2</v>
      </c>
      <c r="E104" s="34">
        <f t="shared" si="35"/>
        <v>5.6074766355140186E-2</v>
      </c>
      <c r="F104" s="34">
        <f t="shared" si="35"/>
        <v>0.1059190031152648</v>
      </c>
      <c r="G104" s="34">
        <f t="shared" si="35"/>
        <v>0.64174454828660432</v>
      </c>
      <c r="H104" s="35">
        <f t="shared" ref="H104:H108" si="36">SUM(B104:G104)</f>
        <v>1</v>
      </c>
      <c r="I104" s="44"/>
    </row>
    <row r="105" spans="1:26" ht="15.75" customHeight="1" x14ac:dyDescent="0.2">
      <c r="A105" s="1">
        <v>2</v>
      </c>
      <c r="B105" s="34">
        <f t="shared" ref="B105:G105" si="37">B97/$H97</f>
        <v>0.12048192771084337</v>
      </c>
      <c r="C105" s="34">
        <f t="shared" si="37"/>
        <v>2.0080321285140562E-2</v>
      </c>
      <c r="D105" s="34">
        <f t="shared" si="37"/>
        <v>0.54216867469879515</v>
      </c>
      <c r="E105" s="34">
        <f t="shared" si="37"/>
        <v>6.8273092369477914E-2</v>
      </c>
      <c r="F105" s="34">
        <f t="shared" si="37"/>
        <v>6.0240963855421686E-2</v>
      </c>
      <c r="G105" s="34">
        <f t="shared" si="37"/>
        <v>0.18875502008032127</v>
      </c>
      <c r="H105" s="35">
        <f t="shared" si="36"/>
        <v>0.99999999999999989</v>
      </c>
      <c r="I105" s="44"/>
    </row>
    <row r="106" spans="1:26" ht="15.75" customHeight="1" x14ac:dyDescent="0.2">
      <c r="A106" s="1">
        <v>3</v>
      </c>
      <c r="B106" s="34">
        <f t="shared" ref="B106:G106" si="38">B98/$H98</f>
        <v>4.5081967213114756E-2</v>
      </c>
      <c r="C106" s="34">
        <f t="shared" si="38"/>
        <v>8.1967213114754103E-3</v>
      </c>
      <c r="D106" s="34">
        <f t="shared" si="38"/>
        <v>8.6065573770491802E-2</v>
      </c>
      <c r="E106" s="34">
        <f t="shared" si="38"/>
        <v>0.23770491803278687</v>
      </c>
      <c r="F106" s="34">
        <f t="shared" si="38"/>
        <v>0.55737704918032782</v>
      </c>
      <c r="G106" s="34">
        <f t="shared" si="38"/>
        <v>6.5573770491803282E-2</v>
      </c>
      <c r="H106" s="35">
        <f t="shared" si="36"/>
        <v>0.99999999999999989</v>
      </c>
      <c r="I106" s="44"/>
    </row>
    <row r="107" spans="1:26" ht="15.75" customHeight="1" x14ac:dyDescent="0.2">
      <c r="A107" s="1">
        <v>3.2</v>
      </c>
      <c r="B107" s="34">
        <f t="shared" ref="B107:G107" si="39">B99/$H99</f>
        <v>0.18181818181818182</v>
      </c>
      <c r="C107" s="34">
        <f t="shared" si="39"/>
        <v>0</v>
      </c>
      <c r="D107" s="34">
        <f t="shared" si="39"/>
        <v>0.14285714285714285</v>
      </c>
      <c r="E107" s="34">
        <f t="shared" si="39"/>
        <v>0.16883116883116883</v>
      </c>
      <c r="F107" s="34">
        <f t="shared" si="39"/>
        <v>0.41558441558441561</v>
      </c>
      <c r="G107" s="34">
        <f t="shared" si="39"/>
        <v>9.0909090909090912E-2</v>
      </c>
      <c r="H107" s="35">
        <f t="shared" si="36"/>
        <v>1</v>
      </c>
      <c r="I107" s="44"/>
    </row>
    <row r="108" spans="1:26" ht="15.75" customHeight="1" x14ac:dyDescent="0.2">
      <c r="A108" s="1">
        <v>4</v>
      </c>
      <c r="B108" s="34">
        <f t="shared" ref="B108:G108" si="40">B100/$H100</f>
        <v>8.1632653061224483E-2</v>
      </c>
      <c r="C108" s="34">
        <f t="shared" si="40"/>
        <v>1.020408163265306E-2</v>
      </c>
      <c r="D108" s="34">
        <f t="shared" si="40"/>
        <v>7.1428571428571425E-2</v>
      </c>
      <c r="E108" s="34">
        <f t="shared" si="40"/>
        <v>9.1836734693877556E-2</v>
      </c>
      <c r="F108" s="34">
        <f t="shared" si="40"/>
        <v>0.27551020408163263</v>
      </c>
      <c r="G108" s="34">
        <f t="shared" si="40"/>
        <v>0.46938775510204084</v>
      </c>
      <c r="H108" s="35">
        <f t="shared" si="36"/>
        <v>1</v>
      </c>
      <c r="I108" s="44"/>
    </row>
    <row r="109" spans="1:26" ht="15.75" customHeight="1" x14ac:dyDescent="0.2"/>
    <row r="110" spans="1:26" ht="15.75" customHeight="1" x14ac:dyDescent="0.2"/>
    <row r="111" spans="1:26" ht="4.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5.75" customHeight="1" x14ac:dyDescent="0.2"/>
    <row r="113" spans="1:17" ht="15.75" customHeight="1" x14ac:dyDescent="0.2">
      <c r="A113" s="1" t="s">
        <v>1767</v>
      </c>
      <c r="B113" s="1" t="s">
        <v>1768</v>
      </c>
      <c r="C113" s="1" t="s">
        <v>19</v>
      </c>
      <c r="D113" s="1" t="s">
        <v>1770</v>
      </c>
      <c r="E113" s="1" t="s">
        <v>1771</v>
      </c>
      <c r="L113" s="3" t="s">
        <v>1772</v>
      </c>
      <c r="M113" s="1">
        <v>1</v>
      </c>
      <c r="N113" s="1">
        <v>2</v>
      </c>
      <c r="O113" s="1">
        <v>3</v>
      </c>
      <c r="P113" s="1">
        <v>3.2</v>
      </c>
      <c r="Q113" s="1">
        <v>4</v>
      </c>
    </row>
    <row r="114" spans="1:17" ht="15.75" customHeight="1" x14ac:dyDescent="0.2">
      <c r="A114" s="1">
        <v>1</v>
      </c>
      <c r="B114" s="1">
        <v>40</v>
      </c>
      <c r="C114" s="1" t="s">
        <v>341</v>
      </c>
      <c r="D114" s="1" t="s">
        <v>175</v>
      </c>
      <c r="E114" s="1" t="str">
        <f>VLOOKUP(D114,countries!F:G,2,FALSE)</f>
        <v>Africa - south</v>
      </c>
      <c r="L114" s="1" t="s">
        <v>1775</v>
      </c>
      <c r="M114" s="1">
        <v>2</v>
      </c>
      <c r="N114" s="1">
        <v>3</v>
      </c>
      <c r="O114" s="1">
        <v>7</v>
      </c>
      <c r="P114" s="1">
        <v>0</v>
      </c>
      <c r="Q114" s="1">
        <v>0</v>
      </c>
    </row>
    <row r="115" spans="1:17" ht="15.75" customHeight="1" x14ac:dyDescent="0.2">
      <c r="A115" s="1">
        <v>1</v>
      </c>
      <c r="B115" s="1">
        <v>37</v>
      </c>
      <c r="C115" s="1" t="s">
        <v>906</v>
      </c>
      <c r="D115" s="1" t="s">
        <v>1334</v>
      </c>
      <c r="E115" s="1" t="str">
        <f>VLOOKUP(D115,countries!F:G,2,FALSE)</f>
        <v>Middleast</v>
      </c>
      <c r="L115" s="1" t="s">
        <v>1778</v>
      </c>
      <c r="M115" s="1">
        <v>1</v>
      </c>
      <c r="N115" s="1">
        <v>2</v>
      </c>
      <c r="O115" s="1">
        <v>0</v>
      </c>
      <c r="P115" s="1">
        <v>0</v>
      </c>
      <c r="Q115" s="1">
        <v>0</v>
      </c>
    </row>
    <row r="116" spans="1:17" ht="15.75" customHeight="1" x14ac:dyDescent="0.2">
      <c r="A116" s="1">
        <v>1</v>
      </c>
      <c r="B116" s="1">
        <v>29</v>
      </c>
      <c r="C116" s="1" t="s">
        <v>44</v>
      </c>
      <c r="D116" s="1" t="s">
        <v>45</v>
      </c>
      <c r="E116" s="1" t="str">
        <f>VLOOKUP(D116,countries!F:G,2,FALSE)</f>
        <v>India</v>
      </c>
      <c r="L116" s="1" t="s">
        <v>1779</v>
      </c>
      <c r="M116" s="1">
        <v>12</v>
      </c>
      <c r="N116" s="1">
        <v>13</v>
      </c>
      <c r="O116" s="1">
        <v>4</v>
      </c>
      <c r="P116" s="1">
        <v>2</v>
      </c>
      <c r="Q116" s="1">
        <v>0</v>
      </c>
    </row>
    <row r="117" spans="1:17" ht="15.75" customHeight="1" x14ac:dyDescent="0.2">
      <c r="A117" s="1">
        <v>1</v>
      </c>
      <c r="B117" s="1">
        <v>27</v>
      </c>
      <c r="C117" s="1" t="s">
        <v>353</v>
      </c>
      <c r="D117" s="1" t="s">
        <v>107</v>
      </c>
      <c r="E117" s="1" t="str">
        <f>VLOOKUP(D117,countries!F:G,2,FALSE)</f>
        <v>Africa - northwest</v>
      </c>
      <c r="L117" s="1" t="s">
        <v>1784</v>
      </c>
      <c r="M117" s="1">
        <v>63</v>
      </c>
      <c r="N117" s="1">
        <v>31</v>
      </c>
      <c r="O117" s="1">
        <v>6</v>
      </c>
      <c r="P117" s="1">
        <v>3</v>
      </c>
      <c r="Q117" s="1">
        <v>1</v>
      </c>
    </row>
    <row r="118" spans="1:17" ht="15.75" customHeight="1" x14ac:dyDescent="0.2">
      <c r="A118" s="1">
        <v>1</v>
      </c>
      <c r="B118" s="1">
        <v>26</v>
      </c>
      <c r="C118" s="1" t="s">
        <v>236</v>
      </c>
      <c r="D118" s="1" t="s">
        <v>253</v>
      </c>
      <c r="E118" s="1" t="str">
        <f>VLOOKUP(D118,countries!F:G,2,FALSE)</f>
        <v>China</v>
      </c>
      <c r="L118" s="1" t="s">
        <v>1785</v>
      </c>
      <c r="M118" s="1">
        <v>82</v>
      </c>
      <c r="N118" s="1">
        <v>71</v>
      </c>
      <c r="O118" s="1">
        <v>38</v>
      </c>
      <c r="P118" s="1">
        <v>15</v>
      </c>
      <c r="Q118" s="1">
        <v>14</v>
      </c>
    </row>
    <row r="119" spans="1:17" ht="15.75" customHeight="1" x14ac:dyDescent="0.2">
      <c r="A119" s="1">
        <v>1</v>
      </c>
      <c r="B119" s="1">
        <v>19</v>
      </c>
      <c r="C119" s="1" t="s">
        <v>174</v>
      </c>
      <c r="D119" s="1" t="s">
        <v>175</v>
      </c>
      <c r="E119" s="1" t="str">
        <f>VLOOKUP(D119,countries!F:G,2,FALSE)</f>
        <v>Africa - south</v>
      </c>
      <c r="L119" s="1" t="s">
        <v>947</v>
      </c>
      <c r="M119" s="1">
        <v>1</v>
      </c>
      <c r="N119" s="1">
        <v>6</v>
      </c>
      <c r="O119" s="1">
        <v>1</v>
      </c>
      <c r="P119" s="1">
        <v>0</v>
      </c>
      <c r="Q119" s="1">
        <v>0</v>
      </c>
    </row>
    <row r="120" spans="1:17" ht="15.75" customHeight="1" x14ac:dyDescent="0.2">
      <c r="A120" s="1">
        <v>1</v>
      </c>
      <c r="B120" s="1">
        <v>12</v>
      </c>
      <c r="C120" s="1" t="s">
        <v>213</v>
      </c>
      <c r="D120" s="1" t="s">
        <v>175</v>
      </c>
      <c r="E120" s="1" t="str">
        <f>VLOOKUP(D120,countries!F:G,2,FALSE)</f>
        <v>Africa - south</v>
      </c>
      <c r="L120" s="1" t="s">
        <v>236</v>
      </c>
      <c r="M120" s="1">
        <v>26</v>
      </c>
      <c r="N120" s="1">
        <v>10</v>
      </c>
      <c r="O120" s="1">
        <v>4</v>
      </c>
      <c r="P120" s="1">
        <v>0</v>
      </c>
      <c r="Q120" s="1">
        <v>0</v>
      </c>
    </row>
    <row r="121" spans="1:17" ht="15.75" customHeight="1" x14ac:dyDescent="0.2">
      <c r="A121" s="1">
        <v>1</v>
      </c>
      <c r="B121" s="1">
        <v>12</v>
      </c>
      <c r="C121" s="1" t="s">
        <v>578</v>
      </c>
      <c r="D121" s="1" t="s">
        <v>816</v>
      </c>
      <c r="E121" s="1" t="str">
        <f>VLOOKUP(D121,countries!F:G,2,FALSE)</f>
        <v>Africa - northeast</v>
      </c>
      <c r="L121" s="1" t="s">
        <v>1790</v>
      </c>
      <c r="M121" s="1">
        <v>0</v>
      </c>
      <c r="N121" s="1">
        <v>1</v>
      </c>
      <c r="O121" s="1">
        <v>3</v>
      </c>
      <c r="P121" s="1">
        <v>0</v>
      </c>
      <c r="Q121" s="1">
        <v>0</v>
      </c>
    </row>
    <row r="122" spans="1:17" ht="15.75" customHeight="1" x14ac:dyDescent="0.2">
      <c r="A122" s="1">
        <v>1</v>
      </c>
      <c r="B122" s="1">
        <v>9</v>
      </c>
      <c r="C122" s="1" t="s">
        <v>73</v>
      </c>
      <c r="D122" s="1" t="s">
        <v>86</v>
      </c>
      <c r="E122" s="1" t="str">
        <f>VLOOKUP(D122,countries!F:G,2,FALSE)</f>
        <v>South America - south or east</v>
      </c>
      <c r="L122" s="1" t="s">
        <v>1793</v>
      </c>
      <c r="M122" s="1">
        <v>3</v>
      </c>
      <c r="N122" s="1">
        <v>2</v>
      </c>
      <c r="O122" s="1">
        <v>1</v>
      </c>
      <c r="P122" s="1">
        <v>1</v>
      </c>
      <c r="Q122" s="1">
        <v>0</v>
      </c>
    </row>
    <row r="123" spans="1:17" ht="15.75" customHeight="1" x14ac:dyDescent="0.2">
      <c r="A123" s="1">
        <v>1</v>
      </c>
      <c r="B123" s="1">
        <v>9</v>
      </c>
      <c r="C123" s="1" t="s">
        <v>106</v>
      </c>
      <c r="D123" s="1" t="s">
        <v>107</v>
      </c>
      <c r="E123" s="1" t="str">
        <f>VLOOKUP(D123,countries!F:G,2,FALSE)</f>
        <v>Africa - northwest</v>
      </c>
      <c r="L123" s="1" t="s">
        <v>44</v>
      </c>
      <c r="M123" s="1">
        <v>29</v>
      </c>
      <c r="N123" s="1">
        <v>13</v>
      </c>
      <c r="O123" s="1">
        <v>0</v>
      </c>
      <c r="P123" s="1">
        <v>3</v>
      </c>
      <c r="Q123" s="1">
        <v>1</v>
      </c>
    </row>
    <row r="124" spans="1:17" ht="15.75" customHeight="1" x14ac:dyDescent="0.2">
      <c r="A124" s="1">
        <v>1</v>
      </c>
      <c r="B124" s="1">
        <v>9</v>
      </c>
      <c r="C124" s="1" t="s">
        <v>1660</v>
      </c>
      <c r="D124" s="1" t="s">
        <v>1335</v>
      </c>
      <c r="E124" s="1" t="str">
        <f>VLOOKUP(D124,countries!F:G,2,FALSE)</f>
        <v>North America</v>
      </c>
      <c r="L124" s="1" t="s">
        <v>1802</v>
      </c>
      <c r="M124" s="1">
        <v>39</v>
      </c>
      <c r="N124" s="1">
        <v>10</v>
      </c>
      <c r="O124" s="1">
        <v>4</v>
      </c>
      <c r="P124" s="1">
        <v>2</v>
      </c>
      <c r="Q124" s="1">
        <v>2</v>
      </c>
    </row>
    <row r="125" spans="1:17" ht="15.75" customHeight="1" x14ac:dyDescent="0.2">
      <c r="A125" s="1">
        <v>1</v>
      </c>
      <c r="B125" s="1">
        <v>8</v>
      </c>
      <c r="C125" s="1" t="s">
        <v>858</v>
      </c>
      <c r="D125" s="1" t="s">
        <v>279</v>
      </c>
      <c r="E125" s="1" t="str">
        <f>VLOOKUP(D125,countries!F:G,2,FALSE)</f>
        <v>South America - north or west</v>
      </c>
      <c r="L125" s="1" t="s">
        <v>1805</v>
      </c>
      <c r="M125" s="1">
        <v>20</v>
      </c>
      <c r="N125" s="1">
        <v>5</v>
      </c>
      <c r="O125" s="1">
        <v>9</v>
      </c>
      <c r="P125" s="1">
        <v>1</v>
      </c>
      <c r="Q125" s="1">
        <v>1</v>
      </c>
    </row>
    <row r="126" spans="1:17" ht="15.75" customHeight="1" x14ac:dyDescent="0.2">
      <c r="A126" s="1">
        <v>1</v>
      </c>
      <c r="B126" s="1">
        <v>7</v>
      </c>
      <c r="C126" s="1" t="s">
        <v>877</v>
      </c>
      <c r="D126" s="1" t="s">
        <v>86</v>
      </c>
      <c r="E126" s="1" t="str">
        <f>VLOOKUP(D126,countries!F:G,2,FALSE)</f>
        <v>South America - south or east</v>
      </c>
      <c r="L126" s="1" t="s">
        <v>1808</v>
      </c>
      <c r="M126" s="1">
        <v>5</v>
      </c>
      <c r="N126" s="1">
        <v>6</v>
      </c>
      <c r="O126" s="1">
        <v>4</v>
      </c>
      <c r="P126" s="1">
        <v>0</v>
      </c>
      <c r="Q126" s="1">
        <v>0</v>
      </c>
    </row>
    <row r="127" spans="1:17" ht="15.75" customHeight="1" x14ac:dyDescent="0.2">
      <c r="A127" s="1">
        <v>1</v>
      </c>
      <c r="B127" s="1">
        <v>7</v>
      </c>
      <c r="C127" s="1" t="s">
        <v>386</v>
      </c>
      <c r="D127" s="1" t="s">
        <v>107</v>
      </c>
      <c r="E127" s="1" t="str">
        <f>VLOOKUP(D127,countries!F:G,2,FALSE)</f>
        <v>Africa - northwest</v>
      </c>
      <c r="L127" s="1" t="s">
        <v>1813</v>
      </c>
      <c r="M127" s="1">
        <v>16</v>
      </c>
      <c r="N127" s="1">
        <v>20</v>
      </c>
      <c r="O127" s="1">
        <v>11</v>
      </c>
      <c r="P127" s="1">
        <v>21</v>
      </c>
      <c r="Q127" s="1">
        <v>67</v>
      </c>
    </row>
    <row r="128" spans="1:17" ht="15.75" customHeight="1" x14ac:dyDescent="0.2">
      <c r="A128" s="1">
        <v>1</v>
      </c>
      <c r="B128" s="1">
        <v>7</v>
      </c>
      <c r="C128" s="1" t="s">
        <v>917</v>
      </c>
      <c r="D128" s="1" t="s">
        <v>175</v>
      </c>
      <c r="E128" s="1" t="str">
        <f>VLOOKUP(D128,countries!F:G,2,FALSE)</f>
        <v>Africa - south</v>
      </c>
      <c r="L128" s="1" t="s">
        <v>1814</v>
      </c>
      <c r="M128" s="1">
        <v>19</v>
      </c>
      <c r="N128" s="1">
        <v>28</v>
      </c>
      <c r="O128" s="1">
        <v>149</v>
      </c>
      <c r="P128" s="1">
        <v>28</v>
      </c>
      <c r="Q128" s="1">
        <v>13</v>
      </c>
    </row>
    <row r="129" spans="1:17" ht="15.75" customHeight="1" x14ac:dyDescent="0.2">
      <c r="A129" s="1">
        <v>1</v>
      </c>
      <c r="B129" s="1">
        <v>6</v>
      </c>
      <c r="C129" s="1" t="s">
        <v>1584</v>
      </c>
      <c r="D129" s="1" t="s">
        <v>1335</v>
      </c>
      <c r="E129" s="1" t="str">
        <f>VLOOKUP(D129,countries!F:G,2,FALSE)</f>
        <v>North America</v>
      </c>
      <c r="L129" s="1" t="s">
        <v>1818</v>
      </c>
      <c r="M129" s="1">
        <v>3</v>
      </c>
      <c r="N129" s="1">
        <v>26</v>
      </c>
      <c r="O129" s="1">
        <v>2</v>
      </c>
      <c r="P129" s="1">
        <v>1</v>
      </c>
      <c r="Q129" s="1">
        <v>0</v>
      </c>
    </row>
    <row r="130" spans="1:17" ht="15.75" customHeight="1" x14ac:dyDescent="0.2">
      <c r="A130" s="1">
        <v>1</v>
      </c>
      <c r="B130" s="1">
        <v>5</v>
      </c>
      <c r="C130" s="1" t="s">
        <v>1480</v>
      </c>
      <c r="D130" s="1" t="s">
        <v>279</v>
      </c>
      <c r="E130" s="1" t="str">
        <f>VLOOKUP(D130,countries!F:G,2,FALSE)</f>
        <v>South America - north or west</v>
      </c>
      <c r="L130" s="1" t="s">
        <v>1821</v>
      </c>
      <c r="M130" s="1">
        <v>2</v>
      </c>
      <c r="N130" s="1">
        <v>2</v>
      </c>
      <c r="O130" s="1">
        <v>3</v>
      </c>
      <c r="P130" s="1">
        <v>0</v>
      </c>
      <c r="Q130" s="1">
        <v>0</v>
      </c>
    </row>
    <row r="131" spans="1:17" ht="15.75" customHeight="1" x14ac:dyDescent="0.2">
      <c r="A131" s="1">
        <v>1</v>
      </c>
      <c r="B131" s="1">
        <v>5</v>
      </c>
      <c r="C131" s="1" t="s">
        <v>1580</v>
      </c>
      <c r="D131" s="1" t="s">
        <v>1336</v>
      </c>
      <c r="E131" s="1" t="str">
        <f>VLOOKUP(D131,countries!F:G,2,FALSE)</f>
        <v>Northeast Asia</v>
      </c>
    </row>
    <row r="132" spans="1:17" ht="15.75" customHeight="1" x14ac:dyDescent="0.2">
      <c r="A132" s="1">
        <v>1</v>
      </c>
      <c r="B132" s="1">
        <v>5</v>
      </c>
      <c r="C132" s="1" t="s">
        <v>987</v>
      </c>
      <c r="D132" s="1" t="s">
        <v>107</v>
      </c>
      <c r="E132" s="1" t="str">
        <f>VLOOKUP(D132,countries!F:G,2,FALSE)</f>
        <v>Africa - northwest</v>
      </c>
    </row>
    <row r="133" spans="1:17" ht="15.75" customHeight="1" x14ac:dyDescent="0.2">
      <c r="A133" s="1">
        <v>1</v>
      </c>
      <c r="B133" s="1">
        <v>5</v>
      </c>
      <c r="C133" s="1" t="s">
        <v>440</v>
      </c>
      <c r="D133" s="1" t="s">
        <v>107</v>
      </c>
      <c r="E133" s="1" t="str">
        <f>VLOOKUP(D133,countries!F:G,2,FALSE)</f>
        <v>Africa - northwest</v>
      </c>
    </row>
    <row r="134" spans="1:17" ht="15.75" customHeight="1" x14ac:dyDescent="0.2">
      <c r="A134" s="1">
        <v>1</v>
      </c>
      <c r="B134" s="1">
        <v>5</v>
      </c>
      <c r="C134" s="1" t="s">
        <v>374</v>
      </c>
      <c r="D134" s="1" t="s">
        <v>374</v>
      </c>
      <c r="E134" s="1" t="str">
        <f>VLOOKUP(D134,countries!F:G,2,FALSE)</f>
        <v>North America</v>
      </c>
    </row>
    <row r="135" spans="1:17" ht="15.75" customHeight="1" x14ac:dyDescent="0.2">
      <c r="A135" s="1">
        <v>1</v>
      </c>
      <c r="B135" s="1">
        <v>4</v>
      </c>
      <c r="C135" s="1" t="s">
        <v>271</v>
      </c>
      <c r="D135" s="1" t="s">
        <v>107</v>
      </c>
      <c r="E135" s="1" t="str">
        <f>VLOOKUP(D135,countries!F:G,2,FALSE)</f>
        <v>Africa - northwest</v>
      </c>
    </row>
    <row r="136" spans="1:17" ht="15.75" customHeight="1" x14ac:dyDescent="0.2">
      <c r="A136" s="1">
        <v>1</v>
      </c>
      <c r="B136" s="1">
        <v>4</v>
      </c>
      <c r="C136" s="1" t="s">
        <v>199</v>
      </c>
      <c r="D136" s="1" t="s">
        <v>175</v>
      </c>
      <c r="E136" s="1" t="str">
        <f>VLOOKUP(D136,countries!F:G,2,FALSE)</f>
        <v>Africa - south</v>
      </c>
    </row>
    <row r="137" spans="1:17" ht="15.75" customHeight="1" x14ac:dyDescent="0.2">
      <c r="A137" s="1">
        <v>1</v>
      </c>
      <c r="B137" s="1">
        <v>3</v>
      </c>
      <c r="C137" s="1" t="s">
        <v>698</v>
      </c>
      <c r="D137" s="1" t="s">
        <v>107</v>
      </c>
      <c r="E137" s="1" t="str">
        <f>VLOOKUP(D137,countries!F:G,2,FALSE)</f>
        <v>Africa - northwest</v>
      </c>
    </row>
    <row r="138" spans="1:17" ht="15.75" customHeight="1" x14ac:dyDescent="0.2">
      <c r="A138" s="1">
        <v>1</v>
      </c>
      <c r="B138" s="1">
        <v>2</v>
      </c>
      <c r="C138" s="1" t="s">
        <v>169</v>
      </c>
      <c r="D138" s="1" t="s">
        <v>279</v>
      </c>
      <c r="E138" s="1" t="str">
        <f>VLOOKUP(D138,countries!F:G,2,FALSE)</f>
        <v>South America - north or west</v>
      </c>
    </row>
    <row r="139" spans="1:17" ht="15.75" customHeight="1" x14ac:dyDescent="0.2">
      <c r="A139" s="1">
        <v>1</v>
      </c>
      <c r="B139" s="1">
        <v>2</v>
      </c>
      <c r="C139" s="1" t="s">
        <v>933</v>
      </c>
      <c r="D139" s="1" t="s">
        <v>107</v>
      </c>
      <c r="E139" s="1" t="str">
        <f>VLOOKUP(D139,countries!F:G,2,FALSE)</f>
        <v>Africa - northwest</v>
      </c>
    </row>
    <row r="140" spans="1:17" ht="15.75" customHeight="1" x14ac:dyDescent="0.2">
      <c r="A140" s="1">
        <v>1</v>
      </c>
      <c r="B140" s="1">
        <v>2</v>
      </c>
      <c r="C140" s="1" t="s">
        <v>1539</v>
      </c>
      <c r="D140" s="1" t="s">
        <v>1334</v>
      </c>
      <c r="E140" s="1" t="str">
        <f>VLOOKUP(D140,countries!F:G,2,FALSE)</f>
        <v>Middleast</v>
      </c>
    </row>
    <row r="141" spans="1:17" ht="15.75" customHeight="1" x14ac:dyDescent="0.2">
      <c r="A141" s="1">
        <v>1</v>
      </c>
      <c r="B141" s="1">
        <v>2</v>
      </c>
      <c r="C141" s="1" t="s">
        <v>296</v>
      </c>
      <c r="D141" s="1" t="s">
        <v>86</v>
      </c>
      <c r="E141" s="1" t="str">
        <f>VLOOKUP(D141,countries!F:G,2,FALSE)</f>
        <v>South America - south or east</v>
      </c>
    </row>
    <row r="142" spans="1:17" ht="15.75" customHeight="1" x14ac:dyDescent="0.2">
      <c r="A142" s="1">
        <v>1</v>
      </c>
      <c r="B142" s="1">
        <v>2</v>
      </c>
      <c r="C142" s="1" t="s">
        <v>1577</v>
      </c>
      <c r="D142" s="1" t="s">
        <v>1333</v>
      </c>
      <c r="E142" s="1" t="str">
        <f>VLOOKUP(D142,countries!F:G,2,FALSE)</f>
        <v>Soviet Union</v>
      </c>
    </row>
    <row r="143" spans="1:17" ht="15.75" customHeight="1" x14ac:dyDescent="0.2">
      <c r="A143" s="1">
        <v>1</v>
      </c>
      <c r="B143" s="1">
        <v>2</v>
      </c>
      <c r="C143" s="1" t="s">
        <v>1572</v>
      </c>
      <c r="D143" s="1" t="s">
        <v>1337</v>
      </c>
      <c r="E143" s="1" t="str">
        <f>VLOOKUP(D143,countries!F:G,2,FALSE)</f>
        <v>Southeast Asia</v>
      </c>
    </row>
    <row r="144" spans="1:17" ht="15.75" customHeight="1" x14ac:dyDescent="0.2">
      <c r="A144" s="1">
        <v>1</v>
      </c>
      <c r="B144" s="1">
        <v>1</v>
      </c>
      <c r="C144" s="1" t="s">
        <v>1843</v>
      </c>
      <c r="D144" s="1" t="s">
        <v>1330</v>
      </c>
      <c r="E144" s="1" t="str">
        <f>VLOOKUP(D144,countries!F:G,2,FALSE)</f>
        <v>Africa - central</v>
      </c>
    </row>
    <row r="145" spans="1:5" ht="15.75" customHeight="1" x14ac:dyDescent="0.2">
      <c r="A145" s="1">
        <v>1</v>
      </c>
      <c r="B145" s="1">
        <v>1</v>
      </c>
      <c r="C145" s="1" t="s">
        <v>947</v>
      </c>
      <c r="D145" s="1" t="s">
        <v>1308</v>
      </c>
      <c r="E145" s="1" t="str">
        <f>VLOOKUP(D145,countries!F:G,2,FALSE)</f>
        <v>Australia</v>
      </c>
    </row>
    <row r="146" spans="1:5" ht="15.75" customHeight="1" x14ac:dyDescent="0.2">
      <c r="A146" s="1">
        <v>1</v>
      </c>
      <c r="B146" s="1">
        <v>1</v>
      </c>
      <c r="C146" s="1" t="s">
        <v>996</v>
      </c>
      <c r="D146" s="1" t="s">
        <v>107</v>
      </c>
      <c r="E146" s="1" t="str">
        <f>VLOOKUP(D146,countries!F:G,2,FALSE)</f>
        <v>Africa - northwest</v>
      </c>
    </row>
    <row r="147" spans="1:5" ht="15.75" customHeight="1" x14ac:dyDescent="0.2">
      <c r="A147" s="1">
        <v>1</v>
      </c>
      <c r="B147" s="1">
        <v>1</v>
      </c>
      <c r="C147" s="1" t="s">
        <v>1608</v>
      </c>
      <c r="D147" s="1" t="s">
        <v>1332</v>
      </c>
      <c r="E147" s="1" t="str">
        <f>VLOOKUP(D147,countries!F:G,2,FALSE)</f>
        <v>Europe - south</v>
      </c>
    </row>
    <row r="148" spans="1:5" ht="15.75" customHeight="1" x14ac:dyDescent="0.2">
      <c r="A148" s="1">
        <v>1</v>
      </c>
      <c r="B148" s="1">
        <v>1</v>
      </c>
      <c r="C148" s="1" t="s">
        <v>1849</v>
      </c>
      <c r="D148" s="1" t="s">
        <v>279</v>
      </c>
      <c r="E148" s="1" t="str">
        <f>VLOOKUP(D148,countries!F:G,2,FALSE)</f>
        <v>South America - north or west</v>
      </c>
    </row>
    <row r="149" spans="1:5" ht="15.75" customHeight="1" x14ac:dyDescent="0.2">
      <c r="A149" s="1">
        <v>1</v>
      </c>
      <c r="B149" s="1">
        <v>1</v>
      </c>
      <c r="C149" s="1" t="s">
        <v>569</v>
      </c>
      <c r="D149" s="1" t="s">
        <v>801</v>
      </c>
      <c r="E149" s="1" t="str">
        <f>VLOOKUP(D149,countries!F:G,2,FALSE)</f>
        <v>Africa - north</v>
      </c>
    </row>
    <row r="150" spans="1:5" ht="15.75" customHeight="1" x14ac:dyDescent="0.2">
      <c r="A150" s="1">
        <v>1</v>
      </c>
      <c r="B150" s="1">
        <v>1</v>
      </c>
      <c r="C150" s="1" t="s">
        <v>1483</v>
      </c>
      <c r="D150" s="1" t="s">
        <v>1332</v>
      </c>
      <c r="E150" s="1" t="str">
        <f>VLOOKUP(D150,countries!F:G,2,FALSE)</f>
        <v>Europe - south</v>
      </c>
    </row>
    <row r="151" spans="1:5" ht="15.75" customHeight="1" x14ac:dyDescent="0.2">
      <c r="A151" s="1">
        <v>1</v>
      </c>
      <c r="B151" s="1">
        <v>1</v>
      </c>
      <c r="C151" s="1" t="s">
        <v>1530</v>
      </c>
      <c r="D151" s="1" t="s">
        <v>1332</v>
      </c>
      <c r="E151" s="1" t="str">
        <f>VLOOKUP(D151,countries!F:G,2,FALSE)</f>
        <v>Europe - south</v>
      </c>
    </row>
    <row r="152" spans="1:5" ht="15.75" customHeight="1" x14ac:dyDescent="0.2">
      <c r="A152" s="1">
        <v>1</v>
      </c>
      <c r="B152" s="1">
        <v>1</v>
      </c>
      <c r="C152" s="1" t="s">
        <v>1350</v>
      </c>
      <c r="D152" s="1" t="s">
        <v>1330</v>
      </c>
      <c r="E152" s="1" t="str">
        <f>VLOOKUP(D152,countries!F:G,2,FALSE)</f>
        <v>Africa - central</v>
      </c>
    </row>
    <row r="153" spans="1:5" ht="15.75" customHeight="1" x14ac:dyDescent="0.2">
      <c r="A153" s="1">
        <v>1</v>
      </c>
      <c r="B153" s="1">
        <v>1</v>
      </c>
      <c r="C153" s="1" t="s">
        <v>1706</v>
      </c>
      <c r="D153" s="1" t="s">
        <v>86</v>
      </c>
      <c r="E153" s="1" t="str">
        <f>VLOOKUP(D153,countries!F:G,2,FALSE)</f>
        <v>South America - south or east</v>
      </c>
    </row>
    <row r="154" spans="1:5" ht="15.75" customHeight="1" x14ac:dyDescent="0.2">
      <c r="A154" s="1">
        <v>1</v>
      </c>
      <c r="B154" s="1">
        <v>1</v>
      </c>
      <c r="C154" s="1" t="s">
        <v>1039</v>
      </c>
      <c r="D154" s="1" t="s">
        <v>1337</v>
      </c>
      <c r="E154" s="1" t="str">
        <f>VLOOKUP(D154,countries!F:G,2,FALSE)</f>
        <v>Southeast Asia</v>
      </c>
    </row>
    <row r="155" spans="1:5" ht="15.75" customHeight="1" x14ac:dyDescent="0.2">
      <c r="A155" s="1">
        <v>2</v>
      </c>
      <c r="B155" s="1">
        <v>34</v>
      </c>
      <c r="C155" s="1" t="s">
        <v>341</v>
      </c>
      <c r="D155" s="1" t="s">
        <v>175</v>
      </c>
      <c r="E155" s="1" t="str">
        <f>VLOOKUP(D155,countries!F:G,2,FALSE)</f>
        <v>Africa - south</v>
      </c>
    </row>
    <row r="156" spans="1:5" ht="15.75" customHeight="1" x14ac:dyDescent="0.2">
      <c r="A156" s="1">
        <v>2</v>
      </c>
      <c r="B156" s="1">
        <v>17</v>
      </c>
      <c r="C156" s="1" t="s">
        <v>174</v>
      </c>
      <c r="D156" s="1" t="s">
        <v>175</v>
      </c>
      <c r="E156" s="1" t="str">
        <f>VLOOKUP(D156,countries!F:G,2,FALSE)</f>
        <v>Africa - south</v>
      </c>
    </row>
    <row r="157" spans="1:5" ht="15.75" customHeight="1" x14ac:dyDescent="0.2">
      <c r="A157" s="1">
        <v>2</v>
      </c>
      <c r="B157" s="1">
        <v>13</v>
      </c>
      <c r="C157" s="1" t="s">
        <v>44</v>
      </c>
      <c r="D157" s="1" t="s">
        <v>45</v>
      </c>
      <c r="E157" s="1" t="str">
        <f>VLOOKUP(D157,countries!F:G,2,FALSE)</f>
        <v>India</v>
      </c>
    </row>
    <row r="158" spans="1:5" ht="15.75" customHeight="1" x14ac:dyDescent="0.2">
      <c r="A158" s="1">
        <v>2</v>
      </c>
      <c r="B158" s="1">
        <v>13</v>
      </c>
      <c r="C158" s="1" t="s">
        <v>353</v>
      </c>
      <c r="D158" s="1" t="s">
        <v>107</v>
      </c>
      <c r="E158" s="1" t="str">
        <f>VLOOKUP(D158,countries!F:G,2,FALSE)</f>
        <v>Africa - northwest</v>
      </c>
    </row>
    <row r="159" spans="1:5" ht="15.75" customHeight="1" x14ac:dyDescent="0.2">
      <c r="A159" s="1">
        <v>2</v>
      </c>
      <c r="B159" s="1">
        <v>13</v>
      </c>
      <c r="C159" s="1" t="s">
        <v>578</v>
      </c>
      <c r="D159" s="1" t="s">
        <v>816</v>
      </c>
      <c r="E159" s="1" t="str">
        <f>VLOOKUP(D159,countries!F:G,2,FALSE)</f>
        <v>Africa - northeast</v>
      </c>
    </row>
    <row r="160" spans="1:5" ht="15.75" customHeight="1" x14ac:dyDescent="0.2">
      <c r="A160" s="1">
        <v>2</v>
      </c>
      <c r="B160" s="1">
        <v>12</v>
      </c>
      <c r="C160" s="1" t="s">
        <v>213</v>
      </c>
      <c r="D160" s="1" t="s">
        <v>175</v>
      </c>
      <c r="E160" s="1" t="str">
        <f>VLOOKUP(D160,countries!F:G,2,FALSE)</f>
        <v>Africa - south</v>
      </c>
    </row>
    <row r="161" spans="1:5" ht="15.75" customHeight="1" x14ac:dyDescent="0.2">
      <c r="A161" s="1">
        <v>2</v>
      </c>
      <c r="B161" s="1">
        <v>10</v>
      </c>
      <c r="C161" s="1" t="s">
        <v>877</v>
      </c>
      <c r="D161" s="1" t="s">
        <v>86</v>
      </c>
      <c r="E161" s="1" t="str">
        <f>VLOOKUP(D161,countries!F:G,2,FALSE)</f>
        <v>South America - south or east</v>
      </c>
    </row>
    <row r="162" spans="1:5" ht="15.75" customHeight="1" x14ac:dyDescent="0.2">
      <c r="A162" s="1">
        <v>2</v>
      </c>
      <c r="B162" s="1">
        <v>10</v>
      </c>
      <c r="C162" s="1" t="s">
        <v>236</v>
      </c>
      <c r="D162" s="1" t="s">
        <v>253</v>
      </c>
      <c r="E162" s="1" t="str">
        <f>VLOOKUP(D162,countries!F:G,2,FALSE)</f>
        <v>China</v>
      </c>
    </row>
    <row r="163" spans="1:5" ht="15.75" customHeight="1" x14ac:dyDescent="0.2">
      <c r="A163" s="1">
        <v>2</v>
      </c>
      <c r="B163" s="1">
        <v>10</v>
      </c>
      <c r="C163" s="1" t="s">
        <v>1572</v>
      </c>
      <c r="D163" s="1" t="s">
        <v>1337</v>
      </c>
      <c r="E163" s="1" t="str">
        <f>VLOOKUP(D163,countries!F:G,2,FALSE)</f>
        <v>Southeast Asia</v>
      </c>
    </row>
    <row r="164" spans="1:5" ht="15.75" customHeight="1" x14ac:dyDescent="0.2">
      <c r="A164" s="1">
        <v>2</v>
      </c>
      <c r="B164" s="1">
        <v>9</v>
      </c>
      <c r="C164" s="1" t="s">
        <v>73</v>
      </c>
      <c r="D164" s="1" t="s">
        <v>86</v>
      </c>
      <c r="E164" s="1" t="str">
        <f>VLOOKUP(D164,countries!F:G,2,FALSE)</f>
        <v>South America - south or east</v>
      </c>
    </row>
    <row r="165" spans="1:5" ht="15.75" customHeight="1" x14ac:dyDescent="0.2">
      <c r="A165" s="1">
        <v>2</v>
      </c>
      <c r="B165" s="1">
        <v>9</v>
      </c>
      <c r="C165" s="1" t="s">
        <v>906</v>
      </c>
      <c r="D165" s="1" t="s">
        <v>1334</v>
      </c>
      <c r="E165" s="1" t="str">
        <f>VLOOKUP(D165,countries!F:G,2,FALSE)</f>
        <v>Middleast</v>
      </c>
    </row>
    <row r="166" spans="1:5" ht="15.75" customHeight="1" x14ac:dyDescent="0.2">
      <c r="A166" s="1">
        <v>2</v>
      </c>
      <c r="B166" s="1">
        <v>9</v>
      </c>
      <c r="C166" s="1" t="s">
        <v>1881</v>
      </c>
      <c r="D166" s="1" t="s">
        <v>1337</v>
      </c>
      <c r="E166" s="1" t="str">
        <f>VLOOKUP(D166,countries!F:G,2,FALSE)</f>
        <v>Southeast Asia</v>
      </c>
    </row>
    <row r="167" spans="1:5" ht="15.75" customHeight="1" x14ac:dyDescent="0.2">
      <c r="A167" s="1">
        <v>2</v>
      </c>
      <c r="B167" s="1">
        <v>7</v>
      </c>
      <c r="C167" s="1" t="s">
        <v>106</v>
      </c>
      <c r="D167" s="1" t="s">
        <v>107</v>
      </c>
      <c r="E167" s="1" t="str">
        <f>VLOOKUP(D167,countries!F:G,2,FALSE)</f>
        <v>Africa - northwest</v>
      </c>
    </row>
    <row r="168" spans="1:5" ht="15.75" customHeight="1" x14ac:dyDescent="0.2">
      <c r="A168" s="1">
        <v>2</v>
      </c>
      <c r="B168" s="1">
        <v>6</v>
      </c>
      <c r="C168" s="1" t="s">
        <v>947</v>
      </c>
      <c r="D168" s="1" t="s">
        <v>1308</v>
      </c>
      <c r="E168" s="1" t="str">
        <f>VLOOKUP(D168,countries!F:G,2,FALSE)</f>
        <v>Australia</v>
      </c>
    </row>
    <row r="169" spans="1:5" ht="15.75" customHeight="1" x14ac:dyDescent="0.2">
      <c r="A169" s="1">
        <v>2</v>
      </c>
      <c r="B169" s="1">
        <v>6</v>
      </c>
      <c r="C169" s="1" t="s">
        <v>1580</v>
      </c>
      <c r="D169" s="1" t="s">
        <v>1336</v>
      </c>
      <c r="E169" s="1" t="str">
        <f>VLOOKUP(D169,countries!F:G,2,FALSE)</f>
        <v>Northeast Asia</v>
      </c>
    </row>
    <row r="170" spans="1:5" ht="15.75" customHeight="1" x14ac:dyDescent="0.2">
      <c r="A170" s="1">
        <v>2</v>
      </c>
      <c r="B170" s="1">
        <v>6</v>
      </c>
      <c r="C170" s="1" t="s">
        <v>858</v>
      </c>
      <c r="D170" s="1" t="s">
        <v>279</v>
      </c>
      <c r="E170" s="1" t="str">
        <f>VLOOKUP(D170,countries!F:G,2,FALSE)</f>
        <v>South America - north or west</v>
      </c>
    </row>
    <row r="171" spans="1:5" ht="15.75" customHeight="1" x14ac:dyDescent="0.2">
      <c r="A171" s="1">
        <v>2</v>
      </c>
      <c r="B171" s="1">
        <v>5</v>
      </c>
      <c r="C171" s="1" t="s">
        <v>169</v>
      </c>
      <c r="D171" s="1" t="s">
        <v>279</v>
      </c>
      <c r="E171" s="1" t="str">
        <f>VLOOKUP(D171,countries!F:G,2,FALSE)</f>
        <v>South America - north or west</v>
      </c>
    </row>
    <row r="172" spans="1:5" ht="15.75" customHeight="1" x14ac:dyDescent="0.2">
      <c r="A172" s="1">
        <v>2</v>
      </c>
      <c r="B172" s="1">
        <v>5</v>
      </c>
      <c r="C172" s="1" t="s">
        <v>917</v>
      </c>
      <c r="D172" s="1" t="s">
        <v>175</v>
      </c>
      <c r="E172" s="1" t="str">
        <f>VLOOKUP(D172,countries!F:G,2,FALSE)</f>
        <v>Africa - south</v>
      </c>
    </row>
    <row r="173" spans="1:5" ht="15.75" customHeight="1" x14ac:dyDescent="0.2">
      <c r="A173" s="1">
        <v>2</v>
      </c>
      <c r="B173" s="1">
        <v>5</v>
      </c>
      <c r="C173" s="1" t="s">
        <v>1706</v>
      </c>
      <c r="D173" s="1" t="s">
        <v>86</v>
      </c>
      <c r="E173" s="1" t="str">
        <f>VLOOKUP(D173,countries!F:G,2,FALSE)</f>
        <v>South America - south or east</v>
      </c>
    </row>
    <row r="174" spans="1:5" ht="15.75" customHeight="1" x14ac:dyDescent="0.2">
      <c r="A174" s="1">
        <v>2</v>
      </c>
      <c r="B174" s="1">
        <v>4</v>
      </c>
      <c r="C174" s="1" t="s">
        <v>987</v>
      </c>
      <c r="D174" s="1" t="s">
        <v>107</v>
      </c>
      <c r="E174" s="1" t="str">
        <f>VLOOKUP(D174,countries!F:G,2,FALSE)</f>
        <v>Africa - northwest</v>
      </c>
    </row>
    <row r="175" spans="1:5" ht="15.75" customHeight="1" x14ac:dyDescent="0.2">
      <c r="A175" s="1">
        <v>2</v>
      </c>
      <c r="B175" s="1">
        <v>4</v>
      </c>
      <c r="C175" s="1" t="s">
        <v>296</v>
      </c>
      <c r="D175" s="1" t="s">
        <v>86</v>
      </c>
      <c r="E175" s="1" t="str">
        <f>VLOOKUP(D175,countries!F:G,2,FALSE)</f>
        <v>South America - south or east</v>
      </c>
    </row>
    <row r="176" spans="1:5" ht="15.75" customHeight="1" x14ac:dyDescent="0.2">
      <c r="A176" s="1">
        <v>2</v>
      </c>
      <c r="B176" s="1">
        <v>4</v>
      </c>
      <c r="C176" s="1" t="s">
        <v>1898</v>
      </c>
      <c r="D176" s="1" t="s">
        <v>279</v>
      </c>
      <c r="E176" s="1" t="str">
        <f>VLOOKUP(D176,countries!F:G,2,FALSE)</f>
        <v>South America - north or west</v>
      </c>
    </row>
    <row r="177" spans="1:5" ht="15.75" customHeight="1" x14ac:dyDescent="0.2">
      <c r="A177" s="1">
        <v>2</v>
      </c>
      <c r="B177" s="1">
        <v>3</v>
      </c>
      <c r="C177" s="1" t="s">
        <v>199</v>
      </c>
      <c r="D177" s="1" t="s">
        <v>175</v>
      </c>
      <c r="E177" s="1" t="str">
        <f>VLOOKUP(D177,countries!F:G,2,FALSE)</f>
        <v>Africa - south</v>
      </c>
    </row>
    <row r="178" spans="1:5" ht="15.75" customHeight="1" x14ac:dyDescent="0.2">
      <c r="A178" s="1">
        <v>2</v>
      </c>
      <c r="B178" s="1">
        <v>2</v>
      </c>
      <c r="C178" s="1" t="s">
        <v>1480</v>
      </c>
      <c r="D178" s="1" t="s">
        <v>279</v>
      </c>
      <c r="E178" s="1" t="str">
        <f>VLOOKUP(D178,countries!F:G,2,FALSE)</f>
        <v>South America - north or west</v>
      </c>
    </row>
    <row r="179" spans="1:5" ht="15.75" customHeight="1" x14ac:dyDescent="0.2">
      <c r="A179" s="1">
        <v>2</v>
      </c>
      <c r="B179" s="1">
        <v>2</v>
      </c>
      <c r="C179" s="1" t="s">
        <v>1903</v>
      </c>
      <c r="D179" s="1" t="s">
        <v>279</v>
      </c>
      <c r="E179" s="1" t="str">
        <f>VLOOKUP(D179,countries!F:G,2,FALSE)</f>
        <v>South America - north or west</v>
      </c>
    </row>
    <row r="180" spans="1:5" ht="15.75" customHeight="1" x14ac:dyDescent="0.2">
      <c r="A180" s="1">
        <v>2</v>
      </c>
      <c r="B180" s="1">
        <v>2</v>
      </c>
      <c r="C180" s="1" t="s">
        <v>1905</v>
      </c>
      <c r="D180" s="1" t="s">
        <v>1337</v>
      </c>
      <c r="E180" s="1" t="str">
        <f>VLOOKUP(D180,countries!F:G,2,FALSE)</f>
        <v>Southeast Asia</v>
      </c>
    </row>
    <row r="181" spans="1:5" ht="15.75" customHeight="1" x14ac:dyDescent="0.2">
      <c r="A181" s="1">
        <v>2</v>
      </c>
      <c r="B181" s="1">
        <v>2</v>
      </c>
      <c r="C181" s="1" t="s">
        <v>440</v>
      </c>
      <c r="D181" s="1" t="s">
        <v>107</v>
      </c>
      <c r="E181" s="1" t="str">
        <f>VLOOKUP(D181,countries!F:G,2,FALSE)</f>
        <v>Africa - northwest</v>
      </c>
    </row>
    <row r="182" spans="1:5" ht="15.75" customHeight="1" x14ac:dyDescent="0.2">
      <c r="A182" s="1">
        <v>2</v>
      </c>
      <c r="B182" s="1">
        <v>2</v>
      </c>
      <c r="C182" s="1" t="s">
        <v>1584</v>
      </c>
      <c r="D182" s="1" t="s">
        <v>1335</v>
      </c>
      <c r="E182" s="1" t="str">
        <f>VLOOKUP(D182,countries!F:G,2,FALSE)</f>
        <v>North America</v>
      </c>
    </row>
    <row r="183" spans="1:5" ht="15.75" customHeight="1" x14ac:dyDescent="0.2">
      <c r="A183" s="1">
        <v>2</v>
      </c>
      <c r="B183" s="1">
        <v>2</v>
      </c>
      <c r="C183" s="1" t="s">
        <v>1910</v>
      </c>
      <c r="D183" s="1" t="s">
        <v>1337</v>
      </c>
      <c r="E183" s="1" t="str">
        <f>VLOOKUP(D183,countries!F:G,2,FALSE)</f>
        <v>Southeast Asia</v>
      </c>
    </row>
    <row r="184" spans="1:5" ht="15.75" customHeight="1" x14ac:dyDescent="0.2">
      <c r="A184" s="1">
        <v>2</v>
      </c>
      <c r="B184" s="1">
        <v>2</v>
      </c>
      <c r="C184" s="1" t="s">
        <v>1483</v>
      </c>
      <c r="D184" s="1" t="s">
        <v>1332</v>
      </c>
      <c r="E184" s="1" t="str">
        <f>VLOOKUP(D184,countries!F:G,2,FALSE)</f>
        <v>Europe - south</v>
      </c>
    </row>
    <row r="185" spans="1:5" ht="15.75" customHeight="1" x14ac:dyDescent="0.2">
      <c r="A185" s="1">
        <v>2</v>
      </c>
      <c r="B185" s="1">
        <v>2</v>
      </c>
      <c r="C185" s="1" t="s">
        <v>1577</v>
      </c>
      <c r="D185" s="1" t="s">
        <v>1333</v>
      </c>
      <c r="E185" s="1" t="str">
        <f>VLOOKUP(D185,countries!F:G,2,FALSE)</f>
        <v>Soviet Union</v>
      </c>
    </row>
    <row r="186" spans="1:5" ht="15.75" customHeight="1" x14ac:dyDescent="0.2">
      <c r="A186" s="1">
        <v>2</v>
      </c>
      <c r="B186" s="1">
        <v>2</v>
      </c>
      <c r="C186" s="1" t="s">
        <v>1915</v>
      </c>
      <c r="D186" s="1" t="s">
        <v>107</v>
      </c>
      <c r="E186" s="1" t="str">
        <f>VLOOKUP(D186,countries!F:G,2,FALSE)</f>
        <v>Africa - northwest</v>
      </c>
    </row>
    <row r="187" spans="1:5" ht="15.75" customHeight="1" x14ac:dyDescent="0.2">
      <c r="A187" s="1">
        <v>2</v>
      </c>
      <c r="B187" s="1">
        <v>2</v>
      </c>
      <c r="C187" s="1" t="s">
        <v>1918</v>
      </c>
      <c r="D187" s="1" t="s">
        <v>1330</v>
      </c>
      <c r="E187" s="1" t="str">
        <f>VLOOKUP(D187,countries!F:G,2,FALSE)</f>
        <v>Africa - central</v>
      </c>
    </row>
    <row r="188" spans="1:5" ht="15.75" customHeight="1" x14ac:dyDescent="0.2">
      <c r="A188" s="1">
        <v>2</v>
      </c>
      <c r="B188" s="1">
        <v>2</v>
      </c>
      <c r="C188" s="1" t="s">
        <v>1039</v>
      </c>
      <c r="D188" s="1" t="s">
        <v>1337</v>
      </c>
      <c r="E188" s="1" t="str">
        <f>VLOOKUP(D188,countries!F:G,2,FALSE)</f>
        <v>Southeast Asia</v>
      </c>
    </row>
    <row r="189" spans="1:5" ht="15.75" customHeight="1" x14ac:dyDescent="0.2">
      <c r="A189" s="1">
        <v>2</v>
      </c>
      <c r="B189" s="1">
        <v>2</v>
      </c>
      <c r="C189" s="1" t="s">
        <v>374</v>
      </c>
      <c r="D189" s="1" t="s">
        <v>374</v>
      </c>
      <c r="E189" s="1" t="str">
        <f>VLOOKUP(D189,countries!F:G,2,FALSE)</f>
        <v>North America</v>
      </c>
    </row>
    <row r="190" spans="1:5" ht="15.75" customHeight="1" x14ac:dyDescent="0.2">
      <c r="A190" s="1">
        <v>2</v>
      </c>
      <c r="B190" s="1">
        <v>1</v>
      </c>
      <c r="C190" s="1" t="s">
        <v>386</v>
      </c>
      <c r="D190" s="1" t="s">
        <v>107</v>
      </c>
      <c r="E190" s="1" t="str">
        <f>VLOOKUP(D190,countries!F:G,2,FALSE)</f>
        <v>Africa - northwest</v>
      </c>
    </row>
    <row r="191" spans="1:5" ht="15.75" customHeight="1" x14ac:dyDescent="0.2">
      <c r="A191" s="1">
        <v>2</v>
      </c>
      <c r="B191" s="1">
        <v>1</v>
      </c>
      <c r="C191" s="1" t="s">
        <v>1924</v>
      </c>
      <c r="D191" s="1" t="s">
        <v>279</v>
      </c>
      <c r="E191" s="1" t="str">
        <f>VLOOKUP(D191,countries!F:G,2,FALSE)</f>
        <v>South America - north or west</v>
      </c>
    </row>
    <row r="192" spans="1:5" ht="15.75" customHeight="1" x14ac:dyDescent="0.2">
      <c r="A192" s="1">
        <v>2</v>
      </c>
      <c r="B192" s="1">
        <v>1</v>
      </c>
      <c r="C192" s="1" t="s">
        <v>271</v>
      </c>
      <c r="D192" s="1" t="s">
        <v>107</v>
      </c>
      <c r="E192" s="1" t="str">
        <f>VLOOKUP(D192,countries!F:G,2,FALSE)</f>
        <v>Africa - northwest</v>
      </c>
    </row>
    <row r="193" spans="1:5" ht="15.75" customHeight="1" x14ac:dyDescent="0.2">
      <c r="A193" s="1">
        <v>2</v>
      </c>
      <c r="B193" s="1">
        <v>1</v>
      </c>
      <c r="C193" s="1" t="s">
        <v>1929</v>
      </c>
      <c r="D193" s="1" t="s">
        <v>1331</v>
      </c>
      <c r="E193" s="1" t="str">
        <f>VLOOKUP(D193,countries!F:G,2,FALSE)</f>
        <v>Europe - east</v>
      </c>
    </row>
    <row r="194" spans="1:5" ht="15.75" customHeight="1" x14ac:dyDescent="0.2">
      <c r="A194" s="1">
        <v>2</v>
      </c>
      <c r="B194" s="1">
        <v>1</v>
      </c>
      <c r="C194" s="1" t="s">
        <v>1933</v>
      </c>
      <c r="D194" s="1" t="s">
        <v>1337</v>
      </c>
      <c r="E194" s="1" t="str">
        <f>VLOOKUP(D194,countries!F:G,2,FALSE)</f>
        <v>Southeast Asia</v>
      </c>
    </row>
    <row r="195" spans="1:5" ht="15.75" customHeight="1" x14ac:dyDescent="0.2">
      <c r="A195" s="1">
        <v>2</v>
      </c>
      <c r="B195" s="1">
        <v>1</v>
      </c>
      <c r="C195" s="1" t="s">
        <v>1934</v>
      </c>
      <c r="D195" s="1" t="s">
        <v>801</v>
      </c>
      <c r="E195" s="1" t="str">
        <f>VLOOKUP(D195,countries!F:G,2,FALSE)</f>
        <v>Africa - north</v>
      </c>
    </row>
    <row r="196" spans="1:5" ht="15.75" customHeight="1" x14ac:dyDescent="0.2">
      <c r="A196" s="1">
        <v>2</v>
      </c>
      <c r="B196" s="1">
        <v>1</v>
      </c>
      <c r="C196" s="1" t="s">
        <v>569</v>
      </c>
      <c r="D196" s="1" t="s">
        <v>801</v>
      </c>
      <c r="E196" s="1" t="str">
        <f>VLOOKUP(D196,countries!F:G,2,FALSE)</f>
        <v>Africa - north</v>
      </c>
    </row>
    <row r="197" spans="1:5" ht="15.75" customHeight="1" x14ac:dyDescent="0.2">
      <c r="A197" s="1">
        <v>2</v>
      </c>
      <c r="B197" s="1">
        <v>1</v>
      </c>
      <c r="C197" s="1" t="s">
        <v>1938</v>
      </c>
      <c r="D197" s="1" t="s">
        <v>107</v>
      </c>
      <c r="E197" s="1" t="str">
        <f>VLOOKUP(D197,countries!F:G,2,FALSE)</f>
        <v>Africa - northwest</v>
      </c>
    </row>
    <row r="198" spans="1:5" ht="15.75" customHeight="1" x14ac:dyDescent="0.2">
      <c r="A198" s="1">
        <v>2</v>
      </c>
      <c r="B198" s="1">
        <v>1</v>
      </c>
      <c r="C198" s="1" t="s">
        <v>1350</v>
      </c>
      <c r="D198" s="1" t="s">
        <v>1330</v>
      </c>
      <c r="E198" s="1" t="str">
        <f>VLOOKUP(D198,countries!F:G,2,FALSE)</f>
        <v>Africa - central</v>
      </c>
    </row>
    <row r="199" spans="1:5" ht="15.75" customHeight="1" x14ac:dyDescent="0.2">
      <c r="A199" s="1">
        <v>2</v>
      </c>
      <c r="B199" s="1">
        <v>1</v>
      </c>
      <c r="C199" s="1" t="s">
        <v>1942</v>
      </c>
      <c r="D199" s="1" t="s">
        <v>1334</v>
      </c>
      <c r="E199" s="1" t="str">
        <f>VLOOKUP(D199,countries!F:G,2,FALSE)</f>
        <v>Middleast</v>
      </c>
    </row>
    <row r="200" spans="1:5" ht="15.75" customHeight="1" x14ac:dyDescent="0.2">
      <c r="A200" s="1">
        <v>2</v>
      </c>
      <c r="B200" s="1">
        <v>1</v>
      </c>
      <c r="C200" s="1" t="s">
        <v>1660</v>
      </c>
      <c r="D200" s="1" t="s">
        <v>1335</v>
      </c>
      <c r="E200" s="1" t="str">
        <f>VLOOKUP(D200,countries!F:G,2,FALSE)</f>
        <v>North America</v>
      </c>
    </row>
    <row r="201" spans="1:5" ht="15.75" customHeight="1" x14ac:dyDescent="0.2">
      <c r="A201" s="1">
        <v>3</v>
      </c>
      <c r="B201" s="1">
        <v>89</v>
      </c>
      <c r="C201" s="1" t="s">
        <v>73</v>
      </c>
      <c r="D201" s="1" t="s">
        <v>86</v>
      </c>
      <c r="E201" s="1" t="str">
        <f>VLOOKUP(D201,countries!F:G,2,FALSE)</f>
        <v>South America - south or east</v>
      </c>
    </row>
    <row r="202" spans="1:5" ht="15.75" customHeight="1" x14ac:dyDescent="0.2">
      <c r="A202" s="1">
        <v>3</v>
      </c>
      <c r="B202" s="1">
        <v>38</v>
      </c>
      <c r="C202" s="1" t="s">
        <v>877</v>
      </c>
      <c r="D202" s="1" t="s">
        <v>86</v>
      </c>
      <c r="E202" s="1" t="str">
        <f>VLOOKUP(D202,countries!F:G,2,FALSE)</f>
        <v>South America - south or east</v>
      </c>
    </row>
    <row r="203" spans="1:5" ht="15.75" customHeight="1" x14ac:dyDescent="0.2">
      <c r="A203" s="1">
        <v>3</v>
      </c>
      <c r="B203" s="1">
        <v>20</v>
      </c>
      <c r="C203" s="1" t="s">
        <v>296</v>
      </c>
      <c r="D203" s="1" t="s">
        <v>86</v>
      </c>
      <c r="E203" s="1" t="str">
        <f>VLOOKUP(D203,countries!F:G,2,FALSE)</f>
        <v>South America - south or east</v>
      </c>
    </row>
    <row r="204" spans="1:5" ht="15.75" customHeight="1" x14ac:dyDescent="0.2">
      <c r="A204" s="1">
        <v>3</v>
      </c>
      <c r="B204" s="1">
        <v>17</v>
      </c>
      <c r="C204" s="1" t="s">
        <v>174</v>
      </c>
      <c r="D204" s="1" t="s">
        <v>175</v>
      </c>
      <c r="E204" s="1" t="str">
        <f>VLOOKUP(D204,countries!F:G,2,FALSE)</f>
        <v>Africa - south</v>
      </c>
    </row>
    <row r="205" spans="1:5" ht="15.75" customHeight="1" x14ac:dyDescent="0.2">
      <c r="A205" s="1">
        <v>3</v>
      </c>
      <c r="B205" s="1">
        <v>14</v>
      </c>
      <c r="C205" s="1" t="s">
        <v>341</v>
      </c>
      <c r="D205" s="1" t="s">
        <v>175</v>
      </c>
      <c r="E205" s="1" t="str">
        <f>VLOOKUP(D205,countries!F:G,2,FALSE)</f>
        <v>Africa - south</v>
      </c>
    </row>
    <row r="206" spans="1:5" ht="15.75" customHeight="1" x14ac:dyDescent="0.2">
      <c r="A206" s="1">
        <v>3</v>
      </c>
      <c r="B206" s="1">
        <v>6</v>
      </c>
      <c r="C206" s="1" t="s">
        <v>917</v>
      </c>
      <c r="D206" s="1" t="s">
        <v>175</v>
      </c>
      <c r="E206" s="1" t="str">
        <f>VLOOKUP(D206,countries!F:G,2,FALSE)</f>
        <v>Africa - south</v>
      </c>
    </row>
    <row r="207" spans="1:5" ht="15.75" customHeight="1" x14ac:dyDescent="0.2">
      <c r="A207" s="1">
        <v>3</v>
      </c>
      <c r="B207" s="1">
        <v>5</v>
      </c>
      <c r="C207" s="1" t="s">
        <v>1480</v>
      </c>
      <c r="D207" s="1" t="s">
        <v>279</v>
      </c>
      <c r="E207" s="1" t="str">
        <f>VLOOKUP(D207,countries!F:G,2,FALSE)</f>
        <v>South America - north or west</v>
      </c>
    </row>
    <row r="208" spans="1:5" ht="15.75" customHeight="1" x14ac:dyDescent="0.2">
      <c r="A208" s="1">
        <v>3</v>
      </c>
      <c r="B208" s="1">
        <v>4</v>
      </c>
      <c r="C208" s="1" t="s">
        <v>236</v>
      </c>
      <c r="D208" s="1" t="s">
        <v>253</v>
      </c>
      <c r="E208" s="1" t="str">
        <f>VLOOKUP(D208,countries!F:G,2,FALSE)</f>
        <v>China</v>
      </c>
    </row>
    <row r="209" spans="1:5" ht="15.75" customHeight="1" x14ac:dyDescent="0.2">
      <c r="A209" s="1">
        <v>3</v>
      </c>
      <c r="B209" s="1">
        <v>4</v>
      </c>
      <c r="C209" s="1" t="s">
        <v>906</v>
      </c>
      <c r="D209" s="1" t="s">
        <v>1334</v>
      </c>
      <c r="E209" s="1" t="str">
        <f>VLOOKUP(D209,countries!F:G,2,FALSE)</f>
        <v>Middleast</v>
      </c>
    </row>
    <row r="210" spans="1:5" ht="15.75" customHeight="1" x14ac:dyDescent="0.2">
      <c r="A210" s="1">
        <v>3</v>
      </c>
      <c r="B210" s="1">
        <v>4</v>
      </c>
      <c r="C210" s="1" t="s">
        <v>1580</v>
      </c>
      <c r="D210" s="1" t="s">
        <v>1336</v>
      </c>
      <c r="E210" s="1" t="str">
        <f>VLOOKUP(D210,countries!F:G,2,FALSE)</f>
        <v>Northeast Asia</v>
      </c>
    </row>
    <row r="211" spans="1:5" ht="15.75" customHeight="1" x14ac:dyDescent="0.2">
      <c r="A211" s="1">
        <v>3</v>
      </c>
      <c r="B211" s="1">
        <v>4</v>
      </c>
      <c r="C211" s="1" t="s">
        <v>987</v>
      </c>
      <c r="D211" s="1" t="s">
        <v>107</v>
      </c>
      <c r="E211" s="1" t="str">
        <f>VLOOKUP(D211,countries!F:G,2,FALSE)</f>
        <v>Africa - northwest</v>
      </c>
    </row>
    <row r="212" spans="1:5" ht="15.75" customHeight="1" x14ac:dyDescent="0.2">
      <c r="A212" s="1">
        <v>3</v>
      </c>
      <c r="B212" s="1">
        <v>4</v>
      </c>
      <c r="C212" s="1" t="s">
        <v>578</v>
      </c>
      <c r="D212" s="1" t="s">
        <v>816</v>
      </c>
      <c r="E212" s="1" t="str">
        <f>VLOOKUP(D212,countries!F:G,2,FALSE)</f>
        <v>Africa - northeast</v>
      </c>
    </row>
    <row r="213" spans="1:5" ht="15.75" customHeight="1" x14ac:dyDescent="0.2">
      <c r="A213" s="1">
        <v>3</v>
      </c>
      <c r="B213" s="1">
        <v>4</v>
      </c>
      <c r="C213" s="1" t="s">
        <v>1660</v>
      </c>
      <c r="D213" s="1" t="s">
        <v>1335</v>
      </c>
      <c r="E213" s="1" t="str">
        <f>VLOOKUP(D213,countries!F:G,2,FALSE)</f>
        <v>North America</v>
      </c>
    </row>
    <row r="214" spans="1:5" ht="15.75" customHeight="1" x14ac:dyDescent="0.2">
      <c r="A214" s="1">
        <v>3</v>
      </c>
      <c r="B214" s="1">
        <v>4</v>
      </c>
      <c r="C214" s="1" t="s">
        <v>374</v>
      </c>
      <c r="D214" s="1" t="s">
        <v>374</v>
      </c>
      <c r="E214" s="1" t="str">
        <f>VLOOKUP(D214,countries!F:G,2,FALSE)</f>
        <v>North America</v>
      </c>
    </row>
    <row r="215" spans="1:5" ht="15.75" customHeight="1" x14ac:dyDescent="0.2">
      <c r="A215" s="1">
        <v>3</v>
      </c>
      <c r="B215" s="1">
        <v>3</v>
      </c>
      <c r="C215" s="1" t="s">
        <v>1966</v>
      </c>
      <c r="D215" s="1" t="s">
        <v>1331</v>
      </c>
      <c r="E215" s="1" t="str">
        <f>VLOOKUP(D215,countries!F:G,2,FALSE)</f>
        <v>Europe - east</v>
      </c>
    </row>
    <row r="216" spans="1:5" ht="15.75" customHeight="1" x14ac:dyDescent="0.2">
      <c r="A216" s="1">
        <v>3</v>
      </c>
      <c r="B216" s="1">
        <v>3</v>
      </c>
      <c r="C216" s="1" t="s">
        <v>1577</v>
      </c>
      <c r="D216" s="1" t="s">
        <v>1333</v>
      </c>
      <c r="E216" s="1" t="str">
        <f>VLOOKUP(D216,countries!F:G,2,FALSE)</f>
        <v>Soviet Union</v>
      </c>
    </row>
    <row r="217" spans="1:5" ht="15.75" customHeight="1" x14ac:dyDescent="0.2">
      <c r="A217" s="1">
        <v>3</v>
      </c>
      <c r="B217" s="1">
        <v>3</v>
      </c>
      <c r="C217" s="1" t="s">
        <v>1918</v>
      </c>
      <c r="D217" s="1" t="s">
        <v>1330</v>
      </c>
      <c r="E217" s="1" t="str">
        <f>VLOOKUP(D217,countries!F:G,2,FALSE)</f>
        <v>Africa - central</v>
      </c>
    </row>
    <row r="218" spans="1:5" ht="15.75" customHeight="1" x14ac:dyDescent="0.2">
      <c r="A218" s="1">
        <v>3</v>
      </c>
      <c r="B218" s="1">
        <v>3</v>
      </c>
      <c r="C218" s="1" t="s">
        <v>1975</v>
      </c>
      <c r="D218" s="1" t="s">
        <v>1330</v>
      </c>
      <c r="E218" s="1" t="str">
        <f>VLOOKUP(D218,countries!F:G,2,FALSE)</f>
        <v>Africa - central</v>
      </c>
    </row>
    <row r="219" spans="1:5" ht="15.75" customHeight="1" x14ac:dyDescent="0.2">
      <c r="A219" s="1">
        <v>3</v>
      </c>
      <c r="B219" s="1">
        <v>2</v>
      </c>
      <c r="C219" s="1" t="s">
        <v>169</v>
      </c>
      <c r="D219" s="1" t="s">
        <v>279</v>
      </c>
      <c r="E219" s="1" t="str">
        <f>VLOOKUP(D219,countries!F:G,2,FALSE)</f>
        <v>South America - north or west</v>
      </c>
    </row>
    <row r="220" spans="1:5" ht="15.75" customHeight="1" x14ac:dyDescent="0.2">
      <c r="A220" s="1">
        <v>3</v>
      </c>
      <c r="B220" s="1">
        <v>2</v>
      </c>
      <c r="C220" s="1" t="s">
        <v>1706</v>
      </c>
      <c r="D220" s="1" t="s">
        <v>86</v>
      </c>
      <c r="E220" s="1" t="str">
        <f>VLOOKUP(D220,countries!F:G,2,FALSE)</f>
        <v>South America - south or east</v>
      </c>
    </row>
    <row r="221" spans="1:5" ht="15.75" customHeight="1" x14ac:dyDescent="0.2">
      <c r="A221" s="1">
        <v>3</v>
      </c>
      <c r="B221" s="1">
        <v>2</v>
      </c>
      <c r="C221" s="1" t="s">
        <v>1898</v>
      </c>
      <c r="D221" s="1" t="s">
        <v>279</v>
      </c>
      <c r="E221" s="1" t="str">
        <f>VLOOKUP(D221,countries!F:G,2,FALSE)</f>
        <v>South America - north or west</v>
      </c>
    </row>
    <row r="222" spans="1:5" ht="15.75" customHeight="1" x14ac:dyDescent="0.2">
      <c r="A222" s="1">
        <v>3</v>
      </c>
      <c r="B222" s="1">
        <v>1</v>
      </c>
      <c r="C222" s="1" t="s">
        <v>947</v>
      </c>
      <c r="D222" s="1" t="s">
        <v>1308</v>
      </c>
      <c r="E222" s="1" t="str">
        <f>VLOOKUP(D222,countries!F:G,2,FALSE)</f>
        <v>Australia</v>
      </c>
    </row>
    <row r="223" spans="1:5" ht="15.75" customHeight="1" x14ac:dyDescent="0.2">
      <c r="A223" s="1">
        <v>3</v>
      </c>
      <c r="B223" s="1">
        <v>1</v>
      </c>
      <c r="C223" s="1" t="s">
        <v>271</v>
      </c>
      <c r="D223" s="1" t="s">
        <v>107</v>
      </c>
      <c r="E223" s="1" t="str">
        <f>VLOOKUP(D223,countries!F:G,2,FALSE)</f>
        <v>Africa - northwest</v>
      </c>
    </row>
    <row r="224" spans="1:5" ht="15.75" customHeight="1" x14ac:dyDescent="0.2">
      <c r="A224" s="1">
        <v>3</v>
      </c>
      <c r="B224" s="1">
        <v>1</v>
      </c>
      <c r="C224" s="1" t="s">
        <v>1983</v>
      </c>
      <c r="D224" s="1" t="s">
        <v>279</v>
      </c>
      <c r="E224" s="1" t="str">
        <f>VLOOKUP(D224,countries!F:G,2,FALSE)</f>
        <v>South America - north or west</v>
      </c>
    </row>
    <row r="225" spans="1:5" ht="15.75" customHeight="1" x14ac:dyDescent="0.2">
      <c r="A225" s="1">
        <v>3</v>
      </c>
      <c r="B225" s="1">
        <v>1</v>
      </c>
      <c r="C225" s="1" t="s">
        <v>1584</v>
      </c>
      <c r="D225" s="1" t="s">
        <v>1335</v>
      </c>
      <c r="E225" s="1" t="str">
        <f>VLOOKUP(D225,countries!F:G,2,FALSE)</f>
        <v>North America</v>
      </c>
    </row>
    <row r="226" spans="1:5" ht="15.75" customHeight="1" x14ac:dyDescent="0.2">
      <c r="A226" s="1">
        <v>3</v>
      </c>
      <c r="B226" s="1">
        <v>1</v>
      </c>
      <c r="C226" s="1" t="s">
        <v>353</v>
      </c>
      <c r="D226" s="1" t="s">
        <v>107</v>
      </c>
      <c r="E226" s="1" t="str">
        <f>VLOOKUP(D226,countries!F:G,2,FALSE)</f>
        <v>Africa - northwest</v>
      </c>
    </row>
    <row r="227" spans="1:5" ht="15.75" customHeight="1" x14ac:dyDescent="0.2">
      <c r="A227" s="1">
        <v>3</v>
      </c>
      <c r="B227" s="1">
        <v>1</v>
      </c>
      <c r="C227" s="1" t="s">
        <v>858</v>
      </c>
      <c r="D227" s="1" t="s">
        <v>279</v>
      </c>
      <c r="E227" s="1" t="str">
        <f>VLOOKUP(D227,countries!F:G,2,FALSE)</f>
        <v>South America - north or west</v>
      </c>
    </row>
    <row r="228" spans="1:5" ht="15.75" customHeight="1" x14ac:dyDescent="0.2">
      <c r="A228" s="1">
        <v>3</v>
      </c>
      <c r="B228" s="1">
        <v>1</v>
      </c>
      <c r="C228" s="1" t="s">
        <v>1483</v>
      </c>
      <c r="D228" s="1" t="s">
        <v>1332</v>
      </c>
      <c r="E228" s="1" t="str">
        <f>VLOOKUP(D228,countries!F:G,2,FALSE)</f>
        <v>Europe - south</v>
      </c>
    </row>
    <row r="229" spans="1:5" ht="15.75" customHeight="1" x14ac:dyDescent="0.2">
      <c r="A229" s="1">
        <v>3</v>
      </c>
      <c r="B229" s="1">
        <v>1</v>
      </c>
      <c r="C229" s="1" t="s">
        <v>213</v>
      </c>
      <c r="D229" s="1" t="s">
        <v>175</v>
      </c>
      <c r="E229" s="1" t="str">
        <f>VLOOKUP(D229,countries!F:G,2,FALSE)</f>
        <v>Africa - south</v>
      </c>
    </row>
    <row r="230" spans="1:5" ht="15.75" customHeight="1" x14ac:dyDescent="0.2">
      <c r="A230" s="1">
        <v>3</v>
      </c>
      <c r="B230" s="1">
        <v>1</v>
      </c>
      <c r="C230" s="1" t="s">
        <v>1572</v>
      </c>
      <c r="D230" s="1" t="s">
        <v>1337</v>
      </c>
      <c r="E230" s="1" t="str">
        <f>VLOOKUP(D230,countries!F:G,2,FALSE)</f>
        <v>Southeast Asia</v>
      </c>
    </row>
    <row r="231" spans="1:5" ht="15.75" customHeight="1" x14ac:dyDescent="0.2">
      <c r="A231" s="1">
        <v>3</v>
      </c>
      <c r="B231" s="1">
        <v>1</v>
      </c>
      <c r="C231" s="1" t="s">
        <v>1350</v>
      </c>
      <c r="D231" s="1" t="s">
        <v>1330</v>
      </c>
      <c r="E231" s="1" t="str">
        <f>VLOOKUP(D231,countries!F:G,2,FALSE)</f>
        <v>Africa - central</v>
      </c>
    </row>
    <row r="232" spans="1:5" ht="15.75" customHeight="1" x14ac:dyDescent="0.2">
      <c r="A232" s="1">
        <v>3</v>
      </c>
      <c r="B232" s="1">
        <v>1</v>
      </c>
      <c r="C232" s="1" t="s">
        <v>1881</v>
      </c>
      <c r="D232" s="1" t="s">
        <v>1337</v>
      </c>
      <c r="E232" s="1" t="str">
        <f>VLOOKUP(D232,countries!F:G,2,FALSE)</f>
        <v>Southeast Asia</v>
      </c>
    </row>
    <row r="233" spans="1:5" ht="15.75" customHeight="1" x14ac:dyDescent="0.2">
      <c r="A233" s="1">
        <v>3.2</v>
      </c>
      <c r="B233" s="1">
        <v>16</v>
      </c>
      <c r="C233" s="1" t="s">
        <v>73</v>
      </c>
      <c r="D233" s="1" t="s">
        <v>86</v>
      </c>
      <c r="E233" s="1" t="str">
        <f>VLOOKUP(D233,countries!F:G,2,FALSE)</f>
        <v>South America - south or east</v>
      </c>
    </row>
    <row r="234" spans="1:5" ht="15.75" customHeight="1" x14ac:dyDescent="0.2">
      <c r="A234" s="1">
        <v>3.2</v>
      </c>
      <c r="B234" s="1">
        <v>11</v>
      </c>
      <c r="C234" s="1" t="s">
        <v>1480</v>
      </c>
      <c r="D234" s="1" t="s">
        <v>279</v>
      </c>
      <c r="E234" s="1" t="str">
        <f>VLOOKUP(D234,countries!F:G,2,FALSE)</f>
        <v>South America - north or west</v>
      </c>
    </row>
    <row r="235" spans="1:5" ht="15.75" customHeight="1" x14ac:dyDescent="0.2">
      <c r="A235" s="1">
        <v>3.2</v>
      </c>
      <c r="B235" s="1">
        <v>9</v>
      </c>
      <c r="C235" s="1" t="s">
        <v>877</v>
      </c>
      <c r="D235" s="1" t="s">
        <v>86</v>
      </c>
      <c r="E235" s="1" t="str">
        <f>VLOOKUP(D235,countries!F:G,2,FALSE)</f>
        <v>South America - south or east</v>
      </c>
    </row>
    <row r="236" spans="1:5" ht="15.75" customHeight="1" x14ac:dyDescent="0.2">
      <c r="A236" s="1">
        <v>3.2</v>
      </c>
      <c r="B236" s="1">
        <v>8</v>
      </c>
      <c r="C236" s="1" t="s">
        <v>858</v>
      </c>
      <c r="D236" s="1" t="s">
        <v>279</v>
      </c>
      <c r="E236" s="1" t="str">
        <f>VLOOKUP(D236,countries!F:G,2,FALSE)</f>
        <v>South America - north or west</v>
      </c>
    </row>
    <row r="237" spans="1:5" ht="15.75" customHeight="1" x14ac:dyDescent="0.2">
      <c r="A237" s="1">
        <v>3.2</v>
      </c>
      <c r="B237" s="1">
        <v>8</v>
      </c>
      <c r="C237" s="1" t="s">
        <v>341</v>
      </c>
      <c r="D237" s="1" t="s">
        <v>175</v>
      </c>
      <c r="E237" s="1" t="str">
        <f>VLOOKUP(D237,countries!F:G,2,FALSE)</f>
        <v>Africa - south</v>
      </c>
    </row>
    <row r="238" spans="1:5" ht="15.75" customHeight="1" x14ac:dyDescent="0.2">
      <c r="A238" s="1">
        <v>3.2</v>
      </c>
      <c r="B238" s="1">
        <v>5</v>
      </c>
      <c r="C238" s="1" t="s">
        <v>174</v>
      </c>
      <c r="D238" s="1" t="s">
        <v>175</v>
      </c>
      <c r="E238" s="1" t="str">
        <f>VLOOKUP(D238,countries!F:G,2,FALSE)</f>
        <v>Africa - south</v>
      </c>
    </row>
    <row r="239" spans="1:5" ht="15.75" customHeight="1" x14ac:dyDescent="0.2">
      <c r="A239" s="1">
        <v>3.2</v>
      </c>
      <c r="B239" s="1">
        <v>3</v>
      </c>
      <c r="C239" s="1" t="s">
        <v>44</v>
      </c>
      <c r="D239" s="1" t="s">
        <v>45</v>
      </c>
      <c r="E239" s="1" t="str">
        <f>VLOOKUP(D239,countries!F:G,2,FALSE)</f>
        <v>India</v>
      </c>
    </row>
    <row r="240" spans="1:5" ht="15.75" customHeight="1" x14ac:dyDescent="0.2">
      <c r="A240" s="1">
        <v>3.2</v>
      </c>
      <c r="B240" s="1">
        <v>2</v>
      </c>
      <c r="C240" s="1" t="s">
        <v>906</v>
      </c>
      <c r="D240" s="1" t="s">
        <v>1334</v>
      </c>
      <c r="E240" s="1" t="str">
        <f>VLOOKUP(D240,countries!F:G,2,FALSE)</f>
        <v>Middleast</v>
      </c>
    </row>
    <row r="241" spans="1:5" ht="15.75" customHeight="1" x14ac:dyDescent="0.2">
      <c r="A241" s="1">
        <v>3.2</v>
      </c>
      <c r="B241" s="1">
        <v>2</v>
      </c>
      <c r="C241" s="1" t="s">
        <v>917</v>
      </c>
      <c r="D241" s="1" t="s">
        <v>175</v>
      </c>
      <c r="E241" s="1" t="str">
        <f>VLOOKUP(D241,countries!F:G,2,FALSE)</f>
        <v>Africa - south</v>
      </c>
    </row>
    <row r="242" spans="1:5" ht="15.75" customHeight="1" x14ac:dyDescent="0.2">
      <c r="A242" s="1">
        <v>3.2</v>
      </c>
      <c r="B242" s="1">
        <v>2</v>
      </c>
      <c r="C242" s="1" t="s">
        <v>296</v>
      </c>
      <c r="D242" s="1" t="s">
        <v>86</v>
      </c>
      <c r="E242" s="1" t="str">
        <f>VLOOKUP(D242,countries!F:G,2,FALSE)</f>
        <v>South America - south or east</v>
      </c>
    </row>
    <row r="243" spans="1:5" ht="15.75" customHeight="1" x14ac:dyDescent="0.2">
      <c r="A243" s="1">
        <v>3.2</v>
      </c>
      <c r="B243" s="1">
        <v>2</v>
      </c>
      <c r="C243" s="1" t="s">
        <v>578</v>
      </c>
      <c r="D243" s="1" t="s">
        <v>816</v>
      </c>
      <c r="E243" s="1" t="str">
        <f>VLOOKUP(D243,countries!F:G,2,FALSE)</f>
        <v>Africa - northeast</v>
      </c>
    </row>
    <row r="244" spans="1:5" ht="15.75" customHeight="1" x14ac:dyDescent="0.2">
      <c r="A244" s="1">
        <v>3.2</v>
      </c>
      <c r="B244" s="1">
        <v>1</v>
      </c>
      <c r="C244" s="1" t="s">
        <v>386</v>
      </c>
      <c r="D244" s="1" t="s">
        <v>107</v>
      </c>
      <c r="E244" s="1" t="str">
        <f>VLOOKUP(D244,countries!F:G,2,FALSE)</f>
        <v>Africa - northwest</v>
      </c>
    </row>
    <row r="245" spans="1:5" ht="15.75" customHeight="1" x14ac:dyDescent="0.2">
      <c r="A245" s="1">
        <v>3.2</v>
      </c>
      <c r="B245" s="1">
        <v>1</v>
      </c>
      <c r="C245" s="1" t="s">
        <v>2023</v>
      </c>
      <c r="D245" s="1" t="s">
        <v>1337</v>
      </c>
      <c r="E245" s="1" t="str">
        <f>VLOOKUP(D245,countries!F:G,2,FALSE)</f>
        <v>Southeast Asia</v>
      </c>
    </row>
    <row r="246" spans="1:5" ht="15.75" customHeight="1" x14ac:dyDescent="0.2">
      <c r="A246" s="1">
        <v>3.2</v>
      </c>
      <c r="B246" s="1">
        <v>1</v>
      </c>
      <c r="C246" s="1" t="s">
        <v>169</v>
      </c>
      <c r="D246" s="1" t="s">
        <v>279</v>
      </c>
      <c r="E246" s="1" t="str">
        <f>VLOOKUP(D246,countries!F:G,2,FALSE)</f>
        <v>South America - north or west</v>
      </c>
    </row>
    <row r="247" spans="1:5" ht="15.75" customHeight="1" x14ac:dyDescent="0.2">
      <c r="A247" s="1">
        <v>3.2</v>
      </c>
      <c r="B247" s="1">
        <v>1</v>
      </c>
      <c r="C247" s="1" t="s">
        <v>1903</v>
      </c>
      <c r="D247" s="1" t="s">
        <v>279</v>
      </c>
      <c r="E247" s="1" t="str">
        <f>VLOOKUP(D247,countries!F:G,2,FALSE)</f>
        <v>South America - north or west</v>
      </c>
    </row>
    <row r="248" spans="1:5" ht="15.75" customHeight="1" x14ac:dyDescent="0.2">
      <c r="A248" s="1">
        <v>3.2</v>
      </c>
      <c r="B248" s="1">
        <v>1</v>
      </c>
      <c r="C248" s="1" t="s">
        <v>987</v>
      </c>
      <c r="D248" s="1" t="s">
        <v>107</v>
      </c>
      <c r="E248" s="1" t="str">
        <f>VLOOKUP(D248,countries!F:G,2,FALSE)</f>
        <v>Africa - northwest</v>
      </c>
    </row>
    <row r="249" spans="1:5" ht="15.75" customHeight="1" x14ac:dyDescent="0.2">
      <c r="A249" s="1">
        <v>3.2</v>
      </c>
      <c r="B249" s="1">
        <v>1</v>
      </c>
      <c r="C249" s="1" t="s">
        <v>1483</v>
      </c>
      <c r="D249" s="1" t="s">
        <v>1332</v>
      </c>
      <c r="E249" s="1" t="str">
        <f>VLOOKUP(D249,countries!F:G,2,FALSE)</f>
        <v>Europe - south</v>
      </c>
    </row>
    <row r="250" spans="1:5" ht="15.75" customHeight="1" x14ac:dyDescent="0.2">
      <c r="A250" s="1">
        <v>3.2</v>
      </c>
      <c r="B250" s="1">
        <v>1</v>
      </c>
      <c r="C250" s="1" t="s">
        <v>106</v>
      </c>
      <c r="D250" s="1" t="s">
        <v>107</v>
      </c>
      <c r="E250" s="1" t="str">
        <f>VLOOKUP(D250,countries!F:G,2,FALSE)</f>
        <v>Africa - northwest</v>
      </c>
    </row>
    <row r="251" spans="1:5" ht="15.75" customHeight="1" x14ac:dyDescent="0.2">
      <c r="A251" s="1">
        <v>3.2</v>
      </c>
      <c r="B251" s="1">
        <v>1</v>
      </c>
      <c r="C251" s="1" t="s">
        <v>1660</v>
      </c>
      <c r="D251" s="1" t="s">
        <v>1335</v>
      </c>
      <c r="E251" s="1" t="str">
        <f>VLOOKUP(D251,countries!F:G,2,FALSE)</f>
        <v>North America</v>
      </c>
    </row>
    <row r="252" spans="1:5" ht="15.75" customHeight="1" x14ac:dyDescent="0.2">
      <c r="A252" s="1">
        <v>3.2</v>
      </c>
      <c r="B252" s="1">
        <v>1</v>
      </c>
      <c r="C252" s="1" t="s">
        <v>1706</v>
      </c>
      <c r="D252" s="1" t="s">
        <v>86</v>
      </c>
      <c r="E252" s="1" t="str">
        <f>VLOOKUP(D252,countries!F:G,2,FALSE)</f>
        <v>South America - south or east</v>
      </c>
    </row>
    <row r="253" spans="1:5" ht="15.75" customHeight="1" x14ac:dyDescent="0.2">
      <c r="A253" s="1">
        <v>4</v>
      </c>
      <c r="B253" s="1">
        <v>38</v>
      </c>
      <c r="C253" s="1" t="s">
        <v>1480</v>
      </c>
      <c r="D253" s="1" t="s">
        <v>279</v>
      </c>
      <c r="E253" s="1" t="str">
        <f>VLOOKUP(D253,countries!F:G,2,FALSE)</f>
        <v>South America - north or west</v>
      </c>
    </row>
    <row r="254" spans="1:5" ht="15.75" customHeight="1" x14ac:dyDescent="0.2">
      <c r="A254" s="1">
        <v>4</v>
      </c>
      <c r="B254" s="1">
        <v>17</v>
      </c>
      <c r="C254" s="1" t="s">
        <v>858</v>
      </c>
      <c r="D254" s="1" t="s">
        <v>279</v>
      </c>
      <c r="E254" s="1" t="str">
        <f>VLOOKUP(D254,countries!F:G,2,FALSE)</f>
        <v>South America - north or west</v>
      </c>
    </row>
    <row r="255" spans="1:5" ht="15.75" customHeight="1" x14ac:dyDescent="0.2">
      <c r="A255" s="1">
        <v>4</v>
      </c>
      <c r="B255" s="1">
        <v>9</v>
      </c>
      <c r="C255" s="1" t="s">
        <v>1903</v>
      </c>
      <c r="D255" s="1" t="s">
        <v>279</v>
      </c>
      <c r="E255" s="1" t="str">
        <f>VLOOKUP(D255,countries!F:G,2,FALSE)</f>
        <v>South America - north or west</v>
      </c>
    </row>
    <row r="256" spans="1:5" ht="15.75" customHeight="1" x14ac:dyDescent="0.2">
      <c r="A256" s="1">
        <v>4</v>
      </c>
      <c r="B256" s="1">
        <v>8</v>
      </c>
      <c r="C256" s="1" t="s">
        <v>73</v>
      </c>
      <c r="D256" s="1" t="s">
        <v>86</v>
      </c>
      <c r="E256" s="1" t="str">
        <f>VLOOKUP(D256,countries!F:G,2,FALSE)</f>
        <v>South America - south or east</v>
      </c>
    </row>
    <row r="257" spans="1:5" ht="15.75" customHeight="1" x14ac:dyDescent="0.2">
      <c r="A257" s="1">
        <v>4</v>
      </c>
      <c r="B257" s="1">
        <v>8</v>
      </c>
      <c r="C257" s="1" t="s">
        <v>174</v>
      </c>
      <c r="D257" s="1" t="s">
        <v>175</v>
      </c>
      <c r="E257" s="1" t="str">
        <f>VLOOKUP(D257,countries!F:G,2,FALSE)</f>
        <v>Africa - south</v>
      </c>
    </row>
    <row r="258" spans="1:5" ht="15.75" customHeight="1" x14ac:dyDescent="0.2">
      <c r="A258" s="1">
        <v>4</v>
      </c>
      <c r="B258" s="1">
        <v>5</v>
      </c>
      <c r="C258" s="1" t="s">
        <v>877</v>
      </c>
      <c r="D258" s="1" t="s">
        <v>86</v>
      </c>
      <c r="E258" s="1" t="str">
        <f>VLOOKUP(D258,countries!F:G,2,FALSE)</f>
        <v>South America - south or east</v>
      </c>
    </row>
    <row r="259" spans="1:5" ht="15.75" customHeight="1" x14ac:dyDescent="0.2">
      <c r="A259" s="1">
        <v>4</v>
      </c>
      <c r="B259" s="1">
        <v>5</v>
      </c>
      <c r="C259" s="1" t="s">
        <v>341</v>
      </c>
      <c r="D259" s="1" t="s">
        <v>175</v>
      </c>
      <c r="E259" s="1" t="str">
        <f>VLOOKUP(D259,countries!F:G,2,FALSE)</f>
        <v>Africa - south</v>
      </c>
    </row>
    <row r="260" spans="1:5" ht="15.75" customHeight="1" x14ac:dyDescent="0.2">
      <c r="A260" s="1">
        <v>4</v>
      </c>
      <c r="B260" s="1">
        <v>2</v>
      </c>
      <c r="C260" s="1" t="s">
        <v>906</v>
      </c>
      <c r="D260" s="1" t="s">
        <v>1334</v>
      </c>
      <c r="E260" s="1" t="str">
        <f>VLOOKUP(D260,countries!F:G,2,FALSE)</f>
        <v>Middleast</v>
      </c>
    </row>
    <row r="261" spans="1:5" ht="15.75" customHeight="1" x14ac:dyDescent="0.2">
      <c r="A261" s="1">
        <v>4</v>
      </c>
      <c r="B261" s="1">
        <v>2</v>
      </c>
      <c r="C261" s="1" t="s">
        <v>1898</v>
      </c>
      <c r="D261" s="1" t="s">
        <v>279</v>
      </c>
      <c r="E261" s="1" t="str">
        <f>VLOOKUP(D261,countries!F:G,2,FALSE)</f>
        <v>South America - north or west</v>
      </c>
    </row>
    <row r="262" spans="1:5" ht="15.75" customHeight="1" x14ac:dyDescent="0.2">
      <c r="A262" s="1">
        <v>4</v>
      </c>
      <c r="B262" s="1">
        <v>1</v>
      </c>
      <c r="C262" s="1" t="s">
        <v>1849</v>
      </c>
      <c r="D262" s="1" t="s">
        <v>279</v>
      </c>
      <c r="E262" s="1" t="str">
        <f>VLOOKUP(D262,countries!F:G,2,FALSE)</f>
        <v>South America - north or west</v>
      </c>
    </row>
    <row r="263" spans="1:5" ht="15.75" customHeight="1" x14ac:dyDescent="0.2">
      <c r="A263" s="1">
        <v>4</v>
      </c>
      <c r="B263" s="1">
        <v>1</v>
      </c>
      <c r="C263" s="1" t="s">
        <v>44</v>
      </c>
      <c r="D263" s="1" t="s">
        <v>45</v>
      </c>
      <c r="E263" s="1" t="str">
        <f>VLOOKUP(D263,countries!F:G,2,FALSE)</f>
        <v>India</v>
      </c>
    </row>
    <row r="264" spans="1:5" ht="15.75" customHeight="1" x14ac:dyDescent="0.2">
      <c r="A264" s="1">
        <v>4</v>
      </c>
      <c r="B264" s="1">
        <v>1</v>
      </c>
      <c r="C264" s="1" t="s">
        <v>199</v>
      </c>
      <c r="D264" s="1" t="s">
        <v>175</v>
      </c>
      <c r="E264" s="1" t="str">
        <f>VLOOKUP(D264,countries!F:G,2,FALSE)</f>
        <v>Africa - south</v>
      </c>
    </row>
    <row r="265" spans="1:5" ht="15.75" customHeight="1" x14ac:dyDescent="0.2">
      <c r="A265" s="1">
        <v>4</v>
      </c>
      <c r="B265" s="1">
        <v>1</v>
      </c>
      <c r="C265" s="1" t="s">
        <v>1938</v>
      </c>
      <c r="D265" s="1" t="s">
        <v>107</v>
      </c>
      <c r="E265" s="1" t="str">
        <f>VLOOKUP(D265,countries!F:G,2,FALSE)</f>
        <v>Africa - northwest</v>
      </c>
    </row>
    <row r="266" spans="1:5" ht="15.75" customHeight="1" x14ac:dyDescent="0.2">
      <c r="A266" s="1">
        <v>4</v>
      </c>
      <c r="B266" s="1">
        <v>1</v>
      </c>
      <c r="C266" s="1" t="s">
        <v>374</v>
      </c>
      <c r="D266" s="1" t="s">
        <v>374</v>
      </c>
      <c r="E266" s="1" t="str">
        <f>VLOOKUP(D266,countries!F:G,2,FALSE)</f>
        <v>North America</v>
      </c>
    </row>
    <row r="267" spans="1:5" ht="15.75" customHeight="1" x14ac:dyDescent="0.2"/>
    <row r="268" spans="1:5" ht="15.75" customHeight="1" x14ac:dyDescent="0.2"/>
    <row r="269" spans="1:5" ht="15.75" customHeight="1" x14ac:dyDescent="0.2"/>
    <row r="270" spans="1:5" ht="15.75" customHeight="1" x14ac:dyDescent="0.2"/>
    <row r="271" spans="1:5" ht="15.75" customHeight="1" x14ac:dyDescent="0.2"/>
    <row r="272" spans="1:5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B12:R16">
    <cfRule type="colorScale" priority="1">
      <colorScale>
        <cfvo type="min"/>
        <cfvo type="max"/>
        <color rgb="FFFCFCFF"/>
        <color rgb="FFF8696B"/>
      </colorScale>
    </cfRule>
  </conditionalFormatting>
  <conditionalFormatting sqref="B48:G53">
    <cfRule type="colorScale" priority="2">
      <colorScale>
        <cfvo type="min"/>
        <cfvo type="max"/>
        <color rgb="FFFCFCFF"/>
        <color rgb="FFF8696B"/>
      </colorScale>
    </cfRule>
  </conditionalFormatting>
  <conditionalFormatting sqref="B114:B228">
    <cfRule type="colorScale" priority="3">
      <colorScale>
        <cfvo type="min"/>
        <cfvo type="max"/>
        <color rgb="FFFCFCFF"/>
        <color rgb="FFF8696B"/>
      </colorScale>
    </cfRule>
  </conditionalFormatting>
  <conditionalFormatting sqref="B104:G108">
    <cfRule type="colorScale" priority="4">
      <colorScale>
        <cfvo type="min"/>
        <cfvo type="max"/>
        <color rgb="FFFCFCFF"/>
        <color rgb="FFF8696B"/>
      </colorScale>
    </cfRule>
  </conditionalFormatting>
  <conditionalFormatting sqref="B66:E70">
    <cfRule type="colorScale" priority="5">
      <colorScale>
        <cfvo type="min"/>
        <cfvo type="max"/>
        <color rgb="FFFCFCFF"/>
        <color rgb="FFF8696B"/>
      </colorScale>
    </cfRule>
  </conditionalFormatting>
  <conditionalFormatting sqref="B84:F88">
    <cfRule type="colorScale" priority="6">
      <colorScale>
        <cfvo type="min"/>
        <cfvo type="max"/>
        <color rgb="FFFCFCFF"/>
        <color rgb="FFF8696B"/>
      </colorScale>
    </cfRule>
  </conditionalFormatting>
  <conditionalFormatting sqref="A114:A100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:C34">
    <cfRule type="colorScale" priority="8">
      <colorScale>
        <cfvo type="min"/>
        <cfvo type="max"/>
        <color rgb="FFFCFCFF"/>
        <color rgb="FFF8696B"/>
      </colorScale>
    </cfRule>
  </conditionalFormatting>
  <conditionalFormatting sqref="M114:Q130">
    <cfRule type="colorScale" priority="9">
      <colorScale>
        <cfvo type="min"/>
        <cfvo type="max"/>
        <color rgb="FFFCFCFF"/>
        <color rgb="FFF8696B"/>
      </colorScale>
    </cfRule>
  </conditionalFormatting>
  <conditionalFormatting sqref="M113:Q1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3:Q11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123"/>
  <sheetViews>
    <sheetView workbookViewId="0">
      <pane ySplit="1" topLeftCell="A2" activePane="bottomLeft" state="frozen"/>
      <selection pane="bottomLeft" activeCell="F14" sqref="F14"/>
    </sheetView>
  </sheetViews>
  <sheetFormatPr baseColWidth="10" defaultColWidth="11.28515625" defaultRowHeight="15" customHeight="1" x14ac:dyDescent="0.2"/>
  <cols>
    <col min="1" max="2" width="22" customWidth="1"/>
    <col min="3" max="3" width="4.7109375" customWidth="1"/>
    <col min="4" max="4" width="9" customWidth="1"/>
    <col min="5" max="5" width="6.7109375" customWidth="1"/>
    <col min="6" max="7" width="30.42578125" customWidth="1"/>
    <col min="8" max="9" width="10.5703125" customWidth="1"/>
    <col min="10" max="10" width="0.7109375" customWidth="1"/>
    <col min="11" max="11" width="10.5703125" customWidth="1"/>
    <col min="12" max="12" width="5.7109375" customWidth="1"/>
    <col min="13" max="26" width="10.5703125" customWidth="1"/>
  </cols>
  <sheetData>
    <row r="1" spans="1:26" ht="34" x14ac:dyDescent="0.2">
      <c r="A1" s="2" t="s">
        <v>12</v>
      </c>
      <c r="B1" s="2" t="s">
        <v>2101</v>
      </c>
      <c r="C1" s="2" t="s">
        <v>2102</v>
      </c>
      <c r="D1" s="2" t="s">
        <v>2103</v>
      </c>
      <c r="E1" s="2" t="s">
        <v>2104</v>
      </c>
      <c r="F1" s="2" t="s">
        <v>5648</v>
      </c>
      <c r="G1" s="2" t="s">
        <v>2105</v>
      </c>
      <c r="H1" s="2"/>
      <c r="I1" s="2"/>
      <c r="J1" s="49"/>
      <c r="K1" s="2" t="s">
        <v>2103</v>
      </c>
      <c r="L1" s="2" t="s">
        <v>1768</v>
      </c>
      <c r="M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" x14ac:dyDescent="0.2">
      <c r="A2" s="1" t="s">
        <v>65</v>
      </c>
      <c r="B2" s="1" t="s">
        <v>1657</v>
      </c>
      <c r="C2" s="1" t="s">
        <v>2113</v>
      </c>
      <c r="D2" s="1" t="s">
        <v>1658</v>
      </c>
      <c r="E2" s="1" t="s">
        <v>2114</v>
      </c>
      <c r="F2" s="1" t="s">
        <v>2115</v>
      </c>
      <c r="G2" s="1" t="s">
        <v>2114</v>
      </c>
      <c r="J2" s="37"/>
      <c r="K2" s="1" t="s">
        <v>43</v>
      </c>
      <c r="L2" s="1">
        <f t="shared" ref="L2:L12" si="0">COUNTIF(D:D,K2)</f>
        <v>139</v>
      </c>
    </row>
    <row r="3" spans="1:26" ht="16" x14ac:dyDescent="0.2">
      <c r="A3" s="1" t="s">
        <v>1735</v>
      </c>
      <c r="B3" s="1" t="s">
        <v>1734</v>
      </c>
      <c r="C3" s="1" t="s">
        <v>2113</v>
      </c>
      <c r="D3" s="1" t="s">
        <v>1736</v>
      </c>
      <c r="E3" s="1" t="s">
        <v>2114</v>
      </c>
      <c r="F3" s="1" t="s">
        <v>2119</v>
      </c>
      <c r="G3" s="1" t="s">
        <v>2114</v>
      </c>
      <c r="J3" s="37"/>
      <c r="K3" s="1" t="s">
        <v>2120</v>
      </c>
      <c r="L3" s="1">
        <f t="shared" si="0"/>
        <v>49</v>
      </c>
      <c r="N3" s="1">
        <f>COUNTIF(L:L,1)</f>
        <v>560</v>
      </c>
    </row>
    <row r="4" spans="1:26" ht="16" x14ac:dyDescent="0.2">
      <c r="A4" s="1" t="s">
        <v>1848</v>
      </c>
      <c r="B4" s="1" t="s">
        <v>1847</v>
      </c>
      <c r="C4" s="1" t="s">
        <v>2113</v>
      </c>
      <c r="D4" s="1" t="s">
        <v>1850</v>
      </c>
      <c r="E4" s="1" t="s">
        <v>2114</v>
      </c>
      <c r="F4" s="1" t="s">
        <v>2125</v>
      </c>
      <c r="G4" s="1" t="s">
        <v>2114</v>
      </c>
      <c r="J4" s="37"/>
      <c r="K4" s="1" t="s">
        <v>2126</v>
      </c>
      <c r="L4" s="1">
        <f t="shared" si="0"/>
        <v>27</v>
      </c>
    </row>
    <row r="5" spans="1:26" ht="16" x14ac:dyDescent="0.2">
      <c r="A5" s="1" t="s">
        <v>1739</v>
      </c>
      <c r="B5" s="1" t="s">
        <v>2127</v>
      </c>
      <c r="C5" s="1" t="s">
        <v>2113</v>
      </c>
      <c r="D5" s="1" t="s">
        <v>1740</v>
      </c>
      <c r="E5" s="1" t="s">
        <v>2114</v>
      </c>
      <c r="F5" s="1" t="s">
        <v>2128</v>
      </c>
      <c r="G5" s="1" t="s">
        <v>2114</v>
      </c>
      <c r="J5" s="37"/>
      <c r="K5" s="1" t="s">
        <v>2130</v>
      </c>
      <c r="L5" s="1">
        <f t="shared" si="0"/>
        <v>25</v>
      </c>
    </row>
    <row r="6" spans="1:26" ht="16" x14ac:dyDescent="0.2">
      <c r="A6" s="1" t="s">
        <v>1720</v>
      </c>
      <c r="B6" s="1" t="s">
        <v>1721</v>
      </c>
      <c r="C6" s="1" t="s">
        <v>2113</v>
      </c>
      <c r="D6" s="1" t="s">
        <v>1722</v>
      </c>
      <c r="E6" s="1" t="s">
        <v>2114</v>
      </c>
      <c r="F6" s="1" t="s">
        <v>2134</v>
      </c>
      <c r="G6" s="1" t="s">
        <v>2114</v>
      </c>
      <c r="J6" s="37"/>
      <c r="K6" s="1" t="s">
        <v>2135</v>
      </c>
      <c r="L6" s="1">
        <f t="shared" si="0"/>
        <v>25</v>
      </c>
    </row>
    <row r="7" spans="1:26" ht="16" x14ac:dyDescent="0.2">
      <c r="A7" s="1" t="s">
        <v>784</v>
      </c>
      <c r="B7" s="1" t="s">
        <v>1724</v>
      </c>
      <c r="C7" s="1" t="s">
        <v>2136</v>
      </c>
      <c r="D7" s="1" t="s">
        <v>1722</v>
      </c>
      <c r="E7" s="1">
        <v>99.2</v>
      </c>
      <c r="F7" s="1" t="s">
        <v>2138</v>
      </c>
      <c r="G7" s="1" t="s">
        <v>2134</v>
      </c>
      <c r="J7" s="37"/>
      <c r="K7" s="1" t="s">
        <v>1519</v>
      </c>
      <c r="L7" s="1">
        <f t="shared" si="0"/>
        <v>17</v>
      </c>
    </row>
    <row r="8" spans="1:26" ht="16" x14ac:dyDescent="0.2">
      <c r="A8" s="1" t="s">
        <v>93</v>
      </c>
      <c r="B8" s="1" t="s">
        <v>1700</v>
      </c>
      <c r="C8" s="1" t="s">
        <v>2113</v>
      </c>
      <c r="D8" s="1" t="s">
        <v>1701</v>
      </c>
      <c r="E8" s="1" t="s">
        <v>2114</v>
      </c>
      <c r="F8" s="1" t="s">
        <v>2141</v>
      </c>
      <c r="G8" s="1" t="s">
        <v>2114</v>
      </c>
      <c r="J8" s="37"/>
      <c r="K8" s="1" t="s">
        <v>2142</v>
      </c>
      <c r="L8" s="1">
        <f t="shared" si="0"/>
        <v>15</v>
      </c>
    </row>
    <row r="9" spans="1:26" ht="16" x14ac:dyDescent="0.2">
      <c r="A9" s="1" t="s">
        <v>2143</v>
      </c>
      <c r="B9" s="1" t="s">
        <v>2144</v>
      </c>
      <c r="C9" s="1" t="s">
        <v>2113</v>
      </c>
      <c r="D9" s="1" t="s">
        <v>2145</v>
      </c>
      <c r="E9" s="1" t="s">
        <v>2114</v>
      </c>
      <c r="F9" s="1" t="s">
        <v>2146</v>
      </c>
      <c r="G9" s="1" t="s">
        <v>2114</v>
      </c>
      <c r="J9" s="37"/>
      <c r="K9" s="1" t="s">
        <v>1488</v>
      </c>
      <c r="L9" s="1">
        <f t="shared" si="0"/>
        <v>7</v>
      </c>
    </row>
    <row r="10" spans="1:26" ht="16" x14ac:dyDescent="0.2">
      <c r="A10" s="1" t="s">
        <v>95</v>
      </c>
      <c r="B10" s="1" t="s">
        <v>2147</v>
      </c>
      <c r="C10" s="1" t="s">
        <v>2113</v>
      </c>
      <c r="D10" s="1" t="s">
        <v>2148</v>
      </c>
      <c r="E10" s="1" t="s">
        <v>2114</v>
      </c>
      <c r="F10" s="1" t="s">
        <v>2149</v>
      </c>
      <c r="G10" s="1" t="s">
        <v>2114</v>
      </c>
      <c r="H10">
        <f>COUNTIF(C:C,"H")</f>
        <v>451</v>
      </c>
      <c r="J10" s="37"/>
      <c r="K10" s="1" t="s">
        <v>1075</v>
      </c>
      <c r="L10" s="1">
        <f t="shared" si="0"/>
        <v>6</v>
      </c>
    </row>
    <row r="11" spans="1:26" ht="16" x14ac:dyDescent="0.2">
      <c r="A11" s="1" t="s">
        <v>2152</v>
      </c>
      <c r="B11" s="1" t="s">
        <v>2153</v>
      </c>
      <c r="C11" s="1" t="s">
        <v>2113</v>
      </c>
      <c r="D11" s="1" t="s">
        <v>2155</v>
      </c>
      <c r="E11" s="1" t="s">
        <v>2114</v>
      </c>
      <c r="F11" s="1" t="s">
        <v>2156</v>
      </c>
      <c r="G11" s="1" t="s">
        <v>2114</v>
      </c>
      <c r="J11" s="37"/>
      <c r="K11" s="1" t="s">
        <v>2157</v>
      </c>
      <c r="L11" s="1">
        <f t="shared" si="0"/>
        <v>6</v>
      </c>
    </row>
    <row r="12" spans="1:26" ht="16" x14ac:dyDescent="0.2">
      <c r="A12" s="1" t="s">
        <v>2158</v>
      </c>
      <c r="B12" s="1" t="s">
        <v>2159</v>
      </c>
      <c r="C12" s="1" t="s">
        <v>2113</v>
      </c>
      <c r="D12" s="1" t="s">
        <v>2160</v>
      </c>
      <c r="E12" s="1" t="s">
        <v>2114</v>
      </c>
      <c r="F12" s="1" t="s">
        <v>2161</v>
      </c>
      <c r="G12" s="1" t="s">
        <v>2114</v>
      </c>
      <c r="J12" s="37"/>
      <c r="K12" s="1" t="s">
        <v>2162</v>
      </c>
      <c r="L12" s="1">
        <f t="shared" si="0"/>
        <v>5</v>
      </c>
    </row>
    <row r="13" spans="1:26" ht="15.75" customHeight="1" x14ac:dyDescent="0.2">
      <c r="A13" s="1" t="s">
        <v>5627</v>
      </c>
      <c r="B13" s="1" t="s">
        <v>2097</v>
      </c>
      <c r="C13" s="1" t="s">
        <v>2113</v>
      </c>
      <c r="D13" s="1" t="s">
        <v>1698</v>
      </c>
      <c r="E13" s="1" t="s">
        <v>2114</v>
      </c>
      <c r="F13" s="1" t="s">
        <v>5645</v>
      </c>
      <c r="G13" s="1" t="s">
        <v>2114</v>
      </c>
      <c r="J13" s="37"/>
    </row>
    <row r="14" spans="1:26" ht="15.75" customHeight="1" x14ac:dyDescent="0.2">
      <c r="A14" s="1" t="s">
        <v>98</v>
      </c>
      <c r="B14" s="1" t="s">
        <v>1726</v>
      </c>
      <c r="C14" s="1" t="s">
        <v>2113</v>
      </c>
      <c r="D14" s="1" t="s">
        <v>1727</v>
      </c>
      <c r="E14" s="1" t="s">
        <v>2114</v>
      </c>
      <c r="F14" s="1" t="s">
        <v>5031</v>
      </c>
      <c r="G14" s="1" t="s">
        <v>2114</v>
      </c>
      <c r="J14" s="37"/>
    </row>
    <row r="15" spans="1:26" ht="15.75" customHeight="1" x14ac:dyDescent="0.2">
      <c r="A15" s="1" t="s">
        <v>1305</v>
      </c>
      <c r="B15" s="1" t="s">
        <v>1305</v>
      </c>
      <c r="C15" s="1" t="s">
        <v>2113</v>
      </c>
      <c r="D15" s="1" t="s">
        <v>4088</v>
      </c>
      <c r="E15" s="1" t="s">
        <v>2114</v>
      </c>
      <c r="F15" s="1" t="s">
        <v>1305</v>
      </c>
      <c r="G15" s="1" t="s">
        <v>2114</v>
      </c>
      <c r="J15" s="37"/>
    </row>
    <row r="16" spans="1:26" ht="15.75" customHeight="1" x14ac:dyDescent="0.2">
      <c r="A16" s="1" t="s">
        <v>1303</v>
      </c>
      <c r="B16" s="1" t="s">
        <v>1303</v>
      </c>
      <c r="C16" s="1" t="s">
        <v>2113</v>
      </c>
      <c r="D16" s="1" t="s">
        <v>3853</v>
      </c>
      <c r="E16" s="1" t="s">
        <v>2114</v>
      </c>
      <c r="F16" s="1" t="s">
        <v>5033</v>
      </c>
      <c r="G16" s="1" t="s">
        <v>2114</v>
      </c>
      <c r="J16" s="37"/>
    </row>
    <row r="17" spans="1:12" ht="15.75" customHeight="1" x14ac:dyDescent="0.2">
      <c r="A17" s="1" t="s">
        <v>1299</v>
      </c>
      <c r="B17" s="1" t="s">
        <v>1714</v>
      </c>
      <c r="C17" s="1" t="s">
        <v>2113</v>
      </c>
      <c r="D17" s="1" t="s">
        <v>1715</v>
      </c>
      <c r="E17" s="1" t="s">
        <v>2114</v>
      </c>
      <c r="F17" s="1" t="s">
        <v>5034</v>
      </c>
      <c r="G17" s="1" t="s">
        <v>2114</v>
      </c>
      <c r="J17" s="37"/>
    </row>
    <row r="18" spans="1:12" ht="15.75" customHeight="1" x14ac:dyDescent="0.2">
      <c r="A18" s="1" t="s">
        <v>1302</v>
      </c>
      <c r="B18" s="1" t="s">
        <v>1302</v>
      </c>
      <c r="C18" s="1" t="s">
        <v>2113</v>
      </c>
      <c r="D18" s="1" t="s">
        <v>4035</v>
      </c>
      <c r="E18" s="1" t="s">
        <v>2114</v>
      </c>
      <c r="F18" s="1" t="s">
        <v>5036</v>
      </c>
      <c r="G18" s="1" t="s">
        <v>2114</v>
      </c>
      <c r="J18" s="37"/>
    </row>
    <row r="19" spans="1:12" ht="15.75" customHeight="1" x14ac:dyDescent="0.2">
      <c r="A19" s="1" t="s">
        <v>1304</v>
      </c>
      <c r="B19" s="1" t="s">
        <v>1304</v>
      </c>
      <c r="C19" s="1" t="s">
        <v>2113</v>
      </c>
      <c r="D19" s="1" t="s">
        <v>1733</v>
      </c>
      <c r="E19" s="1" t="s">
        <v>2114</v>
      </c>
      <c r="F19" s="1" t="s">
        <v>5038</v>
      </c>
      <c r="G19" s="1" t="s">
        <v>2114</v>
      </c>
      <c r="J19" s="37"/>
    </row>
    <row r="20" spans="1:12" ht="16" x14ac:dyDescent="0.2">
      <c r="A20" s="1" t="s">
        <v>101</v>
      </c>
      <c r="B20" s="1" t="s">
        <v>2163</v>
      </c>
      <c r="C20" s="1" t="s">
        <v>2113</v>
      </c>
      <c r="D20" s="1" t="s">
        <v>2164</v>
      </c>
      <c r="E20" s="1" t="s">
        <v>2114</v>
      </c>
      <c r="F20" s="1" t="s">
        <v>2165</v>
      </c>
      <c r="G20" s="1" t="s">
        <v>2114</v>
      </c>
      <c r="J20" s="37"/>
      <c r="K20" s="1" t="s">
        <v>2166</v>
      </c>
      <c r="L20" s="1">
        <f t="shared" ref="L20:L83" si="1">COUNTIF(D:D,K20)</f>
        <v>5</v>
      </c>
    </row>
    <row r="21" spans="1:12" ht="16" x14ac:dyDescent="0.2">
      <c r="A21" s="1" t="s">
        <v>102</v>
      </c>
      <c r="B21" s="1" t="s">
        <v>2167</v>
      </c>
      <c r="C21" s="1" t="s">
        <v>2113</v>
      </c>
      <c r="D21" s="1" t="s">
        <v>2168</v>
      </c>
      <c r="E21" s="1" t="s">
        <v>2114</v>
      </c>
      <c r="F21" s="1" t="s">
        <v>2169</v>
      </c>
      <c r="G21" s="1" t="s">
        <v>2114</v>
      </c>
      <c r="J21" s="37"/>
      <c r="K21" s="1" t="s">
        <v>2171</v>
      </c>
      <c r="L21" s="1">
        <f t="shared" si="1"/>
        <v>4</v>
      </c>
    </row>
    <row r="22" spans="1:12" ht="16" x14ac:dyDescent="0.2">
      <c r="A22" s="1" t="s">
        <v>103</v>
      </c>
      <c r="B22" s="1" t="s">
        <v>2174</v>
      </c>
      <c r="C22" s="1" t="s">
        <v>2113</v>
      </c>
      <c r="D22" s="1" t="s">
        <v>2175</v>
      </c>
      <c r="E22" s="1" t="s">
        <v>2114</v>
      </c>
      <c r="F22" s="1" t="s">
        <v>2176</v>
      </c>
      <c r="G22" s="1" t="s">
        <v>2114</v>
      </c>
      <c r="J22" s="37"/>
      <c r="K22" s="1" t="s">
        <v>2177</v>
      </c>
      <c r="L22" s="1">
        <f t="shared" si="1"/>
        <v>4</v>
      </c>
    </row>
    <row r="23" spans="1:12" ht="16" x14ac:dyDescent="0.2">
      <c r="A23" s="1" t="s">
        <v>111</v>
      </c>
      <c r="B23" s="1" t="s">
        <v>2178</v>
      </c>
      <c r="C23" s="1" t="s">
        <v>2136</v>
      </c>
      <c r="D23" s="1" t="s">
        <v>2175</v>
      </c>
      <c r="E23" s="1">
        <v>99.2</v>
      </c>
      <c r="F23" s="1" t="s">
        <v>2179</v>
      </c>
      <c r="G23" s="1" t="s">
        <v>2176</v>
      </c>
      <c r="J23" s="37"/>
      <c r="K23" s="1" t="s">
        <v>1146</v>
      </c>
      <c r="L23" s="1">
        <f t="shared" si="1"/>
        <v>4</v>
      </c>
    </row>
    <row r="24" spans="1:12" ht="16" x14ac:dyDescent="0.2">
      <c r="A24" s="1" t="s">
        <v>104</v>
      </c>
      <c r="B24" s="1" t="s">
        <v>2182</v>
      </c>
      <c r="C24" s="1" t="s">
        <v>2113</v>
      </c>
      <c r="D24" s="1" t="s">
        <v>2184</v>
      </c>
      <c r="E24" s="1" t="s">
        <v>2114</v>
      </c>
      <c r="F24" s="1" t="s">
        <v>2185</v>
      </c>
      <c r="G24" s="1" t="s">
        <v>2114</v>
      </c>
      <c r="J24" s="37"/>
      <c r="K24" s="1" t="s">
        <v>2186</v>
      </c>
      <c r="L24" s="1">
        <f t="shared" si="1"/>
        <v>4</v>
      </c>
    </row>
    <row r="25" spans="1:12" ht="16" x14ac:dyDescent="0.2">
      <c r="A25" s="1" t="s">
        <v>105</v>
      </c>
      <c r="B25" s="1" t="s">
        <v>2187</v>
      </c>
      <c r="C25" s="1" t="s">
        <v>2113</v>
      </c>
      <c r="D25" s="1" t="s">
        <v>2130</v>
      </c>
      <c r="E25" s="1" t="s">
        <v>2114</v>
      </c>
      <c r="F25" s="1" t="s">
        <v>2188</v>
      </c>
      <c r="G25" s="1" t="s">
        <v>2114</v>
      </c>
      <c r="J25" s="37"/>
      <c r="K25" s="1" t="s">
        <v>2189</v>
      </c>
      <c r="L25" s="1">
        <f t="shared" si="1"/>
        <v>4</v>
      </c>
    </row>
    <row r="26" spans="1:12" ht="16" x14ac:dyDescent="0.2">
      <c r="A26" s="1" t="s">
        <v>493</v>
      </c>
      <c r="B26" s="1" t="s">
        <v>2190</v>
      </c>
      <c r="C26" s="1" t="s">
        <v>2136</v>
      </c>
      <c r="D26" s="1" t="s">
        <v>2130</v>
      </c>
      <c r="E26" s="1">
        <v>99.9</v>
      </c>
      <c r="F26" s="1" t="s">
        <v>2192</v>
      </c>
      <c r="G26" s="1" t="s">
        <v>2188</v>
      </c>
      <c r="J26" s="37"/>
      <c r="K26" s="1" t="s">
        <v>1511</v>
      </c>
      <c r="L26" s="1">
        <f t="shared" si="1"/>
        <v>4</v>
      </c>
    </row>
    <row r="27" spans="1:12" ht="16" x14ac:dyDescent="0.2">
      <c r="A27" s="1" t="s">
        <v>506</v>
      </c>
      <c r="B27" s="1" t="s">
        <v>2195</v>
      </c>
      <c r="C27" s="1" t="s">
        <v>2136</v>
      </c>
      <c r="D27" s="1" t="s">
        <v>2130</v>
      </c>
      <c r="E27" s="1">
        <v>99.9</v>
      </c>
      <c r="F27" s="1" t="s">
        <v>2196</v>
      </c>
      <c r="G27" s="1" t="s">
        <v>2188</v>
      </c>
      <c r="J27" s="37"/>
      <c r="K27" s="1" t="s">
        <v>1689</v>
      </c>
      <c r="L27" s="1">
        <f t="shared" si="1"/>
        <v>4</v>
      </c>
    </row>
    <row r="28" spans="1:12" ht="15.75" customHeight="1" x14ac:dyDescent="0.2">
      <c r="A28" s="1" t="s">
        <v>420</v>
      </c>
      <c r="B28" s="1" t="s">
        <v>2197</v>
      </c>
      <c r="C28" s="1" t="s">
        <v>2136</v>
      </c>
      <c r="D28" s="1" t="s">
        <v>2130</v>
      </c>
      <c r="E28" s="1">
        <v>99.8</v>
      </c>
      <c r="F28" s="1" t="s">
        <v>2198</v>
      </c>
      <c r="G28" s="1" t="s">
        <v>2188</v>
      </c>
      <c r="J28" s="37"/>
      <c r="K28" s="1" t="s">
        <v>2199</v>
      </c>
      <c r="L28" s="1">
        <f t="shared" si="1"/>
        <v>4</v>
      </c>
    </row>
    <row r="29" spans="1:12" ht="15.75" customHeight="1" x14ac:dyDescent="0.2">
      <c r="A29" s="1" t="s">
        <v>421</v>
      </c>
      <c r="B29" s="1" t="s">
        <v>2200</v>
      </c>
      <c r="C29" s="1" t="s">
        <v>2136</v>
      </c>
      <c r="D29" s="1" t="s">
        <v>2130</v>
      </c>
      <c r="E29" s="1">
        <v>99.8</v>
      </c>
      <c r="F29" s="1" t="s">
        <v>2201</v>
      </c>
      <c r="G29" s="1" t="s">
        <v>2188</v>
      </c>
      <c r="J29" s="37"/>
      <c r="K29" s="1" t="s">
        <v>2202</v>
      </c>
      <c r="L29" s="1">
        <f t="shared" si="1"/>
        <v>4</v>
      </c>
    </row>
    <row r="30" spans="1:12" ht="15.75" customHeight="1" x14ac:dyDescent="0.2">
      <c r="A30" s="1" t="s">
        <v>424</v>
      </c>
      <c r="B30" s="1" t="s">
        <v>2203</v>
      </c>
      <c r="C30" s="1" t="s">
        <v>2136</v>
      </c>
      <c r="D30" s="1" t="s">
        <v>2130</v>
      </c>
      <c r="E30" s="1">
        <v>99.8</v>
      </c>
      <c r="F30" s="1" t="s">
        <v>2204</v>
      </c>
      <c r="G30" s="1" t="s">
        <v>2188</v>
      </c>
      <c r="J30" s="37"/>
      <c r="K30" s="1" t="s">
        <v>2205</v>
      </c>
      <c r="L30" s="1">
        <f t="shared" si="1"/>
        <v>4</v>
      </c>
    </row>
    <row r="31" spans="1:12" ht="15.75" customHeight="1" x14ac:dyDescent="0.2">
      <c r="A31" s="1" t="s">
        <v>724</v>
      </c>
      <c r="B31" s="1" t="s">
        <v>2206</v>
      </c>
      <c r="C31" s="1" t="s">
        <v>2136</v>
      </c>
      <c r="D31" s="1" t="s">
        <v>2130</v>
      </c>
      <c r="E31" s="1">
        <v>99.8</v>
      </c>
      <c r="F31" s="1" t="s">
        <v>2207</v>
      </c>
      <c r="G31" s="1" t="s">
        <v>2188</v>
      </c>
      <c r="J31" s="37"/>
      <c r="K31" s="1" t="s">
        <v>2208</v>
      </c>
      <c r="L31" s="1">
        <f t="shared" si="1"/>
        <v>4</v>
      </c>
    </row>
    <row r="32" spans="1:12" ht="15.75" customHeight="1" x14ac:dyDescent="0.2">
      <c r="A32" s="1" t="s">
        <v>1083</v>
      </c>
      <c r="B32" s="1" t="s">
        <v>2209</v>
      </c>
      <c r="C32" s="1" t="s">
        <v>2136</v>
      </c>
      <c r="D32" s="1" t="s">
        <v>2130</v>
      </c>
      <c r="E32" s="1">
        <v>99.8</v>
      </c>
      <c r="F32" s="1" t="s">
        <v>2210</v>
      </c>
      <c r="G32" s="1" t="s">
        <v>2188</v>
      </c>
      <c r="J32" s="37"/>
      <c r="K32" s="1" t="s">
        <v>2211</v>
      </c>
      <c r="L32" s="1">
        <f t="shared" si="1"/>
        <v>3</v>
      </c>
    </row>
    <row r="33" spans="1:12" ht="15.75" customHeight="1" x14ac:dyDescent="0.2">
      <c r="A33" s="1" t="s">
        <v>420</v>
      </c>
      <c r="B33" s="1" t="s">
        <v>2213</v>
      </c>
      <c r="C33" s="1" t="s">
        <v>2136</v>
      </c>
      <c r="D33" s="1" t="s">
        <v>2130</v>
      </c>
      <c r="E33" s="1">
        <v>99.7</v>
      </c>
      <c r="F33" s="1" t="s">
        <v>2214</v>
      </c>
      <c r="G33" s="1" t="s">
        <v>2188</v>
      </c>
      <c r="J33" s="37"/>
      <c r="K33" s="1" t="s">
        <v>2215</v>
      </c>
      <c r="L33" s="1">
        <f t="shared" si="1"/>
        <v>3</v>
      </c>
    </row>
    <row r="34" spans="1:12" ht="15.75" customHeight="1" x14ac:dyDescent="0.2">
      <c r="A34" s="1" t="s">
        <v>423</v>
      </c>
      <c r="B34" s="1" t="s">
        <v>2218</v>
      </c>
      <c r="C34" s="1" t="s">
        <v>2136</v>
      </c>
      <c r="D34" s="1" t="s">
        <v>2130</v>
      </c>
      <c r="E34" s="1">
        <v>99.7</v>
      </c>
      <c r="F34" s="1" t="s">
        <v>2219</v>
      </c>
      <c r="G34" s="1" t="s">
        <v>2188</v>
      </c>
      <c r="J34" s="37"/>
      <c r="K34" s="1" t="s">
        <v>2220</v>
      </c>
      <c r="L34" s="1">
        <f t="shared" si="1"/>
        <v>3</v>
      </c>
    </row>
    <row r="35" spans="1:12" ht="15.75" customHeight="1" x14ac:dyDescent="0.2">
      <c r="A35" s="1" t="s">
        <v>427</v>
      </c>
      <c r="B35" s="1" t="s">
        <v>2221</v>
      </c>
      <c r="C35" s="1" t="s">
        <v>2136</v>
      </c>
      <c r="D35" s="1" t="s">
        <v>2130</v>
      </c>
      <c r="E35" s="1">
        <v>99.7</v>
      </c>
      <c r="F35" s="1" t="s">
        <v>2222</v>
      </c>
      <c r="G35" s="1" t="s">
        <v>2188</v>
      </c>
      <c r="J35" s="37"/>
      <c r="K35" s="1" t="s">
        <v>2223</v>
      </c>
      <c r="L35" s="1">
        <f t="shared" si="1"/>
        <v>3</v>
      </c>
    </row>
    <row r="36" spans="1:12" ht="15.75" customHeight="1" x14ac:dyDescent="0.2">
      <c r="A36" s="1" t="s">
        <v>689</v>
      </c>
      <c r="B36" s="1" t="s">
        <v>2224</v>
      </c>
      <c r="C36" s="1" t="s">
        <v>2136</v>
      </c>
      <c r="D36" s="1" t="s">
        <v>2130</v>
      </c>
      <c r="E36" s="1">
        <v>99.7</v>
      </c>
      <c r="F36" s="1" t="s">
        <v>2225</v>
      </c>
      <c r="G36" s="1" t="s">
        <v>2188</v>
      </c>
      <c r="J36" s="37"/>
      <c r="K36" s="1" t="s">
        <v>1431</v>
      </c>
      <c r="L36" s="1">
        <f t="shared" si="1"/>
        <v>3</v>
      </c>
    </row>
    <row r="37" spans="1:12" ht="15.75" customHeight="1" x14ac:dyDescent="0.2">
      <c r="A37" s="1" t="s">
        <v>691</v>
      </c>
      <c r="B37" s="1" t="s">
        <v>2226</v>
      </c>
      <c r="C37" s="1" t="s">
        <v>2136</v>
      </c>
      <c r="D37" s="1" t="s">
        <v>2130</v>
      </c>
      <c r="E37" s="1">
        <v>99.7</v>
      </c>
      <c r="F37" s="1" t="s">
        <v>2227</v>
      </c>
      <c r="G37" s="1" t="s">
        <v>2188</v>
      </c>
      <c r="J37" s="37"/>
      <c r="K37" s="1" t="s">
        <v>2228</v>
      </c>
      <c r="L37" s="1">
        <f t="shared" si="1"/>
        <v>3</v>
      </c>
    </row>
    <row r="38" spans="1:12" ht="15.75" customHeight="1" x14ac:dyDescent="0.2">
      <c r="A38" s="1" t="s">
        <v>245</v>
      </c>
      <c r="B38" s="1" t="s">
        <v>2231</v>
      </c>
      <c r="C38" s="1" t="s">
        <v>2136</v>
      </c>
      <c r="D38" s="1" t="s">
        <v>2130</v>
      </c>
      <c r="E38" s="1">
        <v>99.6</v>
      </c>
      <c r="F38" s="1" t="s">
        <v>2232</v>
      </c>
      <c r="G38" s="1" t="s">
        <v>2188</v>
      </c>
      <c r="J38" s="37"/>
      <c r="K38" s="1" t="s">
        <v>1477</v>
      </c>
      <c r="L38" s="1">
        <f t="shared" si="1"/>
        <v>3</v>
      </c>
    </row>
    <row r="39" spans="1:12" ht="15.75" customHeight="1" x14ac:dyDescent="0.2">
      <c r="A39" s="1" t="s">
        <v>267</v>
      </c>
      <c r="B39" s="1" t="s">
        <v>2235</v>
      </c>
      <c r="C39" s="1" t="s">
        <v>2136</v>
      </c>
      <c r="D39" s="1" t="s">
        <v>2130</v>
      </c>
      <c r="E39" s="1">
        <v>99.6</v>
      </c>
      <c r="F39" s="1" t="s">
        <v>2236</v>
      </c>
      <c r="G39" s="1" t="s">
        <v>2188</v>
      </c>
      <c r="J39" s="37"/>
      <c r="K39" s="1" t="s">
        <v>2237</v>
      </c>
      <c r="L39" s="1">
        <f t="shared" si="1"/>
        <v>3</v>
      </c>
    </row>
    <row r="40" spans="1:12" ht="15.75" customHeight="1" x14ac:dyDescent="0.2">
      <c r="A40" s="1" t="s">
        <v>428</v>
      </c>
      <c r="B40" s="1" t="s">
        <v>2238</v>
      </c>
      <c r="C40" s="1" t="s">
        <v>2136</v>
      </c>
      <c r="D40" s="1" t="s">
        <v>2130</v>
      </c>
      <c r="E40" s="1">
        <v>99.6</v>
      </c>
      <c r="F40" s="1" t="s">
        <v>2239</v>
      </c>
      <c r="G40" s="1" t="s">
        <v>2188</v>
      </c>
      <c r="J40" s="37"/>
      <c r="K40" s="1" t="s">
        <v>2242</v>
      </c>
      <c r="L40" s="1">
        <f t="shared" si="1"/>
        <v>3</v>
      </c>
    </row>
    <row r="41" spans="1:12" ht="15.75" customHeight="1" x14ac:dyDescent="0.2">
      <c r="A41" s="1" t="s">
        <v>486</v>
      </c>
      <c r="B41" s="1" t="s">
        <v>2244</v>
      </c>
      <c r="C41" s="1" t="s">
        <v>2136</v>
      </c>
      <c r="D41" s="1" t="s">
        <v>2130</v>
      </c>
      <c r="E41" s="1">
        <v>99.6</v>
      </c>
      <c r="F41" s="1" t="s">
        <v>2245</v>
      </c>
      <c r="G41" s="1" t="s">
        <v>2188</v>
      </c>
      <c r="J41" s="37"/>
      <c r="K41" s="1" t="s">
        <v>2247</v>
      </c>
      <c r="L41" s="1">
        <f t="shared" si="1"/>
        <v>3</v>
      </c>
    </row>
    <row r="42" spans="1:12" ht="15.75" customHeight="1" x14ac:dyDescent="0.2">
      <c r="A42" s="1" t="s">
        <v>239</v>
      </c>
      <c r="B42" s="1" t="s">
        <v>2248</v>
      </c>
      <c r="C42" s="1" t="s">
        <v>2136</v>
      </c>
      <c r="D42" s="1" t="s">
        <v>2130</v>
      </c>
      <c r="E42" s="1">
        <v>99.5</v>
      </c>
      <c r="F42" s="1" t="s">
        <v>2249</v>
      </c>
      <c r="G42" s="1" t="s">
        <v>2188</v>
      </c>
      <c r="J42" s="37"/>
      <c r="K42" s="1" t="s">
        <v>1638</v>
      </c>
      <c r="L42" s="1">
        <f t="shared" si="1"/>
        <v>3</v>
      </c>
    </row>
    <row r="43" spans="1:12" ht="15.75" customHeight="1" x14ac:dyDescent="0.2">
      <c r="A43" s="1" t="s">
        <v>1105</v>
      </c>
      <c r="B43" s="1" t="s">
        <v>2250</v>
      </c>
      <c r="C43" s="1" t="s">
        <v>2136</v>
      </c>
      <c r="D43" s="1" t="s">
        <v>2130</v>
      </c>
      <c r="E43" s="1">
        <v>99.5</v>
      </c>
      <c r="F43" s="1" t="s">
        <v>2251</v>
      </c>
      <c r="G43" s="1" t="s">
        <v>2188</v>
      </c>
      <c r="J43" s="37"/>
      <c r="K43" s="1" t="s">
        <v>2254</v>
      </c>
      <c r="L43" s="1">
        <f t="shared" si="1"/>
        <v>3</v>
      </c>
    </row>
    <row r="44" spans="1:12" ht="15.75" customHeight="1" x14ac:dyDescent="0.2">
      <c r="A44" s="1" t="s">
        <v>1087</v>
      </c>
      <c r="B44" s="1" t="s">
        <v>2256</v>
      </c>
      <c r="C44" s="1" t="s">
        <v>2136</v>
      </c>
      <c r="D44" s="1" t="s">
        <v>2130</v>
      </c>
      <c r="E44" s="1">
        <v>99.4</v>
      </c>
      <c r="F44" s="1" t="s">
        <v>2258</v>
      </c>
      <c r="G44" s="1" t="s">
        <v>2188</v>
      </c>
      <c r="J44" s="37"/>
      <c r="K44" s="1" t="s">
        <v>2259</v>
      </c>
      <c r="L44" s="1">
        <f t="shared" si="1"/>
        <v>3</v>
      </c>
    </row>
    <row r="45" spans="1:12" ht="15.75" customHeight="1" x14ac:dyDescent="0.2">
      <c r="A45" s="1" t="s">
        <v>1106</v>
      </c>
      <c r="B45" s="1" t="s">
        <v>2260</v>
      </c>
      <c r="C45" s="1" t="s">
        <v>2136</v>
      </c>
      <c r="D45" s="1" t="s">
        <v>2130</v>
      </c>
      <c r="E45" s="1">
        <v>99.4</v>
      </c>
      <c r="F45" s="1" t="s">
        <v>2261</v>
      </c>
      <c r="G45" s="1" t="s">
        <v>2188</v>
      </c>
      <c r="J45" s="37"/>
      <c r="K45" s="1" t="s">
        <v>2262</v>
      </c>
      <c r="L45" s="1">
        <f t="shared" si="1"/>
        <v>3</v>
      </c>
    </row>
    <row r="46" spans="1:12" ht="15.75" customHeight="1" x14ac:dyDescent="0.2">
      <c r="A46" s="1" t="s">
        <v>724</v>
      </c>
      <c r="B46" s="1" t="s">
        <v>2264</v>
      </c>
      <c r="C46" s="1" t="s">
        <v>2136</v>
      </c>
      <c r="D46" s="1" t="s">
        <v>2130</v>
      </c>
      <c r="E46" s="1">
        <v>99.3</v>
      </c>
      <c r="F46" s="1" t="s">
        <v>2265</v>
      </c>
      <c r="G46" s="1" t="s">
        <v>2188</v>
      </c>
      <c r="J46" s="37"/>
      <c r="K46" s="1" t="s">
        <v>2267</v>
      </c>
      <c r="L46" s="1">
        <f t="shared" si="1"/>
        <v>3</v>
      </c>
    </row>
    <row r="47" spans="1:12" ht="15.75" customHeight="1" x14ac:dyDescent="0.2">
      <c r="A47" s="1" t="s">
        <v>245</v>
      </c>
      <c r="B47" s="1" t="s">
        <v>2269</v>
      </c>
      <c r="C47" s="1" t="s">
        <v>2136</v>
      </c>
      <c r="D47" s="1" t="s">
        <v>2130</v>
      </c>
      <c r="E47" s="1">
        <v>99.2</v>
      </c>
      <c r="F47" s="1" t="s">
        <v>2270</v>
      </c>
      <c r="G47" s="1" t="s">
        <v>2188</v>
      </c>
      <c r="J47" s="37"/>
      <c r="K47" s="1" t="s">
        <v>2272</v>
      </c>
      <c r="L47" s="1">
        <f t="shared" si="1"/>
        <v>3</v>
      </c>
    </row>
    <row r="48" spans="1:12" ht="15.75" customHeight="1" x14ac:dyDescent="0.2">
      <c r="A48" s="1" t="s">
        <v>492</v>
      </c>
      <c r="B48" s="1" t="s">
        <v>2273</v>
      </c>
      <c r="C48" s="1" t="s">
        <v>2136</v>
      </c>
      <c r="D48" s="1" t="s">
        <v>2130</v>
      </c>
      <c r="E48" s="1">
        <v>99.1</v>
      </c>
      <c r="F48" s="1" t="s">
        <v>2278</v>
      </c>
      <c r="G48" s="1" t="s">
        <v>2188</v>
      </c>
      <c r="J48" s="37"/>
      <c r="K48" s="1" t="s">
        <v>2279</v>
      </c>
      <c r="L48" s="1">
        <f t="shared" si="1"/>
        <v>2</v>
      </c>
    </row>
    <row r="49" spans="1:12" ht="15.75" customHeight="1" x14ac:dyDescent="0.2">
      <c r="A49" s="1" t="s">
        <v>1074</v>
      </c>
      <c r="B49" s="1" t="s">
        <v>2280</v>
      </c>
      <c r="C49" s="1" t="s">
        <v>2136</v>
      </c>
      <c r="D49" s="1" t="s">
        <v>2130</v>
      </c>
      <c r="E49" s="1">
        <v>99</v>
      </c>
      <c r="F49" s="1" t="s">
        <v>2281</v>
      </c>
      <c r="G49" s="1" t="s">
        <v>2188</v>
      </c>
      <c r="J49" s="37"/>
      <c r="K49" s="1" t="s">
        <v>2283</v>
      </c>
      <c r="L49" s="1">
        <f t="shared" si="1"/>
        <v>2</v>
      </c>
    </row>
    <row r="50" spans="1:12" ht="15.75" customHeight="1" x14ac:dyDescent="0.2">
      <c r="A50" s="1" t="s">
        <v>110</v>
      </c>
      <c r="B50" s="1" t="s">
        <v>1348</v>
      </c>
      <c r="C50" s="1" t="s">
        <v>2113</v>
      </c>
      <c r="D50" s="1" t="s">
        <v>43</v>
      </c>
      <c r="E50" s="1" t="s">
        <v>2114</v>
      </c>
      <c r="F50" s="1" t="s">
        <v>2286</v>
      </c>
      <c r="G50" s="1" t="s">
        <v>2114</v>
      </c>
      <c r="J50" s="37"/>
      <c r="K50" s="1" t="s">
        <v>2175</v>
      </c>
      <c r="L50" s="1">
        <f t="shared" si="1"/>
        <v>2</v>
      </c>
    </row>
    <row r="51" spans="1:12" ht="15.75" customHeight="1" x14ac:dyDescent="0.2">
      <c r="A51" s="1" t="s">
        <v>138</v>
      </c>
      <c r="B51" s="1" t="s">
        <v>1342</v>
      </c>
      <c r="C51" s="1" t="s">
        <v>2136</v>
      </c>
      <c r="D51" s="1" t="s">
        <v>43</v>
      </c>
      <c r="E51" s="1">
        <v>99.9</v>
      </c>
      <c r="F51" s="1" t="s">
        <v>2287</v>
      </c>
      <c r="G51" s="1" t="s">
        <v>2286</v>
      </c>
      <c r="J51" s="37"/>
      <c r="K51" s="1" t="s">
        <v>2288</v>
      </c>
      <c r="L51" s="1">
        <f t="shared" si="1"/>
        <v>2</v>
      </c>
    </row>
    <row r="52" spans="1:12" ht="15.75" customHeight="1" x14ac:dyDescent="0.2">
      <c r="A52" s="1" t="s">
        <v>138</v>
      </c>
      <c r="B52" s="1" t="s">
        <v>1345</v>
      </c>
      <c r="C52" s="1" t="s">
        <v>2136</v>
      </c>
      <c r="D52" s="1" t="s">
        <v>43</v>
      </c>
      <c r="E52" s="1">
        <v>99.9</v>
      </c>
      <c r="F52" s="1" t="s">
        <v>2290</v>
      </c>
      <c r="G52" s="1" t="s">
        <v>2286</v>
      </c>
      <c r="J52" s="37"/>
      <c r="K52" s="1" t="s">
        <v>2293</v>
      </c>
      <c r="L52" s="1">
        <f t="shared" si="1"/>
        <v>2</v>
      </c>
    </row>
    <row r="53" spans="1:12" ht="15.75" customHeight="1" x14ac:dyDescent="0.2">
      <c r="A53" s="1" t="s">
        <v>308</v>
      </c>
      <c r="B53" s="1" t="s">
        <v>1363</v>
      </c>
      <c r="C53" s="1" t="s">
        <v>2136</v>
      </c>
      <c r="D53" s="1" t="s">
        <v>43</v>
      </c>
      <c r="E53" s="1">
        <v>99.9</v>
      </c>
      <c r="F53" s="1" t="s">
        <v>2295</v>
      </c>
      <c r="G53" s="1" t="s">
        <v>2286</v>
      </c>
      <c r="J53" s="37"/>
      <c r="K53" s="1" t="s">
        <v>2296</v>
      </c>
      <c r="L53" s="1">
        <f t="shared" si="1"/>
        <v>2</v>
      </c>
    </row>
    <row r="54" spans="1:12" ht="15.75" customHeight="1" x14ac:dyDescent="0.2">
      <c r="A54" s="1" t="s">
        <v>450</v>
      </c>
      <c r="B54" s="1" t="s">
        <v>1293</v>
      </c>
      <c r="C54" s="1" t="s">
        <v>2136</v>
      </c>
      <c r="D54" s="1" t="s">
        <v>43</v>
      </c>
      <c r="E54" s="1">
        <v>99.9</v>
      </c>
      <c r="F54" s="1" t="s">
        <v>2297</v>
      </c>
      <c r="G54" s="1" t="s">
        <v>2286</v>
      </c>
      <c r="J54" s="37"/>
      <c r="K54" s="1" t="s">
        <v>2095</v>
      </c>
      <c r="L54" s="1">
        <f t="shared" si="1"/>
        <v>2</v>
      </c>
    </row>
    <row r="55" spans="1:12" ht="15.75" customHeight="1" x14ac:dyDescent="0.2">
      <c r="A55" s="1" t="s">
        <v>514</v>
      </c>
      <c r="B55" s="1" t="s">
        <v>1273</v>
      </c>
      <c r="C55" s="1" t="s">
        <v>2136</v>
      </c>
      <c r="D55" s="1" t="s">
        <v>43</v>
      </c>
      <c r="E55" s="1">
        <v>99.9</v>
      </c>
      <c r="F55" s="1" t="s">
        <v>2302</v>
      </c>
      <c r="G55" s="1" t="s">
        <v>2286</v>
      </c>
      <c r="J55" s="37"/>
      <c r="K55" s="1" t="s">
        <v>2303</v>
      </c>
      <c r="L55" s="1">
        <f t="shared" si="1"/>
        <v>2</v>
      </c>
    </row>
    <row r="56" spans="1:12" ht="15.75" customHeight="1" x14ac:dyDescent="0.2">
      <c r="A56" s="1" t="s">
        <v>1062</v>
      </c>
      <c r="B56" s="1" t="s">
        <v>1284</v>
      </c>
      <c r="C56" s="1" t="s">
        <v>2136</v>
      </c>
      <c r="D56" s="1" t="s">
        <v>43</v>
      </c>
      <c r="E56" s="1">
        <v>99.9</v>
      </c>
      <c r="F56" s="1" t="s">
        <v>2304</v>
      </c>
      <c r="G56" s="1" t="s">
        <v>2286</v>
      </c>
      <c r="J56" s="37"/>
      <c r="K56" s="1" t="s">
        <v>2305</v>
      </c>
      <c r="L56" s="1">
        <f t="shared" si="1"/>
        <v>2</v>
      </c>
    </row>
    <row r="57" spans="1:12" ht="15.75" customHeight="1" x14ac:dyDescent="0.2">
      <c r="A57" s="1" t="s">
        <v>1079</v>
      </c>
      <c r="B57" s="1" t="s">
        <v>1419</v>
      </c>
      <c r="C57" s="1" t="s">
        <v>2136</v>
      </c>
      <c r="D57" s="1" t="s">
        <v>43</v>
      </c>
      <c r="E57" s="1">
        <v>99.9</v>
      </c>
      <c r="F57" s="1" t="s">
        <v>2309</v>
      </c>
      <c r="G57" s="1" t="s">
        <v>2286</v>
      </c>
      <c r="J57" s="37"/>
      <c r="K57" s="1" t="s">
        <v>2311</v>
      </c>
      <c r="L57" s="1">
        <f t="shared" si="1"/>
        <v>2</v>
      </c>
    </row>
    <row r="58" spans="1:12" ht="15.75" customHeight="1" x14ac:dyDescent="0.2">
      <c r="A58" s="1" t="s">
        <v>1080</v>
      </c>
      <c r="B58" s="1" t="s">
        <v>1377</v>
      </c>
      <c r="C58" s="1" t="s">
        <v>2136</v>
      </c>
      <c r="D58" s="1" t="s">
        <v>43</v>
      </c>
      <c r="E58" s="1">
        <v>99.9</v>
      </c>
      <c r="F58" s="1" t="s">
        <v>2312</v>
      </c>
      <c r="G58" s="1" t="s">
        <v>2286</v>
      </c>
      <c r="J58" s="37"/>
      <c r="K58" s="1" t="s">
        <v>2313</v>
      </c>
      <c r="L58" s="1">
        <f t="shared" si="1"/>
        <v>2</v>
      </c>
    </row>
    <row r="59" spans="1:12" ht="15.75" customHeight="1" x14ac:dyDescent="0.2">
      <c r="A59" s="1" t="s">
        <v>1290</v>
      </c>
      <c r="B59" s="1" t="s">
        <v>1322</v>
      </c>
      <c r="C59" s="1" t="s">
        <v>2136</v>
      </c>
      <c r="D59" s="1" t="s">
        <v>43</v>
      </c>
      <c r="E59" s="1">
        <v>99.9</v>
      </c>
      <c r="F59" s="1" t="s">
        <v>2314</v>
      </c>
      <c r="G59" s="1" t="s">
        <v>2286</v>
      </c>
      <c r="J59" s="37"/>
      <c r="K59" s="1" t="s">
        <v>2315</v>
      </c>
      <c r="L59" s="1">
        <f t="shared" si="1"/>
        <v>2</v>
      </c>
    </row>
    <row r="60" spans="1:12" ht="15.75" customHeight="1" x14ac:dyDescent="0.2">
      <c r="A60" s="1" t="s">
        <v>197</v>
      </c>
      <c r="B60" s="1" t="s">
        <v>1011</v>
      </c>
      <c r="C60" s="1" t="s">
        <v>2136</v>
      </c>
      <c r="D60" s="1" t="s">
        <v>43</v>
      </c>
      <c r="E60" s="1">
        <v>99.8</v>
      </c>
      <c r="F60" s="1" t="s">
        <v>2316</v>
      </c>
      <c r="G60" s="1" t="s">
        <v>2286</v>
      </c>
      <c r="J60" s="37"/>
      <c r="K60" s="1" t="s">
        <v>2318</v>
      </c>
      <c r="L60" s="1">
        <f t="shared" si="1"/>
        <v>2</v>
      </c>
    </row>
    <row r="61" spans="1:12" ht="15.75" customHeight="1" x14ac:dyDescent="0.2">
      <c r="A61" s="1" t="s">
        <v>452</v>
      </c>
      <c r="B61" s="1" t="s">
        <v>883</v>
      </c>
      <c r="C61" s="1" t="s">
        <v>2136</v>
      </c>
      <c r="D61" s="1" t="s">
        <v>43</v>
      </c>
      <c r="E61" s="1">
        <v>99.8</v>
      </c>
      <c r="F61" s="1" t="s">
        <v>2319</v>
      </c>
      <c r="G61" s="1" t="s">
        <v>2286</v>
      </c>
      <c r="J61" s="37"/>
      <c r="K61" s="1" t="s">
        <v>2320</v>
      </c>
      <c r="L61" s="1">
        <f t="shared" si="1"/>
        <v>2</v>
      </c>
    </row>
    <row r="62" spans="1:12" ht="15.75" customHeight="1" x14ac:dyDescent="0.2">
      <c r="A62" s="1" t="s">
        <v>456</v>
      </c>
      <c r="B62" s="1" t="s">
        <v>1374</v>
      </c>
      <c r="C62" s="1" t="s">
        <v>2136</v>
      </c>
      <c r="D62" s="1" t="s">
        <v>43</v>
      </c>
      <c r="E62" s="1">
        <v>99.8</v>
      </c>
      <c r="F62" s="1" t="s">
        <v>2321</v>
      </c>
      <c r="G62" s="1" t="s">
        <v>2286</v>
      </c>
      <c r="J62" s="37"/>
      <c r="K62" s="1" t="s">
        <v>2322</v>
      </c>
      <c r="L62" s="1">
        <f t="shared" si="1"/>
        <v>2</v>
      </c>
    </row>
    <row r="63" spans="1:12" ht="15.75" customHeight="1" x14ac:dyDescent="0.2">
      <c r="A63" s="1" t="s">
        <v>466</v>
      </c>
      <c r="B63" s="1" t="s">
        <v>1306</v>
      </c>
      <c r="C63" s="1" t="s">
        <v>2136</v>
      </c>
      <c r="D63" s="1" t="s">
        <v>43</v>
      </c>
      <c r="E63" s="1">
        <v>99.8</v>
      </c>
      <c r="F63" s="1" t="s">
        <v>2324</v>
      </c>
      <c r="G63" s="1" t="s">
        <v>2286</v>
      </c>
      <c r="J63" s="37"/>
      <c r="K63" s="1" t="s">
        <v>2325</v>
      </c>
      <c r="L63" s="1">
        <f t="shared" si="1"/>
        <v>2</v>
      </c>
    </row>
    <row r="64" spans="1:12" ht="15.75" customHeight="1" x14ac:dyDescent="0.2">
      <c r="A64" s="1" t="s">
        <v>471</v>
      </c>
      <c r="B64" s="1" t="s">
        <v>1358</v>
      </c>
      <c r="C64" s="1" t="s">
        <v>2136</v>
      </c>
      <c r="D64" s="1" t="s">
        <v>43</v>
      </c>
      <c r="E64" s="1">
        <v>99.8</v>
      </c>
      <c r="F64" s="1" t="s">
        <v>2326</v>
      </c>
      <c r="G64" s="1" t="s">
        <v>2286</v>
      </c>
      <c r="J64" s="37"/>
      <c r="K64" s="1" t="s">
        <v>2327</v>
      </c>
      <c r="L64" s="1">
        <f t="shared" si="1"/>
        <v>2</v>
      </c>
    </row>
    <row r="65" spans="1:12" ht="15.75" customHeight="1" x14ac:dyDescent="0.2">
      <c r="A65" s="1" t="s">
        <v>502</v>
      </c>
      <c r="B65" s="1" t="s">
        <v>1410</v>
      </c>
      <c r="C65" s="1" t="s">
        <v>2136</v>
      </c>
      <c r="D65" s="1" t="s">
        <v>43</v>
      </c>
      <c r="E65" s="1">
        <v>99.8</v>
      </c>
      <c r="F65" s="1" t="s">
        <v>2330</v>
      </c>
      <c r="G65" s="1" t="s">
        <v>2286</v>
      </c>
      <c r="J65" s="37"/>
      <c r="K65" s="1" t="s">
        <v>2332</v>
      </c>
      <c r="L65" s="1">
        <f t="shared" si="1"/>
        <v>2</v>
      </c>
    </row>
    <row r="66" spans="1:12" ht="15.75" customHeight="1" x14ac:dyDescent="0.2">
      <c r="A66" s="1" t="s">
        <v>511</v>
      </c>
      <c r="B66" s="1" t="s">
        <v>1316</v>
      </c>
      <c r="C66" s="1" t="s">
        <v>2136</v>
      </c>
      <c r="D66" s="1" t="s">
        <v>43</v>
      </c>
      <c r="E66" s="1">
        <v>99.8</v>
      </c>
      <c r="F66" s="1" t="s">
        <v>2333</v>
      </c>
      <c r="G66" s="1" t="s">
        <v>2286</v>
      </c>
      <c r="J66" s="37"/>
      <c r="K66" s="1" t="s">
        <v>1832</v>
      </c>
      <c r="L66" s="1">
        <f t="shared" si="1"/>
        <v>2</v>
      </c>
    </row>
    <row r="67" spans="1:12" ht="15.75" customHeight="1" x14ac:dyDescent="0.2">
      <c r="A67" s="1" t="s">
        <v>1061</v>
      </c>
      <c r="B67" s="1" t="s">
        <v>1371</v>
      </c>
      <c r="C67" s="1" t="s">
        <v>2136</v>
      </c>
      <c r="D67" s="1" t="s">
        <v>43</v>
      </c>
      <c r="E67" s="1">
        <v>99.8</v>
      </c>
      <c r="F67" s="1" t="s">
        <v>2336</v>
      </c>
      <c r="G67" s="1" t="s">
        <v>2286</v>
      </c>
      <c r="J67" s="37"/>
      <c r="K67" s="1" t="s">
        <v>2024</v>
      </c>
      <c r="L67" s="1">
        <f t="shared" si="1"/>
        <v>2</v>
      </c>
    </row>
    <row r="68" spans="1:12" ht="15.75" customHeight="1" x14ac:dyDescent="0.2">
      <c r="A68" s="1" t="s">
        <v>1081</v>
      </c>
      <c r="B68" s="1" t="s">
        <v>1314</v>
      </c>
      <c r="C68" s="1" t="s">
        <v>2136</v>
      </c>
      <c r="D68" s="1" t="s">
        <v>43</v>
      </c>
      <c r="E68" s="1">
        <v>99.8</v>
      </c>
      <c r="F68" s="1" t="s">
        <v>2338</v>
      </c>
      <c r="G68" s="1" t="s">
        <v>2286</v>
      </c>
      <c r="J68" s="37"/>
      <c r="K68" s="1" t="s">
        <v>2079</v>
      </c>
      <c r="L68" s="1">
        <f t="shared" si="1"/>
        <v>2</v>
      </c>
    </row>
    <row r="69" spans="1:12" ht="15.75" customHeight="1" x14ac:dyDescent="0.2">
      <c r="A69" s="1" t="s">
        <v>1083</v>
      </c>
      <c r="B69" s="1" t="s">
        <v>1339</v>
      </c>
      <c r="C69" s="1" t="s">
        <v>2136</v>
      </c>
      <c r="D69" s="1" t="s">
        <v>43</v>
      </c>
      <c r="E69" s="1">
        <v>99.8</v>
      </c>
      <c r="F69" s="1" t="s">
        <v>2339</v>
      </c>
      <c r="G69" s="1" t="s">
        <v>2286</v>
      </c>
      <c r="J69" s="37"/>
      <c r="K69" s="1" t="s">
        <v>2059</v>
      </c>
      <c r="L69" s="1">
        <f t="shared" si="1"/>
        <v>2</v>
      </c>
    </row>
    <row r="70" spans="1:12" ht="15.75" customHeight="1" x14ac:dyDescent="0.2">
      <c r="A70" s="1" t="s">
        <v>143</v>
      </c>
      <c r="B70" s="1" t="s">
        <v>655</v>
      </c>
      <c r="C70" s="1" t="s">
        <v>2136</v>
      </c>
      <c r="D70" s="1" t="s">
        <v>43</v>
      </c>
      <c r="E70" s="1">
        <v>99.7</v>
      </c>
      <c r="F70" s="1" t="s">
        <v>2342</v>
      </c>
      <c r="G70" s="1" t="s">
        <v>2286</v>
      </c>
      <c r="J70" s="37"/>
      <c r="K70" s="1" t="s">
        <v>2308</v>
      </c>
      <c r="L70" s="1">
        <f t="shared" si="1"/>
        <v>2</v>
      </c>
    </row>
    <row r="71" spans="1:12" ht="15.75" customHeight="1" x14ac:dyDescent="0.2">
      <c r="A71" s="1" t="s">
        <v>172</v>
      </c>
      <c r="B71" s="1" t="s">
        <v>929</v>
      </c>
      <c r="C71" s="1" t="s">
        <v>2136</v>
      </c>
      <c r="D71" s="1" t="s">
        <v>43</v>
      </c>
      <c r="E71" s="1">
        <v>99.7</v>
      </c>
      <c r="F71" s="1" t="s">
        <v>2344</v>
      </c>
      <c r="G71" s="1" t="s">
        <v>2286</v>
      </c>
      <c r="J71" s="37"/>
      <c r="K71" s="1" t="s">
        <v>2345</v>
      </c>
      <c r="L71" s="1">
        <f t="shared" si="1"/>
        <v>2</v>
      </c>
    </row>
    <row r="72" spans="1:12" ht="15.75" customHeight="1" x14ac:dyDescent="0.2">
      <c r="A72" s="1" t="s">
        <v>200</v>
      </c>
      <c r="B72" s="1" t="s">
        <v>694</v>
      </c>
      <c r="C72" s="1" t="s">
        <v>2136</v>
      </c>
      <c r="D72" s="1" t="s">
        <v>43</v>
      </c>
      <c r="E72" s="1">
        <v>99.7</v>
      </c>
      <c r="F72" s="1" t="s">
        <v>2347</v>
      </c>
      <c r="G72" s="1" t="s">
        <v>2286</v>
      </c>
      <c r="J72" s="37"/>
      <c r="K72" s="1" t="s">
        <v>2348</v>
      </c>
      <c r="L72" s="1">
        <f t="shared" si="1"/>
        <v>2</v>
      </c>
    </row>
    <row r="73" spans="1:12" ht="15.75" customHeight="1" x14ac:dyDescent="0.2">
      <c r="A73" s="1" t="s">
        <v>307</v>
      </c>
      <c r="B73" s="1" t="s">
        <v>1214</v>
      </c>
      <c r="C73" s="1" t="s">
        <v>2136</v>
      </c>
      <c r="D73" s="1" t="s">
        <v>43</v>
      </c>
      <c r="E73" s="1">
        <v>99.7</v>
      </c>
      <c r="F73" s="1" t="s">
        <v>2350</v>
      </c>
      <c r="G73" s="1" t="s">
        <v>2286</v>
      </c>
      <c r="J73" s="37"/>
      <c r="K73" s="1" t="s">
        <v>2351</v>
      </c>
      <c r="L73" s="1">
        <f t="shared" si="1"/>
        <v>2</v>
      </c>
    </row>
    <row r="74" spans="1:12" ht="15.75" customHeight="1" x14ac:dyDescent="0.2">
      <c r="A74" s="1" t="s">
        <v>431</v>
      </c>
      <c r="B74" s="1" t="s">
        <v>1241</v>
      </c>
      <c r="C74" s="1" t="s">
        <v>2136</v>
      </c>
      <c r="D74" s="1" t="s">
        <v>43</v>
      </c>
      <c r="E74" s="1">
        <v>99.7</v>
      </c>
      <c r="F74" s="1" t="s">
        <v>2352</v>
      </c>
      <c r="G74" s="1" t="s">
        <v>2286</v>
      </c>
      <c r="J74" s="37"/>
      <c r="K74" s="1" t="s">
        <v>1466</v>
      </c>
      <c r="L74" s="1">
        <f t="shared" si="1"/>
        <v>2</v>
      </c>
    </row>
    <row r="75" spans="1:12" ht="15.75" customHeight="1" x14ac:dyDescent="0.2">
      <c r="A75" s="1" t="s">
        <v>435</v>
      </c>
      <c r="B75" s="1" t="s">
        <v>1379</v>
      </c>
      <c r="C75" s="1" t="s">
        <v>2136</v>
      </c>
      <c r="D75" s="1" t="s">
        <v>43</v>
      </c>
      <c r="E75" s="1">
        <v>99.7</v>
      </c>
      <c r="F75" s="1" t="s">
        <v>2357</v>
      </c>
      <c r="G75" s="1" t="s">
        <v>2286</v>
      </c>
      <c r="J75" s="37"/>
      <c r="K75" s="1" t="s">
        <v>2358</v>
      </c>
      <c r="L75" s="1">
        <f t="shared" si="1"/>
        <v>2</v>
      </c>
    </row>
    <row r="76" spans="1:12" ht="15.75" customHeight="1" x14ac:dyDescent="0.2">
      <c r="A76" s="1" t="s">
        <v>443</v>
      </c>
      <c r="B76" s="1" t="s">
        <v>766</v>
      </c>
      <c r="C76" s="1" t="s">
        <v>2136</v>
      </c>
      <c r="D76" s="1" t="s">
        <v>43</v>
      </c>
      <c r="E76" s="1">
        <v>99.7</v>
      </c>
      <c r="F76" s="1" t="s">
        <v>2359</v>
      </c>
      <c r="G76" s="1" t="s">
        <v>2286</v>
      </c>
      <c r="J76" s="37"/>
      <c r="K76" s="1" t="s">
        <v>1749</v>
      </c>
      <c r="L76" s="1">
        <f t="shared" si="1"/>
        <v>2</v>
      </c>
    </row>
    <row r="77" spans="1:12" ht="15.75" customHeight="1" x14ac:dyDescent="0.2">
      <c r="A77" s="1" t="s">
        <v>450</v>
      </c>
      <c r="B77" s="1" t="s">
        <v>1356</v>
      </c>
      <c r="C77" s="1" t="s">
        <v>2136</v>
      </c>
      <c r="D77" s="1" t="s">
        <v>43</v>
      </c>
      <c r="E77" s="1">
        <v>99.7</v>
      </c>
      <c r="F77" s="1" t="s">
        <v>2362</v>
      </c>
      <c r="G77" s="1" t="s">
        <v>2286</v>
      </c>
      <c r="J77" s="37"/>
      <c r="K77" s="1" t="s">
        <v>2364</v>
      </c>
      <c r="L77" s="1">
        <f t="shared" si="1"/>
        <v>2</v>
      </c>
    </row>
    <row r="78" spans="1:12" ht="15.75" customHeight="1" x14ac:dyDescent="0.2">
      <c r="A78" s="1" t="s">
        <v>463</v>
      </c>
      <c r="B78" s="1" t="s">
        <v>799</v>
      </c>
      <c r="C78" s="1" t="s">
        <v>2136</v>
      </c>
      <c r="D78" s="1" t="s">
        <v>43</v>
      </c>
      <c r="E78" s="1">
        <v>99.7</v>
      </c>
      <c r="F78" s="1" t="s">
        <v>2365</v>
      </c>
      <c r="G78" s="1" t="s">
        <v>2286</v>
      </c>
      <c r="J78" s="37"/>
      <c r="K78" s="1" t="s">
        <v>2089</v>
      </c>
      <c r="L78" s="1">
        <f t="shared" si="1"/>
        <v>2</v>
      </c>
    </row>
    <row r="79" spans="1:12" ht="15.75" customHeight="1" x14ac:dyDescent="0.2">
      <c r="A79" s="1" t="s">
        <v>471</v>
      </c>
      <c r="B79" s="1" t="s">
        <v>890</v>
      </c>
      <c r="C79" s="1" t="s">
        <v>2136</v>
      </c>
      <c r="D79" s="1" t="s">
        <v>43</v>
      </c>
      <c r="E79" s="1">
        <v>99.7</v>
      </c>
      <c r="F79" s="1" t="s">
        <v>2367</v>
      </c>
      <c r="G79" s="1" t="s">
        <v>2286</v>
      </c>
      <c r="J79" s="37"/>
      <c r="K79" s="1" t="s">
        <v>2369</v>
      </c>
      <c r="L79" s="1">
        <f t="shared" si="1"/>
        <v>2</v>
      </c>
    </row>
    <row r="80" spans="1:12" ht="15.75" customHeight="1" x14ac:dyDescent="0.2">
      <c r="A80" s="1" t="s">
        <v>471</v>
      </c>
      <c r="B80" s="1" t="s">
        <v>775</v>
      </c>
      <c r="C80" s="1" t="s">
        <v>2136</v>
      </c>
      <c r="D80" s="1" t="s">
        <v>43</v>
      </c>
      <c r="E80" s="1">
        <v>99.7</v>
      </c>
      <c r="F80" s="1" t="s">
        <v>2371</v>
      </c>
      <c r="G80" s="1" t="s">
        <v>2286</v>
      </c>
      <c r="J80" s="37"/>
      <c r="K80" s="1" t="s">
        <v>2372</v>
      </c>
      <c r="L80" s="1">
        <f t="shared" si="1"/>
        <v>2</v>
      </c>
    </row>
    <row r="81" spans="1:12" ht="15.75" customHeight="1" x14ac:dyDescent="0.2">
      <c r="A81" s="1" t="s">
        <v>482</v>
      </c>
      <c r="B81" s="1" t="s">
        <v>1365</v>
      </c>
      <c r="C81" s="1" t="s">
        <v>2136</v>
      </c>
      <c r="D81" s="1" t="s">
        <v>43</v>
      </c>
      <c r="E81" s="1">
        <v>99.7</v>
      </c>
      <c r="F81" s="1" t="s">
        <v>2376</v>
      </c>
      <c r="G81" s="1" t="s">
        <v>2286</v>
      </c>
      <c r="J81" s="37"/>
      <c r="K81" s="1" t="s">
        <v>2377</v>
      </c>
      <c r="L81" s="1">
        <f t="shared" si="1"/>
        <v>2</v>
      </c>
    </row>
    <row r="82" spans="1:12" ht="15.75" customHeight="1" x14ac:dyDescent="0.2">
      <c r="A82" s="1" t="s">
        <v>492</v>
      </c>
      <c r="B82" s="1" t="s">
        <v>1326</v>
      </c>
      <c r="C82" s="1" t="s">
        <v>2136</v>
      </c>
      <c r="D82" s="1" t="s">
        <v>43</v>
      </c>
      <c r="E82" s="1">
        <v>99.7</v>
      </c>
      <c r="F82" s="1" t="s">
        <v>2378</v>
      </c>
      <c r="G82" s="1" t="s">
        <v>2286</v>
      </c>
      <c r="J82" s="37"/>
      <c r="K82" s="1" t="s">
        <v>2379</v>
      </c>
      <c r="L82" s="1">
        <f t="shared" si="1"/>
        <v>2</v>
      </c>
    </row>
    <row r="83" spans="1:12" ht="15.75" customHeight="1" x14ac:dyDescent="0.2">
      <c r="A83" s="1" t="s">
        <v>512</v>
      </c>
      <c r="B83" s="1" t="s">
        <v>1405</v>
      </c>
      <c r="C83" s="1" t="s">
        <v>2136</v>
      </c>
      <c r="D83" s="1" t="s">
        <v>43</v>
      </c>
      <c r="E83" s="1">
        <v>99.7</v>
      </c>
      <c r="F83" s="1" t="s">
        <v>2381</v>
      </c>
      <c r="G83" s="1" t="s">
        <v>2286</v>
      </c>
      <c r="J83" s="37"/>
      <c r="K83" s="1" t="s">
        <v>2383</v>
      </c>
      <c r="L83" s="1">
        <f t="shared" si="1"/>
        <v>2</v>
      </c>
    </row>
    <row r="84" spans="1:12" ht="15.75" customHeight="1" x14ac:dyDescent="0.2">
      <c r="A84" s="1" t="s">
        <v>514</v>
      </c>
      <c r="B84" s="1" t="s">
        <v>1319</v>
      </c>
      <c r="C84" s="1" t="s">
        <v>2136</v>
      </c>
      <c r="D84" s="1" t="s">
        <v>43</v>
      </c>
      <c r="E84" s="1">
        <v>99.7</v>
      </c>
      <c r="F84" s="1" t="s">
        <v>2384</v>
      </c>
      <c r="G84" s="1" t="s">
        <v>2286</v>
      </c>
      <c r="J84" s="37"/>
      <c r="K84" s="1" t="s">
        <v>2385</v>
      </c>
      <c r="L84" s="1">
        <f t="shared" ref="L84:L147" si="2">COUNTIF(D:D,K84)</f>
        <v>2</v>
      </c>
    </row>
    <row r="85" spans="1:12" ht="15.75" customHeight="1" x14ac:dyDescent="0.2">
      <c r="A85" s="1" t="s">
        <v>520</v>
      </c>
      <c r="B85" s="1" t="s">
        <v>1415</v>
      </c>
      <c r="C85" s="1" t="s">
        <v>2136</v>
      </c>
      <c r="D85" s="1" t="s">
        <v>43</v>
      </c>
      <c r="E85" s="1">
        <v>99.7</v>
      </c>
      <c r="F85" s="1" t="s">
        <v>2388</v>
      </c>
      <c r="G85" s="1" t="s">
        <v>2286</v>
      </c>
      <c r="J85" s="37"/>
      <c r="K85" s="1" t="s">
        <v>2389</v>
      </c>
      <c r="L85" s="1">
        <f t="shared" si="2"/>
        <v>2</v>
      </c>
    </row>
    <row r="86" spans="1:12" ht="15.75" customHeight="1" x14ac:dyDescent="0.2">
      <c r="A86" s="1" t="s">
        <v>554</v>
      </c>
      <c r="B86" s="1" t="s">
        <v>1019</v>
      </c>
      <c r="C86" s="1" t="s">
        <v>2136</v>
      </c>
      <c r="D86" s="1" t="s">
        <v>43</v>
      </c>
      <c r="E86" s="1">
        <v>99.7</v>
      </c>
      <c r="F86" s="1" t="s">
        <v>2391</v>
      </c>
      <c r="G86" s="1" t="s">
        <v>2286</v>
      </c>
      <c r="J86" s="37"/>
      <c r="K86" s="1" t="s">
        <v>2392</v>
      </c>
      <c r="L86" s="1">
        <f t="shared" si="2"/>
        <v>2</v>
      </c>
    </row>
    <row r="87" spans="1:12" ht="15.75" customHeight="1" x14ac:dyDescent="0.2">
      <c r="A87" s="1" t="s">
        <v>616</v>
      </c>
      <c r="B87" s="1" t="s">
        <v>1368</v>
      </c>
      <c r="C87" s="1" t="s">
        <v>2136</v>
      </c>
      <c r="D87" s="1" t="s">
        <v>43</v>
      </c>
      <c r="E87" s="1">
        <v>99.7</v>
      </c>
      <c r="F87" s="1" t="s">
        <v>2393</v>
      </c>
      <c r="G87" s="1" t="s">
        <v>2286</v>
      </c>
      <c r="J87" s="37"/>
      <c r="K87" s="1" t="s">
        <v>1873</v>
      </c>
      <c r="L87" s="1">
        <f t="shared" si="2"/>
        <v>2</v>
      </c>
    </row>
    <row r="88" spans="1:12" ht="15.75" customHeight="1" x14ac:dyDescent="0.2">
      <c r="A88" s="1" t="s">
        <v>627</v>
      </c>
      <c r="B88" s="1" t="s">
        <v>1222</v>
      </c>
      <c r="C88" s="1" t="s">
        <v>2136</v>
      </c>
      <c r="D88" s="1" t="s">
        <v>43</v>
      </c>
      <c r="E88" s="1">
        <v>99.7</v>
      </c>
      <c r="F88" s="1" t="s">
        <v>2396</v>
      </c>
      <c r="G88" s="1" t="s">
        <v>2286</v>
      </c>
      <c r="J88" s="37"/>
      <c r="K88" s="1" t="s">
        <v>2397</v>
      </c>
      <c r="L88" s="1">
        <f t="shared" si="2"/>
        <v>2</v>
      </c>
    </row>
    <row r="89" spans="1:12" ht="15.75" customHeight="1" x14ac:dyDescent="0.2">
      <c r="A89" s="1" t="s">
        <v>824</v>
      </c>
      <c r="B89" s="1" t="s">
        <v>1048</v>
      </c>
      <c r="C89" s="1" t="s">
        <v>2136</v>
      </c>
      <c r="D89" s="1" t="s">
        <v>43</v>
      </c>
      <c r="E89" s="1">
        <v>99.7</v>
      </c>
      <c r="F89" s="1" t="s">
        <v>2399</v>
      </c>
      <c r="G89" s="1" t="s">
        <v>2286</v>
      </c>
      <c r="J89" s="37"/>
      <c r="K89" s="1" t="s">
        <v>2401</v>
      </c>
      <c r="L89" s="1">
        <f t="shared" si="2"/>
        <v>2</v>
      </c>
    </row>
    <row r="90" spans="1:12" ht="15.75" customHeight="1" x14ac:dyDescent="0.2">
      <c r="A90" s="1" t="s">
        <v>971</v>
      </c>
      <c r="B90" s="1" t="s">
        <v>1309</v>
      </c>
      <c r="C90" s="1" t="s">
        <v>2136</v>
      </c>
      <c r="D90" s="1" t="s">
        <v>43</v>
      </c>
      <c r="E90" s="1">
        <v>99.7</v>
      </c>
      <c r="F90" s="1" t="s">
        <v>2403</v>
      </c>
      <c r="G90" s="1" t="s">
        <v>2286</v>
      </c>
      <c r="J90" s="37"/>
      <c r="K90" s="1" t="s">
        <v>2404</v>
      </c>
      <c r="L90" s="1">
        <f t="shared" si="2"/>
        <v>2</v>
      </c>
    </row>
    <row r="91" spans="1:12" ht="15.75" customHeight="1" x14ac:dyDescent="0.2">
      <c r="A91" s="1" t="s">
        <v>921</v>
      </c>
      <c r="B91" s="1" t="s">
        <v>920</v>
      </c>
      <c r="C91" s="1" t="s">
        <v>2136</v>
      </c>
      <c r="D91" s="1" t="s">
        <v>43</v>
      </c>
      <c r="E91" s="1">
        <v>99.7</v>
      </c>
      <c r="F91" s="1" t="s">
        <v>2405</v>
      </c>
      <c r="G91" s="1" t="s">
        <v>2286</v>
      </c>
      <c r="J91" s="37"/>
      <c r="K91" s="1" t="s">
        <v>1722</v>
      </c>
      <c r="L91" s="1">
        <f t="shared" si="2"/>
        <v>2</v>
      </c>
    </row>
    <row r="92" spans="1:12" ht="15.75" customHeight="1" x14ac:dyDescent="0.2">
      <c r="A92" s="1" t="s">
        <v>129</v>
      </c>
      <c r="B92" s="1" t="s">
        <v>222</v>
      </c>
      <c r="C92" s="1" t="s">
        <v>2136</v>
      </c>
      <c r="D92" s="1" t="s">
        <v>43</v>
      </c>
      <c r="E92" s="1">
        <v>99.6</v>
      </c>
      <c r="F92" s="1" t="s">
        <v>2407</v>
      </c>
      <c r="G92" s="1" t="s">
        <v>2286</v>
      </c>
      <c r="J92" s="37"/>
      <c r="K92" s="1" t="s">
        <v>2409</v>
      </c>
      <c r="L92" s="1">
        <f t="shared" si="2"/>
        <v>2</v>
      </c>
    </row>
    <row r="93" spans="1:12" ht="15.75" customHeight="1" x14ac:dyDescent="0.2">
      <c r="A93" s="1" t="s">
        <v>159</v>
      </c>
      <c r="B93" s="1" t="s">
        <v>993</v>
      </c>
      <c r="C93" s="1" t="s">
        <v>2136</v>
      </c>
      <c r="D93" s="1" t="s">
        <v>43</v>
      </c>
      <c r="E93" s="1">
        <v>99.6</v>
      </c>
      <c r="F93" s="1" t="s">
        <v>2410</v>
      </c>
      <c r="G93" s="1" t="s">
        <v>2286</v>
      </c>
      <c r="J93" s="37"/>
      <c r="K93" s="1" t="s">
        <v>1976</v>
      </c>
      <c r="L93" s="1">
        <f t="shared" si="2"/>
        <v>2</v>
      </c>
    </row>
    <row r="94" spans="1:12" ht="15.75" customHeight="1" x14ac:dyDescent="0.2">
      <c r="A94" s="1" t="s">
        <v>166</v>
      </c>
      <c r="B94" s="1" t="s">
        <v>662</v>
      </c>
      <c r="C94" s="1" t="s">
        <v>2136</v>
      </c>
      <c r="D94" s="1" t="s">
        <v>43</v>
      </c>
      <c r="E94" s="1">
        <v>99.6</v>
      </c>
      <c r="F94" s="1" t="s">
        <v>2411</v>
      </c>
      <c r="G94" s="1" t="s">
        <v>2286</v>
      </c>
      <c r="J94" s="37"/>
      <c r="K94" s="1" t="s">
        <v>2412</v>
      </c>
      <c r="L94" s="1">
        <f t="shared" si="2"/>
        <v>2</v>
      </c>
    </row>
    <row r="95" spans="1:12" ht="15.75" customHeight="1" x14ac:dyDescent="0.2">
      <c r="A95" s="1" t="s">
        <v>173</v>
      </c>
      <c r="B95" s="1" t="s">
        <v>187</v>
      </c>
      <c r="C95" s="1" t="s">
        <v>2136</v>
      </c>
      <c r="D95" s="1" t="s">
        <v>43</v>
      </c>
      <c r="E95" s="1">
        <v>99.6</v>
      </c>
      <c r="F95" s="1" t="s">
        <v>2414</v>
      </c>
      <c r="G95" s="1" t="s">
        <v>2286</v>
      </c>
      <c r="J95" s="37"/>
      <c r="K95" s="1" t="s">
        <v>2415</v>
      </c>
      <c r="L95" s="1">
        <f t="shared" si="2"/>
        <v>2</v>
      </c>
    </row>
    <row r="96" spans="1:12" ht="15.75" customHeight="1" x14ac:dyDescent="0.2">
      <c r="A96" s="1" t="s">
        <v>176</v>
      </c>
      <c r="B96" s="1" t="s">
        <v>566</v>
      </c>
      <c r="C96" s="1" t="s">
        <v>2136</v>
      </c>
      <c r="D96" s="1" t="s">
        <v>43</v>
      </c>
      <c r="E96" s="1">
        <v>99.6</v>
      </c>
      <c r="F96" s="1" t="s">
        <v>2416</v>
      </c>
      <c r="G96" s="1" t="s">
        <v>2286</v>
      </c>
      <c r="J96" s="37"/>
      <c r="K96" s="1" t="s">
        <v>1673</v>
      </c>
      <c r="L96" s="1">
        <f t="shared" si="2"/>
        <v>2</v>
      </c>
    </row>
    <row r="97" spans="1:12" ht="15.75" customHeight="1" x14ac:dyDescent="0.2">
      <c r="A97" s="1" t="s">
        <v>195</v>
      </c>
      <c r="B97" s="1" t="s">
        <v>591</v>
      </c>
      <c r="C97" s="1" t="s">
        <v>2136</v>
      </c>
      <c r="D97" s="1" t="s">
        <v>43</v>
      </c>
      <c r="E97" s="1">
        <v>99.6</v>
      </c>
      <c r="F97" s="1" t="s">
        <v>2417</v>
      </c>
      <c r="G97" s="1" t="s">
        <v>2286</v>
      </c>
      <c r="J97" s="37"/>
      <c r="K97" s="1" t="s">
        <v>2419</v>
      </c>
      <c r="L97" s="1">
        <f t="shared" si="2"/>
        <v>2</v>
      </c>
    </row>
    <row r="98" spans="1:12" ht="15.75" customHeight="1" x14ac:dyDescent="0.2">
      <c r="A98" s="1" t="s">
        <v>200</v>
      </c>
      <c r="B98" s="1" t="s">
        <v>703</v>
      </c>
      <c r="C98" s="1" t="s">
        <v>2136</v>
      </c>
      <c r="D98" s="1" t="s">
        <v>43</v>
      </c>
      <c r="E98" s="1">
        <v>99.6</v>
      </c>
      <c r="F98" s="1" t="s">
        <v>2420</v>
      </c>
      <c r="G98" s="1" t="s">
        <v>2286</v>
      </c>
      <c r="J98" s="37"/>
      <c r="K98" s="1" t="s">
        <v>2421</v>
      </c>
      <c r="L98" s="1">
        <f t="shared" si="2"/>
        <v>2</v>
      </c>
    </row>
    <row r="99" spans="1:12" ht="15.75" customHeight="1" x14ac:dyDescent="0.2">
      <c r="A99" s="1" t="s">
        <v>69</v>
      </c>
      <c r="B99" s="1" t="s">
        <v>89</v>
      </c>
      <c r="C99" s="1" t="s">
        <v>2136</v>
      </c>
      <c r="D99" s="1" t="s">
        <v>43</v>
      </c>
      <c r="E99" s="1">
        <v>99.6</v>
      </c>
      <c r="F99" s="1" t="s">
        <v>2423</v>
      </c>
      <c r="G99" s="1" t="s">
        <v>2286</v>
      </c>
      <c r="J99" s="37"/>
      <c r="K99" s="1" t="s">
        <v>2424</v>
      </c>
      <c r="L99" s="1">
        <f t="shared" si="2"/>
        <v>2</v>
      </c>
    </row>
    <row r="100" spans="1:12" ht="15.75" customHeight="1" x14ac:dyDescent="0.2">
      <c r="A100" s="1" t="s">
        <v>257</v>
      </c>
      <c r="B100" s="1" t="s">
        <v>873</v>
      </c>
      <c r="C100" s="1" t="s">
        <v>2136</v>
      </c>
      <c r="D100" s="1" t="s">
        <v>43</v>
      </c>
      <c r="E100" s="1">
        <v>99.6</v>
      </c>
      <c r="F100" s="1" t="s">
        <v>2426</v>
      </c>
      <c r="G100" s="1" t="s">
        <v>2286</v>
      </c>
      <c r="J100" s="37"/>
      <c r="K100" s="1" t="s">
        <v>2427</v>
      </c>
      <c r="L100" s="1">
        <f t="shared" si="2"/>
        <v>2</v>
      </c>
    </row>
    <row r="101" spans="1:12" ht="15.75" customHeight="1" x14ac:dyDescent="0.2">
      <c r="A101" s="1" t="s">
        <v>378</v>
      </c>
      <c r="B101" s="1" t="s">
        <v>945</v>
      </c>
      <c r="C101" s="1" t="s">
        <v>2136</v>
      </c>
      <c r="D101" s="1" t="s">
        <v>43</v>
      </c>
      <c r="E101" s="1">
        <v>99.6</v>
      </c>
      <c r="F101" s="1" t="s">
        <v>2428</v>
      </c>
      <c r="G101" s="1" t="s">
        <v>2286</v>
      </c>
      <c r="J101" s="37"/>
      <c r="K101" s="1" t="s">
        <v>2429</v>
      </c>
      <c r="L101" s="1">
        <f t="shared" si="2"/>
        <v>2</v>
      </c>
    </row>
    <row r="102" spans="1:12" ht="15.75" customHeight="1" x14ac:dyDescent="0.2">
      <c r="A102" s="1" t="s">
        <v>336</v>
      </c>
      <c r="B102" s="1" t="s">
        <v>335</v>
      </c>
      <c r="C102" s="1" t="s">
        <v>2136</v>
      </c>
      <c r="D102" s="1" t="s">
        <v>43</v>
      </c>
      <c r="E102" s="1">
        <v>99.6</v>
      </c>
      <c r="F102" s="1" t="s">
        <v>2430</v>
      </c>
      <c r="G102" s="1" t="s">
        <v>2286</v>
      </c>
      <c r="J102" s="37"/>
      <c r="K102" s="1" t="s">
        <v>2431</v>
      </c>
      <c r="L102" s="1">
        <f t="shared" si="2"/>
        <v>2</v>
      </c>
    </row>
    <row r="103" spans="1:12" ht="15.75" customHeight="1" x14ac:dyDescent="0.2">
      <c r="A103" s="1" t="s">
        <v>442</v>
      </c>
      <c r="B103" s="1" t="s">
        <v>810</v>
      </c>
      <c r="C103" s="1" t="s">
        <v>2136</v>
      </c>
      <c r="D103" s="1" t="s">
        <v>43</v>
      </c>
      <c r="E103" s="1">
        <v>99.6</v>
      </c>
      <c r="F103" s="1" t="s">
        <v>2433</v>
      </c>
      <c r="G103" s="1" t="s">
        <v>2286</v>
      </c>
      <c r="J103" s="37"/>
      <c r="K103" s="1" t="s">
        <v>2434</v>
      </c>
      <c r="L103" s="1">
        <f t="shared" si="2"/>
        <v>2</v>
      </c>
    </row>
    <row r="104" spans="1:12" ht="15.75" customHeight="1" x14ac:dyDescent="0.2">
      <c r="A104" s="1" t="s">
        <v>452</v>
      </c>
      <c r="B104" s="1" t="s">
        <v>1231</v>
      </c>
      <c r="C104" s="1" t="s">
        <v>2136</v>
      </c>
      <c r="D104" s="1" t="s">
        <v>43</v>
      </c>
      <c r="E104" s="1">
        <v>99.6</v>
      </c>
      <c r="F104" s="1" t="s">
        <v>2435</v>
      </c>
      <c r="G104" s="1" t="s">
        <v>2286</v>
      </c>
      <c r="J104" s="37"/>
      <c r="K104" s="1" t="s">
        <v>2436</v>
      </c>
      <c r="L104" s="1">
        <f t="shared" si="2"/>
        <v>2</v>
      </c>
    </row>
    <row r="105" spans="1:12" ht="15.75" customHeight="1" x14ac:dyDescent="0.2">
      <c r="A105" s="1" t="s">
        <v>524</v>
      </c>
      <c r="B105" s="1" t="s">
        <v>532</v>
      </c>
      <c r="C105" s="1" t="s">
        <v>2136</v>
      </c>
      <c r="D105" s="1" t="s">
        <v>43</v>
      </c>
      <c r="E105" s="1">
        <v>99.6</v>
      </c>
      <c r="F105" s="1" t="s">
        <v>2438</v>
      </c>
      <c r="G105" s="1" t="s">
        <v>2286</v>
      </c>
      <c r="J105" s="37"/>
      <c r="K105" s="1" t="s">
        <v>2440</v>
      </c>
      <c r="L105" s="1">
        <f t="shared" si="2"/>
        <v>2</v>
      </c>
    </row>
    <row r="106" spans="1:12" ht="15.75" customHeight="1" x14ac:dyDescent="0.2">
      <c r="A106" s="1" t="s">
        <v>531</v>
      </c>
      <c r="B106" s="1" t="s">
        <v>537</v>
      </c>
      <c r="C106" s="1" t="s">
        <v>2136</v>
      </c>
      <c r="D106" s="1" t="s">
        <v>43</v>
      </c>
      <c r="E106" s="1">
        <v>99.6</v>
      </c>
      <c r="F106" s="1" t="s">
        <v>2441</v>
      </c>
      <c r="G106" s="1" t="s">
        <v>2286</v>
      </c>
      <c r="J106" s="37"/>
      <c r="K106" s="1" t="s">
        <v>2442</v>
      </c>
      <c r="L106" s="1">
        <f t="shared" si="2"/>
        <v>2</v>
      </c>
    </row>
    <row r="107" spans="1:12" ht="15.75" customHeight="1" x14ac:dyDescent="0.2">
      <c r="A107" s="1" t="s">
        <v>52</v>
      </c>
      <c r="B107" s="1" t="s">
        <v>126</v>
      </c>
      <c r="C107" s="1" t="s">
        <v>2136</v>
      </c>
      <c r="D107" s="1" t="s">
        <v>43</v>
      </c>
      <c r="E107" s="1">
        <v>99.6</v>
      </c>
      <c r="F107" s="1" t="s">
        <v>2443</v>
      </c>
      <c r="G107" s="1" t="s">
        <v>2286</v>
      </c>
      <c r="J107" s="37"/>
      <c r="K107" s="1" t="s">
        <v>2444</v>
      </c>
      <c r="L107" s="1">
        <f t="shared" si="2"/>
        <v>2</v>
      </c>
    </row>
    <row r="108" spans="1:12" ht="15.75" customHeight="1" x14ac:dyDescent="0.2">
      <c r="A108" s="1" t="s">
        <v>644</v>
      </c>
      <c r="B108" s="1" t="s">
        <v>1036</v>
      </c>
      <c r="C108" s="1" t="s">
        <v>2136</v>
      </c>
      <c r="D108" s="1" t="s">
        <v>43</v>
      </c>
      <c r="E108" s="1">
        <v>99.6</v>
      </c>
      <c r="F108" s="1" t="s">
        <v>2446</v>
      </c>
      <c r="G108" s="1" t="s">
        <v>2286</v>
      </c>
      <c r="J108" s="37"/>
      <c r="K108" s="1" t="s">
        <v>2447</v>
      </c>
      <c r="L108" s="1">
        <f t="shared" si="2"/>
        <v>2</v>
      </c>
    </row>
    <row r="109" spans="1:12" ht="15.75" customHeight="1" x14ac:dyDescent="0.2">
      <c r="A109" s="1" t="s">
        <v>1065</v>
      </c>
      <c r="B109" s="1" t="s">
        <v>1353</v>
      </c>
      <c r="C109" s="1" t="s">
        <v>2136</v>
      </c>
      <c r="D109" s="1" t="s">
        <v>43</v>
      </c>
      <c r="E109" s="1">
        <v>99.6</v>
      </c>
      <c r="F109" s="1" t="s">
        <v>2448</v>
      </c>
      <c r="G109" s="1" t="s">
        <v>2286</v>
      </c>
      <c r="J109" s="37"/>
      <c r="K109" s="1" t="s">
        <v>2449</v>
      </c>
      <c r="L109" s="1">
        <f t="shared" si="2"/>
        <v>2</v>
      </c>
    </row>
    <row r="110" spans="1:12" ht="15.75" customHeight="1" x14ac:dyDescent="0.2">
      <c r="A110" s="1" t="s">
        <v>128</v>
      </c>
      <c r="B110" s="1" t="s">
        <v>205</v>
      </c>
      <c r="C110" s="1" t="s">
        <v>2136</v>
      </c>
      <c r="D110" s="1" t="s">
        <v>43</v>
      </c>
      <c r="E110" s="1">
        <v>99.5</v>
      </c>
      <c r="F110" s="1" t="s">
        <v>2451</v>
      </c>
      <c r="G110" s="1" t="s">
        <v>2286</v>
      </c>
      <c r="J110" s="37"/>
      <c r="K110" s="1" t="s">
        <v>2452</v>
      </c>
      <c r="L110" s="1">
        <f t="shared" si="2"/>
        <v>2</v>
      </c>
    </row>
    <row r="111" spans="1:12" ht="15.75" customHeight="1" x14ac:dyDescent="0.2">
      <c r="A111" s="1" t="s">
        <v>180</v>
      </c>
      <c r="B111" s="1" t="s">
        <v>730</v>
      </c>
      <c r="C111" s="1" t="s">
        <v>2136</v>
      </c>
      <c r="D111" s="1" t="s">
        <v>43</v>
      </c>
      <c r="E111" s="1">
        <v>99.5</v>
      </c>
      <c r="F111" s="1" t="s">
        <v>2453</v>
      </c>
      <c r="G111" s="1" t="s">
        <v>2286</v>
      </c>
      <c r="J111" s="37"/>
      <c r="K111" s="1" t="s">
        <v>2457</v>
      </c>
      <c r="L111" s="1">
        <f t="shared" si="2"/>
        <v>2</v>
      </c>
    </row>
    <row r="112" spans="1:12" ht="15.75" customHeight="1" x14ac:dyDescent="0.2">
      <c r="A112" s="1" t="s">
        <v>227</v>
      </c>
      <c r="B112" s="1" t="s">
        <v>1311</v>
      </c>
      <c r="C112" s="1" t="s">
        <v>2136</v>
      </c>
      <c r="D112" s="1" t="s">
        <v>43</v>
      </c>
      <c r="E112" s="1">
        <v>99.5</v>
      </c>
      <c r="F112" s="1" t="s">
        <v>2459</v>
      </c>
      <c r="G112" s="1" t="s">
        <v>2286</v>
      </c>
      <c r="J112" s="37"/>
      <c r="K112" s="1" t="s">
        <v>2460</v>
      </c>
      <c r="L112" s="1">
        <f t="shared" si="2"/>
        <v>2</v>
      </c>
    </row>
    <row r="113" spans="1:12" ht="15.75" customHeight="1" x14ac:dyDescent="0.2">
      <c r="A113" s="1" t="s">
        <v>432</v>
      </c>
      <c r="B113" s="1" t="s">
        <v>748</v>
      </c>
      <c r="C113" s="1" t="s">
        <v>2136</v>
      </c>
      <c r="D113" s="1" t="s">
        <v>43</v>
      </c>
      <c r="E113" s="1">
        <v>99.5</v>
      </c>
      <c r="F113" s="1" t="s">
        <v>2461</v>
      </c>
      <c r="G113" s="1" t="s">
        <v>2286</v>
      </c>
      <c r="J113" s="37"/>
      <c r="K113" s="1" t="s">
        <v>2462</v>
      </c>
      <c r="L113" s="1">
        <f t="shared" si="2"/>
        <v>2</v>
      </c>
    </row>
    <row r="114" spans="1:12" ht="15.75" customHeight="1" x14ac:dyDescent="0.2">
      <c r="A114" s="1" t="s">
        <v>437</v>
      </c>
      <c r="B114" s="1" t="s">
        <v>637</v>
      </c>
      <c r="C114" s="1" t="s">
        <v>2136</v>
      </c>
      <c r="D114" s="1" t="s">
        <v>43</v>
      </c>
      <c r="E114" s="1">
        <v>99.5</v>
      </c>
      <c r="F114" s="1" t="s">
        <v>2464</v>
      </c>
      <c r="G114" s="1" t="s">
        <v>2286</v>
      </c>
      <c r="J114" s="37"/>
      <c r="K114" s="1" t="s">
        <v>2465</v>
      </c>
      <c r="L114" s="1">
        <f t="shared" si="2"/>
        <v>2</v>
      </c>
    </row>
    <row r="115" spans="1:12" ht="15.75" customHeight="1" x14ac:dyDescent="0.2">
      <c r="A115" s="1" t="s">
        <v>453</v>
      </c>
      <c r="B115" s="1" t="s">
        <v>573</v>
      </c>
      <c r="C115" s="1" t="s">
        <v>2136</v>
      </c>
      <c r="D115" s="1" t="s">
        <v>43</v>
      </c>
      <c r="E115" s="1">
        <v>99.5</v>
      </c>
      <c r="F115" s="1" t="s">
        <v>2466</v>
      </c>
      <c r="G115" s="1" t="s">
        <v>2286</v>
      </c>
      <c r="J115" s="37"/>
      <c r="K115" s="1" t="s">
        <v>2467</v>
      </c>
      <c r="L115" s="1">
        <f t="shared" si="2"/>
        <v>2</v>
      </c>
    </row>
    <row r="116" spans="1:12" ht="15.75" customHeight="1" x14ac:dyDescent="0.2">
      <c r="A116" s="1" t="s">
        <v>464</v>
      </c>
      <c r="B116" s="1" t="s">
        <v>546</v>
      </c>
      <c r="C116" s="1" t="s">
        <v>2136</v>
      </c>
      <c r="D116" s="1" t="s">
        <v>43</v>
      </c>
      <c r="E116" s="1">
        <v>99.5</v>
      </c>
      <c r="F116" s="1" t="s">
        <v>2468</v>
      </c>
      <c r="G116" s="1" t="s">
        <v>2286</v>
      </c>
      <c r="J116" s="37"/>
      <c r="K116" s="1" t="s">
        <v>2469</v>
      </c>
      <c r="L116" s="1">
        <f t="shared" si="2"/>
        <v>2</v>
      </c>
    </row>
    <row r="117" spans="1:12" ht="15.75" customHeight="1" x14ac:dyDescent="0.2">
      <c r="A117" s="1" t="s">
        <v>513</v>
      </c>
      <c r="B117" s="1" t="s">
        <v>1257</v>
      </c>
      <c r="C117" s="1" t="s">
        <v>2136</v>
      </c>
      <c r="D117" s="1" t="s">
        <v>43</v>
      </c>
      <c r="E117" s="1">
        <v>99.5</v>
      </c>
      <c r="F117" s="1" t="s">
        <v>2471</v>
      </c>
      <c r="G117" s="1" t="s">
        <v>2286</v>
      </c>
      <c r="J117" s="37"/>
      <c r="K117" s="1" t="s">
        <v>2472</v>
      </c>
      <c r="L117" s="1">
        <f t="shared" si="2"/>
        <v>2</v>
      </c>
    </row>
    <row r="118" spans="1:12" ht="15.75" customHeight="1" x14ac:dyDescent="0.2">
      <c r="A118" s="1" t="s">
        <v>426</v>
      </c>
      <c r="B118" s="1" t="s">
        <v>425</v>
      </c>
      <c r="C118" s="1" t="s">
        <v>2136</v>
      </c>
      <c r="D118" s="1" t="s">
        <v>43</v>
      </c>
      <c r="E118" s="1">
        <v>99.5</v>
      </c>
      <c r="F118" s="1" t="s">
        <v>2473</v>
      </c>
      <c r="G118" s="1" t="s">
        <v>2286</v>
      </c>
      <c r="J118" s="37"/>
      <c r="K118" s="1" t="s">
        <v>1135</v>
      </c>
      <c r="L118" s="1">
        <f t="shared" si="2"/>
        <v>2</v>
      </c>
    </row>
    <row r="119" spans="1:12" ht="15.75" customHeight="1" x14ac:dyDescent="0.2">
      <c r="A119" s="1" t="s">
        <v>291</v>
      </c>
      <c r="B119" s="1" t="s">
        <v>312</v>
      </c>
      <c r="C119" s="1" t="s">
        <v>2136</v>
      </c>
      <c r="D119" s="1" t="s">
        <v>43</v>
      </c>
      <c r="E119" s="1">
        <v>99.5</v>
      </c>
      <c r="F119" s="1" t="s">
        <v>2474</v>
      </c>
      <c r="G119" s="1" t="s">
        <v>2286</v>
      </c>
      <c r="J119" s="37"/>
      <c r="K119" s="1" t="s">
        <v>2476</v>
      </c>
      <c r="L119" s="1">
        <f t="shared" si="2"/>
        <v>2</v>
      </c>
    </row>
    <row r="120" spans="1:12" ht="15.75" customHeight="1" x14ac:dyDescent="0.2">
      <c r="A120" s="1" t="s">
        <v>52</v>
      </c>
      <c r="B120" s="1" t="s">
        <v>118</v>
      </c>
      <c r="C120" s="1" t="s">
        <v>2136</v>
      </c>
      <c r="D120" s="1" t="s">
        <v>43</v>
      </c>
      <c r="E120" s="1">
        <v>99.5</v>
      </c>
      <c r="F120" s="1" t="s">
        <v>2477</v>
      </c>
      <c r="G120" s="1" t="s">
        <v>2286</v>
      </c>
      <c r="J120" s="37"/>
      <c r="K120" s="1" t="s">
        <v>1658</v>
      </c>
      <c r="L120" s="1">
        <f t="shared" si="2"/>
        <v>1</v>
      </c>
    </row>
    <row r="121" spans="1:12" ht="15.75" customHeight="1" x14ac:dyDescent="0.2">
      <c r="A121" s="1" t="s">
        <v>571</v>
      </c>
      <c r="B121" s="1" t="s">
        <v>608</v>
      </c>
      <c r="C121" s="1" t="s">
        <v>2136</v>
      </c>
      <c r="D121" s="1" t="s">
        <v>43</v>
      </c>
      <c r="E121" s="1">
        <v>99.5</v>
      </c>
      <c r="F121" s="1" t="s">
        <v>2478</v>
      </c>
      <c r="G121" s="1" t="s">
        <v>2286</v>
      </c>
      <c r="J121" s="37"/>
      <c r="K121" s="1" t="s">
        <v>1736</v>
      </c>
      <c r="L121" s="1">
        <f t="shared" si="2"/>
        <v>1</v>
      </c>
    </row>
    <row r="122" spans="1:12" ht="15.75" customHeight="1" x14ac:dyDescent="0.2">
      <c r="A122" s="1" t="s">
        <v>618</v>
      </c>
      <c r="B122" s="1" t="s">
        <v>1056</v>
      </c>
      <c r="C122" s="1" t="s">
        <v>2136</v>
      </c>
      <c r="D122" s="1" t="s">
        <v>43</v>
      </c>
      <c r="E122" s="1">
        <v>99.5</v>
      </c>
      <c r="F122" s="1" t="s">
        <v>2480</v>
      </c>
      <c r="G122" s="1" t="s">
        <v>2286</v>
      </c>
      <c r="J122" s="37"/>
      <c r="K122" s="1" t="s">
        <v>2164</v>
      </c>
      <c r="L122" s="1">
        <f t="shared" si="2"/>
        <v>1</v>
      </c>
    </row>
    <row r="123" spans="1:12" ht="15.75" customHeight="1" x14ac:dyDescent="0.2">
      <c r="A123" s="1" t="s">
        <v>446</v>
      </c>
      <c r="B123" s="1" t="s">
        <v>444</v>
      </c>
      <c r="C123" s="1" t="s">
        <v>2136</v>
      </c>
      <c r="D123" s="1" t="s">
        <v>43</v>
      </c>
      <c r="E123" s="1">
        <v>99.5</v>
      </c>
      <c r="F123" s="1" t="s">
        <v>2481</v>
      </c>
      <c r="G123" s="1" t="s">
        <v>2286</v>
      </c>
      <c r="J123" s="37"/>
      <c r="K123" s="1" t="s">
        <v>2483</v>
      </c>
      <c r="L123" s="1">
        <f t="shared" si="2"/>
        <v>1</v>
      </c>
    </row>
    <row r="124" spans="1:12" ht="15.75" customHeight="1" x14ac:dyDescent="0.2">
      <c r="A124" s="1" t="s">
        <v>99</v>
      </c>
      <c r="B124" s="1" t="s">
        <v>96</v>
      </c>
      <c r="C124" s="1" t="s">
        <v>2136</v>
      </c>
      <c r="D124" s="1" t="s">
        <v>43</v>
      </c>
      <c r="E124" s="1">
        <v>99.5</v>
      </c>
      <c r="F124" s="1" t="s">
        <v>2484</v>
      </c>
      <c r="G124" s="1" t="s">
        <v>2286</v>
      </c>
      <c r="J124" s="37"/>
      <c r="K124" s="1" t="s">
        <v>1766</v>
      </c>
      <c r="L124" s="1">
        <f t="shared" si="2"/>
        <v>1</v>
      </c>
    </row>
    <row r="125" spans="1:12" ht="15.75" customHeight="1" x14ac:dyDescent="0.2">
      <c r="A125" s="1" t="s">
        <v>99</v>
      </c>
      <c r="B125" s="1" t="s">
        <v>149</v>
      </c>
      <c r="C125" s="1" t="s">
        <v>2136</v>
      </c>
      <c r="D125" s="1" t="s">
        <v>43</v>
      </c>
      <c r="E125" s="1">
        <v>99.5</v>
      </c>
      <c r="F125" s="1" t="s">
        <v>2485</v>
      </c>
      <c r="G125" s="1" t="s">
        <v>2286</v>
      </c>
      <c r="J125" s="37"/>
      <c r="K125" s="1" t="s">
        <v>2487</v>
      </c>
      <c r="L125" s="1">
        <f t="shared" si="2"/>
        <v>1</v>
      </c>
    </row>
    <row r="126" spans="1:12" ht="15.75" customHeight="1" x14ac:dyDescent="0.2">
      <c r="A126" s="1" t="s">
        <v>557</v>
      </c>
      <c r="B126" s="1" t="s">
        <v>556</v>
      </c>
      <c r="C126" s="1" t="s">
        <v>2136</v>
      </c>
      <c r="D126" s="1" t="s">
        <v>43</v>
      </c>
      <c r="E126" s="1">
        <v>99.5</v>
      </c>
      <c r="F126" s="1" t="s">
        <v>2489</v>
      </c>
      <c r="G126" s="1" t="s">
        <v>2286</v>
      </c>
      <c r="J126" s="37"/>
      <c r="K126" s="1" t="s">
        <v>2492</v>
      </c>
      <c r="L126" s="1">
        <f t="shared" si="2"/>
        <v>1</v>
      </c>
    </row>
    <row r="127" spans="1:12" ht="15.75" customHeight="1" x14ac:dyDescent="0.2">
      <c r="A127" s="1" t="s">
        <v>912</v>
      </c>
      <c r="B127" s="1" t="s">
        <v>911</v>
      </c>
      <c r="C127" s="1" t="s">
        <v>2136</v>
      </c>
      <c r="D127" s="1" t="s">
        <v>43</v>
      </c>
      <c r="E127" s="1">
        <v>99.5</v>
      </c>
      <c r="F127" s="1" t="s">
        <v>2493</v>
      </c>
      <c r="G127" s="1" t="s">
        <v>2286</v>
      </c>
      <c r="J127" s="37"/>
      <c r="K127" s="1" t="s">
        <v>2494</v>
      </c>
      <c r="L127" s="1">
        <f t="shared" si="2"/>
        <v>1</v>
      </c>
    </row>
    <row r="128" spans="1:12" ht="15.75" customHeight="1" x14ac:dyDescent="0.2">
      <c r="A128" s="1" t="s">
        <v>164</v>
      </c>
      <c r="B128" s="1" t="s">
        <v>162</v>
      </c>
      <c r="C128" s="1" t="s">
        <v>2136</v>
      </c>
      <c r="D128" s="1" t="s">
        <v>43</v>
      </c>
      <c r="E128" s="1">
        <v>99.5</v>
      </c>
      <c r="F128" s="1" t="s">
        <v>2495</v>
      </c>
      <c r="G128" s="1" t="s">
        <v>2286</v>
      </c>
      <c r="J128" s="37"/>
      <c r="K128" s="1" t="s">
        <v>2497</v>
      </c>
      <c r="L128" s="1">
        <f t="shared" si="2"/>
        <v>1</v>
      </c>
    </row>
    <row r="129" spans="1:12" ht="15.75" customHeight="1" x14ac:dyDescent="0.2">
      <c r="A129" s="1" t="s">
        <v>141</v>
      </c>
      <c r="B129" s="1" t="s">
        <v>516</v>
      </c>
      <c r="C129" s="1" t="s">
        <v>2136</v>
      </c>
      <c r="D129" s="1" t="s">
        <v>43</v>
      </c>
      <c r="E129" s="1">
        <v>99.4</v>
      </c>
      <c r="F129" s="1" t="s">
        <v>2498</v>
      </c>
      <c r="G129" s="1" t="s">
        <v>2286</v>
      </c>
      <c r="J129" s="37"/>
      <c r="K129" s="1" t="s">
        <v>2168</v>
      </c>
      <c r="L129" s="1">
        <f t="shared" si="2"/>
        <v>1</v>
      </c>
    </row>
    <row r="130" spans="1:12" ht="15.75" customHeight="1" x14ac:dyDescent="0.2">
      <c r="A130" s="1" t="s">
        <v>157</v>
      </c>
      <c r="B130" s="1" t="s">
        <v>1392</v>
      </c>
      <c r="C130" s="1" t="s">
        <v>2136</v>
      </c>
      <c r="D130" s="1" t="s">
        <v>43</v>
      </c>
      <c r="E130" s="1">
        <v>99.4</v>
      </c>
      <c r="F130" s="1" t="s">
        <v>2500</v>
      </c>
      <c r="G130" s="1" t="s">
        <v>2286</v>
      </c>
      <c r="J130" s="37"/>
      <c r="K130" s="1" t="s">
        <v>2501</v>
      </c>
      <c r="L130" s="1">
        <f t="shared" si="2"/>
        <v>1</v>
      </c>
    </row>
    <row r="131" spans="1:12" ht="15.75" customHeight="1" x14ac:dyDescent="0.2">
      <c r="A131" s="1" t="s">
        <v>159</v>
      </c>
      <c r="B131" s="1" t="s">
        <v>1002</v>
      </c>
      <c r="C131" s="1" t="s">
        <v>2136</v>
      </c>
      <c r="D131" s="1" t="s">
        <v>43</v>
      </c>
      <c r="E131" s="1">
        <v>99.4</v>
      </c>
      <c r="F131" s="1" t="s">
        <v>2503</v>
      </c>
      <c r="G131" s="1" t="s">
        <v>2286</v>
      </c>
      <c r="J131" s="37"/>
      <c r="K131" s="1" t="s">
        <v>2361</v>
      </c>
      <c r="L131" s="1">
        <f t="shared" si="2"/>
        <v>1</v>
      </c>
    </row>
    <row r="132" spans="1:12" ht="15.75" customHeight="1" x14ac:dyDescent="0.2">
      <c r="A132" s="1" t="s">
        <v>182</v>
      </c>
      <c r="B132" s="1" t="s">
        <v>436</v>
      </c>
      <c r="C132" s="1" t="s">
        <v>2136</v>
      </c>
      <c r="D132" s="1" t="s">
        <v>43</v>
      </c>
      <c r="E132" s="1">
        <v>99.4</v>
      </c>
      <c r="F132" s="1" t="s">
        <v>2504</v>
      </c>
      <c r="G132" s="1" t="s">
        <v>2286</v>
      </c>
      <c r="J132" s="37"/>
      <c r="K132" s="1" t="s">
        <v>2505</v>
      </c>
      <c r="L132" s="1">
        <f t="shared" si="2"/>
        <v>1</v>
      </c>
    </row>
    <row r="133" spans="1:12" ht="15.75" customHeight="1" x14ac:dyDescent="0.2">
      <c r="A133" s="1" t="s">
        <v>69</v>
      </c>
      <c r="B133" s="1" t="s">
        <v>136</v>
      </c>
      <c r="C133" s="1" t="s">
        <v>2136</v>
      </c>
      <c r="D133" s="1" t="s">
        <v>43</v>
      </c>
      <c r="E133" s="1">
        <v>99.4</v>
      </c>
      <c r="F133" s="1" t="s">
        <v>2507</v>
      </c>
      <c r="G133" s="1" t="s">
        <v>2286</v>
      </c>
      <c r="J133" s="37"/>
      <c r="K133" s="1" t="s">
        <v>2508</v>
      </c>
      <c r="L133" s="1">
        <f t="shared" si="2"/>
        <v>1</v>
      </c>
    </row>
    <row r="134" spans="1:12" ht="15.75" customHeight="1" x14ac:dyDescent="0.2">
      <c r="A134" s="1" t="s">
        <v>69</v>
      </c>
      <c r="B134" s="1" t="s">
        <v>78</v>
      </c>
      <c r="C134" s="1" t="s">
        <v>2136</v>
      </c>
      <c r="D134" s="1" t="s">
        <v>43</v>
      </c>
      <c r="E134" s="1">
        <v>99.4</v>
      </c>
      <c r="F134" s="1" t="s">
        <v>2509</v>
      </c>
      <c r="G134" s="1" t="s">
        <v>2286</v>
      </c>
      <c r="J134" s="37"/>
      <c r="K134" s="1" t="s">
        <v>2510</v>
      </c>
      <c r="L134" s="1">
        <f t="shared" si="2"/>
        <v>1</v>
      </c>
    </row>
    <row r="135" spans="1:12" ht="15.75" customHeight="1" x14ac:dyDescent="0.2">
      <c r="A135" s="1" t="s">
        <v>163</v>
      </c>
      <c r="B135" s="1" t="s">
        <v>240</v>
      </c>
      <c r="C135" s="1" t="s">
        <v>2136</v>
      </c>
      <c r="D135" s="1" t="s">
        <v>43</v>
      </c>
      <c r="E135" s="1">
        <v>99.4</v>
      </c>
      <c r="F135" s="1" t="s">
        <v>2511</v>
      </c>
      <c r="G135" s="1" t="s">
        <v>2286</v>
      </c>
      <c r="J135" s="37"/>
      <c r="K135" s="1" t="s">
        <v>2513</v>
      </c>
      <c r="L135" s="1">
        <f t="shared" si="2"/>
        <v>1</v>
      </c>
    </row>
    <row r="136" spans="1:12" ht="15.75" customHeight="1" x14ac:dyDescent="0.2">
      <c r="A136" s="1" t="s">
        <v>304</v>
      </c>
      <c r="B136" s="1" t="s">
        <v>983</v>
      </c>
      <c r="C136" s="1" t="s">
        <v>2136</v>
      </c>
      <c r="D136" s="1" t="s">
        <v>43</v>
      </c>
      <c r="E136" s="1">
        <v>99.4</v>
      </c>
      <c r="F136" s="1" t="s">
        <v>2514</v>
      </c>
      <c r="G136" s="1" t="s">
        <v>2286</v>
      </c>
      <c r="J136" s="37"/>
      <c r="K136" s="1" t="s">
        <v>2515</v>
      </c>
      <c r="L136" s="1">
        <f t="shared" si="2"/>
        <v>1</v>
      </c>
    </row>
    <row r="137" spans="1:12" ht="15.75" customHeight="1" x14ac:dyDescent="0.2">
      <c r="A137" s="1" t="s">
        <v>307</v>
      </c>
      <c r="B137" s="1" t="s">
        <v>1207</v>
      </c>
      <c r="C137" s="1" t="s">
        <v>2136</v>
      </c>
      <c r="D137" s="1" t="s">
        <v>43</v>
      </c>
      <c r="E137" s="1">
        <v>99.4</v>
      </c>
      <c r="F137" s="1" t="s">
        <v>2519</v>
      </c>
      <c r="G137" s="1" t="s">
        <v>2286</v>
      </c>
      <c r="J137" s="37"/>
      <c r="K137" s="1" t="s">
        <v>2521</v>
      </c>
      <c r="L137" s="1">
        <f t="shared" si="2"/>
        <v>1</v>
      </c>
    </row>
    <row r="138" spans="1:12" ht="15.75" customHeight="1" x14ac:dyDescent="0.2">
      <c r="A138" s="1" t="s">
        <v>451</v>
      </c>
      <c r="B138" s="1" t="s">
        <v>496</v>
      </c>
      <c r="C138" s="1" t="s">
        <v>2136</v>
      </c>
      <c r="D138" s="1" t="s">
        <v>43</v>
      </c>
      <c r="E138" s="1">
        <v>99.4</v>
      </c>
      <c r="F138" s="1" t="s">
        <v>2522</v>
      </c>
      <c r="G138" s="1" t="s">
        <v>2286</v>
      </c>
      <c r="J138" s="37"/>
      <c r="K138" s="1" t="s">
        <v>2523</v>
      </c>
      <c r="L138" s="1">
        <f t="shared" si="2"/>
        <v>1</v>
      </c>
    </row>
    <row r="139" spans="1:12" ht="15.75" customHeight="1" x14ac:dyDescent="0.2">
      <c r="A139" s="1" t="s">
        <v>459</v>
      </c>
      <c r="B139" s="1" t="s">
        <v>1249</v>
      </c>
      <c r="C139" s="1" t="s">
        <v>2136</v>
      </c>
      <c r="D139" s="1" t="s">
        <v>43</v>
      </c>
      <c r="E139" s="1">
        <v>99.4</v>
      </c>
      <c r="F139" s="1" t="s">
        <v>2524</v>
      </c>
      <c r="G139" s="1" t="s">
        <v>2286</v>
      </c>
      <c r="J139" s="37"/>
      <c r="K139" s="1" t="s">
        <v>2526</v>
      </c>
      <c r="L139" s="1">
        <f t="shared" si="2"/>
        <v>1</v>
      </c>
    </row>
    <row r="140" spans="1:12" ht="15.75" customHeight="1" x14ac:dyDescent="0.2">
      <c r="A140" s="1" t="s">
        <v>461</v>
      </c>
      <c r="B140" s="1" t="s">
        <v>1381</v>
      </c>
      <c r="C140" s="1" t="s">
        <v>2136</v>
      </c>
      <c r="D140" s="1" t="s">
        <v>43</v>
      </c>
      <c r="E140" s="1">
        <v>99.4</v>
      </c>
      <c r="F140" s="1" t="s">
        <v>2527</v>
      </c>
      <c r="G140" s="1" t="s">
        <v>2286</v>
      </c>
      <c r="J140" s="37"/>
      <c r="K140" s="1" t="s">
        <v>2528</v>
      </c>
      <c r="L140" s="1">
        <f t="shared" si="2"/>
        <v>1</v>
      </c>
    </row>
    <row r="141" spans="1:12" ht="15.75" customHeight="1" x14ac:dyDescent="0.2">
      <c r="A141" s="1" t="s">
        <v>478</v>
      </c>
      <c r="B141" s="1" t="s">
        <v>629</v>
      </c>
      <c r="C141" s="1" t="s">
        <v>2136</v>
      </c>
      <c r="D141" s="1" t="s">
        <v>43</v>
      </c>
      <c r="E141" s="1">
        <v>99.4</v>
      </c>
      <c r="F141" s="1" t="s">
        <v>2530</v>
      </c>
      <c r="G141" s="1" t="s">
        <v>2286</v>
      </c>
      <c r="J141" s="37"/>
      <c r="K141" s="1" t="s">
        <v>2531</v>
      </c>
      <c r="L141" s="1">
        <f t="shared" si="2"/>
        <v>1</v>
      </c>
    </row>
    <row r="142" spans="1:12" ht="15.75" customHeight="1" x14ac:dyDescent="0.2">
      <c r="A142" s="1" t="s">
        <v>508</v>
      </c>
      <c r="B142" s="1" t="s">
        <v>1265</v>
      </c>
      <c r="C142" s="1" t="s">
        <v>2136</v>
      </c>
      <c r="D142" s="1" t="s">
        <v>43</v>
      </c>
      <c r="E142" s="1">
        <v>99.4</v>
      </c>
      <c r="F142" s="1" t="s">
        <v>2532</v>
      </c>
      <c r="G142" s="1" t="s">
        <v>2286</v>
      </c>
      <c r="J142" s="37"/>
      <c r="K142" s="1" t="s">
        <v>2534</v>
      </c>
      <c r="L142" s="1">
        <f t="shared" si="2"/>
        <v>1</v>
      </c>
    </row>
    <row r="143" spans="1:12" ht="15.75" customHeight="1" x14ac:dyDescent="0.2">
      <c r="A143" s="1" t="s">
        <v>359</v>
      </c>
      <c r="B143" s="1" t="s">
        <v>358</v>
      </c>
      <c r="C143" s="1" t="s">
        <v>2136</v>
      </c>
      <c r="D143" s="1" t="s">
        <v>43</v>
      </c>
      <c r="E143" s="1">
        <v>99.4</v>
      </c>
      <c r="F143" s="1" t="s">
        <v>2536</v>
      </c>
      <c r="G143" s="1" t="s">
        <v>2286</v>
      </c>
      <c r="J143" s="37"/>
      <c r="K143" s="1" t="s">
        <v>2537</v>
      </c>
      <c r="L143" s="1">
        <f t="shared" si="2"/>
        <v>1</v>
      </c>
    </row>
    <row r="144" spans="1:12" ht="15.75" customHeight="1" x14ac:dyDescent="0.2">
      <c r="A144" s="1" t="s">
        <v>381</v>
      </c>
      <c r="B144" s="1" t="s">
        <v>380</v>
      </c>
      <c r="C144" s="1" t="s">
        <v>2136</v>
      </c>
      <c r="D144" s="1" t="s">
        <v>43</v>
      </c>
      <c r="E144" s="1">
        <v>99.4</v>
      </c>
      <c r="F144" s="1" t="s">
        <v>2538</v>
      </c>
      <c r="G144" s="1" t="s">
        <v>2286</v>
      </c>
      <c r="J144" s="37"/>
      <c r="K144" s="1" t="s">
        <v>2539</v>
      </c>
      <c r="L144" s="1">
        <f t="shared" si="2"/>
        <v>1</v>
      </c>
    </row>
    <row r="145" spans="1:12" ht="15.75" customHeight="1" x14ac:dyDescent="0.2">
      <c r="A145" s="1" t="s">
        <v>303</v>
      </c>
      <c r="B145" s="1" t="s">
        <v>301</v>
      </c>
      <c r="C145" s="1" t="s">
        <v>2136</v>
      </c>
      <c r="D145" s="1" t="s">
        <v>43</v>
      </c>
      <c r="E145" s="1">
        <v>99.4</v>
      </c>
      <c r="F145" s="1" t="s">
        <v>2540</v>
      </c>
      <c r="G145" s="1" t="s">
        <v>2286</v>
      </c>
      <c r="J145" s="37"/>
      <c r="K145" s="1" t="s">
        <v>2541</v>
      </c>
      <c r="L145" s="1">
        <f t="shared" si="2"/>
        <v>1</v>
      </c>
    </row>
    <row r="146" spans="1:12" ht="15.75" customHeight="1" x14ac:dyDescent="0.2">
      <c r="A146" s="1" t="s">
        <v>39</v>
      </c>
      <c r="B146" s="1" t="s">
        <v>84</v>
      </c>
      <c r="C146" s="1" t="s">
        <v>2136</v>
      </c>
      <c r="D146" s="1" t="s">
        <v>43</v>
      </c>
      <c r="E146" s="1">
        <v>99.4</v>
      </c>
      <c r="F146" s="1" t="s">
        <v>2543</v>
      </c>
      <c r="G146" s="1" t="s">
        <v>2286</v>
      </c>
      <c r="J146" s="37"/>
      <c r="K146" s="1" t="s">
        <v>2544</v>
      </c>
      <c r="L146" s="1">
        <f t="shared" si="2"/>
        <v>1</v>
      </c>
    </row>
    <row r="147" spans="1:12" ht="15.75" customHeight="1" x14ac:dyDescent="0.2">
      <c r="A147" s="1" t="s">
        <v>817</v>
      </c>
      <c r="B147" s="1" t="s">
        <v>938</v>
      </c>
      <c r="C147" s="1" t="s">
        <v>2136</v>
      </c>
      <c r="D147" s="1" t="s">
        <v>43</v>
      </c>
      <c r="E147" s="1">
        <v>99.4</v>
      </c>
      <c r="F147" s="1" t="s">
        <v>2545</v>
      </c>
      <c r="G147" s="1" t="s">
        <v>2286</v>
      </c>
      <c r="J147" s="37"/>
      <c r="K147" s="1" t="s">
        <v>2546</v>
      </c>
      <c r="L147" s="1">
        <f t="shared" si="2"/>
        <v>1</v>
      </c>
    </row>
    <row r="148" spans="1:12" ht="15.75" customHeight="1" x14ac:dyDescent="0.2">
      <c r="A148" s="1" t="s">
        <v>458</v>
      </c>
      <c r="B148" s="1" t="s">
        <v>476</v>
      </c>
      <c r="C148" s="1" t="s">
        <v>2136</v>
      </c>
      <c r="D148" s="1" t="s">
        <v>43</v>
      </c>
      <c r="E148" s="1">
        <v>99.4</v>
      </c>
      <c r="F148" s="1" t="s">
        <v>2548</v>
      </c>
      <c r="G148" s="1" t="s">
        <v>2286</v>
      </c>
      <c r="J148" s="37"/>
      <c r="K148" s="1" t="s">
        <v>2184</v>
      </c>
      <c r="L148" s="1">
        <f t="shared" ref="L148:L211" si="3">COUNTIF(D:D,K148)</f>
        <v>1</v>
      </c>
    </row>
    <row r="149" spans="1:12" ht="15.75" customHeight="1" x14ac:dyDescent="0.2">
      <c r="A149" s="1" t="s">
        <v>586</v>
      </c>
      <c r="B149" s="1" t="s">
        <v>583</v>
      </c>
      <c r="C149" s="1" t="s">
        <v>2136</v>
      </c>
      <c r="D149" s="1" t="s">
        <v>43</v>
      </c>
      <c r="E149" s="1">
        <v>99.4</v>
      </c>
      <c r="F149" s="1" t="s">
        <v>2550</v>
      </c>
      <c r="G149" s="1" t="s">
        <v>2286</v>
      </c>
      <c r="J149" s="37"/>
      <c r="K149" s="1" t="s">
        <v>2551</v>
      </c>
      <c r="L149" s="1">
        <f t="shared" si="3"/>
        <v>1</v>
      </c>
    </row>
    <row r="150" spans="1:12" ht="15.75" customHeight="1" x14ac:dyDescent="0.2">
      <c r="A150" s="1" t="s">
        <v>1068</v>
      </c>
      <c r="B150" s="1" t="s">
        <v>1398</v>
      </c>
      <c r="C150" s="1" t="s">
        <v>2136</v>
      </c>
      <c r="D150" s="1" t="s">
        <v>43</v>
      </c>
      <c r="E150" s="1">
        <v>99.4</v>
      </c>
      <c r="F150" s="1" t="s">
        <v>2552</v>
      </c>
      <c r="G150" s="1" t="s">
        <v>2286</v>
      </c>
      <c r="J150" s="37"/>
      <c r="K150" s="1" t="s">
        <v>2553</v>
      </c>
      <c r="L150" s="1">
        <f t="shared" si="3"/>
        <v>1</v>
      </c>
    </row>
    <row r="151" spans="1:12" ht="15.75" customHeight="1" x14ac:dyDescent="0.2">
      <c r="A151" s="1" t="s">
        <v>1068</v>
      </c>
      <c r="B151" s="1" t="s">
        <v>1407</v>
      </c>
      <c r="C151" s="1" t="s">
        <v>2136</v>
      </c>
      <c r="D151" s="1" t="s">
        <v>43</v>
      </c>
      <c r="E151" s="1">
        <v>99.4</v>
      </c>
      <c r="F151" s="1" t="s">
        <v>2555</v>
      </c>
      <c r="G151" s="1" t="s">
        <v>2286</v>
      </c>
      <c r="J151" s="37"/>
      <c r="K151" s="1" t="s">
        <v>2556</v>
      </c>
      <c r="L151" s="1">
        <f t="shared" si="3"/>
        <v>1</v>
      </c>
    </row>
    <row r="152" spans="1:12" ht="15.75" customHeight="1" x14ac:dyDescent="0.2">
      <c r="A152" s="1" t="s">
        <v>1076</v>
      </c>
      <c r="B152" s="1" t="s">
        <v>1395</v>
      </c>
      <c r="C152" s="1" t="s">
        <v>2136</v>
      </c>
      <c r="D152" s="1" t="s">
        <v>43</v>
      </c>
      <c r="E152" s="1">
        <v>99.4</v>
      </c>
      <c r="F152" s="1" t="s">
        <v>2557</v>
      </c>
      <c r="G152" s="1" t="s">
        <v>2286</v>
      </c>
      <c r="J152" s="37"/>
      <c r="K152" s="1" t="s">
        <v>2558</v>
      </c>
      <c r="L152" s="1">
        <f t="shared" si="3"/>
        <v>1</v>
      </c>
    </row>
    <row r="153" spans="1:12" ht="15.75" customHeight="1" x14ac:dyDescent="0.2">
      <c r="A153" s="1" t="s">
        <v>1104</v>
      </c>
      <c r="B153" s="1" t="s">
        <v>1199</v>
      </c>
      <c r="C153" s="1" t="s">
        <v>2136</v>
      </c>
      <c r="D153" s="1" t="s">
        <v>43</v>
      </c>
      <c r="E153" s="1">
        <v>99.4</v>
      </c>
      <c r="F153" s="1" t="s">
        <v>2559</v>
      </c>
      <c r="G153" s="1" t="s">
        <v>2286</v>
      </c>
      <c r="J153" s="37"/>
      <c r="K153" s="1" t="s">
        <v>2561</v>
      </c>
      <c r="L153" s="1">
        <f t="shared" si="3"/>
        <v>1</v>
      </c>
    </row>
    <row r="154" spans="1:12" ht="15.75" customHeight="1" x14ac:dyDescent="0.2">
      <c r="A154" s="1" t="s">
        <v>1107</v>
      </c>
      <c r="B154" s="1" t="s">
        <v>1417</v>
      </c>
      <c r="C154" s="1" t="s">
        <v>2136</v>
      </c>
      <c r="D154" s="1" t="s">
        <v>43</v>
      </c>
      <c r="E154" s="1">
        <v>99.4</v>
      </c>
      <c r="F154" s="1" t="s">
        <v>2563</v>
      </c>
      <c r="G154" s="1" t="s">
        <v>2286</v>
      </c>
      <c r="J154" s="37"/>
      <c r="K154" s="1" t="s">
        <v>2564</v>
      </c>
      <c r="L154" s="1">
        <f t="shared" si="3"/>
        <v>1</v>
      </c>
    </row>
    <row r="155" spans="1:12" ht="15.75" customHeight="1" x14ac:dyDescent="0.2">
      <c r="A155" s="1" t="s">
        <v>1213</v>
      </c>
      <c r="B155" s="1" t="s">
        <v>1388</v>
      </c>
      <c r="C155" s="1" t="s">
        <v>2136</v>
      </c>
      <c r="D155" s="1" t="s">
        <v>43</v>
      </c>
      <c r="E155" s="1">
        <v>99.4</v>
      </c>
      <c r="F155" s="1" t="s">
        <v>2565</v>
      </c>
      <c r="G155" s="1" t="s">
        <v>2286</v>
      </c>
      <c r="J155" s="37"/>
      <c r="K155" s="1" t="s">
        <v>2566</v>
      </c>
      <c r="L155" s="1">
        <f t="shared" si="3"/>
        <v>1</v>
      </c>
    </row>
    <row r="156" spans="1:12" ht="15.75" customHeight="1" x14ac:dyDescent="0.2">
      <c r="A156" s="1" t="s">
        <v>69</v>
      </c>
      <c r="B156" s="1" t="s">
        <v>67</v>
      </c>
      <c r="C156" s="1" t="s">
        <v>2136</v>
      </c>
      <c r="D156" s="1" t="s">
        <v>43</v>
      </c>
      <c r="E156" s="1">
        <v>99.3</v>
      </c>
      <c r="F156" s="1" t="s">
        <v>2571</v>
      </c>
      <c r="G156" s="1" t="s">
        <v>2286</v>
      </c>
      <c r="J156" s="37"/>
      <c r="K156" s="1" t="s">
        <v>2572</v>
      </c>
      <c r="L156" s="1">
        <f t="shared" si="3"/>
        <v>1</v>
      </c>
    </row>
    <row r="157" spans="1:12" ht="15.75" customHeight="1" x14ac:dyDescent="0.2">
      <c r="A157" s="1" t="s">
        <v>443</v>
      </c>
      <c r="B157" s="1" t="s">
        <v>1360</v>
      </c>
      <c r="C157" s="1" t="s">
        <v>2136</v>
      </c>
      <c r="D157" s="1" t="s">
        <v>43</v>
      </c>
      <c r="E157" s="1">
        <v>99.3</v>
      </c>
      <c r="F157" s="1" t="s">
        <v>2573</v>
      </c>
      <c r="G157" s="1" t="s">
        <v>2286</v>
      </c>
      <c r="J157" s="37"/>
      <c r="K157" s="1" t="s">
        <v>2574</v>
      </c>
      <c r="L157" s="1">
        <f t="shared" si="3"/>
        <v>1</v>
      </c>
    </row>
    <row r="158" spans="1:12" ht="15.75" customHeight="1" x14ac:dyDescent="0.2">
      <c r="A158" s="1" t="s">
        <v>469</v>
      </c>
      <c r="B158" s="1" t="s">
        <v>818</v>
      </c>
      <c r="C158" s="1" t="s">
        <v>2136</v>
      </c>
      <c r="D158" s="1" t="s">
        <v>43</v>
      </c>
      <c r="E158" s="1">
        <v>99.3</v>
      </c>
      <c r="F158" s="1" t="s">
        <v>2577</v>
      </c>
      <c r="G158" s="1" t="s">
        <v>2286</v>
      </c>
      <c r="J158" s="37"/>
      <c r="K158" s="1" t="s">
        <v>2579</v>
      </c>
      <c r="L158" s="1">
        <f t="shared" si="3"/>
        <v>1</v>
      </c>
    </row>
    <row r="159" spans="1:12" ht="15.75" customHeight="1" x14ac:dyDescent="0.2">
      <c r="A159" s="1" t="s">
        <v>145</v>
      </c>
      <c r="B159" s="1" t="s">
        <v>184</v>
      </c>
      <c r="C159" s="1" t="s">
        <v>2136</v>
      </c>
      <c r="D159" s="1" t="s">
        <v>43</v>
      </c>
      <c r="E159" s="1">
        <v>99.3</v>
      </c>
      <c r="F159" s="1" t="s">
        <v>2580</v>
      </c>
      <c r="G159" s="1" t="s">
        <v>2286</v>
      </c>
      <c r="J159" s="37"/>
      <c r="K159" s="1" t="s">
        <v>2581</v>
      </c>
      <c r="L159" s="1">
        <f t="shared" si="3"/>
        <v>1</v>
      </c>
    </row>
    <row r="160" spans="1:12" ht="15.75" customHeight="1" x14ac:dyDescent="0.2">
      <c r="A160" s="1" t="s">
        <v>261</v>
      </c>
      <c r="B160" s="1" t="s">
        <v>260</v>
      </c>
      <c r="C160" s="1" t="s">
        <v>2136</v>
      </c>
      <c r="D160" s="1" t="s">
        <v>43</v>
      </c>
      <c r="E160" s="1">
        <v>99.3</v>
      </c>
      <c r="F160" s="1" t="s">
        <v>2584</v>
      </c>
      <c r="G160" s="1" t="s">
        <v>2286</v>
      </c>
      <c r="J160" s="37"/>
      <c r="K160" s="1" t="s">
        <v>2329</v>
      </c>
      <c r="L160" s="1">
        <f t="shared" si="3"/>
        <v>1</v>
      </c>
    </row>
    <row r="161" spans="1:12" ht="15.75" customHeight="1" x14ac:dyDescent="0.2">
      <c r="A161" s="1" t="s">
        <v>618</v>
      </c>
      <c r="B161" s="1" t="s">
        <v>900</v>
      </c>
      <c r="C161" s="1" t="s">
        <v>2136</v>
      </c>
      <c r="D161" s="1" t="s">
        <v>43</v>
      </c>
      <c r="E161" s="1">
        <v>99.3</v>
      </c>
      <c r="F161" s="1" t="s">
        <v>2586</v>
      </c>
      <c r="G161" s="1" t="s">
        <v>2286</v>
      </c>
      <c r="J161" s="37"/>
      <c r="K161" s="1" t="s">
        <v>2587</v>
      </c>
      <c r="L161" s="1">
        <f t="shared" si="3"/>
        <v>1</v>
      </c>
    </row>
    <row r="162" spans="1:12" ht="15.75" customHeight="1" x14ac:dyDescent="0.2">
      <c r="A162" s="1" t="s">
        <v>626</v>
      </c>
      <c r="B162" s="1" t="s">
        <v>1028</v>
      </c>
      <c r="C162" s="1" t="s">
        <v>2136</v>
      </c>
      <c r="D162" s="1" t="s">
        <v>43</v>
      </c>
      <c r="E162" s="1">
        <v>99.3</v>
      </c>
      <c r="F162" s="1" t="s">
        <v>2588</v>
      </c>
      <c r="G162" s="1" t="s">
        <v>2286</v>
      </c>
      <c r="J162" s="37"/>
      <c r="K162" s="1" t="s">
        <v>2590</v>
      </c>
      <c r="L162" s="1">
        <f t="shared" si="3"/>
        <v>1</v>
      </c>
    </row>
    <row r="163" spans="1:12" ht="15.75" customHeight="1" x14ac:dyDescent="0.2">
      <c r="A163" s="1" t="s">
        <v>683</v>
      </c>
      <c r="B163" s="1" t="s">
        <v>682</v>
      </c>
      <c r="C163" s="1" t="s">
        <v>2136</v>
      </c>
      <c r="D163" s="1" t="s">
        <v>43</v>
      </c>
      <c r="E163" s="1">
        <v>99.3</v>
      </c>
      <c r="F163" s="1" t="s">
        <v>2592</v>
      </c>
      <c r="G163" s="1" t="s">
        <v>2286</v>
      </c>
      <c r="J163" s="37"/>
      <c r="K163" s="1" t="s">
        <v>2593</v>
      </c>
      <c r="L163" s="1">
        <f t="shared" si="3"/>
        <v>1</v>
      </c>
    </row>
    <row r="164" spans="1:12" ht="15.75" customHeight="1" x14ac:dyDescent="0.2">
      <c r="A164" s="1" t="s">
        <v>850</v>
      </c>
      <c r="B164" s="1" t="s">
        <v>962</v>
      </c>
      <c r="C164" s="1" t="s">
        <v>2136</v>
      </c>
      <c r="D164" s="1" t="s">
        <v>43</v>
      </c>
      <c r="E164" s="1">
        <v>99.3</v>
      </c>
      <c r="F164" s="1" t="s">
        <v>2594</v>
      </c>
      <c r="G164" s="1" t="s">
        <v>2286</v>
      </c>
      <c r="J164" s="37"/>
      <c r="K164" s="1" t="s">
        <v>2569</v>
      </c>
      <c r="L164" s="1">
        <f t="shared" si="3"/>
        <v>1</v>
      </c>
    </row>
    <row r="165" spans="1:12" ht="15.75" customHeight="1" x14ac:dyDescent="0.2">
      <c r="A165" s="1" t="s">
        <v>468</v>
      </c>
      <c r="B165" s="1" t="s">
        <v>467</v>
      </c>
      <c r="C165" s="1" t="s">
        <v>2136</v>
      </c>
      <c r="D165" s="1" t="s">
        <v>43</v>
      </c>
      <c r="E165" s="1">
        <v>99.3</v>
      </c>
      <c r="F165" s="1" t="s">
        <v>2596</v>
      </c>
      <c r="G165" s="1" t="s">
        <v>2286</v>
      </c>
      <c r="J165" s="37"/>
      <c r="K165" s="1" t="s">
        <v>2598</v>
      </c>
      <c r="L165" s="1">
        <f t="shared" si="3"/>
        <v>1</v>
      </c>
    </row>
    <row r="166" spans="1:12" ht="15.75" customHeight="1" x14ac:dyDescent="0.2">
      <c r="A166" s="1" t="s">
        <v>1211</v>
      </c>
      <c r="B166" s="1" t="s">
        <v>1390</v>
      </c>
      <c r="C166" s="1" t="s">
        <v>2136</v>
      </c>
      <c r="D166" s="1" t="s">
        <v>43</v>
      </c>
      <c r="E166" s="1">
        <v>99.3</v>
      </c>
      <c r="F166" s="1" t="s">
        <v>2599</v>
      </c>
      <c r="G166" s="1" t="s">
        <v>2286</v>
      </c>
      <c r="J166" s="37"/>
      <c r="K166" s="1" t="s">
        <v>1385</v>
      </c>
      <c r="L166" s="1">
        <f t="shared" si="3"/>
        <v>1</v>
      </c>
    </row>
    <row r="167" spans="1:12" ht="15.75" customHeight="1" x14ac:dyDescent="0.2">
      <c r="A167" s="1" t="s">
        <v>192</v>
      </c>
      <c r="B167" s="1" t="s">
        <v>599</v>
      </c>
      <c r="C167" s="1" t="s">
        <v>2136</v>
      </c>
      <c r="D167" s="1" t="s">
        <v>43</v>
      </c>
      <c r="E167" s="1">
        <v>99.2</v>
      </c>
      <c r="F167" s="1" t="s">
        <v>2600</v>
      </c>
      <c r="G167" s="1" t="s">
        <v>2286</v>
      </c>
      <c r="J167" s="37"/>
      <c r="K167" s="1" t="s">
        <v>828</v>
      </c>
      <c r="L167" s="1">
        <f t="shared" si="3"/>
        <v>1</v>
      </c>
    </row>
    <row r="168" spans="1:12" ht="15.75" customHeight="1" x14ac:dyDescent="0.2">
      <c r="A168" s="1" t="s">
        <v>393</v>
      </c>
      <c r="B168" s="1" t="s">
        <v>392</v>
      </c>
      <c r="C168" s="1" t="s">
        <v>2136</v>
      </c>
      <c r="D168" s="1" t="s">
        <v>43</v>
      </c>
      <c r="E168" s="1">
        <v>99.2</v>
      </c>
      <c r="F168" s="1" t="s">
        <v>2601</v>
      </c>
      <c r="G168" s="1" t="s">
        <v>2286</v>
      </c>
      <c r="J168" s="37"/>
      <c r="K168" s="1" t="s">
        <v>2075</v>
      </c>
      <c r="L168" s="1">
        <f t="shared" si="3"/>
        <v>1</v>
      </c>
    </row>
    <row r="169" spans="1:12" ht="15.75" customHeight="1" x14ac:dyDescent="0.2">
      <c r="A169" s="1" t="s">
        <v>560</v>
      </c>
      <c r="B169" s="1" t="s">
        <v>1427</v>
      </c>
      <c r="C169" s="1" t="s">
        <v>2136</v>
      </c>
      <c r="D169" s="1" t="s">
        <v>43</v>
      </c>
      <c r="E169" s="1">
        <v>99.2</v>
      </c>
      <c r="F169" s="1" t="s">
        <v>2605</v>
      </c>
      <c r="G169" s="1" t="s">
        <v>2286</v>
      </c>
      <c r="J169" s="37"/>
      <c r="K169" s="1" t="s">
        <v>2001</v>
      </c>
      <c r="L169" s="1">
        <f t="shared" si="3"/>
        <v>1</v>
      </c>
    </row>
    <row r="170" spans="1:12" ht="15.75" customHeight="1" x14ac:dyDescent="0.2">
      <c r="A170" s="1" t="s">
        <v>381</v>
      </c>
      <c r="B170" s="1" t="s">
        <v>402</v>
      </c>
      <c r="C170" s="1" t="s">
        <v>2136</v>
      </c>
      <c r="D170" s="1" t="s">
        <v>43</v>
      </c>
      <c r="E170" s="1">
        <v>99.2</v>
      </c>
      <c r="F170" s="1" t="s">
        <v>2606</v>
      </c>
      <c r="G170" s="1" t="s">
        <v>2286</v>
      </c>
      <c r="J170" s="37"/>
      <c r="K170" s="1" t="s">
        <v>1913</v>
      </c>
      <c r="L170" s="1">
        <f t="shared" si="3"/>
        <v>1</v>
      </c>
    </row>
    <row r="171" spans="1:12" ht="15.75" customHeight="1" x14ac:dyDescent="0.2">
      <c r="A171" s="1" t="s">
        <v>145</v>
      </c>
      <c r="B171" s="1" t="s">
        <v>144</v>
      </c>
      <c r="C171" s="1" t="s">
        <v>2136</v>
      </c>
      <c r="D171" s="1" t="s">
        <v>43</v>
      </c>
      <c r="E171" s="1">
        <v>99.2</v>
      </c>
      <c r="F171" s="1" t="s">
        <v>2609</v>
      </c>
      <c r="G171" s="1" t="s">
        <v>2286</v>
      </c>
      <c r="J171" s="37"/>
      <c r="K171" s="1" t="s">
        <v>2611</v>
      </c>
      <c r="L171" s="1">
        <f t="shared" si="3"/>
        <v>1</v>
      </c>
    </row>
    <row r="172" spans="1:12" ht="15.75" customHeight="1" x14ac:dyDescent="0.2">
      <c r="A172" s="1" t="s">
        <v>325</v>
      </c>
      <c r="B172" s="1" t="s">
        <v>324</v>
      </c>
      <c r="C172" s="1" t="s">
        <v>2136</v>
      </c>
      <c r="D172" s="1" t="s">
        <v>43</v>
      </c>
      <c r="E172" s="1">
        <v>99.2</v>
      </c>
      <c r="F172" s="1" t="s">
        <v>2612</v>
      </c>
      <c r="G172" s="1" t="s">
        <v>2286</v>
      </c>
      <c r="J172" s="37"/>
      <c r="K172" s="1" t="s">
        <v>2613</v>
      </c>
      <c r="L172" s="1">
        <f t="shared" si="3"/>
        <v>1</v>
      </c>
    </row>
    <row r="173" spans="1:12" ht="15.75" customHeight="1" x14ac:dyDescent="0.2">
      <c r="A173" s="1" t="s">
        <v>232</v>
      </c>
      <c r="B173" s="1" t="s">
        <v>231</v>
      </c>
      <c r="C173" s="1" t="s">
        <v>2136</v>
      </c>
      <c r="D173" s="1" t="s">
        <v>43</v>
      </c>
      <c r="E173" s="1">
        <v>99.2</v>
      </c>
      <c r="F173" s="1" t="s">
        <v>2615</v>
      </c>
      <c r="G173" s="1" t="s">
        <v>2286</v>
      </c>
      <c r="J173" s="37"/>
      <c r="K173" s="1" t="s">
        <v>1590</v>
      </c>
      <c r="L173" s="1">
        <f t="shared" si="3"/>
        <v>1</v>
      </c>
    </row>
    <row r="174" spans="1:12" ht="15.75" customHeight="1" x14ac:dyDescent="0.2">
      <c r="A174" s="1" t="s">
        <v>507</v>
      </c>
      <c r="B174" s="1" t="s">
        <v>505</v>
      </c>
      <c r="C174" s="1" t="s">
        <v>2136</v>
      </c>
      <c r="D174" s="1" t="s">
        <v>43</v>
      </c>
      <c r="E174" s="1">
        <v>99.2</v>
      </c>
      <c r="F174" s="1" t="s">
        <v>2617</v>
      </c>
      <c r="G174" s="1" t="s">
        <v>2286</v>
      </c>
      <c r="J174" s="37"/>
      <c r="K174" s="1" t="s">
        <v>1574</v>
      </c>
      <c r="L174" s="1">
        <f t="shared" si="3"/>
        <v>1</v>
      </c>
    </row>
    <row r="175" spans="1:12" ht="15.75" customHeight="1" x14ac:dyDescent="0.2">
      <c r="A175" s="1" t="s">
        <v>790</v>
      </c>
      <c r="B175" s="1" t="s">
        <v>789</v>
      </c>
      <c r="C175" s="1" t="s">
        <v>2136</v>
      </c>
      <c r="D175" s="1" t="s">
        <v>43</v>
      </c>
      <c r="E175" s="1">
        <v>99.2</v>
      </c>
      <c r="F175" s="1" t="s">
        <v>2618</v>
      </c>
      <c r="G175" s="1" t="s">
        <v>2286</v>
      </c>
      <c r="J175" s="37"/>
      <c r="K175" s="1" t="s">
        <v>2009</v>
      </c>
      <c r="L175" s="1">
        <f t="shared" si="3"/>
        <v>1</v>
      </c>
    </row>
    <row r="176" spans="1:12" ht="15.75" customHeight="1" x14ac:dyDescent="0.2">
      <c r="A176" s="1" t="s">
        <v>790</v>
      </c>
      <c r="B176" s="1" t="s">
        <v>837</v>
      </c>
      <c r="C176" s="1" t="s">
        <v>2136</v>
      </c>
      <c r="D176" s="1" t="s">
        <v>43</v>
      </c>
      <c r="E176" s="1">
        <v>99.2</v>
      </c>
      <c r="F176" s="1" t="s">
        <v>2622</v>
      </c>
      <c r="G176" s="1" t="s">
        <v>2286</v>
      </c>
      <c r="J176" s="37"/>
      <c r="K176" s="1" t="s">
        <v>2576</v>
      </c>
      <c r="L176" s="1">
        <f t="shared" si="3"/>
        <v>1</v>
      </c>
    </row>
    <row r="177" spans="1:12" ht="15.75" customHeight="1" x14ac:dyDescent="0.2">
      <c r="A177" s="1" t="s">
        <v>458</v>
      </c>
      <c r="B177" s="1" t="s">
        <v>457</v>
      </c>
      <c r="C177" s="1" t="s">
        <v>2136</v>
      </c>
      <c r="D177" s="1" t="s">
        <v>43</v>
      </c>
      <c r="E177" s="1">
        <v>99.2</v>
      </c>
      <c r="F177" s="1" t="s">
        <v>2623</v>
      </c>
      <c r="G177" s="1" t="s">
        <v>2286</v>
      </c>
      <c r="J177" s="37"/>
      <c r="K177" s="1" t="s">
        <v>1565</v>
      </c>
      <c r="L177" s="1">
        <f t="shared" si="3"/>
        <v>1</v>
      </c>
    </row>
    <row r="178" spans="1:12" ht="15.75" customHeight="1" x14ac:dyDescent="0.2">
      <c r="A178" s="1" t="s">
        <v>193</v>
      </c>
      <c r="B178" s="1" t="s">
        <v>525</v>
      </c>
      <c r="C178" s="1" t="s">
        <v>2136</v>
      </c>
      <c r="D178" s="1" t="s">
        <v>43</v>
      </c>
      <c r="E178" s="1">
        <v>99.1</v>
      </c>
      <c r="F178" s="1" t="s">
        <v>2626</v>
      </c>
      <c r="G178" s="1" t="s">
        <v>2286</v>
      </c>
      <c r="J178" s="37"/>
      <c r="K178" s="1" t="s">
        <v>2627</v>
      </c>
      <c r="L178" s="1">
        <f t="shared" si="3"/>
        <v>1</v>
      </c>
    </row>
    <row r="179" spans="1:12" ht="15.75" customHeight="1" x14ac:dyDescent="0.2">
      <c r="A179" s="1" t="s">
        <v>237</v>
      </c>
      <c r="B179" s="1" t="s">
        <v>646</v>
      </c>
      <c r="C179" s="1" t="s">
        <v>2136</v>
      </c>
      <c r="D179" s="1" t="s">
        <v>43</v>
      </c>
      <c r="E179" s="1">
        <v>99.1</v>
      </c>
      <c r="F179" s="1" t="s">
        <v>2628</v>
      </c>
      <c r="G179" s="1" t="s">
        <v>2286</v>
      </c>
      <c r="J179" s="37"/>
      <c r="K179" s="1" t="s">
        <v>2629</v>
      </c>
      <c r="L179" s="1">
        <f t="shared" si="3"/>
        <v>1</v>
      </c>
    </row>
    <row r="180" spans="1:12" ht="15.75" customHeight="1" x14ac:dyDescent="0.2">
      <c r="A180" s="1" t="s">
        <v>163</v>
      </c>
      <c r="B180" s="1" t="s">
        <v>160</v>
      </c>
      <c r="C180" s="1" t="s">
        <v>2136</v>
      </c>
      <c r="D180" s="1" t="s">
        <v>43</v>
      </c>
      <c r="E180" s="1">
        <v>99.1</v>
      </c>
      <c r="F180" s="1" t="s">
        <v>2632</v>
      </c>
      <c r="G180" s="1" t="s">
        <v>2286</v>
      </c>
      <c r="J180" s="37"/>
      <c r="K180" s="1" t="s">
        <v>2633</v>
      </c>
      <c r="L180" s="1">
        <f t="shared" si="3"/>
        <v>1</v>
      </c>
    </row>
    <row r="181" spans="1:12" ht="15.75" customHeight="1" x14ac:dyDescent="0.2">
      <c r="A181" s="1" t="s">
        <v>447</v>
      </c>
      <c r="B181" s="1" t="s">
        <v>1412</v>
      </c>
      <c r="C181" s="1" t="s">
        <v>2136</v>
      </c>
      <c r="D181" s="1" t="s">
        <v>43</v>
      </c>
      <c r="E181" s="1">
        <v>99.1</v>
      </c>
      <c r="F181" s="1" t="s">
        <v>2635</v>
      </c>
      <c r="G181" s="1" t="s">
        <v>2286</v>
      </c>
      <c r="J181" s="37"/>
      <c r="K181" s="1" t="s">
        <v>2636</v>
      </c>
      <c r="L181" s="1">
        <f t="shared" si="3"/>
        <v>1</v>
      </c>
    </row>
    <row r="182" spans="1:12" ht="15.75" customHeight="1" x14ac:dyDescent="0.2">
      <c r="A182" s="1" t="s">
        <v>52</v>
      </c>
      <c r="B182" s="1" t="s">
        <v>51</v>
      </c>
      <c r="C182" s="1" t="s">
        <v>2136</v>
      </c>
      <c r="D182" s="1" t="s">
        <v>43</v>
      </c>
      <c r="E182" s="1">
        <v>99.1</v>
      </c>
      <c r="F182" s="1" t="s">
        <v>2637</v>
      </c>
      <c r="G182" s="1" t="s">
        <v>2286</v>
      </c>
      <c r="J182" s="37"/>
      <c r="K182" s="1" t="s">
        <v>2638</v>
      </c>
      <c r="L182" s="1">
        <f t="shared" si="3"/>
        <v>1</v>
      </c>
    </row>
    <row r="183" spans="1:12" ht="15.75" customHeight="1" x14ac:dyDescent="0.2">
      <c r="A183" s="1" t="s">
        <v>626</v>
      </c>
      <c r="B183" s="1" t="s">
        <v>1042</v>
      </c>
      <c r="C183" s="1" t="s">
        <v>2136</v>
      </c>
      <c r="D183" s="1" t="s">
        <v>43</v>
      </c>
      <c r="E183" s="1">
        <v>99.1</v>
      </c>
      <c r="F183" s="1" t="s">
        <v>2639</v>
      </c>
      <c r="G183" s="1" t="s">
        <v>2286</v>
      </c>
      <c r="J183" s="37"/>
      <c r="K183" s="1" t="s">
        <v>2642</v>
      </c>
      <c r="L183" s="1">
        <f t="shared" si="3"/>
        <v>1</v>
      </c>
    </row>
    <row r="184" spans="1:12" ht="15.75" customHeight="1" x14ac:dyDescent="0.2">
      <c r="A184" s="1" t="s">
        <v>446</v>
      </c>
      <c r="B184" s="1" t="s">
        <v>485</v>
      </c>
      <c r="C184" s="1" t="s">
        <v>2136</v>
      </c>
      <c r="D184" s="1" t="s">
        <v>43</v>
      </c>
      <c r="E184" s="1">
        <v>99.1</v>
      </c>
      <c r="F184" s="1" t="s">
        <v>2645</v>
      </c>
      <c r="G184" s="1" t="s">
        <v>2286</v>
      </c>
      <c r="J184" s="37"/>
      <c r="K184" s="1" t="s">
        <v>2646</v>
      </c>
      <c r="L184" s="1">
        <f t="shared" si="3"/>
        <v>1</v>
      </c>
    </row>
    <row r="185" spans="1:12" ht="15.75" customHeight="1" x14ac:dyDescent="0.2">
      <c r="A185" s="1" t="s">
        <v>739</v>
      </c>
      <c r="B185" s="1" t="s">
        <v>738</v>
      </c>
      <c r="C185" s="1" t="s">
        <v>2136</v>
      </c>
      <c r="D185" s="1" t="s">
        <v>43</v>
      </c>
      <c r="E185" s="1">
        <v>99.1</v>
      </c>
      <c r="F185" s="1" t="s">
        <v>2647</v>
      </c>
      <c r="G185" s="1" t="s">
        <v>2286</v>
      </c>
      <c r="J185" s="37"/>
      <c r="K185" s="1" t="s">
        <v>2648</v>
      </c>
      <c r="L185" s="1">
        <f t="shared" si="3"/>
        <v>1</v>
      </c>
    </row>
    <row r="186" spans="1:12" ht="15.75" customHeight="1" x14ac:dyDescent="0.2">
      <c r="A186" s="1" t="s">
        <v>370</v>
      </c>
      <c r="B186" s="1" t="s">
        <v>365</v>
      </c>
      <c r="C186" s="1" t="s">
        <v>2136</v>
      </c>
      <c r="D186" s="1" t="s">
        <v>43</v>
      </c>
      <c r="E186" s="1">
        <v>99.1</v>
      </c>
      <c r="F186" s="1" t="s">
        <v>365</v>
      </c>
      <c r="G186" s="1" t="s">
        <v>2286</v>
      </c>
      <c r="J186" s="37"/>
      <c r="K186" s="1" t="s">
        <v>2651</v>
      </c>
      <c r="L186" s="1">
        <f t="shared" si="3"/>
        <v>1</v>
      </c>
    </row>
    <row r="187" spans="1:12" ht="15.75" customHeight="1" x14ac:dyDescent="0.2">
      <c r="A187" s="1" t="s">
        <v>138</v>
      </c>
      <c r="B187" s="1" t="s">
        <v>1351</v>
      </c>
      <c r="C187" s="1" t="s">
        <v>2136</v>
      </c>
      <c r="D187" s="1" t="s">
        <v>43</v>
      </c>
      <c r="E187" s="1">
        <v>99</v>
      </c>
      <c r="F187" s="1" t="s">
        <v>2652</v>
      </c>
      <c r="G187" s="1" t="s">
        <v>2286</v>
      </c>
      <c r="J187" s="37"/>
      <c r="K187" s="1" t="s">
        <v>2653</v>
      </c>
      <c r="L187" s="1">
        <f t="shared" si="3"/>
        <v>1</v>
      </c>
    </row>
    <row r="188" spans="1:12" ht="15.75" customHeight="1" x14ac:dyDescent="0.2">
      <c r="A188" s="1" t="s">
        <v>39</v>
      </c>
      <c r="B188" s="1" t="s">
        <v>38</v>
      </c>
      <c r="C188" s="1" t="s">
        <v>2136</v>
      </c>
      <c r="D188" s="1" t="s">
        <v>43</v>
      </c>
      <c r="E188" s="1">
        <v>99</v>
      </c>
      <c r="F188" s="1" t="s">
        <v>2654</v>
      </c>
      <c r="G188" s="1" t="s">
        <v>2286</v>
      </c>
      <c r="J188" s="37"/>
      <c r="K188" s="1" t="s">
        <v>2655</v>
      </c>
      <c r="L188" s="1">
        <f t="shared" si="3"/>
        <v>1</v>
      </c>
    </row>
    <row r="189" spans="1:12" ht="15.75" customHeight="1" x14ac:dyDescent="0.2">
      <c r="A189" s="1" t="s">
        <v>112</v>
      </c>
      <c r="B189" s="1" t="s">
        <v>2657</v>
      </c>
      <c r="C189" s="1" t="s">
        <v>2113</v>
      </c>
      <c r="D189" s="1" t="s">
        <v>2598</v>
      </c>
      <c r="E189" s="1" t="s">
        <v>2114</v>
      </c>
      <c r="F189" s="1" t="s">
        <v>2659</v>
      </c>
      <c r="G189" s="1" t="s">
        <v>2114</v>
      </c>
      <c r="J189" s="37"/>
      <c r="K189" s="1" t="s">
        <v>2031</v>
      </c>
      <c r="L189" s="1">
        <f t="shared" si="3"/>
        <v>1</v>
      </c>
    </row>
    <row r="190" spans="1:12" ht="15.75" customHeight="1" x14ac:dyDescent="0.2">
      <c r="A190" s="1" t="s">
        <v>113</v>
      </c>
      <c r="B190" s="1" t="s">
        <v>2660</v>
      </c>
      <c r="C190" s="1" t="s">
        <v>2113</v>
      </c>
      <c r="D190" s="1" t="s">
        <v>2322</v>
      </c>
      <c r="E190" s="1" t="s">
        <v>2114</v>
      </c>
      <c r="F190" s="1" t="s">
        <v>2661</v>
      </c>
      <c r="G190" s="1" t="s">
        <v>2114</v>
      </c>
      <c r="J190" s="37"/>
      <c r="K190" s="1" t="s">
        <v>1887</v>
      </c>
      <c r="L190" s="1">
        <f t="shared" si="3"/>
        <v>1</v>
      </c>
    </row>
    <row r="191" spans="1:12" ht="15.75" customHeight="1" x14ac:dyDescent="0.2">
      <c r="A191" s="1" t="s">
        <v>963</v>
      </c>
      <c r="B191" s="1" t="s">
        <v>2663</v>
      </c>
      <c r="C191" s="1" t="s">
        <v>2136</v>
      </c>
      <c r="D191" s="1" t="s">
        <v>2322</v>
      </c>
      <c r="E191" s="1">
        <v>99.4</v>
      </c>
      <c r="F191" s="1" t="s">
        <v>2665</v>
      </c>
      <c r="G191" s="1" t="s">
        <v>2661</v>
      </c>
      <c r="J191" s="37"/>
      <c r="K191" s="1" t="s">
        <v>2065</v>
      </c>
      <c r="L191" s="1">
        <f t="shared" si="3"/>
        <v>1</v>
      </c>
    </row>
    <row r="192" spans="1:12" ht="15.75" customHeight="1" x14ac:dyDescent="0.2">
      <c r="A192" s="1" t="s">
        <v>113</v>
      </c>
      <c r="B192" s="1" t="s">
        <v>2666</v>
      </c>
      <c r="C192" s="1" t="s">
        <v>2113</v>
      </c>
      <c r="D192" s="1" t="s">
        <v>2636</v>
      </c>
      <c r="E192" s="1" t="s">
        <v>2114</v>
      </c>
      <c r="F192" s="1" t="s">
        <v>2667</v>
      </c>
      <c r="G192" s="1" t="s">
        <v>2114</v>
      </c>
      <c r="J192" s="37"/>
      <c r="K192" s="1" t="s">
        <v>1791</v>
      </c>
      <c r="L192" s="1">
        <f t="shared" si="3"/>
        <v>1</v>
      </c>
    </row>
    <row r="193" spans="1:12" ht="15.75" customHeight="1" x14ac:dyDescent="0.2">
      <c r="A193" s="1" t="s">
        <v>113</v>
      </c>
      <c r="B193" s="1" t="s">
        <v>2077</v>
      </c>
      <c r="C193" s="1" t="s">
        <v>2113</v>
      </c>
      <c r="D193" s="1" t="s">
        <v>2079</v>
      </c>
      <c r="E193" s="1" t="s">
        <v>2114</v>
      </c>
      <c r="F193" s="1" t="s">
        <v>2669</v>
      </c>
      <c r="G193" s="1" t="s">
        <v>2114</v>
      </c>
      <c r="J193" s="37"/>
      <c r="K193" s="1" t="s">
        <v>2276</v>
      </c>
      <c r="L193" s="1">
        <f t="shared" si="3"/>
        <v>1</v>
      </c>
    </row>
    <row r="194" spans="1:12" ht="15.75" customHeight="1" x14ac:dyDescent="0.2">
      <c r="A194" s="1" t="s">
        <v>131</v>
      </c>
      <c r="B194" s="1" t="s">
        <v>2081</v>
      </c>
      <c r="C194" s="1" t="s">
        <v>2136</v>
      </c>
      <c r="D194" s="1" t="s">
        <v>2079</v>
      </c>
      <c r="E194" s="1">
        <v>99.2</v>
      </c>
      <c r="F194" s="1" t="s">
        <v>2671</v>
      </c>
      <c r="G194" s="1" t="s">
        <v>2669</v>
      </c>
      <c r="J194" s="37"/>
      <c r="K194" s="1" t="s">
        <v>2672</v>
      </c>
      <c r="L194" s="1">
        <f t="shared" si="3"/>
        <v>1</v>
      </c>
    </row>
    <row r="195" spans="1:12" ht="15.75" customHeight="1" x14ac:dyDescent="0.2">
      <c r="A195" s="1" t="s">
        <v>113</v>
      </c>
      <c r="B195" s="1" t="s">
        <v>2673</v>
      </c>
      <c r="C195" s="1" t="s">
        <v>2113</v>
      </c>
      <c r="D195" s="1" t="s">
        <v>2675</v>
      </c>
      <c r="E195" s="1" t="s">
        <v>2114</v>
      </c>
      <c r="F195" s="1" t="s">
        <v>2676</v>
      </c>
      <c r="G195" s="1" t="s">
        <v>2114</v>
      </c>
      <c r="J195" s="37"/>
      <c r="K195" s="1" t="s">
        <v>2300</v>
      </c>
      <c r="L195" s="1">
        <f t="shared" si="3"/>
        <v>1</v>
      </c>
    </row>
    <row r="196" spans="1:12" ht="15.75" customHeight="1" x14ac:dyDescent="0.2">
      <c r="A196" s="1" t="s">
        <v>116</v>
      </c>
      <c r="B196" s="1" t="s">
        <v>2679</v>
      </c>
      <c r="C196" s="1" t="s">
        <v>2113</v>
      </c>
      <c r="D196" s="1" t="s">
        <v>2680</v>
      </c>
      <c r="E196" s="1" t="s">
        <v>2114</v>
      </c>
      <c r="F196" s="1" t="s">
        <v>2681</v>
      </c>
      <c r="G196" s="1" t="s">
        <v>2114</v>
      </c>
      <c r="J196" s="37"/>
      <c r="K196" s="1" t="s">
        <v>2682</v>
      </c>
      <c r="L196" s="1">
        <f t="shared" si="3"/>
        <v>1</v>
      </c>
    </row>
    <row r="197" spans="1:12" ht="15.75" customHeight="1" x14ac:dyDescent="0.2">
      <c r="A197" s="1" t="s">
        <v>117</v>
      </c>
      <c r="B197" s="1" t="s">
        <v>2683</v>
      </c>
      <c r="C197" s="1" t="s">
        <v>2113</v>
      </c>
      <c r="D197" s="1" t="s">
        <v>2684</v>
      </c>
      <c r="E197" s="1" t="s">
        <v>2114</v>
      </c>
      <c r="F197" s="1" t="s">
        <v>2686</v>
      </c>
      <c r="G197" s="1" t="s">
        <v>2114</v>
      </c>
      <c r="J197" s="37"/>
      <c r="K197" s="1" t="s">
        <v>2688</v>
      </c>
      <c r="L197" s="1">
        <f t="shared" si="3"/>
        <v>1</v>
      </c>
    </row>
    <row r="198" spans="1:12" ht="15.75" customHeight="1" x14ac:dyDescent="0.2">
      <c r="A198" s="1" t="s">
        <v>120</v>
      </c>
      <c r="B198" s="1" t="s">
        <v>2690</v>
      </c>
      <c r="C198" s="1" t="s">
        <v>2113</v>
      </c>
      <c r="D198" s="1" t="s">
        <v>2691</v>
      </c>
      <c r="E198" s="1" t="s">
        <v>2114</v>
      </c>
      <c r="F198" s="1" t="s">
        <v>2692</v>
      </c>
      <c r="G198" s="1" t="s">
        <v>2114</v>
      </c>
      <c r="J198" s="37"/>
      <c r="K198" s="1" t="s">
        <v>1850</v>
      </c>
      <c r="L198" s="1">
        <f t="shared" si="3"/>
        <v>1</v>
      </c>
    </row>
    <row r="199" spans="1:12" ht="15.75" customHeight="1" x14ac:dyDescent="0.2">
      <c r="A199" s="1" t="s">
        <v>123</v>
      </c>
      <c r="B199" s="1" t="s">
        <v>2693</v>
      </c>
      <c r="C199" s="1" t="s">
        <v>2113</v>
      </c>
      <c r="D199" s="1" t="s">
        <v>2694</v>
      </c>
      <c r="E199" s="1" t="s">
        <v>2114</v>
      </c>
      <c r="F199" s="1" t="s">
        <v>2695</v>
      </c>
      <c r="G199" s="1" t="s">
        <v>2114</v>
      </c>
      <c r="J199" s="37"/>
      <c r="K199" s="1" t="s">
        <v>2675</v>
      </c>
      <c r="L199" s="1">
        <f t="shared" si="3"/>
        <v>1</v>
      </c>
    </row>
    <row r="200" spans="1:12" ht="15.75" customHeight="1" x14ac:dyDescent="0.2">
      <c r="A200" s="1" t="s">
        <v>124</v>
      </c>
      <c r="B200" s="1" t="s">
        <v>2698</v>
      </c>
      <c r="C200" s="1" t="s">
        <v>2113</v>
      </c>
      <c r="D200" s="1" t="s">
        <v>2699</v>
      </c>
      <c r="E200" s="1" t="s">
        <v>2114</v>
      </c>
      <c r="F200" s="1" t="s">
        <v>2700</v>
      </c>
      <c r="G200" s="1" t="s">
        <v>2114</v>
      </c>
      <c r="J200" s="37"/>
      <c r="K200" s="1" t="s">
        <v>848</v>
      </c>
      <c r="L200" s="1">
        <f t="shared" si="3"/>
        <v>1</v>
      </c>
    </row>
    <row r="201" spans="1:12" ht="15.75" customHeight="1" x14ac:dyDescent="0.2">
      <c r="A201" s="1" t="s">
        <v>125</v>
      </c>
      <c r="B201" s="1" t="s">
        <v>2701</v>
      </c>
      <c r="C201" s="1" t="s">
        <v>2113</v>
      </c>
      <c r="D201" s="1" t="s">
        <v>2120</v>
      </c>
      <c r="E201" s="1" t="s">
        <v>2114</v>
      </c>
      <c r="F201" s="1" t="s">
        <v>2702</v>
      </c>
      <c r="G201" s="1" t="s">
        <v>2114</v>
      </c>
      <c r="J201" s="37"/>
      <c r="K201" s="1" t="s">
        <v>2042</v>
      </c>
      <c r="L201" s="1">
        <f t="shared" si="3"/>
        <v>1</v>
      </c>
    </row>
    <row r="202" spans="1:12" ht="15.75" customHeight="1" x14ac:dyDescent="0.2">
      <c r="A202" s="1" t="s">
        <v>389</v>
      </c>
      <c r="B202" s="1" t="s">
        <v>2703</v>
      </c>
      <c r="C202" s="1" t="s">
        <v>2136</v>
      </c>
      <c r="D202" s="1" t="s">
        <v>2120</v>
      </c>
      <c r="E202" s="1">
        <v>99.6</v>
      </c>
      <c r="F202" s="1" t="s">
        <v>2705</v>
      </c>
      <c r="G202" s="1" t="s">
        <v>2702</v>
      </c>
      <c r="J202" s="37"/>
      <c r="K202" s="1" t="s">
        <v>2069</v>
      </c>
      <c r="L202" s="1">
        <f t="shared" si="3"/>
        <v>1</v>
      </c>
    </row>
    <row r="203" spans="1:12" ht="15.75" customHeight="1" x14ac:dyDescent="0.2">
      <c r="A203" s="1" t="s">
        <v>146</v>
      </c>
      <c r="B203" s="1" t="s">
        <v>2708</v>
      </c>
      <c r="C203" s="1" t="s">
        <v>2136</v>
      </c>
      <c r="D203" s="1" t="s">
        <v>2120</v>
      </c>
      <c r="E203" s="1">
        <v>99.5</v>
      </c>
      <c r="F203" s="1" t="s">
        <v>2709</v>
      </c>
      <c r="G203" s="1" t="s">
        <v>2702</v>
      </c>
      <c r="J203" s="37"/>
      <c r="K203" s="1" t="s">
        <v>2048</v>
      </c>
      <c r="L203" s="1">
        <f t="shared" si="3"/>
        <v>1</v>
      </c>
    </row>
    <row r="204" spans="1:12" ht="15.75" customHeight="1" x14ac:dyDescent="0.2">
      <c r="A204" s="1" t="s">
        <v>181</v>
      </c>
      <c r="B204" s="1" t="s">
        <v>2710</v>
      </c>
      <c r="C204" s="1" t="s">
        <v>2136</v>
      </c>
      <c r="D204" s="1" t="s">
        <v>2120</v>
      </c>
      <c r="E204" s="1">
        <v>99.5</v>
      </c>
      <c r="F204" s="1" t="s">
        <v>2715</v>
      </c>
      <c r="G204" s="1" t="s">
        <v>2702</v>
      </c>
      <c r="J204" s="37"/>
      <c r="K204" s="1" t="s">
        <v>1425</v>
      </c>
      <c r="L204" s="1">
        <f t="shared" si="3"/>
        <v>1</v>
      </c>
    </row>
    <row r="205" spans="1:12" ht="15.75" customHeight="1" x14ac:dyDescent="0.2">
      <c r="A205" s="1" t="s">
        <v>302</v>
      </c>
      <c r="B205" s="1" t="s">
        <v>2716</v>
      </c>
      <c r="C205" s="1" t="s">
        <v>2136</v>
      </c>
      <c r="D205" s="1" t="s">
        <v>2120</v>
      </c>
      <c r="E205" s="1">
        <v>99.5</v>
      </c>
      <c r="F205" s="1" t="s">
        <v>2717</v>
      </c>
      <c r="G205" s="1" t="s">
        <v>2702</v>
      </c>
      <c r="J205" s="37"/>
      <c r="K205" s="1" t="s">
        <v>2038</v>
      </c>
      <c r="L205" s="1">
        <f t="shared" si="3"/>
        <v>1</v>
      </c>
    </row>
    <row r="206" spans="1:12" ht="15.75" customHeight="1" x14ac:dyDescent="0.2">
      <c r="A206" s="1" t="s">
        <v>383</v>
      </c>
      <c r="B206" s="1" t="s">
        <v>2721</v>
      </c>
      <c r="C206" s="1" t="s">
        <v>2136</v>
      </c>
      <c r="D206" s="1" t="s">
        <v>2120</v>
      </c>
      <c r="E206" s="1">
        <v>99.5</v>
      </c>
      <c r="F206" s="1" t="s">
        <v>2722</v>
      </c>
      <c r="G206" s="1" t="s">
        <v>2702</v>
      </c>
      <c r="J206" s="37"/>
      <c r="K206" s="1" t="s">
        <v>2723</v>
      </c>
      <c r="L206" s="1">
        <f t="shared" si="3"/>
        <v>1</v>
      </c>
    </row>
    <row r="207" spans="1:12" ht="15.75" customHeight="1" x14ac:dyDescent="0.2">
      <c r="A207" s="1" t="s">
        <v>388</v>
      </c>
      <c r="B207" s="1" t="s">
        <v>2724</v>
      </c>
      <c r="C207" s="1" t="s">
        <v>2136</v>
      </c>
      <c r="D207" s="1" t="s">
        <v>2120</v>
      </c>
      <c r="E207" s="1">
        <v>99.5</v>
      </c>
      <c r="F207" s="1" t="s">
        <v>2725</v>
      </c>
      <c r="G207" s="1" t="s">
        <v>2702</v>
      </c>
      <c r="J207" s="37"/>
      <c r="K207" s="1" t="s">
        <v>2726</v>
      </c>
      <c r="L207" s="1">
        <f t="shared" si="3"/>
        <v>1</v>
      </c>
    </row>
    <row r="208" spans="1:12" ht="15.75" customHeight="1" x14ac:dyDescent="0.2">
      <c r="A208" s="1" t="s">
        <v>390</v>
      </c>
      <c r="B208" s="1" t="s">
        <v>2728</v>
      </c>
      <c r="C208" s="1" t="s">
        <v>2136</v>
      </c>
      <c r="D208" s="1" t="s">
        <v>2120</v>
      </c>
      <c r="E208" s="1">
        <v>99.5</v>
      </c>
      <c r="F208" s="1" t="s">
        <v>2729</v>
      </c>
      <c r="G208" s="1" t="s">
        <v>2702</v>
      </c>
      <c r="J208" s="37"/>
      <c r="K208" s="1" t="s">
        <v>2680</v>
      </c>
      <c r="L208" s="1">
        <f t="shared" si="3"/>
        <v>1</v>
      </c>
    </row>
    <row r="209" spans="1:12" ht="15.75" customHeight="1" x14ac:dyDescent="0.2">
      <c r="A209" s="1" t="s">
        <v>795</v>
      </c>
      <c r="B209" s="1" t="s">
        <v>2731</v>
      </c>
      <c r="C209" s="1" t="s">
        <v>2136</v>
      </c>
      <c r="D209" s="1" t="s">
        <v>2120</v>
      </c>
      <c r="E209" s="1">
        <v>99.5</v>
      </c>
      <c r="F209" s="1" t="s">
        <v>2732</v>
      </c>
      <c r="G209" s="1" t="s">
        <v>2702</v>
      </c>
      <c r="J209" s="37"/>
      <c r="K209" s="1" t="s">
        <v>2733</v>
      </c>
      <c r="L209" s="1">
        <f t="shared" si="3"/>
        <v>1</v>
      </c>
    </row>
    <row r="210" spans="1:12" ht="15.75" customHeight="1" x14ac:dyDescent="0.2">
      <c r="A210" s="1" t="s">
        <v>908</v>
      </c>
      <c r="B210" s="1" t="s">
        <v>2734</v>
      </c>
      <c r="C210" s="1" t="s">
        <v>2136</v>
      </c>
      <c r="D210" s="1" t="s">
        <v>2120</v>
      </c>
      <c r="E210" s="1">
        <v>99.5</v>
      </c>
      <c r="F210" s="1" t="s">
        <v>2737</v>
      </c>
      <c r="G210" s="1" t="s">
        <v>2702</v>
      </c>
      <c r="J210" s="37"/>
      <c r="K210" s="1" t="s">
        <v>2740</v>
      </c>
      <c r="L210" s="1">
        <f t="shared" si="3"/>
        <v>1</v>
      </c>
    </row>
    <row r="211" spans="1:12" ht="15.75" customHeight="1" x14ac:dyDescent="0.2">
      <c r="A211" s="1" t="s">
        <v>913</v>
      </c>
      <c r="B211" s="1" t="s">
        <v>2741</v>
      </c>
      <c r="C211" s="1" t="s">
        <v>2136</v>
      </c>
      <c r="D211" s="1" t="s">
        <v>2120</v>
      </c>
      <c r="E211" s="1">
        <v>99.5</v>
      </c>
      <c r="F211" s="1" t="s">
        <v>2742</v>
      </c>
      <c r="G211" s="1" t="s">
        <v>2702</v>
      </c>
      <c r="J211" s="37"/>
      <c r="K211" s="1" t="s">
        <v>1091</v>
      </c>
      <c r="L211" s="1">
        <f t="shared" si="3"/>
        <v>1</v>
      </c>
    </row>
    <row r="212" spans="1:12" ht="15.75" customHeight="1" x14ac:dyDescent="0.2">
      <c r="A212" s="1" t="s">
        <v>994</v>
      </c>
      <c r="B212" s="1" t="s">
        <v>2744</v>
      </c>
      <c r="C212" s="1" t="s">
        <v>2136</v>
      </c>
      <c r="D212" s="1" t="s">
        <v>2120</v>
      </c>
      <c r="E212" s="1">
        <v>99.5</v>
      </c>
      <c r="F212" s="1" t="s">
        <v>2746</v>
      </c>
      <c r="G212" s="1" t="s">
        <v>2702</v>
      </c>
      <c r="J212" s="37"/>
      <c r="K212" s="1" t="s">
        <v>2748</v>
      </c>
      <c r="L212" s="1">
        <f t="shared" ref="L212:L275" si="4">COUNTIF(D:D,K212)</f>
        <v>1</v>
      </c>
    </row>
    <row r="213" spans="1:12" ht="15.75" customHeight="1" x14ac:dyDescent="0.2">
      <c r="A213" s="1" t="s">
        <v>1117</v>
      </c>
      <c r="B213" s="1" t="s">
        <v>2749</v>
      </c>
      <c r="C213" s="1" t="s">
        <v>2136</v>
      </c>
      <c r="D213" s="1" t="s">
        <v>2120</v>
      </c>
      <c r="E213" s="1">
        <v>99.5</v>
      </c>
      <c r="F213" s="1" t="s">
        <v>2750</v>
      </c>
      <c r="G213" s="1" t="s">
        <v>2702</v>
      </c>
      <c r="J213" s="37"/>
      <c r="K213" s="1" t="s">
        <v>1582</v>
      </c>
      <c r="L213" s="1">
        <f t="shared" si="4"/>
        <v>1</v>
      </c>
    </row>
    <row r="214" spans="1:12" ht="15.75" customHeight="1" x14ac:dyDescent="0.2">
      <c r="A214" s="1" t="s">
        <v>181</v>
      </c>
      <c r="B214" s="1" t="s">
        <v>2753</v>
      </c>
      <c r="C214" s="1" t="s">
        <v>2136</v>
      </c>
      <c r="D214" s="1" t="s">
        <v>2120</v>
      </c>
      <c r="E214" s="1">
        <v>99.4</v>
      </c>
      <c r="F214" s="1" t="s">
        <v>2754</v>
      </c>
      <c r="G214" s="1" t="s">
        <v>2702</v>
      </c>
      <c r="J214" s="37"/>
      <c r="K214" s="1" t="s">
        <v>1603</v>
      </c>
      <c r="L214" s="1">
        <f t="shared" si="4"/>
        <v>1</v>
      </c>
    </row>
    <row r="215" spans="1:12" ht="15.75" customHeight="1" x14ac:dyDescent="0.2">
      <c r="A215" s="1" t="s">
        <v>211</v>
      </c>
      <c r="B215" s="1" t="s">
        <v>2755</v>
      </c>
      <c r="C215" s="1" t="s">
        <v>2136</v>
      </c>
      <c r="D215" s="1" t="s">
        <v>2120</v>
      </c>
      <c r="E215" s="1">
        <v>99.4</v>
      </c>
      <c r="F215" s="1" t="s">
        <v>2756</v>
      </c>
      <c r="G215" s="1" t="s">
        <v>2702</v>
      </c>
      <c r="J215" s="37"/>
      <c r="K215" s="1" t="s">
        <v>1596</v>
      </c>
      <c r="L215" s="1">
        <f t="shared" si="4"/>
        <v>1</v>
      </c>
    </row>
    <row r="216" spans="1:12" ht="15.75" customHeight="1" x14ac:dyDescent="0.2">
      <c r="A216" s="1" t="s">
        <v>274</v>
      </c>
      <c r="B216" s="1" t="s">
        <v>2760</v>
      </c>
      <c r="C216" s="1" t="s">
        <v>2136</v>
      </c>
      <c r="D216" s="1" t="s">
        <v>2120</v>
      </c>
      <c r="E216" s="1">
        <v>99.4</v>
      </c>
      <c r="F216" s="1" t="s">
        <v>2761</v>
      </c>
      <c r="G216" s="1" t="s">
        <v>2702</v>
      </c>
      <c r="J216" s="37"/>
      <c r="K216" s="1" t="s">
        <v>2762</v>
      </c>
      <c r="L216" s="1">
        <f t="shared" si="4"/>
        <v>1</v>
      </c>
    </row>
    <row r="217" spans="1:12" ht="15.75" customHeight="1" x14ac:dyDescent="0.2">
      <c r="A217" s="1" t="s">
        <v>286</v>
      </c>
      <c r="B217" s="1" t="s">
        <v>2763</v>
      </c>
      <c r="C217" s="1" t="s">
        <v>2136</v>
      </c>
      <c r="D217" s="1" t="s">
        <v>2120</v>
      </c>
      <c r="E217" s="1">
        <v>99.4</v>
      </c>
      <c r="F217" s="1" t="s">
        <v>2764</v>
      </c>
      <c r="G217" s="1" t="s">
        <v>2702</v>
      </c>
      <c r="J217" s="37"/>
      <c r="K217" s="1" t="s">
        <v>2684</v>
      </c>
      <c r="L217" s="1">
        <f t="shared" si="4"/>
        <v>1</v>
      </c>
    </row>
    <row r="218" spans="1:12" ht="15.75" customHeight="1" x14ac:dyDescent="0.2">
      <c r="A218" s="1" t="s">
        <v>300</v>
      </c>
      <c r="B218" s="1" t="s">
        <v>2766</v>
      </c>
      <c r="C218" s="1" t="s">
        <v>2136</v>
      </c>
      <c r="D218" s="1" t="s">
        <v>2120</v>
      </c>
      <c r="E218" s="1">
        <v>99.4</v>
      </c>
      <c r="F218" s="1" t="s">
        <v>2767</v>
      </c>
      <c r="G218" s="1" t="s">
        <v>2702</v>
      </c>
      <c r="J218" s="37"/>
      <c r="K218" s="1" t="s">
        <v>2292</v>
      </c>
      <c r="L218" s="1">
        <f t="shared" si="4"/>
        <v>1</v>
      </c>
    </row>
    <row r="219" spans="1:12" ht="15.75" customHeight="1" x14ac:dyDescent="0.2">
      <c r="A219" s="1" t="s">
        <v>394</v>
      </c>
      <c r="B219" s="1" t="s">
        <v>2769</v>
      </c>
      <c r="C219" s="1" t="s">
        <v>2136</v>
      </c>
      <c r="D219" s="1" t="s">
        <v>2120</v>
      </c>
      <c r="E219" s="1">
        <v>99.4</v>
      </c>
      <c r="F219" s="1" t="s">
        <v>2770</v>
      </c>
      <c r="G219" s="1" t="s">
        <v>2702</v>
      </c>
      <c r="J219" s="37"/>
      <c r="K219" s="1" t="s">
        <v>293</v>
      </c>
      <c r="L219" s="1">
        <f t="shared" si="4"/>
        <v>1</v>
      </c>
    </row>
    <row r="220" spans="1:12" ht="15.75" customHeight="1" x14ac:dyDescent="0.2">
      <c r="A220" s="1" t="s">
        <v>396</v>
      </c>
      <c r="B220" s="1" t="s">
        <v>2773</v>
      </c>
      <c r="C220" s="1" t="s">
        <v>2136</v>
      </c>
      <c r="D220" s="1" t="s">
        <v>2120</v>
      </c>
      <c r="E220" s="1">
        <v>99.4</v>
      </c>
      <c r="F220" s="1" t="s">
        <v>2775</v>
      </c>
      <c r="G220" s="1" t="s">
        <v>2702</v>
      </c>
      <c r="J220" s="37"/>
      <c r="K220" s="1" t="s">
        <v>2776</v>
      </c>
      <c r="L220" s="1">
        <f t="shared" si="4"/>
        <v>1</v>
      </c>
    </row>
    <row r="221" spans="1:12" ht="15.75" customHeight="1" x14ac:dyDescent="0.2">
      <c r="A221" s="1" t="s">
        <v>545</v>
      </c>
      <c r="B221" s="1" t="s">
        <v>2777</v>
      </c>
      <c r="C221" s="1" t="s">
        <v>2136</v>
      </c>
      <c r="D221" s="1" t="s">
        <v>2120</v>
      </c>
      <c r="E221" s="1">
        <v>99.4</v>
      </c>
      <c r="F221" s="1" t="s">
        <v>2778</v>
      </c>
      <c r="G221" s="1" t="s">
        <v>2702</v>
      </c>
      <c r="J221" s="37"/>
      <c r="K221" s="1" t="s">
        <v>2779</v>
      </c>
      <c r="L221" s="1">
        <f t="shared" si="4"/>
        <v>1</v>
      </c>
    </row>
    <row r="222" spans="1:12" ht="15.75" customHeight="1" x14ac:dyDescent="0.2">
      <c r="A222" s="1" t="s">
        <v>552</v>
      </c>
      <c r="B222" s="1" t="s">
        <v>2781</v>
      </c>
      <c r="C222" s="1" t="s">
        <v>2136</v>
      </c>
      <c r="D222" s="1" t="s">
        <v>2120</v>
      </c>
      <c r="E222" s="1">
        <v>99.4</v>
      </c>
      <c r="F222" s="1" t="s">
        <v>2783</v>
      </c>
      <c r="G222" s="1" t="s">
        <v>2702</v>
      </c>
      <c r="J222" s="37"/>
      <c r="K222" s="1" t="s">
        <v>1474</v>
      </c>
      <c r="L222" s="1">
        <f t="shared" si="4"/>
        <v>1</v>
      </c>
    </row>
    <row r="223" spans="1:12" ht="15.75" customHeight="1" x14ac:dyDescent="0.2">
      <c r="A223" s="1" t="s">
        <v>647</v>
      </c>
      <c r="B223" s="1" t="s">
        <v>2784</v>
      </c>
      <c r="C223" s="1" t="s">
        <v>2136</v>
      </c>
      <c r="D223" s="1" t="s">
        <v>2120</v>
      </c>
      <c r="E223" s="1">
        <v>99.4</v>
      </c>
      <c r="F223" s="1" t="s">
        <v>2785</v>
      </c>
      <c r="G223" s="1" t="s">
        <v>2702</v>
      </c>
      <c r="J223" s="37"/>
      <c r="K223" s="1" t="s">
        <v>1445</v>
      </c>
      <c r="L223" s="1">
        <f t="shared" si="4"/>
        <v>1</v>
      </c>
    </row>
    <row r="224" spans="1:12" ht="15.75" customHeight="1" x14ac:dyDescent="0.2">
      <c r="A224" s="1" t="s">
        <v>695</v>
      </c>
      <c r="B224" s="1" t="s">
        <v>2786</v>
      </c>
      <c r="C224" s="1" t="s">
        <v>2136</v>
      </c>
      <c r="D224" s="1" t="s">
        <v>2120</v>
      </c>
      <c r="E224" s="1">
        <v>99.4</v>
      </c>
      <c r="F224" s="1" t="s">
        <v>2788</v>
      </c>
      <c r="G224" s="1" t="s">
        <v>2702</v>
      </c>
      <c r="J224" s="37"/>
      <c r="K224" s="1" t="s">
        <v>2790</v>
      </c>
      <c r="L224" s="1">
        <f t="shared" si="4"/>
        <v>1</v>
      </c>
    </row>
    <row r="225" spans="1:12" ht="15.75" customHeight="1" x14ac:dyDescent="0.2">
      <c r="A225" s="1" t="s">
        <v>796</v>
      </c>
      <c r="B225" s="1" t="s">
        <v>2792</v>
      </c>
      <c r="C225" s="1" t="s">
        <v>2136</v>
      </c>
      <c r="D225" s="1" t="s">
        <v>2120</v>
      </c>
      <c r="E225" s="1">
        <v>99.4</v>
      </c>
      <c r="F225" s="1" t="s">
        <v>2793</v>
      </c>
      <c r="G225" s="1" t="s">
        <v>2702</v>
      </c>
      <c r="J225" s="37"/>
      <c r="K225" s="1" t="s">
        <v>2794</v>
      </c>
      <c r="L225" s="1">
        <f t="shared" si="4"/>
        <v>1</v>
      </c>
    </row>
    <row r="226" spans="1:12" ht="15.75" customHeight="1" x14ac:dyDescent="0.2">
      <c r="A226" s="1" t="s">
        <v>839</v>
      </c>
      <c r="B226" s="1" t="s">
        <v>2795</v>
      </c>
      <c r="C226" s="1" t="s">
        <v>2136</v>
      </c>
      <c r="D226" s="1" t="s">
        <v>2120</v>
      </c>
      <c r="E226" s="1">
        <v>99.4</v>
      </c>
      <c r="F226" s="1" t="s">
        <v>2796</v>
      </c>
      <c r="G226" s="1" t="s">
        <v>2702</v>
      </c>
      <c r="J226" s="37"/>
      <c r="K226" s="1" t="s">
        <v>2583</v>
      </c>
      <c r="L226" s="1">
        <f t="shared" si="4"/>
        <v>1</v>
      </c>
    </row>
    <row r="227" spans="1:12" ht="15.75" customHeight="1" x14ac:dyDescent="0.2">
      <c r="A227" s="1" t="s">
        <v>896</v>
      </c>
      <c r="B227" s="1" t="s">
        <v>2799</v>
      </c>
      <c r="C227" s="1" t="s">
        <v>2136</v>
      </c>
      <c r="D227" s="1" t="s">
        <v>2120</v>
      </c>
      <c r="E227" s="1">
        <v>99.4</v>
      </c>
      <c r="F227" s="1" t="s">
        <v>2801</v>
      </c>
      <c r="G227" s="1" t="s">
        <v>2702</v>
      </c>
      <c r="J227" s="37"/>
      <c r="K227" s="1" t="s">
        <v>2691</v>
      </c>
      <c r="L227" s="1">
        <f t="shared" si="4"/>
        <v>1</v>
      </c>
    </row>
    <row r="228" spans="1:12" ht="15.75" customHeight="1" x14ac:dyDescent="0.2">
      <c r="A228" s="1" t="s">
        <v>904</v>
      </c>
      <c r="B228" s="1" t="s">
        <v>2802</v>
      </c>
      <c r="C228" s="1" t="s">
        <v>2136</v>
      </c>
      <c r="D228" s="1" t="s">
        <v>2120</v>
      </c>
      <c r="E228" s="1">
        <v>99.4</v>
      </c>
      <c r="F228" s="1" t="s">
        <v>2803</v>
      </c>
      <c r="G228" s="1" t="s">
        <v>2702</v>
      </c>
      <c r="J228" s="37"/>
      <c r="K228" s="1" t="s">
        <v>1462</v>
      </c>
      <c r="L228" s="1">
        <f t="shared" si="4"/>
        <v>1</v>
      </c>
    </row>
    <row r="229" spans="1:12" ht="15.75" customHeight="1" x14ac:dyDescent="0.2">
      <c r="A229" s="1" t="s">
        <v>265</v>
      </c>
      <c r="B229" s="1" t="s">
        <v>2806</v>
      </c>
      <c r="C229" s="1" t="s">
        <v>2136</v>
      </c>
      <c r="D229" s="1" t="s">
        <v>2120</v>
      </c>
      <c r="E229" s="1">
        <v>99.3</v>
      </c>
      <c r="F229" s="1" t="s">
        <v>2807</v>
      </c>
      <c r="G229" s="1" t="s">
        <v>2702</v>
      </c>
      <c r="J229" s="37"/>
      <c r="K229" s="1" t="s">
        <v>1853</v>
      </c>
      <c r="L229" s="1">
        <f t="shared" si="4"/>
        <v>1</v>
      </c>
    </row>
    <row r="230" spans="1:12" ht="15.75" customHeight="1" x14ac:dyDescent="0.2">
      <c r="A230" s="1" t="s">
        <v>387</v>
      </c>
      <c r="B230" s="1" t="s">
        <v>2809</v>
      </c>
      <c r="C230" s="1" t="s">
        <v>2136</v>
      </c>
      <c r="D230" s="1" t="s">
        <v>2120</v>
      </c>
      <c r="E230" s="1">
        <v>99.3</v>
      </c>
      <c r="F230" s="1" t="s">
        <v>2810</v>
      </c>
      <c r="G230" s="1" t="s">
        <v>2702</v>
      </c>
      <c r="J230" s="37"/>
      <c r="K230" s="1" t="s">
        <v>1650</v>
      </c>
      <c r="L230" s="1">
        <f t="shared" si="4"/>
        <v>1</v>
      </c>
    </row>
    <row r="231" spans="1:12" ht="15.75" customHeight="1" x14ac:dyDescent="0.2">
      <c r="A231" s="1" t="s">
        <v>545</v>
      </c>
      <c r="B231" s="1" t="s">
        <v>2811</v>
      </c>
      <c r="C231" s="1" t="s">
        <v>2136</v>
      </c>
      <c r="D231" s="1" t="s">
        <v>2120</v>
      </c>
      <c r="E231" s="1">
        <v>99.3</v>
      </c>
      <c r="F231" s="1" t="s">
        <v>2813</v>
      </c>
      <c r="G231" s="1" t="s">
        <v>2702</v>
      </c>
      <c r="J231" s="37"/>
      <c r="K231" s="1" t="s">
        <v>2815</v>
      </c>
      <c r="L231" s="1">
        <f t="shared" si="4"/>
        <v>1</v>
      </c>
    </row>
    <row r="232" spans="1:12" ht="15.75" customHeight="1" x14ac:dyDescent="0.2">
      <c r="A232" s="1" t="s">
        <v>552</v>
      </c>
      <c r="B232" s="1" t="s">
        <v>2817</v>
      </c>
      <c r="C232" s="1" t="s">
        <v>2136</v>
      </c>
      <c r="D232" s="1" t="s">
        <v>2120</v>
      </c>
      <c r="E232" s="1">
        <v>99.3</v>
      </c>
      <c r="F232" s="1" t="s">
        <v>2818</v>
      </c>
      <c r="G232" s="1" t="s">
        <v>2702</v>
      </c>
      <c r="J232" s="37"/>
      <c r="K232" s="1" t="s">
        <v>1870</v>
      </c>
      <c r="L232" s="1">
        <f t="shared" si="4"/>
        <v>1</v>
      </c>
    </row>
    <row r="233" spans="1:12" ht="15.75" customHeight="1" x14ac:dyDescent="0.2">
      <c r="A233" s="1" t="s">
        <v>695</v>
      </c>
      <c r="B233" s="1" t="s">
        <v>2819</v>
      </c>
      <c r="C233" s="1" t="s">
        <v>2136</v>
      </c>
      <c r="D233" s="1" t="s">
        <v>2120</v>
      </c>
      <c r="E233" s="1">
        <v>99.3</v>
      </c>
      <c r="F233" s="1" t="s">
        <v>2820</v>
      </c>
      <c r="G233" s="1" t="s">
        <v>2702</v>
      </c>
      <c r="J233" s="37"/>
      <c r="K233" s="1" t="s">
        <v>1993</v>
      </c>
      <c r="L233" s="1">
        <f t="shared" si="4"/>
        <v>1</v>
      </c>
    </row>
    <row r="234" spans="1:12" ht="15.75" customHeight="1" x14ac:dyDescent="0.2">
      <c r="A234" s="1" t="s">
        <v>797</v>
      </c>
      <c r="B234" s="1" t="s">
        <v>2823</v>
      </c>
      <c r="C234" s="1" t="s">
        <v>2136</v>
      </c>
      <c r="D234" s="1" t="s">
        <v>2120</v>
      </c>
      <c r="E234" s="1">
        <v>99.3</v>
      </c>
      <c r="F234" s="1" t="s">
        <v>2824</v>
      </c>
      <c r="G234" s="1" t="s">
        <v>2702</v>
      </c>
      <c r="J234" s="37"/>
      <c r="K234" s="1" t="s">
        <v>1997</v>
      </c>
      <c r="L234" s="1">
        <f t="shared" si="4"/>
        <v>1</v>
      </c>
    </row>
    <row r="235" spans="1:12" ht="15.75" customHeight="1" x14ac:dyDescent="0.2">
      <c r="A235" s="1" t="s">
        <v>918</v>
      </c>
      <c r="B235" s="1" t="s">
        <v>2827</v>
      </c>
      <c r="C235" s="1" t="s">
        <v>2136</v>
      </c>
      <c r="D235" s="1" t="s">
        <v>2120</v>
      </c>
      <c r="E235" s="1">
        <v>99.3</v>
      </c>
      <c r="F235" s="1" t="s">
        <v>2828</v>
      </c>
      <c r="G235" s="1" t="s">
        <v>2702</v>
      </c>
      <c r="J235" s="37"/>
      <c r="K235" s="1" t="s">
        <v>2829</v>
      </c>
      <c r="L235" s="1">
        <f t="shared" si="4"/>
        <v>1</v>
      </c>
    </row>
    <row r="236" spans="1:12" ht="15.75" customHeight="1" x14ac:dyDescent="0.2">
      <c r="A236" s="1" t="s">
        <v>934</v>
      </c>
      <c r="B236" s="1" t="s">
        <v>2832</v>
      </c>
      <c r="C236" s="1" t="s">
        <v>2136</v>
      </c>
      <c r="D236" s="1" t="s">
        <v>2120</v>
      </c>
      <c r="E236" s="1">
        <v>99.3</v>
      </c>
      <c r="F236" s="1" t="s">
        <v>2834</v>
      </c>
      <c r="G236" s="1" t="s">
        <v>2702</v>
      </c>
      <c r="J236" s="37"/>
      <c r="K236" s="1" t="s">
        <v>2694</v>
      </c>
      <c r="L236" s="1">
        <f t="shared" si="4"/>
        <v>1</v>
      </c>
    </row>
    <row r="237" spans="1:12" ht="15.75" customHeight="1" x14ac:dyDescent="0.2">
      <c r="A237" s="1" t="s">
        <v>980</v>
      </c>
      <c r="B237" s="1" t="s">
        <v>2835</v>
      </c>
      <c r="C237" s="1" t="s">
        <v>2136</v>
      </c>
      <c r="D237" s="1" t="s">
        <v>2120</v>
      </c>
      <c r="E237" s="1">
        <v>99.3</v>
      </c>
      <c r="F237" s="1" t="s">
        <v>2836</v>
      </c>
      <c r="G237" s="1" t="s">
        <v>2702</v>
      </c>
      <c r="J237" s="37"/>
      <c r="K237" s="1" t="s">
        <v>2838</v>
      </c>
      <c r="L237" s="1">
        <f t="shared" si="4"/>
        <v>1</v>
      </c>
    </row>
    <row r="238" spans="1:12" ht="15.75" customHeight="1" x14ac:dyDescent="0.2">
      <c r="A238" s="1" t="s">
        <v>1132</v>
      </c>
      <c r="B238" s="1" t="s">
        <v>2839</v>
      </c>
      <c r="C238" s="1" t="s">
        <v>2136</v>
      </c>
      <c r="D238" s="1" t="s">
        <v>2120</v>
      </c>
      <c r="E238" s="1">
        <v>99.3</v>
      </c>
      <c r="F238" s="1" t="s">
        <v>2841</v>
      </c>
      <c r="G238" s="1" t="s">
        <v>2702</v>
      </c>
      <c r="J238" s="37"/>
      <c r="K238" s="1" t="s">
        <v>2842</v>
      </c>
      <c r="L238" s="1">
        <f t="shared" si="4"/>
        <v>1</v>
      </c>
    </row>
    <row r="239" spans="1:12" ht="15.75" customHeight="1" x14ac:dyDescent="0.2">
      <c r="A239" s="1" t="s">
        <v>181</v>
      </c>
      <c r="B239" s="1" t="s">
        <v>2843</v>
      </c>
      <c r="C239" s="1" t="s">
        <v>2136</v>
      </c>
      <c r="D239" s="1" t="s">
        <v>2120</v>
      </c>
      <c r="E239" s="1">
        <v>99.2</v>
      </c>
      <c r="F239" s="1" t="s">
        <v>2844</v>
      </c>
      <c r="G239" s="1" t="s">
        <v>2702</v>
      </c>
      <c r="J239" s="37"/>
      <c r="K239" s="1" t="s">
        <v>2845</v>
      </c>
      <c r="L239" s="1">
        <f t="shared" si="4"/>
        <v>1</v>
      </c>
    </row>
    <row r="240" spans="1:12" ht="15.75" customHeight="1" x14ac:dyDescent="0.2">
      <c r="A240" s="1" t="s">
        <v>203</v>
      </c>
      <c r="B240" s="1" t="s">
        <v>2847</v>
      </c>
      <c r="C240" s="1" t="s">
        <v>2136</v>
      </c>
      <c r="D240" s="1" t="s">
        <v>2120</v>
      </c>
      <c r="E240" s="1">
        <v>99.2</v>
      </c>
      <c r="F240" s="1" t="s">
        <v>2849</v>
      </c>
      <c r="G240" s="1" t="s">
        <v>2702</v>
      </c>
      <c r="J240" s="37"/>
      <c r="K240" s="1" t="s">
        <v>2850</v>
      </c>
      <c r="L240" s="1">
        <f t="shared" si="4"/>
        <v>1</v>
      </c>
    </row>
    <row r="241" spans="1:12" ht="15.75" customHeight="1" x14ac:dyDescent="0.2">
      <c r="A241" s="1" t="s">
        <v>593</v>
      </c>
      <c r="B241" s="1" t="s">
        <v>2851</v>
      </c>
      <c r="C241" s="1" t="s">
        <v>2136</v>
      </c>
      <c r="D241" s="1" t="s">
        <v>2120</v>
      </c>
      <c r="E241" s="1">
        <v>99.2</v>
      </c>
      <c r="F241" s="1" t="s">
        <v>2852</v>
      </c>
      <c r="G241" s="1" t="s">
        <v>2702</v>
      </c>
      <c r="J241" s="37"/>
      <c r="K241" s="1" t="s">
        <v>1422</v>
      </c>
      <c r="L241" s="1">
        <f t="shared" si="4"/>
        <v>1</v>
      </c>
    </row>
    <row r="242" spans="1:12" ht="15.75" customHeight="1" x14ac:dyDescent="0.2">
      <c r="A242" s="1" t="s">
        <v>697</v>
      </c>
      <c r="B242" s="1" t="s">
        <v>2856</v>
      </c>
      <c r="C242" s="1" t="s">
        <v>2136</v>
      </c>
      <c r="D242" s="1" t="s">
        <v>2120</v>
      </c>
      <c r="E242" s="1">
        <v>99.2</v>
      </c>
      <c r="F242" s="1" t="s">
        <v>2858</v>
      </c>
      <c r="G242" s="1" t="s">
        <v>2702</v>
      </c>
      <c r="J242" s="37"/>
      <c r="K242" s="1" t="s">
        <v>2859</v>
      </c>
      <c r="L242" s="1">
        <f t="shared" si="4"/>
        <v>1</v>
      </c>
    </row>
    <row r="243" spans="1:12" ht="15.75" customHeight="1" x14ac:dyDescent="0.2">
      <c r="A243" s="1" t="s">
        <v>718</v>
      </c>
      <c r="B243" s="1" t="s">
        <v>2860</v>
      </c>
      <c r="C243" s="1" t="s">
        <v>2136</v>
      </c>
      <c r="D243" s="1" t="s">
        <v>2120</v>
      </c>
      <c r="E243" s="1">
        <v>99.2</v>
      </c>
      <c r="F243" s="1" t="s">
        <v>2861</v>
      </c>
      <c r="G243" s="1" t="s">
        <v>2702</v>
      </c>
      <c r="J243" s="37"/>
      <c r="K243" s="1" t="s">
        <v>2862</v>
      </c>
      <c r="L243" s="1">
        <f t="shared" si="4"/>
        <v>1</v>
      </c>
    </row>
    <row r="244" spans="1:12" ht="15.75" customHeight="1" x14ac:dyDescent="0.2">
      <c r="A244" s="1" t="s">
        <v>887</v>
      </c>
      <c r="B244" s="1" t="s">
        <v>2865</v>
      </c>
      <c r="C244" s="1" t="s">
        <v>2136</v>
      </c>
      <c r="D244" s="1" t="s">
        <v>2120</v>
      </c>
      <c r="E244" s="1">
        <v>99.2</v>
      </c>
      <c r="F244" s="1" t="s">
        <v>2867</v>
      </c>
      <c r="G244" s="1" t="s">
        <v>2702</v>
      </c>
      <c r="J244" s="37"/>
      <c r="K244" s="1" t="s">
        <v>2868</v>
      </c>
      <c r="L244" s="1">
        <f t="shared" si="4"/>
        <v>1</v>
      </c>
    </row>
    <row r="245" spans="1:12" ht="15.75" customHeight="1" x14ac:dyDescent="0.2">
      <c r="A245" s="1" t="s">
        <v>967</v>
      </c>
      <c r="B245" s="1" t="s">
        <v>2869</v>
      </c>
      <c r="C245" s="1" t="s">
        <v>2136</v>
      </c>
      <c r="D245" s="1" t="s">
        <v>2120</v>
      </c>
      <c r="E245" s="1">
        <v>99.2</v>
      </c>
      <c r="F245" s="1" t="s">
        <v>2870</v>
      </c>
      <c r="G245" s="1" t="s">
        <v>2702</v>
      </c>
      <c r="J245" s="37"/>
      <c r="K245" s="1" t="s">
        <v>1972</v>
      </c>
      <c r="L245" s="1">
        <f t="shared" si="4"/>
        <v>1</v>
      </c>
    </row>
    <row r="246" spans="1:12" ht="15.75" customHeight="1" x14ac:dyDescent="0.2">
      <c r="A246" s="1" t="s">
        <v>795</v>
      </c>
      <c r="B246" s="1" t="s">
        <v>2873</v>
      </c>
      <c r="C246" s="1" t="s">
        <v>2136</v>
      </c>
      <c r="D246" s="1" t="s">
        <v>2120</v>
      </c>
      <c r="E246" s="1">
        <v>99.1</v>
      </c>
      <c r="F246" s="1" t="s">
        <v>2875</v>
      </c>
      <c r="G246" s="1" t="s">
        <v>2702</v>
      </c>
      <c r="J246" s="37"/>
      <c r="K246" s="1" t="s">
        <v>2699</v>
      </c>
      <c r="L246" s="1">
        <f t="shared" si="4"/>
        <v>1</v>
      </c>
    </row>
    <row r="247" spans="1:12" ht="15.75" customHeight="1" x14ac:dyDescent="0.2">
      <c r="A247" s="1" t="s">
        <v>913</v>
      </c>
      <c r="B247" s="1" t="s">
        <v>2877</v>
      </c>
      <c r="C247" s="1" t="s">
        <v>2136</v>
      </c>
      <c r="D247" s="1" t="s">
        <v>2120</v>
      </c>
      <c r="E247" s="1">
        <v>99.1</v>
      </c>
      <c r="F247" s="1" t="s">
        <v>2878</v>
      </c>
      <c r="G247" s="1" t="s">
        <v>2702</v>
      </c>
      <c r="J247" s="37"/>
      <c r="K247" s="1" t="s">
        <v>2879</v>
      </c>
      <c r="L247" s="1">
        <f t="shared" si="4"/>
        <v>1</v>
      </c>
    </row>
    <row r="248" spans="1:12" ht="15.75" customHeight="1" x14ac:dyDescent="0.2">
      <c r="A248" s="1" t="s">
        <v>943</v>
      </c>
      <c r="B248" s="1" t="s">
        <v>2881</v>
      </c>
      <c r="C248" s="1" t="s">
        <v>2136</v>
      </c>
      <c r="D248" s="1" t="s">
        <v>2120</v>
      </c>
      <c r="E248" s="1">
        <v>99.1</v>
      </c>
      <c r="F248" s="1" t="s">
        <v>2882</v>
      </c>
      <c r="G248" s="1" t="s">
        <v>2702</v>
      </c>
      <c r="J248" s="37"/>
      <c r="K248" s="1" t="s">
        <v>1755</v>
      </c>
      <c r="L248" s="1">
        <f t="shared" si="4"/>
        <v>1</v>
      </c>
    </row>
    <row r="249" spans="1:12" ht="15.75" customHeight="1" x14ac:dyDescent="0.2">
      <c r="A249" s="1" t="s">
        <v>1134</v>
      </c>
      <c r="B249" s="1" t="s">
        <v>2885</v>
      </c>
      <c r="C249" s="1" t="s">
        <v>2136</v>
      </c>
      <c r="D249" s="1" t="s">
        <v>2120</v>
      </c>
      <c r="E249" s="1">
        <v>99</v>
      </c>
      <c r="F249" s="1" t="s">
        <v>2886</v>
      </c>
      <c r="G249" s="1" t="s">
        <v>2702</v>
      </c>
      <c r="J249" s="37"/>
      <c r="K249" s="1" t="s">
        <v>1635</v>
      </c>
      <c r="L249" s="1">
        <f t="shared" si="4"/>
        <v>1</v>
      </c>
    </row>
    <row r="250" spans="1:12" ht="15.75" customHeight="1" x14ac:dyDescent="0.2">
      <c r="A250" s="1" t="s">
        <v>131</v>
      </c>
      <c r="B250" s="1" t="s">
        <v>2088</v>
      </c>
      <c r="C250" s="1" t="s">
        <v>2113</v>
      </c>
      <c r="D250" s="1" t="s">
        <v>2089</v>
      </c>
      <c r="E250" s="1" t="s">
        <v>2114</v>
      </c>
      <c r="F250" s="1" t="s">
        <v>2891</v>
      </c>
      <c r="G250" s="1" t="s">
        <v>2114</v>
      </c>
      <c r="J250" s="37"/>
      <c r="K250" s="1" t="s">
        <v>1841</v>
      </c>
      <c r="L250" s="1">
        <f t="shared" si="4"/>
        <v>1</v>
      </c>
    </row>
    <row r="251" spans="1:12" ht="15.75" customHeight="1" x14ac:dyDescent="0.2">
      <c r="A251" s="1" t="s">
        <v>131</v>
      </c>
      <c r="B251" s="1" t="s">
        <v>2091</v>
      </c>
      <c r="C251" s="1" t="s">
        <v>2136</v>
      </c>
      <c r="D251" s="1" t="s">
        <v>2089</v>
      </c>
      <c r="E251" s="1">
        <v>99.9</v>
      </c>
      <c r="F251" s="1" t="s">
        <v>2892</v>
      </c>
      <c r="G251" s="1" t="s">
        <v>2891</v>
      </c>
      <c r="J251" s="37"/>
      <c r="K251" s="1" t="s">
        <v>2895</v>
      </c>
      <c r="L251" s="1">
        <f t="shared" si="4"/>
        <v>1</v>
      </c>
    </row>
    <row r="252" spans="1:12" ht="15.75" customHeight="1" x14ac:dyDescent="0.2">
      <c r="A252" s="1" t="s">
        <v>131</v>
      </c>
      <c r="B252" s="1" t="s">
        <v>2084</v>
      </c>
      <c r="C252" s="1" t="s">
        <v>2113</v>
      </c>
      <c r="D252" s="1" t="s">
        <v>2086</v>
      </c>
      <c r="E252" s="1" t="s">
        <v>2114</v>
      </c>
      <c r="F252" s="1" t="s">
        <v>2897</v>
      </c>
      <c r="G252" s="1" t="s">
        <v>2114</v>
      </c>
      <c r="J252" s="37"/>
      <c r="K252" s="1" t="s">
        <v>2898</v>
      </c>
      <c r="L252" s="1">
        <f t="shared" si="4"/>
        <v>1</v>
      </c>
    </row>
    <row r="253" spans="1:12" ht="15.75" customHeight="1" x14ac:dyDescent="0.2">
      <c r="A253" s="1" t="s">
        <v>132</v>
      </c>
      <c r="B253" s="1" t="s">
        <v>2899</v>
      </c>
      <c r="C253" s="1" t="s">
        <v>2113</v>
      </c>
      <c r="D253" s="1" t="s">
        <v>2162</v>
      </c>
      <c r="E253" s="1" t="s">
        <v>2114</v>
      </c>
      <c r="F253" s="1" t="s">
        <v>2900</v>
      </c>
      <c r="G253" s="1" t="s">
        <v>2114</v>
      </c>
      <c r="J253" s="37"/>
      <c r="K253" s="1" t="s">
        <v>2902</v>
      </c>
      <c r="L253" s="1">
        <f t="shared" si="4"/>
        <v>1</v>
      </c>
    </row>
    <row r="254" spans="1:12" ht="15.75" customHeight="1" x14ac:dyDescent="0.2">
      <c r="A254" s="1" t="s">
        <v>544</v>
      </c>
      <c r="B254" s="1" t="s">
        <v>2904</v>
      </c>
      <c r="C254" s="1" t="s">
        <v>2136</v>
      </c>
      <c r="D254" s="1" t="s">
        <v>2162</v>
      </c>
      <c r="E254" s="1">
        <v>99.7</v>
      </c>
      <c r="F254" s="1" t="s">
        <v>2905</v>
      </c>
      <c r="G254" s="1" t="s">
        <v>2900</v>
      </c>
      <c r="J254" s="37"/>
      <c r="K254" s="1" t="s">
        <v>281</v>
      </c>
      <c r="L254" s="1">
        <f t="shared" si="4"/>
        <v>1</v>
      </c>
    </row>
    <row r="255" spans="1:12" ht="15.75" customHeight="1" x14ac:dyDescent="0.2">
      <c r="A255" s="1" t="s">
        <v>992</v>
      </c>
      <c r="B255" s="1" t="s">
        <v>2906</v>
      </c>
      <c r="C255" s="1" t="s">
        <v>2136</v>
      </c>
      <c r="D255" s="1" t="s">
        <v>2162</v>
      </c>
      <c r="E255" s="1">
        <v>99.4</v>
      </c>
      <c r="F255" s="1" t="s">
        <v>2907</v>
      </c>
      <c r="G255" s="1" t="s">
        <v>2900</v>
      </c>
      <c r="J255" s="37"/>
      <c r="K255" s="1" t="s">
        <v>2909</v>
      </c>
      <c r="L255" s="1">
        <f t="shared" si="4"/>
        <v>1</v>
      </c>
    </row>
    <row r="256" spans="1:12" ht="15.75" customHeight="1" x14ac:dyDescent="0.2">
      <c r="A256" s="1" t="s">
        <v>1289</v>
      </c>
      <c r="B256" s="1" t="s">
        <v>2911</v>
      </c>
      <c r="C256" s="1" t="s">
        <v>2136</v>
      </c>
      <c r="D256" s="1" t="s">
        <v>2162</v>
      </c>
      <c r="E256" s="1">
        <v>99.3</v>
      </c>
      <c r="F256" s="1" t="s">
        <v>2913</v>
      </c>
      <c r="G256" s="1" t="s">
        <v>2900</v>
      </c>
      <c r="J256" s="37"/>
      <c r="K256" s="1" t="s">
        <v>2914</v>
      </c>
      <c r="L256" s="1">
        <f t="shared" si="4"/>
        <v>1</v>
      </c>
    </row>
    <row r="257" spans="1:12" ht="15.75" customHeight="1" x14ac:dyDescent="0.2">
      <c r="A257" s="1" t="s">
        <v>1186</v>
      </c>
      <c r="B257" s="1" t="s">
        <v>2915</v>
      </c>
      <c r="C257" s="1" t="s">
        <v>2136</v>
      </c>
      <c r="D257" s="1" t="s">
        <v>2162</v>
      </c>
      <c r="E257" s="1">
        <v>99.2</v>
      </c>
      <c r="F257" s="1" t="s">
        <v>2916</v>
      </c>
      <c r="G257" s="1" t="s">
        <v>2900</v>
      </c>
      <c r="J257" s="37"/>
      <c r="K257" s="1" t="s">
        <v>2917</v>
      </c>
      <c r="L257" s="1">
        <f t="shared" si="4"/>
        <v>1</v>
      </c>
    </row>
    <row r="258" spans="1:12" ht="15.75" customHeight="1" x14ac:dyDescent="0.2">
      <c r="A258" s="1" t="s">
        <v>133</v>
      </c>
      <c r="B258" s="1" t="s">
        <v>2918</v>
      </c>
      <c r="C258" s="1" t="s">
        <v>2113</v>
      </c>
      <c r="D258" s="1" t="s">
        <v>2920</v>
      </c>
      <c r="E258" s="1" t="s">
        <v>2114</v>
      </c>
      <c r="F258" s="1" t="s">
        <v>2921</v>
      </c>
      <c r="G258" s="1" t="s">
        <v>2114</v>
      </c>
      <c r="J258" s="37"/>
      <c r="K258" s="1" t="s">
        <v>2922</v>
      </c>
      <c r="L258" s="1">
        <f t="shared" si="4"/>
        <v>1</v>
      </c>
    </row>
    <row r="259" spans="1:12" ht="15.75" customHeight="1" x14ac:dyDescent="0.2">
      <c r="A259" s="1" t="s">
        <v>134</v>
      </c>
      <c r="B259" s="1" t="s">
        <v>1567</v>
      </c>
      <c r="C259" s="1" t="s">
        <v>2113</v>
      </c>
      <c r="D259" s="1" t="s">
        <v>1568</v>
      </c>
      <c r="E259" s="1" t="s">
        <v>2114</v>
      </c>
      <c r="F259" s="1" t="s">
        <v>2925</v>
      </c>
      <c r="G259" s="1" t="s">
        <v>2114</v>
      </c>
      <c r="J259" s="37"/>
      <c r="K259" s="1" t="s">
        <v>2926</v>
      </c>
      <c r="L259" s="1">
        <f t="shared" si="4"/>
        <v>1</v>
      </c>
    </row>
    <row r="260" spans="1:12" ht="15.75" customHeight="1" x14ac:dyDescent="0.2">
      <c r="A260" s="1" t="s">
        <v>135</v>
      </c>
      <c r="B260" s="1" t="s">
        <v>1510</v>
      </c>
      <c r="C260" s="1" t="s">
        <v>2113</v>
      </c>
      <c r="D260" s="1" t="s">
        <v>1511</v>
      </c>
      <c r="E260" s="1" t="s">
        <v>2114</v>
      </c>
      <c r="F260" s="1" t="s">
        <v>2927</v>
      </c>
      <c r="G260" s="1" t="s">
        <v>2114</v>
      </c>
      <c r="J260" s="37"/>
      <c r="K260" s="1" t="s">
        <v>2928</v>
      </c>
      <c r="L260" s="1">
        <f t="shared" si="4"/>
        <v>1</v>
      </c>
    </row>
    <row r="261" spans="1:12" ht="15.75" customHeight="1" x14ac:dyDescent="0.2">
      <c r="A261" s="1" t="s">
        <v>137</v>
      </c>
      <c r="B261" s="1" t="s">
        <v>1513</v>
      </c>
      <c r="C261" s="1" t="s">
        <v>2136</v>
      </c>
      <c r="D261" s="1" t="s">
        <v>1511</v>
      </c>
      <c r="E261" s="1">
        <v>99.4</v>
      </c>
      <c r="F261" s="1" t="s">
        <v>2929</v>
      </c>
      <c r="G261" s="1" t="s">
        <v>2927</v>
      </c>
      <c r="J261" s="37"/>
      <c r="K261" s="1" t="s">
        <v>2930</v>
      </c>
      <c r="L261" s="1">
        <f t="shared" si="4"/>
        <v>1</v>
      </c>
    </row>
    <row r="262" spans="1:12" ht="15.75" customHeight="1" x14ac:dyDescent="0.2">
      <c r="A262" s="1" t="s">
        <v>156</v>
      </c>
      <c r="B262" s="1" t="s">
        <v>1533</v>
      </c>
      <c r="C262" s="1" t="s">
        <v>2136</v>
      </c>
      <c r="D262" s="1" t="s">
        <v>1511</v>
      </c>
      <c r="E262" s="1">
        <v>99.1</v>
      </c>
      <c r="F262" s="1" t="s">
        <v>2932</v>
      </c>
      <c r="G262" s="1" t="s">
        <v>2927</v>
      </c>
      <c r="J262" s="37"/>
      <c r="K262" s="1" t="s">
        <v>2933</v>
      </c>
      <c r="L262" s="1">
        <f t="shared" si="4"/>
        <v>1</v>
      </c>
    </row>
    <row r="263" spans="1:12" ht="15.75" customHeight="1" x14ac:dyDescent="0.2">
      <c r="A263" s="1" t="s">
        <v>193</v>
      </c>
      <c r="B263" s="1" t="s">
        <v>1515</v>
      </c>
      <c r="C263" s="1" t="s">
        <v>2136</v>
      </c>
      <c r="D263" s="1" t="s">
        <v>1511</v>
      </c>
      <c r="E263" s="1">
        <v>99.1</v>
      </c>
      <c r="F263" s="1" t="s">
        <v>2934</v>
      </c>
      <c r="G263" s="1" t="s">
        <v>2927</v>
      </c>
      <c r="J263" s="37"/>
      <c r="K263" s="1" t="s">
        <v>2936</v>
      </c>
      <c r="L263" s="1">
        <f t="shared" si="4"/>
        <v>1</v>
      </c>
    </row>
    <row r="264" spans="1:12" ht="15.75" customHeight="1" x14ac:dyDescent="0.2">
      <c r="A264" s="1" t="s">
        <v>142</v>
      </c>
      <c r="B264" s="1" t="s">
        <v>619</v>
      </c>
      <c r="C264" s="1" t="s">
        <v>2113</v>
      </c>
      <c r="D264" s="1" t="s">
        <v>621</v>
      </c>
      <c r="E264" s="1" t="s">
        <v>2114</v>
      </c>
      <c r="F264" s="1" t="s">
        <v>2938</v>
      </c>
      <c r="G264" s="1" t="s">
        <v>2114</v>
      </c>
      <c r="J264" s="37"/>
      <c r="K264" s="1" t="s">
        <v>2939</v>
      </c>
      <c r="L264" s="1">
        <f t="shared" si="4"/>
        <v>1</v>
      </c>
    </row>
    <row r="265" spans="1:12" ht="15.75" customHeight="1" x14ac:dyDescent="0.2">
      <c r="A265" s="1" t="s">
        <v>147</v>
      </c>
      <c r="B265" s="1" t="s">
        <v>2940</v>
      </c>
      <c r="C265" s="1" t="s">
        <v>2113</v>
      </c>
      <c r="D265" s="1" t="s">
        <v>2247</v>
      </c>
      <c r="E265" s="1" t="s">
        <v>2114</v>
      </c>
      <c r="F265" s="1" t="s">
        <v>2941</v>
      </c>
      <c r="G265" s="1" t="s">
        <v>2114</v>
      </c>
      <c r="J265" s="37"/>
      <c r="K265" s="1" t="s">
        <v>2942</v>
      </c>
      <c r="L265" s="1">
        <f t="shared" si="4"/>
        <v>1</v>
      </c>
    </row>
    <row r="266" spans="1:12" ht="15.75" customHeight="1" x14ac:dyDescent="0.2">
      <c r="A266" s="1" t="s">
        <v>1049</v>
      </c>
      <c r="B266" s="1" t="s">
        <v>2945</v>
      </c>
      <c r="C266" s="1" t="s">
        <v>2136</v>
      </c>
      <c r="D266" s="1" t="s">
        <v>2247</v>
      </c>
      <c r="E266" s="1">
        <v>99.8</v>
      </c>
      <c r="F266" s="1" t="s">
        <v>2946</v>
      </c>
      <c r="G266" s="1" t="s">
        <v>2941</v>
      </c>
      <c r="J266" s="37"/>
      <c r="K266" s="1" t="s">
        <v>2947</v>
      </c>
      <c r="L266" s="1">
        <f t="shared" si="4"/>
        <v>1</v>
      </c>
    </row>
    <row r="267" spans="1:12" ht="15.75" customHeight="1" x14ac:dyDescent="0.2">
      <c r="A267" s="1" t="s">
        <v>792</v>
      </c>
      <c r="B267" s="1" t="s">
        <v>2948</v>
      </c>
      <c r="C267" s="1" t="s">
        <v>2136</v>
      </c>
      <c r="D267" s="1" t="s">
        <v>2247</v>
      </c>
      <c r="E267" s="1">
        <v>99.5</v>
      </c>
      <c r="F267" s="1" t="s">
        <v>2949</v>
      </c>
      <c r="G267" s="1" t="s">
        <v>2941</v>
      </c>
      <c r="J267" s="37"/>
      <c r="K267" s="1" t="s">
        <v>2012</v>
      </c>
      <c r="L267" s="1">
        <f t="shared" si="4"/>
        <v>1</v>
      </c>
    </row>
    <row r="268" spans="1:12" ht="15.75" customHeight="1" x14ac:dyDescent="0.2">
      <c r="A268" s="1" t="s">
        <v>148</v>
      </c>
      <c r="B268" s="1" t="s">
        <v>2668</v>
      </c>
      <c r="C268" s="1" t="s">
        <v>2113</v>
      </c>
      <c r="D268" s="1" t="s">
        <v>2142</v>
      </c>
      <c r="E268" s="1" t="s">
        <v>2114</v>
      </c>
      <c r="F268" s="1" t="s">
        <v>2952</v>
      </c>
      <c r="G268" s="1" t="s">
        <v>2114</v>
      </c>
      <c r="J268" s="37"/>
      <c r="K268" s="1" t="s">
        <v>2016</v>
      </c>
      <c r="L268" s="1">
        <f t="shared" si="4"/>
        <v>1</v>
      </c>
    </row>
    <row r="269" spans="1:12" ht="15.75" customHeight="1" x14ac:dyDescent="0.2">
      <c r="A269" s="1" t="s">
        <v>170</v>
      </c>
      <c r="B269" s="1" t="s">
        <v>2589</v>
      </c>
      <c r="C269" s="1" t="s">
        <v>2136</v>
      </c>
      <c r="D269" s="1" t="s">
        <v>2142</v>
      </c>
      <c r="E269" s="1">
        <v>99.8</v>
      </c>
      <c r="F269" s="1" t="s">
        <v>2953</v>
      </c>
      <c r="G269" s="1" t="s">
        <v>2952</v>
      </c>
      <c r="J269" s="37"/>
      <c r="K269" s="1" t="s">
        <v>2955</v>
      </c>
      <c r="L269" s="1">
        <f t="shared" si="4"/>
        <v>1</v>
      </c>
    </row>
    <row r="270" spans="1:12" ht="15.75" customHeight="1" x14ac:dyDescent="0.2">
      <c r="A270" s="1" t="s">
        <v>233</v>
      </c>
      <c r="B270" s="1" t="s">
        <v>2595</v>
      </c>
      <c r="C270" s="1" t="s">
        <v>2136</v>
      </c>
      <c r="D270" s="1" t="s">
        <v>2142</v>
      </c>
      <c r="E270" s="1">
        <v>99.8</v>
      </c>
      <c r="F270" s="1" t="s">
        <v>2957</v>
      </c>
      <c r="G270" s="1" t="s">
        <v>2952</v>
      </c>
      <c r="J270" s="37"/>
      <c r="K270" s="1" t="s">
        <v>1944</v>
      </c>
      <c r="L270" s="1">
        <f t="shared" si="4"/>
        <v>1</v>
      </c>
    </row>
    <row r="271" spans="1:12" ht="15.75" customHeight="1" x14ac:dyDescent="0.2">
      <c r="A271" s="1" t="s">
        <v>422</v>
      </c>
      <c r="B271" s="1" t="s">
        <v>2649</v>
      </c>
      <c r="C271" s="1" t="s">
        <v>2136</v>
      </c>
      <c r="D271" s="1" t="s">
        <v>2142</v>
      </c>
      <c r="E271" s="1">
        <v>99.7</v>
      </c>
      <c r="F271" s="1" t="s">
        <v>2958</v>
      </c>
      <c r="G271" s="1" t="s">
        <v>2952</v>
      </c>
      <c r="J271" s="37"/>
      <c r="K271" s="1" t="s">
        <v>1948</v>
      </c>
      <c r="L271" s="1">
        <f t="shared" si="4"/>
        <v>1</v>
      </c>
    </row>
    <row r="272" spans="1:12" ht="15.75" customHeight="1" x14ac:dyDescent="0.2">
      <c r="A272" s="1" t="s">
        <v>487</v>
      </c>
      <c r="B272" s="1" t="s">
        <v>2662</v>
      </c>
      <c r="C272" s="1" t="s">
        <v>2136</v>
      </c>
      <c r="D272" s="1" t="s">
        <v>2142</v>
      </c>
      <c r="E272" s="1">
        <v>99.7</v>
      </c>
      <c r="F272" s="1" t="s">
        <v>2961</v>
      </c>
      <c r="G272" s="1" t="s">
        <v>2952</v>
      </c>
      <c r="J272" s="37"/>
      <c r="K272" s="1" t="s">
        <v>1961</v>
      </c>
      <c r="L272" s="1">
        <f t="shared" si="4"/>
        <v>1</v>
      </c>
    </row>
    <row r="273" spans="1:12" ht="15.75" customHeight="1" x14ac:dyDescent="0.2">
      <c r="A273" s="1" t="s">
        <v>832</v>
      </c>
      <c r="B273" s="1" t="s">
        <v>2607</v>
      </c>
      <c r="C273" s="1" t="s">
        <v>2136</v>
      </c>
      <c r="D273" s="1" t="s">
        <v>2142</v>
      </c>
      <c r="E273" s="1">
        <v>99.7</v>
      </c>
      <c r="F273" s="1" t="s">
        <v>2962</v>
      </c>
      <c r="G273" s="1" t="s">
        <v>2952</v>
      </c>
      <c r="J273" s="37"/>
      <c r="K273" s="1" t="s">
        <v>2965</v>
      </c>
      <c r="L273" s="1">
        <f t="shared" si="4"/>
        <v>1</v>
      </c>
    </row>
    <row r="274" spans="1:12" ht="15.75" customHeight="1" x14ac:dyDescent="0.2">
      <c r="A274" s="1" t="s">
        <v>1087</v>
      </c>
      <c r="B274" s="1" t="s">
        <v>2619</v>
      </c>
      <c r="C274" s="1" t="s">
        <v>2136</v>
      </c>
      <c r="D274" s="1" t="s">
        <v>2142</v>
      </c>
      <c r="E274" s="1">
        <v>99.7</v>
      </c>
      <c r="F274" s="1" t="s">
        <v>2967</v>
      </c>
      <c r="G274" s="1" t="s">
        <v>2952</v>
      </c>
      <c r="J274" s="37"/>
      <c r="K274" s="1" t="s">
        <v>2086</v>
      </c>
      <c r="L274" s="1">
        <f t="shared" si="4"/>
        <v>1</v>
      </c>
    </row>
    <row r="275" spans="1:12" ht="15.75" customHeight="1" x14ac:dyDescent="0.2">
      <c r="A275" s="1" t="s">
        <v>298</v>
      </c>
      <c r="B275" s="1" t="s">
        <v>2656</v>
      </c>
      <c r="C275" s="1" t="s">
        <v>2136</v>
      </c>
      <c r="D275" s="1" t="s">
        <v>2142</v>
      </c>
      <c r="E275" s="1">
        <v>99.6</v>
      </c>
      <c r="F275" s="1" t="s">
        <v>2968</v>
      </c>
      <c r="G275" s="1" t="s">
        <v>2952</v>
      </c>
      <c r="J275" s="37"/>
      <c r="K275" s="1" t="s">
        <v>2971</v>
      </c>
      <c r="L275" s="1">
        <f t="shared" si="4"/>
        <v>1</v>
      </c>
    </row>
    <row r="276" spans="1:12" ht="15.75" customHeight="1" x14ac:dyDescent="0.2">
      <c r="A276" s="1" t="s">
        <v>421</v>
      </c>
      <c r="B276" s="1" t="s">
        <v>2614</v>
      </c>
      <c r="C276" s="1" t="s">
        <v>2136</v>
      </c>
      <c r="D276" s="1" t="s">
        <v>2142</v>
      </c>
      <c r="E276" s="1">
        <v>99.6</v>
      </c>
      <c r="F276" s="1" t="s">
        <v>2973</v>
      </c>
      <c r="G276" s="1" t="s">
        <v>2952</v>
      </c>
      <c r="J276" s="37"/>
      <c r="K276" s="1" t="s">
        <v>2974</v>
      </c>
      <c r="L276" s="1">
        <f t="shared" ref="L276:L339" si="5">COUNTIF(D:D,K276)</f>
        <v>1</v>
      </c>
    </row>
    <row r="277" spans="1:12" ht="15.75" customHeight="1" x14ac:dyDescent="0.2">
      <c r="A277" s="1" t="s">
        <v>541</v>
      </c>
      <c r="B277" s="1" t="s">
        <v>2685</v>
      </c>
      <c r="C277" s="1" t="s">
        <v>2136</v>
      </c>
      <c r="D277" s="1" t="s">
        <v>2142</v>
      </c>
      <c r="E277" s="1">
        <v>99.6</v>
      </c>
      <c r="F277" s="1" t="s">
        <v>2975</v>
      </c>
      <c r="G277" s="1" t="s">
        <v>2952</v>
      </c>
      <c r="J277" s="37"/>
      <c r="K277" s="1" t="s">
        <v>2976</v>
      </c>
      <c r="L277" s="1">
        <f t="shared" si="5"/>
        <v>1</v>
      </c>
    </row>
    <row r="278" spans="1:12" ht="15.75" customHeight="1" x14ac:dyDescent="0.2">
      <c r="A278" s="1" t="s">
        <v>219</v>
      </c>
      <c r="B278" s="1" t="s">
        <v>2624</v>
      </c>
      <c r="C278" s="1" t="s">
        <v>2136</v>
      </c>
      <c r="D278" s="1" t="s">
        <v>2142</v>
      </c>
      <c r="E278" s="1">
        <v>99.4</v>
      </c>
      <c r="F278" s="1" t="s">
        <v>2978</v>
      </c>
      <c r="G278" s="1" t="s">
        <v>2952</v>
      </c>
      <c r="J278" s="37"/>
      <c r="K278" s="1" t="s">
        <v>1909</v>
      </c>
      <c r="L278" s="1">
        <f t="shared" si="5"/>
        <v>1</v>
      </c>
    </row>
    <row r="279" spans="1:12" ht="15.75" customHeight="1" x14ac:dyDescent="0.2">
      <c r="A279" s="1" t="s">
        <v>329</v>
      </c>
      <c r="B279" s="1" t="s">
        <v>2630</v>
      </c>
      <c r="C279" s="1" t="s">
        <v>2136</v>
      </c>
      <c r="D279" s="1" t="s">
        <v>2142</v>
      </c>
      <c r="E279" s="1">
        <v>99.3</v>
      </c>
      <c r="F279" s="1" t="s">
        <v>2980</v>
      </c>
      <c r="G279" s="1" t="s">
        <v>2952</v>
      </c>
      <c r="J279" s="37"/>
      <c r="K279" s="1" t="s">
        <v>1919</v>
      </c>
      <c r="L279" s="1">
        <f t="shared" si="5"/>
        <v>1</v>
      </c>
    </row>
    <row r="280" spans="1:12" ht="15.75" customHeight="1" x14ac:dyDescent="0.2">
      <c r="A280" s="1" t="s">
        <v>1072</v>
      </c>
      <c r="B280" s="1" t="s">
        <v>2704</v>
      </c>
      <c r="C280" s="1" t="s">
        <v>2136</v>
      </c>
      <c r="D280" s="1" t="s">
        <v>2142</v>
      </c>
      <c r="E280" s="1">
        <v>99.2</v>
      </c>
      <c r="F280" s="1" t="s">
        <v>2982</v>
      </c>
      <c r="G280" s="1" t="s">
        <v>2952</v>
      </c>
      <c r="J280" s="37"/>
      <c r="K280" s="1" t="s">
        <v>1951</v>
      </c>
      <c r="L280" s="1">
        <f t="shared" si="5"/>
        <v>1</v>
      </c>
    </row>
    <row r="281" spans="1:12" ht="15.75" customHeight="1" x14ac:dyDescent="0.2">
      <c r="A281" s="1" t="s">
        <v>603</v>
      </c>
      <c r="B281" s="1" t="s">
        <v>2696</v>
      </c>
      <c r="C281" s="1" t="s">
        <v>2136</v>
      </c>
      <c r="D281" s="1" t="s">
        <v>2142</v>
      </c>
      <c r="E281" s="1">
        <v>99.1</v>
      </c>
      <c r="F281" s="1" t="s">
        <v>2984</v>
      </c>
      <c r="G281" s="1" t="s">
        <v>2952</v>
      </c>
      <c r="J281" s="37"/>
      <c r="K281" s="1" t="s">
        <v>1955</v>
      </c>
      <c r="L281" s="1">
        <f t="shared" si="5"/>
        <v>1</v>
      </c>
    </row>
    <row r="282" spans="1:12" ht="15.75" customHeight="1" x14ac:dyDescent="0.2">
      <c r="A282" s="1" t="s">
        <v>832</v>
      </c>
      <c r="B282" s="1" t="s">
        <v>2602</v>
      </c>
      <c r="C282" s="1" t="s">
        <v>2136</v>
      </c>
      <c r="D282" s="1" t="s">
        <v>2142</v>
      </c>
      <c r="E282" s="1">
        <v>99.1</v>
      </c>
      <c r="F282" s="1" t="s">
        <v>2985</v>
      </c>
      <c r="G282" s="1" t="s">
        <v>2952</v>
      </c>
      <c r="J282" s="37"/>
      <c r="K282" s="1" t="s">
        <v>1893</v>
      </c>
      <c r="L282" s="1">
        <f t="shared" si="5"/>
        <v>1</v>
      </c>
    </row>
    <row r="283" spans="1:12" ht="15.75" customHeight="1" x14ac:dyDescent="0.2">
      <c r="A283" s="1" t="s">
        <v>150</v>
      </c>
      <c r="B283" s="1" t="s">
        <v>2987</v>
      </c>
      <c r="C283" s="1" t="s">
        <v>2113</v>
      </c>
      <c r="D283" s="1" t="s">
        <v>2135</v>
      </c>
      <c r="E283" s="1" t="s">
        <v>2114</v>
      </c>
      <c r="F283" s="1" t="s">
        <v>2988</v>
      </c>
      <c r="G283" s="1" t="s">
        <v>2114</v>
      </c>
      <c r="J283" s="37"/>
      <c r="K283" s="1" t="s">
        <v>1776</v>
      </c>
      <c r="L283" s="1">
        <f t="shared" si="5"/>
        <v>1</v>
      </c>
    </row>
    <row r="284" spans="1:12" ht="15.75" customHeight="1" x14ac:dyDescent="0.2">
      <c r="A284" s="1" t="s">
        <v>194</v>
      </c>
      <c r="B284" s="1" t="s">
        <v>2990</v>
      </c>
      <c r="C284" s="1" t="s">
        <v>2136</v>
      </c>
      <c r="D284" s="1" t="s">
        <v>2135</v>
      </c>
      <c r="E284" s="1">
        <v>99.5</v>
      </c>
      <c r="F284" s="1" t="s">
        <v>2991</v>
      </c>
      <c r="G284" s="1" t="s">
        <v>2988</v>
      </c>
      <c r="J284" s="37"/>
      <c r="K284" s="1" t="s">
        <v>1964</v>
      </c>
      <c r="L284" s="1">
        <f t="shared" si="5"/>
        <v>1</v>
      </c>
    </row>
    <row r="285" spans="1:12" ht="15.75" customHeight="1" x14ac:dyDescent="0.2">
      <c r="A285" s="1" t="s">
        <v>500</v>
      </c>
      <c r="B285" s="1" t="s">
        <v>2993</v>
      </c>
      <c r="C285" s="1" t="s">
        <v>2136</v>
      </c>
      <c r="D285" s="1" t="s">
        <v>2135</v>
      </c>
      <c r="E285" s="1">
        <v>99.5</v>
      </c>
      <c r="F285" s="1" t="s">
        <v>2994</v>
      </c>
      <c r="G285" s="1" t="s">
        <v>2988</v>
      </c>
      <c r="J285" s="37"/>
      <c r="K285" s="1" t="s">
        <v>1856</v>
      </c>
      <c r="L285" s="1">
        <f t="shared" si="5"/>
        <v>1</v>
      </c>
    </row>
    <row r="286" spans="1:12" ht="15.75" customHeight="1" x14ac:dyDescent="0.2">
      <c r="A286" s="1" t="s">
        <v>625</v>
      </c>
      <c r="B286" s="1" t="s">
        <v>2996</v>
      </c>
      <c r="C286" s="1" t="s">
        <v>2136</v>
      </c>
      <c r="D286" s="1" t="s">
        <v>2135</v>
      </c>
      <c r="E286" s="1">
        <v>99.5</v>
      </c>
      <c r="F286" s="1" t="s">
        <v>2997</v>
      </c>
      <c r="G286" s="1" t="s">
        <v>2988</v>
      </c>
      <c r="J286" s="37"/>
      <c r="K286" s="1" t="s">
        <v>1860</v>
      </c>
      <c r="L286" s="1">
        <f t="shared" si="5"/>
        <v>1</v>
      </c>
    </row>
    <row r="287" spans="1:12" ht="15.75" customHeight="1" x14ac:dyDescent="0.2">
      <c r="A287" s="1" t="s">
        <v>666</v>
      </c>
      <c r="B287" s="1" t="s">
        <v>2998</v>
      </c>
      <c r="C287" s="1" t="s">
        <v>2136</v>
      </c>
      <c r="D287" s="1" t="s">
        <v>2135</v>
      </c>
      <c r="E287" s="1">
        <v>99.5</v>
      </c>
      <c r="F287" s="1" t="s">
        <v>2999</v>
      </c>
      <c r="G287" s="1" t="s">
        <v>2988</v>
      </c>
      <c r="J287" s="37"/>
      <c r="K287" s="1" t="s">
        <v>1958</v>
      </c>
      <c r="L287" s="1">
        <f t="shared" si="5"/>
        <v>1</v>
      </c>
    </row>
    <row r="288" spans="1:12" ht="15.75" customHeight="1" x14ac:dyDescent="0.2">
      <c r="A288" s="1" t="s">
        <v>666</v>
      </c>
      <c r="B288" s="1" t="s">
        <v>3003</v>
      </c>
      <c r="C288" s="1" t="s">
        <v>2136</v>
      </c>
      <c r="D288" s="1" t="s">
        <v>2135</v>
      </c>
      <c r="E288" s="1">
        <v>99.5</v>
      </c>
      <c r="F288" s="1" t="s">
        <v>3004</v>
      </c>
      <c r="G288" s="1" t="s">
        <v>2988</v>
      </c>
      <c r="J288" s="37"/>
      <c r="K288" s="1" t="s">
        <v>3005</v>
      </c>
      <c r="L288" s="1">
        <f t="shared" si="5"/>
        <v>1</v>
      </c>
    </row>
    <row r="289" spans="1:12" ht="15.75" customHeight="1" x14ac:dyDescent="0.2">
      <c r="A289" s="1" t="s">
        <v>377</v>
      </c>
      <c r="B289" s="1" t="s">
        <v>2977</v>
      </c>
      <c r="C289" s="1" t="s">
        <v>2136</v>
      </c>
      <c r="D289" s="1" t="s">
        <v>2135</v>
      </c>
      <c r="E289" s="1">
        <v>99.4</v>
      </c>
      <c r="F289" s="1" t="s">
        <v>3006</v>
      </c>
      <c r="G289" s="1" t="s">
        <v>2988</v>
      </c>
      <c r="J289" s="37"/>
      <c r="K289" s="1" t="s">
        <v>3008</v>
      </c>
      <c r="L289" s="1">
        <f t="shared" si="5"/>
        <v>1</v>
      </c>
    </row>
    <row r="290" spans="1:12" ht="15.75" customHeight="1" x14ac:dyDescent="0.2">
      <c r="A290" s="1" t="s">
        <v>494</v>
      </c>
      <c r="B290" s="1" t="s">
        <v>3010</v>
      </c>
      <c r="C290" s="1" t="s">
        <v>2136</v>
      </c>
      <c r="D290" s="1" t="s">
        <v>2135</v>
      </c>
      <c r="E290" s="1">
        <v>99.4</v>
      </c>
      <c r="F290" s="1" t="s">
        <v>3011</v>
      </c>
      <c r="G290" s="1" t="s">
        <v>2988</v>
      </c>
      <c r="J290" s="37"/>
      <c r="K290" s="1" t="s">
        <v>3012</v>
      </c>
      <c r="L290" s="1">
        <f t="shared" si="5"/>
        <v>1</v>
      </c>
    </row>
    <row r="291" spans="1:12" ht="15.75" customHeight="1" x14ac:dyDescent="0.2">
      <c r="A291" s="1" t="s">
        <v>575</v>
      </c>
      <c r="B291" s="1" t="s">
        <v>2992</v>
      </c>
      <c r="C291" s="1" t="s">
        <v>2136</v>
      </c>
      <c r="D291" s="1" t="s">
        <v>2135</v>
      </c>
      <c r="E291" s="1">
        <v>99.4</v>
      </c>
      <c r="F291" s="1" t="s">
        <v>3013</v>
      </c>
      <c r="G291" s="1" t="s">
        <v>2988</v>
      </c>
      <c r="J291" s="37"/>
      <c r="K291" s="1" t="s">
        <v>3014</v>
      </c>
      <c r="L291" s="1">
        <f t="shared" si="5"/>
        <v>1</v>
      </c>
    </row>
    <row r="292" spans="1:12" ht="15.75" customHeight="1" x14ac:dyDescent="0.2">
      <c r="A292" s="1" t="s">
        <v>792</v>
      </c>
      <c r="B292" s="1" t="s">
        <v>3016</v>
      </c>
      <c r="C292" s="1" t="s">
        <v>2136</v>
      </c>
      <c r="D292" s="1" t="s">
        <v>2135</v>
      </c>
      <c r="E292" s="1">
        <v>99.3</v>
      </c>
      <c r="F292" s="1" t="s">
        <v>3017</v>
      </c>
      <c r="G292" s="1" t="s">
        <v>2988</v>
      </c>
      <c r="J292" s="37"/>
      <c r="K292" s="1" t="s">
        <v>3018</v>
      </c>
      <c r="L292" s="1">
        <f t="shared" si="5"/>
        <v>1</v>
      </c>
    </row>
    <row r="293" spans="1:12" ht="15.75" customHeight="1" x14ac:dyDescent="0.2">
      <c r="A293" s="1" t="s">
        <v>834</v>
      </c>
      <c r="B293" s="1" t="s">
        <v>3019</v>
      </c>
      <c r="C293" s="1" t="s">
        <v>2136</v>
      </c>
      <c r="D293" s="1" t="s">
        <v>2135</v>
      </c>
      <c r="E293" s="1">
        <v>99.3</v>
      </c>
      <c r="F293" s="1" t="s">
        <v>3021</v>
      </c>
      <c r="G293" s="1" t="s">
        <v>2988</v>
      </c>
      <c r="J293" s="37"/>
      <c r="K293" s="1" t="s">
        <v>3022</v>
      </c>
      <c r="L293" s="1">
        <f t="shared" si="5"/>
        <v>1</v>
      </c>
    </row>
    <row r="294" spans="1:12" ht="15.75" customHeight="1" x14ac:dyDescent="0.2">
      <c r="A294" s="1" t="s">
        <v>835</v>
      </c>
      <c r="B294" s="1" t="s">
        <v>3023</v>
      </c>
      <c r="C294" s="1" t="s">
        <v>2136</v>
      </c>
      <c r="D294" s="1" t="s">
        <v>2135</v>
      </c>
      <c r="E294" s="1">
        <v>99.3</v>
      </c>
      <c r="F294" s="1" t="s">
        <v>3024</v>
      </c>
      <c r="G294" s="1" t="s">
        <v>2988</v>
      </c>
      <c r="J294" s="37"/>
      <c r="K294" s="1" t="s">
        <v>1740</v>
      </c>
      <c r="L294" s="1">
        <f t="shared" si="5"/>
        <v>1</v>
      </c>
    </row>
    <row r="295" spans="1:12" ht="15.75" customHeight="1" x14ac:dyDescent="0.2">
      <c r="A295" s="1" t="s">
        <v>835</v>
      </c>
      <c r="B295" s="1" t="s">
        <v>3025</v>
      </c>
      <c r="C295" s="1" t="s">
        <v>2136</v>
      </c>
      <c r="D295" s="1" t="s">
        <v>2135</v>
      </c>
      <c r="E295" s="1">
        <v>99.3</v>
      </c>
      <c r="F295" s="1" t="s">
        <v>3027</v>
      </c>
      <c r="G295" s="1" t="s">
        <v>2988</v>
      </c>
      <c r="J295" s="37"/>
      <c r="K295" s="1" t="s">
        <v>2920</v>
      </c>
      <c r="L295" s="1">
        <f t="shared" si="5"/>
        <v>1</v>
      </c>
    </row>
    <row r="296" spans="1:12" ht="15.75" customHeight="1" x14ac:dyDescent="0.2">
      <c r="A296" s="1" t="s">
        <v>941</v>
      </c>
      <c r="B296" s="1" t="s">
        <v>3029</v>
      </c>
      <c r="C296" s="1" t="s">
        <v>2136</v>
      </c>
      <c r="D296" s="1" t="s">
        <v>2135</v>
      </c>
      <c r="E296" s="1">
        <v>99.3</v>
      </c>
      <c r="F296" s="1" t="s">
        <v>3030</v>
      </c>
      <c r="G296" s="1" t="s">
        <v>2988</v>
      </c>
      <c r="J296" s="37"/>
      <c r="K296" s="1" t="s">
        <v>3031</v>
      </c>
      <c r="L296" s="1">
        <f t="shared" si="5"/>
        <v>1</v>
      </c>
    </row>
    <row r="297" spans="1:12" ht="15.75" customHeight="1" x14ac:dyDescent="0.2">
      <c r="A297" s="1" t="s">
        <v>944</v>
      </c>
      <c r="B297" s="1" t="s">
        <v>3032</v>
      </c>
      <c r="C297" s="1" t="s">
        <v>2136</v>
      </c>
      <c r="D297" s="1" t="s">
        <v>2135</v>
      </c>
      <c r="E297" s="1">
        <v>99.3</v>
      </c>
      <c r="F297" s="1" t="s">
        <v>3033</v>
      </c>
      <c r="G297" s="1" t="s">
        <v>2988</v>
      </c>
      <c r="J297" s="37"/>
      <c r="K297" s="1" t="s">
        <v>3034</v>
      </c>
      <c r="L297" s="1">
        <f t="shared" si="5"/>
        <v>1</v>
      </c>
    </row>
    <row r="298" spans="1:12" ht="15.75" customHeight="1" x14ac:dyDescent="0.2">
      <c r="A298" s="1" t="s">
        <v>297</v>
      </c>
      <c r="B298" s="1" t="s">
        <v>3036</v>
      </c>
      <c r="C298" s="1" t="s">
        <v>2136</v>
      </c>
      <c r="D298" s="1" t="s">
        <v>2135</v>
      </c>
      <c r="E298" s="1">
        <v>99.2</v>
      </c>
      <c r="F298" s="1" t="s">
        <v>3037</v>
      </c>
      <c r="G298" s="1" t="s">
        <v>2988</v>
      </c>
      <c r="J298" s="37"/>
      <c r="K298" s="1" t="s">
        <v>3038</v>
      </c>
      <c r="L298" s="1">
        <f t="shared" si="5"/>
        <v>1</v>
      </c>
    </row>
    <row r="299" spans="1:12" ht="15.75" customHeight="1" x14ac:dyDescent="0.2">
      <c r="A299" s="1" t="s">
        <v>376</v>
      </c>
      <c r="B299" s="1" t="s">
        <v>3007</v>
      </c>
      <c r="C299" s="1" t="s">
        <v>2136</v>
      </c>
      <c r="D299" s="1" t="s">
        <v>2135</v>
      </c>
      <c r="E299" s="1">
        <v>99.2</v>
      </c>
      <c r="F299" s="1" t="s">
        <v>3039</v>
      </c>
      <c r="G299" s="1" t="s">
        <v>2988</v>
      </c>
      <c r="J299" s="37"/>
      <c r="K299" s="1" t="s">
        <v>3040</v>
      </c>
      <c r="L299" s="1">
        <f t="shared" si="5"/>
        <v>1</v>
      </c>
    </row>
    <row r="300" spans="1:12" ht="15.75" customHeight="1" x14ac:dyDescent="0.2">
      <c r="A300" s="1" t="s">
        <v>580</v>
      </c>
      <c r="B300" s="1" t="s">
        <v>2969</v>
      </c>
      <c r="C300" s="1" t="s">
        <v>2136</v>
      </c>
      <c r="D300" s="1" t="s">
        <v>2135</v>
      </c>
      <c r="E300" s="1">
        <v>99.2</v>
      </c>
      <c r="F300" s="1" t="s">
        <v>3041</v>
      </c>
      <c r="G300" s="1" t="s">
        <v>2988</v>
      </c>
      <c r="J300" s="37"/>
      <c r="K300" s="1" t="s">
        <v>3043</v>
      </c>
      <c r="L300" s="1">
        <f t="shared" si="5"/>
        <v>1</v>
      </c>
    </row>
    <row r="301" spans="1:12" ht="15.75" customHeight="1" x14ac:dyDescent="0.2">
      <c r="A301" s="1" t="s">
        <v>596</v>
      </c>
      <c r="B301" s="1" t="s">
        <v>2981</v>
      </c>
      <c r="C301" s="1" t="s">
        <v>2136</v>
      </c>
      <c r="D301" s="1" t="s">
        <v>2135</v>
      </c>
      <c r="E301" s="1">
        <v>99.2</v>
      </c>
      <c r="F301" s="1" t="s">
        <v>3044</v>
      </c>
      <c r="G301" s="1" t="s">
        <v>2988</v>
      </c>
      <c r="J301" s="37"/>
      <c r="K301" s="1" t="s">
        <v>3045</v>
      </c>
      <c r="L301" s="1">
        <f t="shared" si="5"/>
        <v>1</v>
      </c>
    </row>
    <row r="302" spans="1:12" ht="15.75" customHeight="1" x14ac:dyDescent="0.2">
      <c r="A302" s="1" t="s">
        <v>596</v>
      </c>
      <c r="B302" s="1" t="s">
        <v>3000</v>
      </c>
      <c r="C302" s="1" t="s">
        <v>2136</v>
      </c>
      <c r="D302" s="1" t="s">
        <v>2135</v>
      </c>
      <c r="E302" s="1">
        <v>99.2</v>
      </c>
      <c r="F302" s="1" t="s">
        <v>3047</v>
      </c>
      <c r="G302" s="1" t="s">
        <v>2988</v>
      </c>
      <c r="J302" s="37"/>
      <c r="K302" s="1" t="s">
        <v>3048</v>
      </c>
      <c r="L302" s="1">
        <f t="shared" si="5"/>
        <v>1</v>
      </c>
    </row>
    <row r="303" spans="1:12" ht="15.75" customHeight="1" x14ac:dyDescent="0.2">
      <c r="A303" s="1" t="s">
        <v>478</v>
      </c>
      <c r="B303" s="1" t="s">
        <v>3049</v>
      </c>
      <c r="C303" s="1" t="s">
        <v>2136</v>
      </c>
      <c r="D303" s="1" t="s">
        <v>2135</v>
      </c>
      <c r="E303" s="1">
        <v>99.1</v>
      </c>
      <c r="F303" s="1" t="s">
        <v>3051</v>
      </c>
      <c r="G303" s="1" t="s">
        <v>2988</v>
      </c>
      <c r="J303" s="37"/>
      <c r="K303" s="1" t="s">
        <v>3052</v>
      </c>
      <c r="L303" s="1">
        <f t="shared" si="5"/>
        <v>1</v>
      </c>
    </row>
    <row r="304" spans="1:12" ht="15.75" customHeight="1" x14ac:dyDescent="0.2">
      <c r="A304" s="1" t="s">
        <v>579</v>
      </c>
      <c r="B304" s="1" t="s">
        <v>3053</v>
      </c>
      <c r="C304" s="1" t="s">
        <v>2136</v>
      </c>
      <c r="D304" s="1" t="s">
        <v>2135</v>
      </c>
      <c r="E304" s="1">
        <v>99.1</v>
      </c>
      <c r="F304" s="1" t="s">
        <v>3054</v>
      </c>
      <c r="G304" s="1" t="s">
        <v>2988</v>
      </c>
      <c r="J304" s="37"/>
      <c r="K304" s="1" t="s">
        <v>1568</v>
      </c>
      <c r="L304" s="1">
        <f t="shared" si="5"/>
        <v>1</v>
      </c>
    </row>
    <row r="305" spans="1:12" ht="15.75" customHeight="1" x14ac:dyDescent="0.2">
      <c r="A305" s="1" t="s">
        <v>747</v>
      </c>
      <c r="B305" s="1" t="s">
        <v>2986</v>
      </c>
      <c r="C305" s="1" t="s">
        <v>2136</v>
      </c>
      <c r="D305" s="1" t="s">
        <v>2135</v>
      </c>
      <c r="E305" s="1">
        <v>99.1</v>
      </c>
      <c r="F305" s="1" t="s">
        <v>3056</v>
      </c>
      <c r="G305" s="1" t="s">
        <v>2988</v>
      </c>
      <c r="J305" s="37"/>
      <c r="K305" s="1" t="s">
        <v>3058</v>
      </c>
      <c r="L305" s="1">
        <f t="shared" si="5"/>
        <v>1</v>
      </c>
    </row>
    <row r="306" spans="1:12" ht="15.75" customHeight="1" x14ac:dyDescent="0.2">
      <c r="A306" s="1" t="s">
        <v>207</v>
      </c>
      <c r="B306" s="1" t="s">
        <v>3055</v>
      </c>
      <c r="C306" s="1" t="s">
        <v>2136</v>
      </c>
      <c r="D306" s="1" t="s">
        <v>2135</v>
      </c>
      <c r="E306" s="1">
        <v>99</v>
      </c>
      <c r="F306" s="1" t="s">
        <v>3059</v>
      </c>
      <c r="G306" s="1" t="s">
        <v>2988</v>
      </c>
      <c r="J306" s="37"/>
      <c r="K306" s="1" t="s">
        <v>3060</v>
      </c>
      <c r="L306" s="1">
        <f t="shared" si="5"/>
        <v>1</v>
      </c>
    </row>
    <row r="307" spans="1:12" ht="15.75" customHeight="1" x14ac:dyDescent="0.2">
      <c r="A307" s="1" t="s">
        <v>441</v>
      </c>
      <c r="B307" s="1" t="s">
        <v>3046</v>
      </c>
      <c r="C307" s="1" t="s">
        <v>2136</v>
      </c>
      <c r="D307" s="1" t="s">
        <v>2135</v>
      </c>
      <c r="E307" s="1">
        <v>99</v>
      </c>
      <c r="F307" s="1" t="s">
        <v>3062</v>
      </c>
      <c r="G307" s="1" t="s">
        <v>2988</v>
      </c>
      <c r="J307" s="37"/>
      <c r="K307" s="1" t="s">
        <v>3063</v>
      </c>
      <c r="L307" s="1">
        <f t="shared" si="5"/>
        <v>1</v>
      </c>
    </row>
    <row r="308" spans="1:12" ht="15.75" customHeight="1" x14ac:dyDescent="0.2">
      <c r="A308" s="1" t="s">
        <v>152</v>
      </c>
      <c r="B308" s="1" t="s">
        <v>1703</v>
      </c>
      <c r="C308" s="1" t="s">
        <v>2113</v>
      </c>
      <c r="D308" s="1" t="s">
        <v>1704</v>
      </c>
      <c r="E308" s="1" t="s">
        <v>2114</v>
      </c>
      <c r="F308" s="1" t="s">
        <v>3066</v>
      </c>
      <c r="G308" s="1" t="s">
        <v>2114</v>
      </c>
      <c r="J308" s="37"/>
      <c r="K308" s="1" t="s">
        <v>3067</v>
      </c>
      <c r="L308" s="1">
        <f t="shared" si="5"/>
        <v>1</v>
      </c>
    </row>
    <row r="309" spans="1:12" ht="15.75" customHeight="1" x14ac:dyDescent="0.2">
      <c r="A309" s="1" t="s">
        <v>155</v>
      </c>
      <c r="B309" s="1" t="s">
        <v>3068</v>
      </c>
      <c r="C309" s="1" t="s">
        <v>2113</v>
      </c>
      <c r="D309" s="1" t="s">
        <v>3069</v>
      </c>
      <c r="E309" s="1" t="s">
        <v>2114</v>
      </c>
      <c r="F309" s="1" t="s">
        <v>3070</v>
      </c>
      <c r="G309" s="1" t="s">
        <v>2114</v>
      </c>
      <c r="J309" s="37"/>
      <c r="K309" s="1" t="s">
        <v>2132</v>
      </c>
      <c r="L309" s="1">
        <f t="shared" si="5"/>
        <v>1</v>
      </c>
    </row>
    <row r="310" spans="1:12" ht="15.75" customHeight="1" x14ac:dyDescent="0.2">
      <c r="A310" s="1" t="s">
        <v>158</v>
      </c>
      <c r="B310" s="1" t="s">
        <v>3071</v>
      </c>
      <c r="C310" s="1" t="s">
        <v>2113</v>
      </c>
      <c r="D310" s="1" t="s">
        <v>3072</v>
      </c>
      <c r="E310" s="1" t="s">
        <v>2114</v>
      </c>
      <c r="F310" s="1" t="s">
        <v>3073</v>
      </c>
      <c r="G310" s="1" t="s">
        <v>2114</v>
      </c>
      <c r="J310" s="37"/>
      <c r="K310" s="1" t="s">
        <v>3075</v>
      </c>
      <c r="L310" s="1">
        <f t="shared" si="5"/>
        <v>1</v>
      </c>
    </row>
    <row r="311" spans="1:12" ht="15.75" customHeight="1" x14ac:dyDescent="0.2">
      <c r="A311" s="1" t="s">
        <v>166</v>
      </c>
      <c r="B311" s="1" t="s">
        <v>673</v>
      </c>
      <c r="C311" s="1" t="s">
        <v>2113</v>
      </c>
      <c r="D311" s="1" t="s">
        <v>676</v>
      </c>
      <c r="E311" s="1" t="s">
        <v>2114</v>
      </c>
      <c r="F311" s="1" t="s">
        <v>3076</v>
      </c>
      <c r="G311" s="1" t="s">
        <v>2114</v>
      </c>
      <c r="J311" s="37"/>
      <c r="K311" s="1" t="s">
        <v>3077</v>
      </c>
      <c r="L311" s="1">
        <f t="shared" si="5"/>
        <v>1</v>
      </c>
    </row>
    <row r="312" spans="1:12" ht="15.75" customHeight="1" x14ac:dyDescent="0.2">
      <c r="A312" s="1" t="s">
        <v>171</v>
      </c>
      <c r="B312" s="1" t="s">
        <v>1490</v>
      </c>
      <c r="C312" s="1" t="s">
        <v>2113</v>
      </c>
      <c r="D312" s="1" t="s">
        <v>1491</v>
      </c>
      <c r="E312" s="1" t="s">
        <v>2114</v>
      </c>
      <c r="F312" s="1" t="s">
        <v>3078</v>
      </c>
      <c r="G312" s="1" t="s">
        <v>2114</v>
      </c>
      <c r="J312" s="37"/>
      <c r="K312" s="1" t="s">
        <v>3080</v>
      </c>
      <c r="L312" s="1">
        <f t="shared" si="5"/>
        <v>1</v>
      </c>
    </row>
    <row r="313" spans="1:12" ht="15.75" customHeight="1" x14ac:dyDescent="0.2">
      <c r="A313" s="1" t="s">
        <v>177</v>
      </c>
      <c r="B313" s="1" t="s">
        <v>1468</v>
      </c>
      <c r="C313" s="1" t="s">
        <v>2113</v>
      </c>
      <c r="D313" s="1" t="s">
        <v>1469</v>
      </c>
      <c r="E313" s="1" t="s">
        <v>2114</v>
      </c>
      <c r="F313" s="1" t="s">
        <v>3081</v>
      </c>
      <c r="G313" s="1" t="s">
        <v>2114</v>
      </c>
      <c r="J313" s="37"/>
      <c r="K313" s="1" t="s">
        <v>3082</v>
      </c>
      <c r="L313" s="1">
        <f t="shared" si="5"/>
        <v>1</v>
      </c>
    </row>
    <row r="314" spans="1:12" ht="15.75" customHeight="1" x14ac:dyDescent="0.2">
      <c r="A314" s="1" t="s">
        <v>183</v>
      </c>
      <c r="B314" s="1" t="s">
        <v>2837</v>
      </c>
      <c r="C314" s="1" t="s">
        <v>2113</v>
      </c>
      <c r="D314" s="1" t="s">
        <v>2262</v>
      </c>
      <c r="E314" s="1" t="s">
        <v>2114</v>
      </c>
      <c r="F314" s="1" t="s">
        <v>3083</v>
      </c>
      <c r="G314" s="1" t="s">
        <v>2114</v>
      </c>
      <c r="J314" s="37"/>
      <c r="K314" s="1" t="s">
        <v>3084</v>
      </c>
      <c r="L314" s="1">
        <f t="shared" si="5"/>
        <v>1</v>
      </c>
    </row>
    <row r="315" spans="1:12" ht="15.75" customHeight="1" x14ac:dyDescent="0.2">
      <c r="A315" s="1" t="s">
        <v>884</v>
      </c>
      <c r="B315" s="1" t="s">
        <v>2830</v>
      </c>
      <c r="C315" s="1" t="s">
        <v>2136</v>
      </c>
      <c r="D315" s="1" t="s">
        <v>2262</v>
      </c>
      <c r="E315" s="1">
        <v>99.8</v>
      </c>
      <c r="F315" s="1" t="s">
        <v>3085</v>
      </c>
      <c r="G315" s="1" t="s">
        <v>3083</v>
      </c>
      <c r="J315" s="37"/>
      <c r="K315" s="1" t="s">
        <v>2004</v>
      </c>
      <c r="L315" s="1">
        <f t="shared" si="5"/>
        <v>1</v>
      </c>
    </row>
    <row r="316" spans="1:12" ht="15.75" customHeight="1" x14ac:dyDescent="0.2">
      <c r="A316" s="1" t="s">
        <v>497</v>
      </c>
      <c r="B316" s="1" t="s">
        <v>2846</v>
      </c>
      <c r="C316" s="1" t="s">
        <v>2136</v>
      </c>
      <c r="D316" s="1" t="s">
        <v>2262</v>
      </c>
      <c r="E316" s="1">
        <v>99.6</v>
      </c>
      <c r="F316" s="1" t="s">
        <v>3087</v>
      </c>
      <c r="G316" s="1" t="s">
        <v>3083</v>
      </c>
      <c r="J316" s="37"/>
      <c r="K316" s="1" t="s">
        <v>1653</v>
      </c>
      <c r="L316" s="1">
        <f t="shared" si="5"/>
        <v>1</v>
      </c>
    </row>
    <row r="317" spans="1:12" ht="15.75" customHeight="1" x14ac:dyDescent="0.2">
      <c r="A317" s="1" t="s">
        <v>186</v>
      </c>
      <c r="B317" s="1" t="s">
        <v>756</v>
      </c>
      <c r="C317" s="1" t="s">
        <v>2113</v>
      </c>
      <c r="D317" s="1" t="s">
        <v>758</v>
      </c>
      <c r="E317" s="1" t="s">
        <v>2114</v>
      </c>
      <c r="F317" s="1" t="s">
        <v>3088</v>
      </c>
      <c r="G317" s="1" t="s">
        <v>2114</v>
      </c>
      <c r="J317" s="37"/>
      <c r="K317" s="1" t="s">
        <v>2172</v>
      </c>
      <c r="L317" s="1">
        <f t="shared" si="5"/>
        <v>1</v>
      </c>
    </row>
    <row r="318" spans="1:12" ht="15.75" customHeight="1" x14ac:dyDescent="0.2">
      <c r="A318" s="1" t="s">
        <v>188</v>
      </c>
      <c r="B318" s="1" t="s">
        <v>3090</v>
      </c>
      <c r="C318" s="1" t="s">
        <v>2113</v>
      </c>
      <c r="D318" s="1" t="s">
        <v>3091</v>
      </c>
      <c r="E318" s="1" t="s">
        <v>2114</v>
      </c>
      <c r="F318" s="1" t="s">
        <v>3092</v>
      </c>
      <c r="G318" s="1" t="s">
        <v>2114</v>
      </c>
      <c r="J318" s="37"/>
      <c r="K318" s="1" t="s">
        <v>2111</v>
      </c>
      <c r="L318" s="1">
        <f t="shared" si="5"/>
        <v>1</v>
      </c>
    </row>
    <row r="319" spans="1:12" ht="15.75" customHeight="1" x14ac:dyDescent="0.2">
      <c r="A319" s="1" t="s">
        <v>191</v>
      </c>
      <c r="B319" s="1" t="s">
        <v>266</v>
      </c>
      <c r="C319" s="1" t="s">
        <v>2113</v>
      </c>
      <c r="D319" s="1" t="s">
        <v>268</v>
      </c>
      <c r="E319" s="1" t="s">
        <v>2114</v>
      </c>
      <c r="F319" s="1" t="s">
        <v>3096</v>
      </c>
      <c r="G319" s="1" t="s">
        <v>2114</v>
      </c>
      <c r="J319" s="37"/>
      <c r="K319" s="1" t="s">
        <v>1436</v>
      </c>
      <c r="L319" s="1">
        <f t="shared" si="5"/>
        <v>1</v>
      </c>
    </row>
    <row r="320" spans="1:12" ht="15.75" customHeight="1" x14ac:dyDescent="0.2">
      <c r="A320" s="1" t="s">
        <v>195</v>
      </c>
      <c r="B320" s="1" t="s">
        <v>1707</v>
      </c>
      <c r="C320" s="1" t="s">
        <v>2113</v>
      </c>
      <c r="D320" s="1" t="s">
        <v>1709</v>
      </c>
      <c r="E320" s="1" t="s">
        <v>2114</v>
      </c>
      <c r="F320" s="1" t="s">
        <v>3098</v>
      </c>
      <c r="G320" s="1" t="s">
        <v>2114</v>
      </c>
      <c r="J320" s="37"/>
      <c r="K320" s="1" t="s">
        <v>621</v>
      </c>
      <c r="L320" s="1">
        <f t="shared" si="5"/>
        <v>1</v>
      </c>
    </row>
    <row r="321" spans="1:12" ht="15.75" customHeight="1" x14ac:dyDescent="0.2">
      <c r="A321" s="1" t="s">
        <v>200</v>
      </c>
      <c r="B321" s="1" t="s">
        <v>711</v>
      </c>
      <c r="C321" s="1" t="s">
        <v>2113</v>
      </c>
      <c r="D321" s="1" t="s">
        <v>714</v>
      </c>
      <c r="E321" s="1" t="s">
        <v>2114</v>
      </c>
      <c r="F321" s="1" t="s">
        <v>3100</v>
      </c>
      <c r="G321" s="1" t="s">
        <v>2114</v>
      </c>
      <c r="J321" s="37"/>
      <c r="K321" s="1" t="s">
        <v>3102</v>
      </c>
      <c r="L321" s="1">
        <f t="shared" si="5"/>
        <v>1</v>
      </c>
    </row>
    <row r="322" spans="1:12" ht="15.75" customHeight="1" x14ac:dyDescent="0.2">
      <c r="A322" s="1" t="s">
        <v>200</v>
      </c>
      <c r="B322" s="1" t="s">
        <v>720</v>
      </c>
      <c r="C322" s="1" t="s">
        <v>2113</v>
      </c>
      <c r="D322" s="1" t="s">
        <v>723</v>
      </c>
      <c r="E322" s="1" t="s">
        <v>2114</v>
      </c>
      <c r="F322" s="1" t="s">
        <v>3103</v>
      </c>
      <c r="G322" s="1" t="s">
        <v>2114</v>
      </c>
      <c r="J322" s="37"/>
      <c r="K322" s="1" t="s">
        <v>3104</v>
      </c>
      <c r="L322" s="1">
        <f t="shared" si="5"/>
        <v>1</v>
      </c>
    </row>
    <row r="323" spans="1:12" ht="15.75" customHeight="1" x14ac:dyDescent="0.2">
      <c r="A323" s="1" t="s">
        <v>202</v>
      </c>
      <c r="B323" s="1" t="s">
        <v>3105</v>
      </c>
      <c r="C323" s="1" t="s">
        <v>2113</v>
      </c>
      <c r="D323" s="1" t="s">
        <v>3106</v>
      </c>
      <c r="E323" s="1" t="s">
        <v>2114</v>
      </c>
      <c r="F323" s="1" t="s">
        <v>3107</v>
      </c>
      <c r="G323" s="1" t="s">
        <v>2114</v>
      </c>
      <c r="J323" s="37"/>
      <c r="K323" s="1" t="s">
        <v>3109</v>
      </c>
      <c r="L323" s="1">
        <f t="shared" si="5"/>
        <v>1</v>
      </c>
    </row>
    <row r="324" spans="1:12" ht="15.75" customHeight="1" x14ac:dyDescent="0.2">
      <c r="A324" s="1" t="s">
        <v>203</v>
      </c>
      <c r="B324" s="1" t="s">
        <v>3111</v>
      </c>
      <c r="C324" s="1" t="s">
        <v>2113</v>
      </c>
      <c r="D324" s="1" t="s">
        <v>3112</v>
      </c>
      <c r="E324" s="1" t="s">
        <v>2114</v>
      </c>
      <c r="F324" s="1" t="s">
        <v>3113</v>
      </c>
      <c r="G324" s="1" t="s">
        <v>2114</v>
      </c>
      <c r="J324" s="37"/>
      <c r="K324" s="1" t="s">
        <v>3114</v>
      </c>
      <c r="L324" s="1">
        <f t="shared" si="5"/>
        <v>1</v>
      </c>
    </row>
    <row r="325" spans="1:12" ht="15.75" customHeight="1" x14ac:dyDescent="0.2">
      <c r="A325" s="1" t="s">
        <v>204</v>
      </c>
      <c r="B325" s="1" t="s">
        <v>3115</v>
      </c>
      <c r="C325" s="1" t="s">
        <v>2113</v>
      </c>
      <c r="D325" s="1" t="s">
        <v>3116</v>
      </c>
      <c r="E325" s="1" t="s">
        <v>2114</v>
      </c>
      <c r="F325" s="1" t="s">
        <v>3117</v>
      </c>
      <c r="G325" s="1" t="s">
        <v>2114</v>
      </c>
      <c r="J325" s="37"/>
      <c r="K325" s="1" t="s">
        <v>1448</v>
      </c>
      <c r="L325" s="1">
        <f t="shared" si="5"/>
        <v>1</v>
      </c>
    </row>
    <row r="326" spans="1:12" ht="15.75" customHeight="1" x14ac:dyDescent="0.2">
      <c r="A326" s="1" t="s">
        <v>206</v>
      </c>
      <c r="B326" s="1" t="s">
        <v>1889</v>
      </c>
      <c r="C326" s="1" t="s">
        <v>2113</v>
      </c>
      <c r="D326" s="1" t="s">
        <v>1890</v>
      </c>
      <c r="E326" s="1" t="s">
        <v>2114</v>
      </c>
      <c r="F326" s="1" t="s">
        <v>3121</v>
      </c>
      <c r="G326" s="1" t="s">
        <v>2114</v>
      </c>
      <c r="J326" s="37"/>
      <c r="K326" s="1" t="s">
        <v>3122</v>
      </c>
      <c r="L326" s="1">
        <f t="shared" si="5"/>
        <v>1</v>
      </c>
    </row>
    <row r="327" spans="1:12" ht="15.75" customHeight="1" x14ac:dyDescent="0.2">
      <c r="A327" s="1" t="s">
        <v>206</v>
      </c>
      <c r="B327" s="1" t="s">
        <v>3123</v>
      </c>
      <c r="C327" s="1" t="s">
        <v>2113</v>
      </c>
      <c r="D327" s="1" t="s">
        <v>3124</v>
      </c>
      <c r="E327" s="1" t="s">
        <v>2114</v>
      </c>
      <c r="F327" s="1" t="s">
        <v>3125</v>
      </c>
      <c r="G327" s="1" t="s">
        <v>2114</v>
      </c>
      <c r="J327" s="37"/>
      <c r="K327" s="1" t="s">
        <v>1985</v>
      </c>
      <c r="L327" s="1">
        <f t="shared" si="5"/>
        <v>1</v>
      </c>
    </row>
    <row r="328" spans="1:12" ht="15.75" customHeight="1" x14ac:dyDescent="0.2">
      <c r="A328" s="1" t="s">
        <v>206</v>
      </c>
      <c r="B328" s="1" t="s">
        <v>2229</v>
      </c>
      <c r="C328" s="1" t="s">
        <v>2113</v>
      </c>
      <c r="D328" s="1" t="s">
        <v>2233</v>
      </c>
      <c r="E328" s="1" t="s">
        <v>2114</v>
      </c>
      <c r="F328" s="1" t="s">
        <v>3129</v>
      </c>
      <c r="G328" s="1" t="s">
        <v>2114</v>
      </c>
      <c r="J328" s="37"/>
      <c r="K328" s="1" t="s">
        <v>2266</v>
      </c>
      <c r="L328" s="1">
        <f t="shared" si="5"/>
        <v>1</v>
      </c>
    </row>
    <row r="329" spans="1:12" ht="15.75" customHeight="1" x14ac:dyDescent="0.2">
      <c r="A329" s="1" t="s">
        <v>210</v>
      </c>
      <c r="B329" s="1" t="s">
        <v>1605</v>
      </c>
      <c r="C329" s="1" t="s">
        <v>2113</v>
      </c>
      <c r="D329" s="1" t="s">
        <v>1606</v>
      </c>
      <c r="E329" s="1" t="s">
        <v>2114</v>
      </c>
      <c r="F329" s="1" t="s">
        <v>3130</v>
      </c>
      <c r="G329" s="1" t="s">
        <v>2114</v>
      </c>
      <c r="J329" s="37"/>
      <c r="K329" s="1" t="s">
        <v>3131</v>
      </c>
      <c r="L329" s="1">
        <f t="shared" si="5"/>
        <v>1</v>
      </c>
    </row>
    <row r="330" spans="1:12" ht="15.75" customHeight="1" x14ac:dyDescent="0.2">
      <c r="A330" s="1" t="s">
        <v>211</v>
      </c>
      <c r="B330" s="1" t="s">
        <v>3132</v>
      </c>
      <c r="C330" s="1" t="s">
        <v>2113</v>
      </c>
      <c r="D330" s="1" t="s">
        <v>3133</v>
      </c>
      <c r="E330" s="1" t="s">
        <v>2114</v>
      </c>
      <c r="F330" s="1" t="s">
        <v>3134</v>
      </c>
      <c r="G330" s="1" t="s">
        <v>2114</v>
      </c>
      <c r="J330" s="37"/>
      <c r="K330" s="1" t="s">
        <v>1820</v>
      </c>
      <c r="L330" s="1">
        <f t="shared" si="5"/>
        <v>1</v>
      </c>
    </row>
    <row r="331" spans="1:12" ht="15.75" customHeight="1" x14ac:dyDescent="0.2">
      <c r="A331" s="1" t="s">
        <v>212</v>
      </c>
      <c r="B331" s="1" t="s">
        <v>3061</v>
      </c>
      <c r="C331" s="1" t="s">
        <v>2113</v>
      </c>
      <c r="D331" s="1" t="s">
        <v>3064</v>
      </c>
      <c r="E331" s="1" t="s">
        <v>2114</v>
      </c>
      <c r="F331" s="1" t="s">
        <v>3136</v>
      </c>
      <c r="G331" s="1" t="s">
        <v>2114</v>
      </c>
      <c r="J331" s="37"/>
      <c r="K331" s="1" t="s">
        <v>2181</v>
      </c>
      <c r="L331" s="1">
        <f t="shared" si="5"/>
        <v>1</v>
      </c>
    </row>
    <row r="332" spans="1:12" ht="15.75" customHeight="1" x14ac:dyDescent="0.2">
      <c r="A332" s="1" t="s">
        <v>214</v>
      </c>
      <c r="B332" s="1" t="s">
        <v>3137</v>
      </c>
      <c r="C332" s="1" t="s">
        <v>2113</v>
      </c>
      <c r="D332" s="1" t="s">
        <v>2205</v>
      </c>
      <c r="E332" s="1" t="s">
        <v>2114</v>
      </c>
      <c r="F332" s="1" t="s">
        <v>3138</v>
      </c>
      <c r="G332" s="1" t="s">
        <v>2114</v>
      </c>
      <c r="J332" s="37"/>
      <c r="K332" s="1" t="s">
        <v>3139</v>
      </c>
      <c r="L332" s="1">
        <f t="shared" si="5"/>
        <v>1</v>
      </c>
    </row>
    <row r="333" spans="1:12" ht="15.75" customHeight="1" x14ac:dyDescent="0.2">
      <c r="A333" s="1" t="s">
        <v>214</v>
      </c>
      <c r="B333" s="1" t="s">
        <v>3140</v>
      </c>
      <c r="C333" s="1" t="s">
        <v>2136</v>
      </c>
      <c r="D333" s="1" t="s">
        <v>2205</v>
      </c>
      <c r="E333" s="1">
        <v>99.6</v>
      </c>
      <c r="F333" s="1" t="s">
        <v>3142</v>
      </c>
      <c r="G333" s="1" t="s">
        <v>3138</v>
      </c>
      <c r="J333" s="37"/>
      <c r="K333" s="1" t="s">
        <v>3143</v>
      </c>
      <c r="L333" s="1">
        <f t="shared" si="5"/>
        <v>1</v>
      </c>
    </row>
    <row r="334" spans="1:12" ht="15.75" customHeight="1" x14ac:dyDescent="0.2">
      <c r="A334" s="1" t="s">
        <v>214</v>
      </c>
      <c r="B334" s="1" t="s">
        <v>3144</v>
      </c>
      <c r="C334" s="1" t="s">
        <v>2136</v>
      </c>
      <c r="D334" s="1" t="s">
        <v>2205</v>
      </c>
      <c r="E334" s="1">
        <v>99.3</v>
      </c>
      <c r="F334" s="1" t="s">
        <v>3145</v>
      </c>
      <c r="G334" s="1" t="s">
        <v>3138</v>
      </c>
      <c r="J334" s="37"/>
      <c r="K334" s="1" t="s">
        <v>1864</v>
      </c>
      <c r="L334" s="1">
        <f t="shared" si="5"/>
        <v>1</v>
      </c>
    </row>
    <row r="335" spans="1:12" ht="15.75" customHeight="1" x14ac:dyDescent="0.2">
      <c r="A335" s="1" t="s">
        <v>334</v>
      </c>
      <c r="B335" s="1" t="s">
        <v>3147</v>
      </c>
      <c r="C335" s="1" t="s">
        <v>2136</v>
      </c>
      <c r="D335" s="1" t="s">
        <v>2205</v>
      </c>
      <c r="E335" s="1">
        <v>99</v>
      </c>
      <c r="F335" s="1" t="s">
        <v>3148</v>
      </c>
      <c r="G335" s="1" t="s">
        <v>3138</v>
      </c>
      <c r="J335" s="37"/>
      <c r="K335" s="1" t="s">
        <v>1610</v>
      </c>
      <c r="L335" s="1">
        <f t="shared" si="5"/>
        <v>1</v>
      </c>
    </row>
    <row r="336" spans="1:12" ht="15.75" customHeight="1" x14ac:dyDescent="0.2">
      <c r="A336" s="1" t="s">
        <v>215</v>
      </c>
      <c r="B336" s="1" t="s">
        <v>3149</v>
      </c>
      <c r="C336" s="1" t="s">
        <v>2113</v>
      </c>
      <c r="D336" s="1" t="s">
        <v>2462</v>
      </c>
      <c r="E336" s="1" t="s">
        <v>2114</v>
      </c>
      <c r="F336" s="1" t="s">
        <v>3150</v>
      </c>
      <c r="G336" s="1" t="s">
        <v>2114</v>
      </c>
      <c r="J336" s="37"/>
      <c r="K336" s="1" t="s">
        <v>3151</v>
      </c>
      <c r="L336" s="1">
        <f t="shared" si="5"/>
        <v>1</v>
      </c>
    </row>
    <row r="337" spans="1:12" ht="15.75" customHeight="1" x14ac:dyDescent="0.2">
      <c r="A337" s="1" t="s">
        <v>1228</v>
      </c>
      <c r="B337" s="1" t="s">
        <v>3152</v>
      </c>
      <c r="C337" s="1" t="s">
        <v>2136</v>
      </c>
      <c r="D337" s="1" t="s">
        <v>2462</v>
      </c>
      <c r="E337" s="1">
        <v>99</v>
      </c>
      <c r="F337" s="1" t="s">
        <v>3154</v>
      </c>
      <c r="G337" s="1" t="s">
        <v>3150</v>
      </c>
      <c r="J337" s="37"/>
      <c r="K337" s="1" t="s">
        <v>3155</v>
      </c>
      <c r="L337" s="1">
        <f t="shared" si="5"/>
        <v>1</v>
      </c>
    </row>
    <row r="338" spans="1:12" ht="15.75" customHeight="1" x14ac:dyDescent="0.2">
      <c r="A338" s="1" t="s">
        <v>218</v>
      </c>
      <c r="B338" s="1" t="s">
        <v>3156</v>
      </c>
      <c r="C338" s="1" t="s">
        <v>2113</v>
      </c>
      <c r="D338" s="1" t="s">
        <v>3157</v>
      </c>
      <c r="E338" s="1" t="s">
        <v>2114</v>
      </c>
      <c r="F338" s="1" t="s">
        <v>3158</v>
      </c>
      <c r="G338" s="1" t="s">
        <v>2114</v>
      </c>
      <c r="J338" s="37"/>
      <c r="K338" s="1" t="s">
        <v>3159</v>
      </c>
      <c r="L338" s="1">
        <f t="shared" si="5"/>
        <v>1</v>
      </c>
    </row>
    <row r="339" spans="1:12" ht="15.75" customHeight="1" x14ac:dyDescent="0.2">
      <c r="A339" s="1" t="s">
        <v>218</v>
      </c>
      <c r="B339" s="1" t="s">
        <v>3160</v>
      </c>
      <c r="C339" s="1" t="s">
        <v>2113</v>
      </c>
      <c r="D339" s="1" t="s">
        <v>3162</v>
      </c>
      <c r="E339" s="1" t="s">
        <v>2114</v>
      </c>
      <c r="F339" s="1" t="s">
        <v>3163</v>
      </c>
      <c r="G339" s="1" t="s">
        <v>2114</v>
      </c>
      <c r="J339" s="37"/>
      <c r="K339" s="1" t="s">
        <v>1931</v>
      </c>
      <c r="L339" s="1">
        <f t="shared" si="5"/>
        <v>1</v>
      </c>
    </row>
    <row r="340" spans="1:12" ht="15.75" customHeight="1" x14ac:dyDescent="0.2">
      <c r="A340" s="1" t="s">
        <v>220</v>
      </c>
      <c r="B340" s="1" t="s">
        <v>3165</v>
      </c>
      <c r="C340" s="1" t="s">
        <v>2113</v>
      </c>
      <c r="D340" s="1" t="s">
        <v>3166</v>
      </c>
      <c r="E340" s="1" t="s">
        <v>2114</v>
      </c>
      <c r="F340" s="1" t="s">
        <v>3167</v>
      </c>
      <c r="G340" s="1" t="s">
        <v>2114</v>
      </c>
      <c r="J340" s="37"/>
      <c r="K340" s="1" t="s">
        <v>1897</v>
      </c>
      <c r="L340" s="1">
        <f t="shared" ref="L340:L403" si="6">COUNTIF(D:D,K340)</f>
        <v>1</v>
      </c>
    </row>
    <row r="341" spans="1:12" ht="15.75" customHeight="1" x14ac:dyDescent="0.2">
      <c r="A341" s="1" t="s">
        <v>221</v>
      </c>
      <c r="B341" s="1" t="s">
        <v>3168</v>
      </c>
      <c r="C341" s="1" t="s">
        <v>2113</v>
      </c>
      <c r="D341" s="1" t="s">
        <v>3169</v>
      </c>
      <c r="E341" s="1" t="s">
        <v>2114</v>
      </c>
      <c r="F341" s="1" t="s">
        <v>3170</v>
      </c>
      <c r="G341" s="1" t="s">
        <v>2114</v>
      </c>
      <c r="J341" s="37"/>
      <c r="K341" s="1" t="s">
        <v>2814</v>
      </c>
      <c r="L341" s="1">
        <f t="shared" si="6"/>
        <v>1</v>
      </c>
    </row>
    <row r="342" spans="1:12" ht="15.75" customHeight="1" x14ac:dyDescent="0.2">
      <c r="A342" s="1" t="s">
        <v>221</v>
      </c>
      <c r="B342" s="1" t="s">
        <v>3171</v>
      </c>
      <c r="C342" s="1" t="s">
        <v>2113</v>
      </c>
      <c r="D342" s="1" t="s">
        <v>2126</v>
      </c>
      <c r="E342" s="1" t="s">
        <v>2114</v>
      </c>
      <c r="F342" s="1" t="s">
        <v>3173</v>
      </c>
      <c r="G342" s="1" t="s">
        <v>2114</v>
      </c>
      <c r="J342" s="37"/>
      <c r="K342" s="1" t="s">
        <v>3174</v>
      </c>
      <c r="L342" s="1">
        <f t="shared" si="6"/>
        <v>1</v>
      </c>
    </row>
    <row r="343" spans="1:12" ht="15.75" customHeight="1" x14ac:dyDescent="0.2">
      <c r="A343" s="1" t="s">
        <v>1023</v>
      </c>
      <c r="B343" s="1" t="s">
        <v>3175</v>
      </c>
      <c r="C343" s="1" t="s">
        <v>2136</v>
      </c>
      <c r="D343" s="1" t="s">
        <v>2126</v>
      </c>
      <c r="E343" s="1">
        <v>99.9</v>
      </c>
      <c r="F343" s="1" t="s">
        <v>3176</v>
      </c>
      <c r="G343" s="1" t="s">
        <v>3173</v>
      </c>
      <c r="J343" s="37"/>
      <c r="K343" s="1" t="s">
        <v>3177</v>
      </c>
      <c r="L343" s="1">
        <f t="shared" si="6"/>
        <v>1</v>
      </c>
    </row>
    <row r="344" spans="1:12" ht="15.75" customHeight="1" x14ac:dyDescent="0.2">
      <c r="A344" s="1" t="s">
        <v>1150</v>
      </c>
      <c r="B344" s="1" t="s">
        <v>3178</v>
      </c>
      <c r="C344" s="1" t="s">
        <v>2136</v>
      </c>
      <c r="D344" s="1" t="s">
        <v>2126</v>
      </c>
      <c r="E344" s="1">
        <v>99.9</v>
      </c>
      <c r="F344" s="1" t="s">
        <v>3179</v>
      </c>
      <c r="G344" s="1" t="s">
        <v>3173</v>
      </c>
      <c r="J344" s="37"/>
      <c r="K344" s="1" t="s">
        <v>3181</v>
      </c>
      <c r="L344" s="1">
        <f t="shared" si="6"/>
        <v>1</v>
      </c>
    </row>
    <row r="345" spans="1:12" ht="15.75" customHeight="1" x14ac:dyDescent="0.2">
      <c r="A345" s="1" t="s">
        <v>759</v>
      </c>
      <c r="B345" s="1" t="s">
        <v>3182</v>
      </c>
      <c r="C345" s="1" t="s">
        <v>2136</v>
      </c>
      <c r="D345" s="1" t="s">
        <v>2126</v>
      </c>
      <c r="E345" s="1">
        <v>99.8</v>
      </c>
      <c r="F345" s="1" t="s">
        <v>3183</v>
      </c>
      <c r="G345" s="1" t="s">
        <v>3173</v>
      </c>
      <c r="J345" s="37"/>
      <c r="K345" s="1" t="s">
        <v>1845</v>
      </c>
      <c r="L345" s="1">
        <f t="shared" si="6"/>
        <v>1</v>
      </c>
    </row>
    <row r="346" spans="1:12" ht="15.75" customHeight="1" x14ac:dyDescent="0.2">
      <c r="A346" s="1" t="s">
        <v>1023</v>
      </c>
      <c r="B346" s="1" t="s">
        <v>3184</v>
      </c>
      <c r="C346" s="1" t="s">
        <v>2136</v>
      </c>
      <c r="D346" s="1" t="s">
        <v>2126</v>
      </c>
      <c r="E346" s="1">
        <v>99.8</v>
      </c>
      <c r="F346" s="1" t="s">
        <v>3185</v>
      </c>
      <c r="G346" s="1" t="s">
        <v>3173</v>
      </c>
      <c r="J346" s="37"/>
      <c r="K346" s="1" t="s">
        <v>3187</v>
      </c>
      <c r="L346" s="1">
        <f t="shared" si="6"/>
        <v>1</v>
      </c>
    </row>
    <row r="347" spans="1:12" ht="15.75" customHeight="1" x14ac:dyDescent="0.2">
      <c r="A347" s="1" t="s">
        <v>1126</v>
      </c>
      <c r="B347" s="1" t="s">
        <v>3189</v>
      </c>
      <c r="C347" s="1" t="s">
        <v>2136</v>
      </c>
      <c r="D347" s="1" t="s">
        <v>2126</v>
      </c>
      <c r="E347" s="1">
        <v>99.8</v>
      </c>
      <c r="F347" s="1" t="s">
        <v>3190</v>
      </c>
      <c r="G347" s="1" t="s">
        <v>3173</v>
      </c>
      <c r="J347" s="37"/>
      <c r="K347" s="1" t="s">
        <v>866</v>
      </c>
      <c r="L347" s="1">
        <f t="shared" si="6"/>
        <v>1</v>
      </c>
    </row>
    <row r="348" spans="1:12" ht="15.75" customHeight="1" x14ac:dyDescent="0.2">
      <c r="A348" s="1" t="s">
        <v>347</v>
      </c>
      <c r="B348" s="1" t="s">
        <v>3191</v>
      </c>
      <c r="C348" s="1" t="s">
        <v>2136</v>
      </c>
      <c r="D348" s="1" t="s">
        <v>2126</v>
      </c>
      <c r="E348" s="1">
        <v>99.7</v>
      </c>
      <c r="F348" s="1" t="s">
        <v>3192</v>
      </c>
      <c r="G348" s="1" t="s">
        <v>3173</v>
      </c>
      <c r="J348" s="37"/>
      <c r="K348" s="1" t="s">
        <v>1825</v>
      </c>
      <c r="L348" s="1">
        <f t="shared" si="6"/>
        <v>1</v>
      </c>
    </row>
    <row r="349" spans="1:12" ht="15.75" customHeight="1" x14ac:dyDescent="0.2">
      <c r="A349" s="1" t="s">
        <v>391</v>
      </c>
      <c r="B349" s="1" t="s">
        <v>3195</v>
      </c>
      <c r="C349" s="1" t="s">
        <v>2136</v>
      </c>
      <c r="D349" s="1" t="s">
        <v>2126</v>
      </c>
      <c r="E349" s="1">
        <v>99.7</v>
      </c>
      <c r="F349" s="1" t="s">
        <v>3196</v>
      </c>
      <c r="G349" s="1" t="s">
        <v>3173</v>
      </c>
      <c r="J349" s="37"/>
      <c r="K349" s="1" t="s">
        <v>1829</v>
      </c>
      <c r="L349" s="1">
        <f t="shared" si="6"/>
        <v>1</v>
      </c>
    </row>
    <row r="350" spans="1:12" ht="15.75" customHeight="1" x14ac:dyDescent="0.2">
      <c r="A350" s="1" t="s">
        <v>740</v>
      </c>
      <c r="B350" s="1" t="s">
        <v>3198</v>
      </c>
      <c r="C350" s="1" t="s">
        <v>2136</v>
      </c>
      <c r="D350" s="1" t="s">
        <v>2126</v>
      </c>
      <c r="E350" s="1">
        <v>99.7</v>
      </c>
      <c r="F350" s="1" t="s">
        <v>3199</v>
      </c>
      <c r="G350" s="1" t="s">
        <v>3173</v>
      </c>
      <c r="J350" s="37"/>
      <c r="K350" s="1" t="s">
        <v>1528</v>
      </c>
      <c r="L350" s="1">
        <f t="shared" si="6"/>
        <v>1</v>
      </c>
    </row>
    <row r="351" spans="1:12" ht="15.75" customHeight="1" x14ac:dyDescent="0.2">
      <c r="A351" s="1" t="s">
        <v>1141</v>
      </c>
      <c r="B351" s="1" t="s">
        <v>3200</v>
      </c>
      <c r="C351" s="1" t="s">
        <v>2136</v>
      </c>
      <c r="D351" s="1" t="s">
        <v>2126</v>
      </c>
      <c r="E351" s="1">
        <v>99.7</v>
      </c>
      <c r="F351" s="1" t="s">
        <v>3201</v>
      </c>
      <c r="G351" s="1" t="s">
        <v>3173</v>
      </c>
      <c r="J351" s="37"/>
      <c r="K351" s="1" t="s">
        <v>2745</v>
      </c>
      <c r="L351" s="1">
        <f t="shared" si="6"/>
        <v>1</v>
      </c>
    </row>
    <row r="352" spans="1:12" ht="15.75" customHeight="1" x14ac:dyDescent="0.2">
      <c r="A352" s="1" t="s">
        <v>1149</v>
      </c>
      <c r="B352" s="1" t="s">
        <v>3203</v>
      </c>
      <c r="C352" s="1" t="s">
        <v>2136</v>
      </c>
      <c r="D352" s="1" t="s">
        <v>2126</v>
      </c>
      <c r="E352" s="1">
        <v>99.7</v>
      </c>
      <c r="F352" s="1" t="s">
        <v>3205</v>
      </c>
      <c r="G352" s="1" t="s">
        <v>3173</v>
      </c>
      <c r="J352" s="37"/>
      <c r="K352" s="1" t="s">
        <v>3207</v>
      </c>
      <c r="L352" s="1">
        <f t="shared" si="6"/>
        <v>1</v>
      </c>
    </row>
    <row r="353" spans="1:12" ht="15.75" customHeight="1" x14ac:dyDescent="0.2">
      <c r="A353" s="1" t="s">
        <v>1150</v>
      </c>
      <c r="B353" s="1" t="s">
        <v>3208</v>
      </c>
      <c r="C353" s="1" t="s">
        <v>2136</v>
      </c>
      <c r="D353" s="1" t="s">
        <v>2126</v>
      </c>
      <c r="E353" s="1">
        <v>99.7</v>
      </c>
      <c r="F353" s="1" t="s">
        <v>3209</v>
      </c>
      <c r="G353" s="1" t="s">
        <v>3173</v>
      </c>
      <c r="J353" s="37"/>
      <c r="K353" s="1" t="s">
        <v>1704</v>
      </c>
      <c r="L353" s="1">
        <f t="shared" si="6"/>
        <v>1</v>
      </c>
    </row>
    <row r="354" spans="1:12" ht="15.75" customHeight="1" x14ac:dyDescent="0.2">
      <c r="A354" s="1" t="s">
        <v>366</v>
      </c>
      <c r="B354" s="1" t="s">
        <v>3210</v>
      </c>
      <c r="C354" s="1" t="s">
        <v>2136</v>
      </c>
      <c r="D354" s="1" t="s">
        <v>2126</v>
      </c>
      <c r="E354" s="1">
        <v>99.6</v>
      </c>
      <c r="F354" s="1" t="s">
        <v>3211</v>
      </c>
      <c r="G354" s="1" t="s">
        <v>3173</v>
      </c>
      <c r="J354" s="37"/>
      <c r="K354" s="1" t="s">
        <v>3095</v>
      </c>
      <c r="L354" s="1">
        <f t="shared" si="6"/>
        <v>1</v>
      </c>
    </row>
    <row r="355" spans="1:12" ht="15.75" customHeight="1" x14ac:dyDescent="0.2">
      <c r="A355" s="1" t="s">
        <v>949</v>
      </c>
      <c r="B355" s="1" t="s">
        <v>3214</v>
      </c>
      <c r="C355" s="1" t="s">
        <v>2136</v>
      </c>
      <c r="D355" s="1" t="s">
        <v>2126</v>
      </c>
      <c r="E355" s="1">
        <v>99.6</v>
      </c>
      <c r="F355" s="1" t="s">
        <v>3216</v>
      </c>
      <c r="G355" s="1" t="s">
        <v>3173</v>
      </c>
      <c r="J355" s="37"/>
      <c r="K355" s="1" t="s">
        <v>3217</v>
      </c>
      <c r="L355" s="1">
        <f t="shared" si="6"/>
        <v>1</v>
      </c>
    </row>
    <row r="356" spans="1:12" ht="15.75" customHeight="1" x14ac:dyDescent="0.2">
      <c r="A356" s="1" t="s">
        <v>326</v>
      </c>
      <c r="B356" s="1" t="s">
        <v>3218</v>
      </c>
      <c r="C356" s="1" t="s">
        <v>2136</v>
      </c>
      <c r="D356" s="1" t="s">
        <v>2126</v>
      </c>
      <c r="E356" s="1">
        <v>99.4</v>
      </c>
      <c r="F356" s="1" t="s">
        <v>3220</v>
      </c>
      <c r="G356" s="1" t="s">
        <v>3173</v>
      </c>
      <c r="J356" s="37"/>
      <c r="K356" s="1" t="s">
        <v>3222</v>
      </c>
      <c r="L356" s="1">
        <f t="shared" si="6"/>
        <v>1</v>
      </c>
    </row>
    <row r="357" spans="1:12" ht="15.75" customHeight="1" x14ac:dyDescent="0.2">
      <c r="A357" s="1" t="s">
        <v>354</v>
      </c>
      <c r="B357" s="1" t="s">
        <v>3224</v>
      </c>
      <c r="C357" s="1" t="s">
        <v>2136</v>
      </c>
      <c r="D357" s="1" t="s">
        <v>2126</v>
      </c>
      <c r="E357" s="1">
        <v>99.4</v>
      </c>
      <c r="F357" s="1" t="s">
        <v>3225</v>
      </c>
      <c r="G357" s="1" t="s">
        <v>3173</v>
      </c>
      <c r="J357" s="37"/>
      <c r="K357" s="1" t="s">
        <v>3226</v>
      </c>
      <c r="L357" s="1">
        <f t="shared" si="6"/>
        <v>1</v>
      </c>
    </row>
    <row r="358" spans="1:12" ht="15.75" customHeight="1" x14ac:dyDescent="0.2">
      <c r="A358" s="1" t="s">
        <v>391</v>
      </c>
      <c r="B358" s="1" t="s">
        <v>3227</v>
      </c>
      <c r="C358" s="1" t="s">
        <v>2136</v>
      </c>
      <c r="D358" s="1" t="s">
        <v>2126</v>
      </c>
      <c r="E358" s="1">
        <v>99.4</v>
      </c>
      <c r="F358" s="1" t="s">
        <v>3228</v>
      </c>
      <c r="G358" s="1" t="s">
        <v>3173</v>
      </c>
      <c r="J358" s="37"/>
      <c r="K358" s="1" t="s">
        <v>856</v>
      </c>
      <c r="L358" s="1">
        <f t="shared" si="6"/>
        <v>1</v>
      </c>
    </row>
    <row r="359" spans="1:12" ht="15.75" customHeight="1" x14ac:dyDescent="0.2">
      <c r="A359" s="1" t="s">
        <v>728</v>
      </c>
      <c r="B359" s="1" t="s">
        <v>3230</v>
      </c>
      <c r="C359" s="1" t="s">
        <v>2136</v>
      </c>
      <c r="D359" s="1" t="s">
        <v>2126</v>
      </c>
      <c r="E359" s="1">
        <v>99.4</v>
      </c>
      <c r="F359" s="1" t="s">
        <v>3232</v>
      </c>
      <c r="G359" s="1" t="s">
        <v>3173</v>
      </c>
      <c r="J359" s="37"/>
      <c r="K359" s="1" t="s">
        <v>3233</v>
      </c>
      <c r="L359" s="1">
        <f t="shared" si="6"/>
        <v>1</v>
      </c>
    </row>
    <row r="360" spans="1:12" ht="15.75" customHeight="1" x14ac:dyDescent="0.2">
      <c r="A360" s="1" t="s">
        <v>740</v>
      </c>
      <c r="B360" s="1" t="s">
        <v>3234</v>
      </c>
      <c r="C360" s="1" t="s">
        <v>2136</v>
      </c>
      <c r="D360" s="1" t="s">
        <v>2126</v>
      </c>
      <c r="E360" s="1">
        <v>99.4</v>
      </c>
      <c r="F360" s="1" t="s">
        <v>3235</v>
      </c>
      <c r="G360" s="1" t="s">
        <v>3173</v>
      </c>
      <c r="J360" s="37"/>
      <c r="K360" s="1" t="s">
        <v>3236</v>
      </c>
      <c r="L360" s="1">
        <f t="shared" si="6"/>
        <v>1</v>
      </c>
    </row>
    <row r="361" spans="1:12" ht="15.75" customHeight="1" x14ac:dyDescent="0.2">
      <c r="A361" s="1" t="s">
        <v>949</v>
      </c>
      <c r="B361" s="1" t="s">
        <v>3239</v>
      </c>
      <c r="C361" s="1" t="s">
        <v>2136</v>
      </c>
      <c r="D361" s="1" t="s">
        <v>2126</v>
      </c>
      <c r="E361" s="1">
        <v>99.4</v>
      </c>
      <c r="F361" s="1" t="s">
        <v>3240</v>
      </c>
      <c r="G361" s="1" t="s">
        <v>3173</v>
      </c>
      <c r="J361" s="37"/>
      <c r="K361" s="1" t="s">
        <v>3242</v>
      </c>
      <c r="L361" s="1">
        <f t="shared" si="6"/>
        <v>1</v>
      </c>
    </row>
    <row r="362" spans="1:12" ht="15.75" customHeight="1" x14ac:dyDescent="0.2">
      <c r="A362" s="1" t="s">
        <v>1140</v>
      </c>
      <c r="B362" s="1" t="s">
        <v>3243</v>
      </c>
      <c r="C362" s="1" t="s">
        <v>2136</v>
      </c>
      <c r="D362" s="1" t="s">
        <v>2126</v>
      </c>
      <c r="E362" s="1">
        <v>99.4</v>
      </c>
      <c r="F362" s="1" t="s">
        <v>3244</v>
      </c>
      <c r="G362" s="1" t="s">
        <v>3173</v>
      </c>
      <c r="J362" s="37"/>
      <c r="K362" s="1" t="s">
        <v>3245</v>
      </c>
      <c r="L362" s="1">
        <f t="shared" si="6"/>
        <v>1</v>
      </c>
    </row>
    <row r="363" spans="1:12" ht="15.75" customHeight="1" x14ac:dyDescent="0.2">
      <c r="A363" s="1" t="s">
        <v>1147</v>
      </c>
      <c r="B363" s="1" t="s">
        <v>3247</v>
      </c>
      <c r="C363" s="1" t="s">
        <v>2136</v>
      </c>
      <c r="D363" s="1" t="s">
        <v>2126</v>
      </c>
      <c r="E363" s="1">
        <v>99.3</v>
      </c>
      <c r="F363" s="1" t="s">
        <v>3248</v>
      </c>
      <c r="G363" s="1" t="s">
        <v>3173</v>
      </c>
      <c r="J363" s="37"/>
      <c r="K363" s="1" t="s">
        <v>3250</v>
      </c>
      <c r="L363" s="1">
        <f t="shared" si="6"/>
        <v>1</v>
      </c>
    </row>
    <row r="364" spans="1:12" ht="15.75" customHeight="1" x14ac:dyDescent="0.2">
      <c r="A364" s="1" t="s">
        <v>763</v>
      </c>
      <c r="B364" s="1" t="s">
        <v>3251</v>
      </c>
      <c r="C364" s="1" t="s">
        <v>2136</v>
      </c>
      <c r="D364" s="1" t="s">
        <v>2126</v>
      </c>
      <c r="E364" s="1">
        <v>99.2</v>
      </c>
      <c r="F364" s="1" t="s">
        <v>3252</v>
      </c>
      <c r="G364" s="1" t="s">
        <v>3173</v>
      </c>
      <c r="J364" s="37"/>
      <c r="K364" s="1" t="s">
        <v>3069</v>
      </c>
      <c r="L364" s="1">
        <f t="shared" si="6"/>
        <v>1</v>
      </c>
    </row>
    <row r="365" spans="1:12" ht="15.75" customHeight="1" x14ac:dyDescent="0.2">
      <c r="A365" s="1" t="s">
        <v>1129</v>
      </c>
      <c r="B365" s="1" t="s">
        <v>3253</v>
      </c>
      <c r="C365" s="1" t="s">
        <v>2136</v>
      </c>
      <c r="D365" s="1" t="s">
        <v>2126</v>
      </c>
      <c r="E365" s="1">
        <v>99.2</v>
      </c>
      <c r="F365" s="1" t="s">
        <v>3256</v>
      </c>
      <c r="G365" s="1" t="s">
        <v>3173</v>
      </c>
      <c r="J365" s="37"/>
      <c r="K365" s="1" t="s">
        <v>954</v>
      </c>
      <c r="L365" s="1">
        <f t="shared" si="6"/>
        <v>1</v>
      </c>
    </row>
    <row r="366" spans="1:12" ht="15.75" customHeight="1" x14ac:dyDescent="0.2">
      <c r="A366" s="1" t="s">
        <v>1129</v>
      </c>
      <c r="B366" s="1" t="s">
        <v>3258</v>
      </c>
      <c r="C366" s="1" t="s">
        <v>2136</v>
      </c>
      <c r="D366" s="1" t="s">
        <v>2126</v>
      </c>
      <c r="E366" s="1">
        <v>99.2</v>
      </c>
      <c r="F366" s="1" t="s">
        <v>3259</v>
      </c>
      <c r="G366" s="1" t="s">
        <v>3173</v>
      </c>
      <c r="J366" s="37"/>
      <c r="K366" s="1" t="s">
        <v>1879</v>
      </c>
      <c r="L366" s="1">
        <f t="shared" si="6"/>
        <v>1</v>
      </c>
    </row>
    <row r="367" spans="1:12" ht="15.75" customHeight="1" x14ac:dyDescent="0.2">
      <c r="A367" s="1" t="s">
        <v>1125</v>
      </c>
      <c r="B367" s="1" t="s">
        <v>3260</v>
      </c>
      <c r="C367" s="1" t="s">
        <v>2136</v>
      </c>
      <c r="D367" s="1" t="s">
        <v>2126</v>
      </c>
      <c r="E367" s="1">
        <v>99.1</v>
      </c>
      <c r="F367" s="1" t="s">
        <v>3261</v>
      </c>
      <c r="G367" s="1" t="s">
        <v>3173</v>
      </c>
      <c r="J367" s="37"/>
      <c r="K367" s="1" t="s">
        <v>1884</v>
      </c>
      <c r="L367" s="1">
        <f t="shared" si="6"/>
        <v>1</v>
      </c>
    </row>
    <row r="368" spans="1:12" ht="15.75" customHeight="1" x14ac:dyDescent="0.2">
      <c r="A368" s="1" t="s">
        <v>1139</v>
      </c>
      <c r="B368" s="1" t="s">
        <v>3264</v>
      </c>
      <c r="C368" s="1" t="s">
        <v>2136</v>
      </c>
      <c r="D368" s="1" t="s">
        <v>2126</v>
      </c>
      <c r="E368" s="1">
        <v>99.1</v>
      </c>
      <c r="F368" s="1" t="s">
        <v>3265</v>
      </c>
      <c r="G368" s="1" t="s">
        <v>3173</v>
      </c>
      <c r="J368" s="37"/>
      <c r="K368" s="1" t="s">
        <v>1816</v>
      </c>
      <c r="L368" s="1">
        <f t="shared" si="6"/>
        <v>1</v>
      </c>
    </row>
    <row r="369" spans="1:12" ht="15.75" customHeight="1" x14ac:dyDescent="0.2">
      <c r="A369" s="1" t="s">
        <v>223</v>
      </c>
      <c r="B369" s="1" t="s">
        <v>3267</v>
      </c>
      <c r="C369" s="1" t="s">
        <v>2113</v>
      </c>
      <c r="D369" s="1" t="s">
        <v>3268</v>
      </c>
      <c r="E369" s="1" t="s">
        <v>2114</v>
      </c>
      <c r="F369" s="1" t="s">
        <v>3269</v>
      </c>
      <c r="G369" s="1" t="s">
        <v>2114</v>
      </c>
      <c r="J369" s="37"/>
      <c r="K369" s="1" t="s">
        <v>3271</v>
      </c>
      <c r="L369" s="1">
        <f t="shared" si="6"/>
        <v>1</v>
      </c>
    </row>
    <row r="370" spans="1:12" ht="15.75" customHeight="1" x14ac:dyDescent="0.2">
      <c r="A370" s="1" t="s">
        <v>224</v>
      </c>
      <c r="B370" s="1" t="s">
        <v>3272</v>
      </c>
      <c r="C370" s="1" t="s">
        <v>2113</v>
      </c>
      <c r="D370" s="1" t="s">
        <v>2166</v>
      </c>
      <c r="E370" s="1" t="s">
        <v>2114</v>
      </c>
      <c r="F370" s="1" t="s">
        <v>3273</v>
      </c>
      <c r="G370" s="1" t="s">
        <v>2114</v>
      </c>
      <c r="J370" s="37"/>
      <c r="K370" s="1" t="s">
        <v>3274</v>
      </c>
      <c r="L370" s="1">
        <f t="shared" si="6"/>
        <v>1</v>
      </c>
    </row>
    <row r="371" spans="1:12" ht="15.75" customHeight="1" x14ac:dyDescent="0.2">
      <c r="A371" s="1" t="s">
        <v>432</v>
      </c>
      <c r="B371" s="1" t="s">
        <v>3277</v>
      </c>
      <c r="C371" s="1" t="s">
        <v>2136</v>
      </c>
      <c r="D371" s="1" t="s">
        <v>2166</v>
      </c>
      <c r="E371" s="1">
        <v>99.9</v>
      </c>
      <c r="F371" s="1" t="s">
        <v>3278</v>
      </c>
      <c r="G371" s="1" t="s">
        <v>3273</v>
      </c>
      <c r="J371" s="37"/>
      <c r="K371" s="1" t="s">
        <v>3072</v>
      </c>
      <c r="L371" s="1">
        <f t="shared" si="6"/>
        <v>1</v>
      </c>
    </row>
    <row r="372" spans="1:12" ht="15.75" customHeight="1" x14ac:dyDescent="0.2">
      <c r="A372" s="1" t="s">
        <v>360</v>
      </c>
      <c r="B372" s="1" t="s">
        <v>3279</v>
      </c>
      <c r="C372" s="1" t="s">
        <v>2136</v>
      </c>
      <c r="D372" s="1" t="s">
        <v>2166</v>
      </c>
      <c r="E372" s="1">
        <v>99.5</v>
      </c>
      <c r="F372" s="1" t="s">
        <v>3281</v>
      </c>
      <c r="G372" s="1" t="s">
        <v>3273</v>
      </c>
      <c r="J372" s="37"/>
      <c r="K372" s="1" t="s">
        <v>3282</v>
      </c>
      <c r="L372" s="1">
        <f t="shared" si="6"/>
        <v>1</v>
      </c>
    </row>
    <row r="373" spans="1:12" ht="15.75" customHeight="1" x14ac:dyDescent="0.2">
      <c r="A373" s="1" t="s">
        <v>953</v>
      </c>
      <c r="B373" s="1" t="s">
        <v>3283</v>
      </c>
      <c r="C373" s="1" t="s">
        <v>2136</v>
      </c>
      <c r="D373" s="1" t="s">
        <v>2166</v>
      </c>
      <c r="E373" s="1">
        <v>99.2</v>
      </c>
      <c r="F373" s="1" t="s">
        <v>3284</v>
      </c>
      <c r="G373" s="1" t="s">
        <v>3273</v>
      </c>
      <c r="J373" s="37"/>
      <c r="K373" s="1" t="s">
        <v>3285</v>
      </c>
      <c r="L373" s="1">
        <f t="shared" si="6"/>
        <v>1</v>
      </c>
    </row>
    <row r="374" spans="1:12" ht="15.75" customHeight="1" x14ac:dyDescent="0.2">
      <c r="A374" s="1" t="s">
        <v>652</v>
      </c>
      <c r="B374" s="1" t="s">
        <v>3287</v>
      </c>
      <c r="C374" s="1" t="s">
        <v>2136</v>
      </c>
      <c r="D374" s="1" t="s">
        <v>2166</v>
      </c>
      <c r="E374" s="1">
        <v>99.1</v>
      </c>
      <c r="F374" s="1" t="s">
        <v>3288</v>
      </c>
      <c r="G374" s="1" t="s">
        <v>3273</v>
      </c>
      <c r="J374" s="37"/>
      <c r="K374" s="1" t="s">
        <v>3290</v>
      </c>
      <c r="L374" s="1">
        <f t="shared" si="6"/>
        <v>1</v>
      </c>
    </row>
    <row r="375" spans="1:12" ht="15.75" customHeight="1" x14ac:dyDescent="0.2">
      <c r="A375" s="1" t="s">
        <v>227</v>
      </c>
      <c r="B375" s="1" t="s">
        <v>1680</v>
      </c>
      <c r="C375" s="1" t="s">
        <v>2113</v>
      </c>
      <c r="D375" s="1" t="s">
        <v>1682</v>
      </c>
      <c r="E375" s="1" t="s">
        <v>2114</v>
      </c>
      <c r="F375" s="1" t="s">
        <v>3291</v>
      </c>
      <c r="G375" s="1" t="s">
        <v>2114</v>
      </c>
      <c r="J375" s="37"/>
      <c r="K375" s="1" t="s">
        <v>3292</v>
      </c>
      <c r="L375" s="1">
        <f t="shared" si="6"/>
        <v>1</v>
      </c>
    </row>
    <row r="376" spans="1:12" ht="15.75" customHeight="1" x14ac:dyDescent="0.2">
      <c r="A376" s="1" t="s">
        <v>228</v>
      </c>
      <c r="B376" s="1" t="s">
        <v>3293</v>
      </c>
      <c r="C376" s="1" t="s">
        <v>2113</v>
      </c>
      <c r="D376" s="1" t="s">
        <v>2469</v>
      </c>
      <c r="E376" s="1" t="s">
        <v>2114</v>
      </c>
      <c r="F376" s="1" t="s">
        <v>3294</v>
      </c>
      <c r="G376" s="1" t="s">
        <v>2114</v>
      </c>
      <c r="J376" s="37"/>
      <c r="K376" s="1" t="s">
        <v>3295</v>
      </c>
      <c r="L376" s="1">
        <f t="shared" si="6"/>
        <v>1</v>
      </c>
    </row>
    <row r="377" spans="1:12" ht="15.75" customHeight="1" x14ac:dyDescent="0.2">
      <c r="A377" s="1" t="s">
        <v>228</v>
      </c>
      <c r="B377" s="1" t="s">
        <v>3297</v>
      </c>
      <c r="C377" s="1" t="s">
        <v>2136</v>
      </c>
      <c r="D377" s="1" t="s">
        <v>2469</v>
      </c>
      <c r="E377" s="1">
        <v>99.7</v>
      </c>
      <c r="F377" s="1" t="s">
        <v>3299</v>
      </c>
      <c r="G377" s="1" t="s">
        <v>3294</v>
      </c>
      <c r="J377" s="37"/>
      <c r="K377" s="1" t="s">
        <v>3301</v>
      </c>
      <c r="L377" s="1">
        <f t="shared" si="6"/>
        <v>1</v>
      </c>
    </row>
    <row r="378" spans="1:12" ht="15.75" customHeight="1" x14ac:dyDescent="0.2">
      <c r="A378" s="1" t="s">
        <v>229</v>
      </c>
      <c r="B378" s="1" t="s">
        <v>2901</v>
      </c>
      <c r="C378" s="1" t="s">
        <v>2113</v>
      </c>
      <c r="D378" s="1" t="s">
        <v>2472</v>
      </c>
      <c r="E378" s="1" t="s">
        <v>2114</v>
      </c>
      <c r="F378" s="1" t="s">
        <v>3302</v>
      </c>
      <c r="G378" s="1" t="s">
        <v>2114</v>
      </c>
      <c r="J378" s="37"/>
      <c r="K378" s="1" t="s">
        <v>3303</v>
      </c>
      <c r="L378" s="1">
        <f t="shared" si="6"/>
        <v>1</v>
      </c>
    </row>
    <row r="379" spans="1:12" ht="15.75" customHeight="1" x14ac:dyDescent="0.2">
      <c r="A379" s="1" t="s">
        <v>229</v>
      </c>
      <c r="B379" s="1" t="s">
        <v>2908</v>
      </c>
      <c r="C379" s="1" t="s">
        <v>2136</v>
      </c>
      <c r="D379" s="1" t="s">
        <v>2472</v>
      </c>
      <c r="E379" s="1">
        <v>99.3</v>
      </c>
      <c r="F379" s="1" t="s">
        <v>3306</v>
      </c>
      <c r="G379" s="1" t="s">
        <v>3302</v>
      </c>
      <c r="J379" s="37"/>
      <c r="K379" s="1" t="s">
        <v>3308</v>
      </c>
      <c r="L379" s="1">
        <f t="shared" si="6"/>
        <v>1</v>
      </c>
    </row>
    <row r="380" spans="1:12" ht="15.75" customHeight="1" x14ac:dyDescent="0.2">
      <c r="A380" s="1" t="s">
        <v>230</v>
      </c>
      <c r="B380" s="1" t="s">
        <v>1904</v>
      </c>
      <c r="C380" s="1" t="s">
        <v>2113</v>
      </c>
      <c r="D380" s="1" t="s">
        <v>1906</v>
      </c>
      <c r="E380" s="1" t="s">
        <v>2114</v>
      </c>
      <c r="F380" s="1" t="s">
        <v>3309</v>
      </c>
      <c r="G380" s="1" t="s">
        <v>2114</v>
      </c>
      <c r="J380" s="37"/>
      <c r="K380" s="1" t="s">
        <v>2193</v>
      </c>
      <c r="L380" s="1">
        <f t="shared" si="6"/>
        <v>1</v>
      </c>
    </row>
    <row r="381" spans="1:12" ht="15.75" customHeight="1" x14ac:dyDescent="0.2">
      <c r="A381" s="1" t="s">
        <v>238</v>
      </c>
      <c r="B381" s="1" t="s">
        <v>3310</v>
      </c>
      <c r="C381" s="1" t="s">
        <v>2113</v>
      </c>
      <c r="D381" s="1" t="s">
        <v>3311</v>
      </c>
      <c r="E381" s="1" t="s">
        <v>2114</v>
      </c>
      <c r="F381" s="1" t="s">
        <v>3312</v>
      </c>
      <c r="G381" s="1" t="s">
        <v>2114</v>
      </c>
      <c r="J381" s="37"/>
      <c r="K381" s="1" t="s">
        <v>3315</v>
      </c>
      <c r="L381" s="1">
        <f t="shared" si="6"/>
        <v>1</v>
      </c>
    </row>
    <row r="382" spans="1:12" ht="15.75" customHeight="1" x14ac:dyDescent="0.2">
      <c r="A382" s="1" t="s">
        <v>238</v>
      </c>
      <c r="B382" s="1" t="s">
        <v>3316</v>
      </c>
      <c r="C382" s="1" t="s">
        <v>2113</v>
      </c>
      <c r="D382" s="1" t="s">
        <v>3318</v>
      </c>
      <c r="E382" s="1" t="s">
        <v>2114</v>
      </c>
      <c r="F382" s="1" t="s">
        <v>3319</v>
      </c>
      <c r="G382" s="1" t="s">
        <v>2114</v>
      </c>
      <c r="J382" s="37"/>
      <c r="K382" s="1" t="s">
        <v>676</v>
      </c>
      <c r="L382" s="1">
        <f t="shared" si="6"/>
        <v>1</v>
      </c>
    </row>
    <row r="383" spans="1:12" ht="15.75" customHeight="1" x14ac:dyDescent="0.2">
      <c r="A383" s="1" t="s">
        <v>241</v>
      </c>
      <c r="B383" s="1" t="s">
        <v>2150</v>
      </c>
      <c r="C383" s="1" t="s">
        <v>2113</v>
      </c>
      <c r="D383" s="1" t="s">
        <v>2151</v>
      </c>
      <c r="E383" s="1" t="s">
        <v>2114</v>
      </c>
      <c r="F383" s="1" t="s">
        <v>3320</v>
      </c>
      <c r="G383" s="1" t="s">
        <v>2114</v>
      </c>
      <c r="J383" s="37"/>
      <c r="K383" s="1" t="s">
        <v>1936</v>
      </c>
      <c r="L383" s="1">
        <f t="shared" si="6"/>
        <v>1</v>
      </c>
    </row>
    <row r="384" spans="1:12" ht="15.75" customHeight="1" x14ac:dyDescent="0.2">
      <c r="A384" s="1" t="s">
        <v>241</v>
      </c>
      <c r="B384" s="1" t="s">
        <v>3321</v>
      </c>
      <c r="C384" s="1" t="s">
        <v>2113</v>
      </c>
      <c r="D384" s="1" t="s">
        <v>3324</v>
      </c>
      <c r="E384" s="1" t="s">
        <v>2114</v>
      </c>
      <c r="F384" s="1" t="s">
        <v>3325</v>
      </c>
      <c r="G384" s="1" t="s">
        <v>2114</v>
      </c>
      <c r="J384" s="37"/>
      <c r="K384" s="1" t="s">
        <v>1981</v>
      </c>
      <c r="L384" s="1">
        <f t="shared" si="6"/>
        <v>1</v>
      </c>
    </row>
    <row r="385" spans="1:12" ht="15.75" customHeight="1" x14ac:dyDescent="0.2">
      <c r="A385" s="1" t="s">
        <v>243</v>
      </c>
      <c r="B385" s="1" t="s">
        <v>3327</v>
      </c>
      <c r="C385" s="1" t="s">
        <v>2113</v>
      </c>
      <c r="D385" s="1" t="s">
        <v>3328</v>
      </c>
      <c r="E385" s="1" t="s">
        <v>2114</v>
      </c>
      <c r="F385" s="1" t="s">
        <v>3329</v>
      </c>
      <c r="G385" s="1" t="s">
        <v>2114</v>
      </c>
      <c r="J385" s="37"/>
      <c r="K385" s="1" t="s">
        <v>3330</v>
      </c>
      <c r="L385" s="1">
        <f t="shared" si="6"/>
        <v>1</v>
      </c>
    </row>
    <row r="386" spans="1:12" ht="15.75" customHeight="1" x14ac:dyDescent="0.2">
      <c r="A386" s="1" t="s">
        <v>244</v>
      </c>
      <c r="B386" s="1" t="s">
        <v>3219</v>
      </c>
      <c r="C386" s="1" t="s">
        <v>2113</v>
      </c>
      <c r="D386" s="1" t="s">
        <v>3221</v>
      </c>
      <c r="E386" s="1" t="s">
        <v>2114</v>
      </c>
      <c r="F386" s="1" t="s">
        <v>3331</v>
      </c>
      <c r="G386" s="1" t="s">
        <v>2114</v>
      </c>
      <c r="J386" s="37"/>
      <c r="K386" s="1" t="s">
        <v>2677</v>
      </c>
      <c r="L386" s="1">
        <f t="shared" si="6"/>
        <v>1</v>
      </c>
    </row>
    <row r="387" spans="1:12" ht="15.75" customHeight="1" x14ac:dyDescent="0.2">
      <c r="A387" s="1" t="s">
        <v>246</v>
      </c>
      <c r="B387" s="1" t="s">
        <v>3334</v>
      </c>
      <c r="C387" s="1" t="s">
        <v>2113</v>
      </c>
      <c r="D387" s="1" t="s">
        <v>3335</v>
      </c>
      <c r="E387" s="1" t="s">
        <v>2114</v>
      </c>
      <c r="F387" s="1" t="s">
        <v>3336</v>
      </c>
      <c r="G387" s="1" t="s">
        <v>2114</v>
      </c>
      <c r="J387" s="37"/>
      <c r="K387" s="1" t="s">
        <v>2825</v>
      </c>
      <c r="L387" s="1">
        <f t="shared" si="6"/>
        <v>1</v>
      </c>
    </row>
    <row r="388" spans="1:12" ht="15.75" customHeight="1" x14ac:dyDescent="0.2">
      <c r="A388" s="1" t="s">
        <v>249</v>
      </c>
      <c r="B388" s="1" t="s">
        <v>3338</v>
      </c>
      <c r="C388" s="1" t="s">
        <v>2113</v>
      </c>
      <c r="D388" s="1" t="s">
        <v>3339</v>
      </c>
      <c r="E388" s="1" t="s">
        <v>2114</v>
      </c>
      <c r="F388" s="1" t="s">
        <v>3340</v>
      </c>
      <c r="G388" s="1" t="s">
        <v>2114</v>
      </c>
      <c r="J388" s="37"/>
      <c r="K388" s="1" t="s">
        <v>3341</v>
      </c>
      <c r="L388" s="1">
        <f t="shared" si="6"/>
        <v>1</v>
      </c>
    </row>
    <row r="389" spans="1:12" ht="15.75" customHeight="1" x14ac:dyDescent="0.2">
      <c r="A389" s="1" t="s">
        <v>251</v>
      </c>
      <c r="B389" s="1" t="s">
        <v>2919</v>
      </c>
      <c r="C389" s="1" t="s">
        <v>2113</v>
      </c>
      <c r="D389" s="1" t="s">
        <v>2923</v>
      </c>
      <c r="E389" s="1" t="s">
        <v>2114</v>
      </c>
      <c r="F389" s="1" t="s">
        <v>3343</v>
      </c>
      <c r="G389" s="1" t="s">
        <v>2114</v>
      </c>
      <c r="J389" s="37"/>
      <c r="K389" s="1" t="s">
        <v>250</v>
      </c>
      <c r="L389" s="1">
        <f t="shared" si="6"/>
        <v>1</v>
      </c>
    </row>
    <row r="390" spans="1:12" ht="15.75" customHeight="1" x14ac:dyDescent="0.2">
      <c r="A390" s="1" t="s">
        <v>255</v>
      </c>
      <c r="B390" s="1" t="s">
        <v>3344</v>
      </c>
      <c r="C390" s="1" t="s">
        <v>2113</v>
      </c>
      <c r="D390" s="1" t="s">
        <v>3345</v>
      </c>
      <c r="E390" s="1" t="s">
        <v>2114</v>
      </c>
      <c r="F390" s="1" t="s">
        <v>3346</v>
      </c>
      <c r="G390" s="1" t="s">
        <v>2114</v>
      </c>
      <c r="J390" s="37"/>
      <c r="K390" s="1" t="s">
        <v>3349</v>
      </c>
      <c r="L390" s="1">
        <f t="shared" si="6"/>
        <v>1</v>
      </c>
    </row>
    <row r="391" spans="1:12" ht="15.75" customHeight="1" x14ac:dyDescent="0.2">
      <c r="A391" s="1" t="s">
        <v>255</v>
      </c>
      <c r="B391" s="1" t="s">
        <v>3350</v>
      </c>
      <c r="C391" s="1" t="s">
        <v>2113</v>
      </c>
      <c r="D391" s="1" t="s">
        <v>3352</v>
      </c>
      <c r="E391" s="1" t="s">
        <v>2114</v>
      </c>
      <c r="F391" s="1" t="s">
        <v>3353</v>
      </c>
      <c r="G391" s="1" t="s">
        <v>2114</v>
      </c>
      <c r="J391" s="37"/>
      <c r="K391" s="1" t="s">
        <v>3213</v>
      </c>
      <c r="L391" s="1">
        <f t="shared" si="6"/>
        <v>1</v>
      </c>
    </row>
    <row r="392" spans="1:12" ht="15.75" customHeight="1" x14ac:dyDescent="0.2">
      <c r="A392" s="1" t="s">
        <v>256</v>
      </c>
      <c r="B392" s="1" t="s">
        <v>3354</v>
      </c>
      <c r="C392" s="1" t="s">
        <v>2113</v>
      </c>
      <c r="D392" s="1" t="s">
        <v>3355</v>
      </c>
      <c r="E392" s="1" t="s">
        <v>2114</v>
      </c>
      <c r="F392" s="1" t="s">
        <v>3356</v>
      </c>
      <c r="G392" s="1" t="s">
        <v>2114</v>
      </c>
      <c r="J392" s="37"/>
      <c r="K392" s="1" t="s">
        <v>1491</v>
      </c>
      <c r="L392" s="1">
        <f t="shared" si="6"/>
        <v>1</v>
      </c>
    </row>
    <row r="393" spans="1:12" ht="15.75" customHeight="1" x14ac:dyDescent="0.2">
      <c r="A393" s="1" t="s">
        <v>259</v>
      </c>
      <c r="B393" s="1" t="s">
        <v>3357</v>
      </c>
      <c r="C393" s="1" t="s">
        <v>2113</v>
      </c>
      <c r="D393" s="1" t="s">
        <v>3358</v>
      </c>
      <c r="E393" s="1" t="s">
        <v>2114</v>
      </c>
      <c r="F393" s="1" t="s">
        <v>3360</v>
      </c>
      <c r="G393" s="1" t="s">
        <v>2114</v>
      </c>
      <c r="J393" s="37"/>
      <c r="K393" s="1" t="s">
        <v>2019</v>
      </c>
      <c r="L393" s="1">
        <f t="shared" si="6"/>
        <v>1</v>
      </c>
    </row>
    <row r="394" spans="1:12" ht="15.75" customHeight="1" x14ac:dyDescent="0.2">
      <c r="A394" s="1" t="s">
        <v>259</v>
      </c>
      <c r="B394" s="1" t="s">
        <v>3362</v>
      </c>
      <c r="C394" s="1" t="s">
        <v>2113</v>
      </c>
      <c r="D394" s="1" t="s">
        <v>3363</v>
      </c>
      <c r="E394" s="1" t="s">
        <v>2114</v>
      </c>
      <c r="F394" s="1" t="s">
        <v>3364</v>
      </c>
      <c r="G394" s="1" t="s">
        <v>2114</v>
      </c>
      <c r="J394" s="37"/>
      <c r="K394" s="1" t="s">
        <v>3365</v>
      </c>
      <c r="L394" s="1">
        <f t="shared" si="6"/>
        <v>1</v>
      </c>
    </row>
    <row r="395" spans="1:12" ht="15.75" customHeight="1" x14ac:dyDescent="0.2">
      <c r="A395" s="1" t="s">
        <v>262</v>
      </c>
      <c r="B395" s="1" t="s">
        <v>3202</v>
      </c>
      <c r="C395" s="1" t="s">
        <v>2113</v>
      </c>
      <c r="D395" s="1" t="s">
        <v>3204</v>
      </c>
      <c r="E395" s="1" t="s">
        <v>2114</v>
      </c>
      <c r="F395" s="1" t="s">
        <v>3366</v>
      </c>
      <c r="G395" s="1" t="s">
        <v>2114</v>
      </c>
      <c r="J395" s="37"/>
      <c r="K395" s="1" t="s">
        <v>3367</v>
      </c>
      <c r="L395" s="1">
        <f t="shared" si="6"/>
        <v>1</v>
      </c>
    </row>
    <row r="396" spans="1:12" ht="15.75" customHeight="1" x14ac:dyDescent="0.2">
      <c r="A396" s="1" t="s">
        <v>267</v>
      </c>
      <c r="B396" s="1" t="s">
        <v>2454</v>
      </c>
      <c r="C396" s="1" t="s">
        <v>2113</v>
      </c>
      <c r="D396" s="1" t="s">
        <v>2456</v>
      </c>
      <c r="E396" s="1" t="s">
        <v>2114</v>
      </c>
      <c r="F396" s="1" t="s">
        <v>3369</v>
      </c>
      <c r="G396" s="1" t="s">
        <v>2114</v>
      </c>
      <c r="J396" s="37"/>
      <c r="K396" s="1" t="s">
        <v>3371</v>
      </c>
      <c r="L396" s="1">
        <f t="shared" si="6"/>
        <v>1</v>
      </c>
    </row>
    <row r="397" spans="1:12" ht="15.75" customHeight="1" x14ac:dyDescent="0.2">
      <c r="A397" s="1" t="s">
        <v>272</v>
      </c>
      <c r="B397" s="1" t="s">
        <v>1133</v>
      </c>
      <c r="C397" s="1" t="s">
        <v>2113</v>
      </c>
      <c r="D397" s="1" t="s">
        <v>1135</v>
      </c>
      <c r="E397" s="1" t="s">
        <v>2114</v>
      </c>
      <c r="F397" s="1" t="s">
        <v>3372</v>
      </c>
      <c r="G397" s="1" t="s">
        <v>2114</v>
      </c>
      <c r="J397" s="37"/>
      <c r="K397" s="1" t="s">
        <v>3373</v>
      </c>
      <c r="L397" s="1">
        <f t="shared" si="6"/>
        <v>1</v>
      </c>
    </row>
    <row r="398" spans="1:12" ht="15.75" customHeight="1" x14ac:dyDescent="0.2">
      <c r="A398" s="1" t="s">
        <v>272</v>
      </c>
      <c r="B398" s="1" t="s">
        <v>1142</v>
      </c>
      <c r="C398" s="1" t="s">
        <v>2136</v>
      </c>
      <c r="D398" s="1" t="s">
        <v>1135</v>
      </c>
      <c r="E398" s="1">
        <v>99.5</v>
      </c>
      <c r="F398" s="1" t="s">
        <v>3375</v>
      </c>
      <c r="G398" s="1" t="s">
        <v>3372</v>
      </c>
      <c r="J398" s="37"/>
      <c r="K398" s="1" t="s">
        <v>3377</v>
      </c>
      <c r="L398" s="1">
        <f t="shared" si="6"/>
        <v>1</v>
      </c>
    </row>
    <row r="399" spans="1:12" ht="15.75" customHeight="1" x14ac:dyDescent="0.2">
      <c r="A399" s="1" t="s">
        <v>273</v>
      </c>
      <c r="B399" s="1" t="s">
        <v>3379</v>
      </c>
      <c r="C399" s="1" t="s">
        <v>2113</v>
      </c>
      <c r="D399" s="1" t="s">
        <v>2208</v>
      </c>
      <c r="E399" s="1" t="s">
        <v>2114</v>
      </c>
      <c r="F399" s="1" t="s">
        <v>3380</v>
      </c>
      <c r="G399" s="1" t="s">
        <v>2114</v>
      </c>
      <c r="J399" s="37"/>
      <c r="K399" s="1" t="s">
        <v>1455</v>
      </c>
      <c r="L399" s="1">
        <f t="shared" si="6"/>
        <v>1</v>
      </c>
    </row>
    <row r="400" spans="1:12" ht="15.75" customHeight="1" x14ac:dyDescent="0.2">
      <c r="A400" s="1" t="s">
        <v>273</v>
      </c>
      <c r="B400" s="1" t="s">
        <v>3381</v>
      </c>
      <c r="C400" s="1" t="s">
        <v>2136</v>
      </c>
      <c r="D400" s="1" t="s">
        <v>2208</v>
      </c>
      <c r="E400" s="1">
        <v>99.6</v>
      </c>
      <c r="F400" s="1" t="s">
        <v>3382</v>
      </c>
      <c r="G400" s="1" t="s">
        <v>3380</v>
      </c>
      <c r="J400" s="37"/>
      <c r="K400" s="1" t="s">
        <v>1451</v>
      </c>
      <c r="L400" s="1">
        <f t="shared" si="6"/>
        <v>1</v>
      </c>
    </row>
    <row r="401" spans="1:12" ht="15.75" customHeight="1" x14ac:dyDescent="0.2">
      <c r="A401" s="1" t="s">
        <v>399</v>
      </c>
      <c r="B401" s="1" t="s">
        <v>3385</v>
      </c>
      <c r="C401" s="1" t="s">
        <v>2136</v>
      </c>
      <c r="D401" s="1" t="s">
        <v>2208</v>
      </c>
      <c r="E401" s="1">
        <v>99.6</v>
      </c>
      <c r="F401" s="1" t="s">
        <v>3386</v>
      </c>
      <c r="G401" s="1" t="s">
        <v>3380</v>
      </c>
      <c r="J401" s="37"/>
      <c r="K401" s="1" t="s">
        <v>3388</v>
      </c>
      <c r="L401" s="1">
        <f t="shared" si="6"/>
        <v>1</v>
      </c>
    </row>
    <row r="402" spans="1:12" ht="15.75" customHeight="1" x14ac:dyDescent="0.2">
      <c r="A402" s="1" t="s">
        <v>282</v>
      </c>
      <c r="B402" s="1" t="s">
        <v>3389</v>
      </c>
      <c r="C402" s="1" t="s">
        <v>2136</v>
      </c>
      <c r="D402" s="1" t="s">
        <v>2208</v>
      </c>
      <c r="E402" s="1">
        <v>99.2</v>
      </c>
      <c r="F402" s="1" t="s">
        <v>3390</v>
      </c>
      <c r="G402" s="1" t="s">
        <v>3380</v>
      </c>
      <c r="J402" s="37"/>
      <c r="K402" s="1" t="s">
        <v>3391</v>
      </c>
      <c r="L402" s="1">
        <f t="shared" si="6"/>
        <v>1</v>
      </c>
    </row>
    <row r="403" spans="1:12" ht="15.75" customHeight="1" x14ac:dyDescent="0.2">
      <c r="A403" s="1" t="s">
        <v>276</v>
      </c>
      <c r="B403" s="1" t="s">
        <v>3392</v>
      </c>
      <c r="C403" s="1" t="s">
        <v>2113</v>
      </c>
      <c r="D403" s="1" t="s">
        <v>3393</v>
      </c>
      <c r="E403" s="1" t="s">
        <v>2114</v>
      </c>
      <c r="F403" s="1" t="s">
        <v>3394</v>
      </c>
      <c r="G403" s="1" t="s">
        <v>2114</v>
      </c>
      <c r="J403" s="37"/>
      <c r="K403" s="1" t="s">
        <v>1469</v>
      </c>
      <c r="L403" s="1">
        <f t="shared" si="6"/>
        <v>1</v>
      </c>
    </row>
    <row r="404" spans="1:12" ht="15.75" customHeight="1" x14ac:dyDescent="0.2">
      <c r="A404" s="1" t="s">
        <v>280</v>
      </c>
      <c r="B404" s="1" t="s">
        <v>3396</v>
      </c>
      <c r="C404" s="1" t="s">
        <v>2113</v>
      </c>
      <c r="D404" s="1" t="s">
        <v>3397</v>
      </c>
      <c r="E404" s="1" t="s">
        <v>2114</v>
      </c>
      <c r="F404" s="1" t="s">
        <v>3398</v>
      </c>
      <c r="G404" s="1" t="s">
        <v>2114</v>
      </c>
      <c r="J404" s="37"/>
      <c r="K404" s="1" t="s">
        <v>3399</v>
      </c>
      <c r="L404" s="1">
        <f t="shared" ref="L404:L467" si="7">COUNTIF(D:D,K404)</f>
        <v>1</v>
      </c>
    </row>
    <row r="405" spans="1:12" ht="15.75" customHeight="1" x14ac:dyDescent="0.2">
      <c r="A405" s="1" t="s">
        <v>280</v>
      </c>
      <c r="B405" s="1" t="s">
        <v>3400</v>
      </c>
      <c r="C405" s="1" t="s">
        <v>2113</v>
      </c>
      <c r="D405" s="1" t="s">
        <v>3402</v>
      </c>
      <c r="E405" s="1" t="s">
        <v>2114</v>
      </c>
      <c r="F405" s="1" t="s">
        <v>3403</v>
      </c>
      <c r="G405" s="1" t="s">
        <v>2114</v>
      </c>
      <c r="J405" s="37"/>
      <c r="K405" s="1" t="s">
        <v>3404</v>
      </c>
      <c r="L405" s="1">
        <f t="shared" si="7"/>
        <v>1</v>
      </c>
    </row>
    <row r="406" spans="1:12" ht="15.75" customHeight="1" x14ac:dyDescent="0.2">
      <c r="A406" s="1" t="s">
        <v>285</v>
      </c>
      <c r="B406" s="1" t="s">
        <v>3406</v>
      </c>
      <c r="C406" s="1" t="s">
        <v>2113</v>
      </c>
      <c r="D406" s="1" t="s">
        <v>3407</v>
      </c>
      <c r="E406" s="1" t="s">
        <v>2114</v>
      </c>
      <c r="F406" s="1" t="s">
        <v>3408</v>
      </c>
      <c r="G406" s="1" t="s">
        <v>2114</v>
      </c>
      <c r="J406" s="37"/>
      <c r="K406" s="1" t="s">
        <v>3409</v>
      </c>
      <c r="L406" s="1">
        <f t="shared" si="7"/>
        <v>1</v>
      </c>
    </row>
    <row r="407" spans="1:12" ht="15.75" customHeight="1" x14ac:dyDescent="0.2">
      <c r="A407" s="1" t="s">
        <v>287</v>
      </c>
      <c r="B407" s="1" t="s">
        <v>3410</v>
      </c>
      <c r="C407" s="1" t="s">
        <v>2113</v>
      </c>
      <c r="D407" s="1" t="s">
        <v>3411</v>
      </c>
      <c r="E407" s="1" t="s">
        <v>2114</v>
      </c>
      <c r="F407" s="1" t="s">
        <v>3412</v>
      </c>
      <c r="G407" s="1" t="s">
        <v>2114</v>
      </c>
      <c r="J407" s="37"/>
      <c r="K407" s="1" t="s">
        <v>3414</v>
      </c>
      <c r="L407" s="1">
        <f t="shared" si="7"/>
        <v>1</v>
      </c>
    </row>
    <row r="408" spans="1:12" ht="15.75" customHeight="1" x14ac:dyDescent="0.2">
      <c r="A408" s="1" t="s">
        <v>288</v>
      </c>
      <c r="B408" s="1" t="s">
        <v>3415</v>
      </c>
      <c r="C408" s="1" t="s">
        <v>2113</v>
      </c>
      <c r="D408" s="1" t="s">
        <v>3417</v>
      </c>
      <c r="E408" s="1" t="s">
        <v>2114</v>
      </c>
      <c r="F408" s="1" t="s">
        <v>3418</v>
      </c>
      <c r="G408" s="1" t="s">
        <v>2114</v>
      </c>
      <c r="J408" s="37"/>
      <c r="K408" s="1" t="s">
        <v>2139</v>
      </c>
      <c r="L408" s="1">
        <f t="shared" si="7"/>
        <v>1</v>
      </c>
    </row>
    <row r="409" spans="1:12" ht="15.75" customHeight="1" x14ac:dyDescent="0.2">
      <c r="A409" s="1" t="s">
        <v>288</v>
      </c>
      <c r="B409" s="1" t="s">
        <v>2121</v>
      </c>
      <c r="C409" s="1" t="s">
        <v>2113</v>
      </c>
      <c r="D409" s="1" t="s">
        <v>2123</v>
      </c>
      <c r="E409" s="1" t="s">
        <v>2114</v>
      </c>
      <c r="F409" s="1" t="s">
        <v>3419</v>
      </c>
      <c r="G409" s="1" t="s">
        <v>2114</v>
      </c>
      <c r="J409" s="37"/>
      <c r="K409" s="1" t="s">
        <v>2355</v>
      </c>
      <c r="L409" s="1">
        <f t="shared" si="7"/>
        <v>1</v>
      </c>
    </row>
    <row r="410" spans="1:12" ht="15.75" customHeight="1" x14ac:dyDescent="0.2">
      <c r="A410" s="1" t="s">
        <v>292</v>
      </c>
      <c r="B410" s="1" t="s">
        <v>2954</v>
      </c>
      <c r="C410" s="1" t="s">
        <v>2113</v>
      </c>
      <c r="D410" s="1" t="s">
        <v>2476</v>
      </c>
      <c r="E410" s="1" t="s">
        <v>2114</v>
      </c>
      <c r="F410" s="1" t="s">
        <v>3422</v>
      </c>
      <c r="G410" s="1" t="s">
        <v>2114</v>
      </c>
      <c r="J410" s="37"/>
      <c r="K410" s="1" t="s">
        <v>1662</v>
      </c>
      <c r="L410" s="1">
        <f t="shared" si="7"/>
        <v>1</v>
      </c>
    </row>
    <row r="411" spans="1:12" ht="15.75" customHeight="1" x14ac:dyDescent="0.2">
      <c r="A411" s="1" t="s">
        <v>309</v>
      </c>
      <c r="B411" s="1" t="s">
        <v>2959</v>
      </c>
      <c r="C411" s="1" t="s">
        <v>2136</v>
      </c>
      <c r="D411" s="1" t="s">
        <v>2476</v>
      </c>
      <c r="E411" s="1">
        <v>99.8</v>
      </c>
      <c r="F411" s="1" t="s">
        <v>3424</v>
      </c>
      <c r="G411" s="1" t="s">
        <v>3422</v>
      </c>
      <c r="J411" s="37"/>
      <c r="K411" s="1" t="s">
        <v>1599</v>
      </c>
      <c r="L411" s="1">
        <f t="shared" si="7"/>
        <v>1</v>
      </c>
    </row>
    <row r="412" spans="1:12" ht="15.75" customHeight="1" x14ac:dyDescent="0.2">
      <c r="A412" s="1" t="s">
        <v>298</v>
      </c>
      <c r="B412" s="1" t="s">
        <v>2640</v>
      </c>
      <c r="C412" s="1" t="s">
        <v>2113</v>
      </c>
      <c r="D412" s="1" t="s">
        <v>2643</v>
      </c>
      <c r="E412" s="1" t="s">
        <v>2114</v>
      </c>
      <c r="F412" s="1" t="s">
        <v>3425</v>
      </c>
      <c r="G412" s="1" t="s">
        <v>2114</v>
      </c>
      <c r="J412" s="37"/>
      <c r="K412" s="1" t="s">
        <v>3428</v>
      </c>
      <c r="L412" s="1">
        <f t="shared" si="7"/>
        <v>1</v>
      </c>
    </row>
    <row r="413" spans="1:12" ht="15.75" customHeight="1" x14ac:dyDescent="0.2">
      <c r="A413" s="1" t="s">
        <v>299</v>
      </c>
      <c r="B413" s="1" t="s">
        <v>3429</v>
      </c>
      <c r="C413" s="1" t="s">
        <v>2113</v>
      </c>
      <c r="D413" s="1" t="s">
        <v>3431</v>
      </c>
      <c r="E413" s="1" t="s">
        <v>2114</v>
      </c>
      <c r="F413" s="1" t="s">
        <v>3432</v>
      </c>
      <c r="G413" s="1" t="s">
        <v>2114</v>
      </c>
      <c r="J413" s="37"/>
      <c r="K413" s="1" t="s">
        <v>3433</v>
      </c>
      <c r="L413" s="1">
        <f t="shared" si="7"/>
        <v>1</v>
      </c>
    </row>
    <row r="414" spans="1:12" ht="15.75" customHeight="1" x14ac:dyDescent="0.2">
      <c r="A414" s="1" t="s">
        <v>310</v>
      </c>
      <c r="B414" s="1" t="s">
        <v>3434</v>
      </c>
      <c r="C414" s="1" t="s">
        <v>2113</v>
      </c>
      <c r="D414" s="1" t="s">
        <v>2171</v>
      </c>
      <c r="E414" s="1" t="s">
        <v>2114</v>
      </c>
      <c r="F414" s="1" t="s">
        <v>3435</v>
      </c>
      <c r="G414" s="1" t="s">
        <v>2114</v>
      </c>
      <c r="J414" s="37"/>
      <c r="K414" s="1" t="s">
        <v>1619</v>
      </c>
      <c r="L414" s="1">
        <f t="shared" si="7"/>
        <v>1</v>
      </c>
    </row>
    <row r="415" spans="1:12" ht="15.75" customHeight="1" x14ac:dyDescent="0.2">
      <c r="A415" s="1" t="s">
        <v>416</v>
      </c>
      <c r="B415" s="1" t="s">
        <v>3437</v>
      </c>
      <c r="C415" s="1" t="s">
        <v>2136</v>
      </c>
      <c r="D415" s="1" t="s">
        <v>2171</v>
      </c>
      <c r="E415" s="1">
        <v>99.9</v>
      </c>
      <c r="F415" s="1" t="s">
        <v>3438</v>
      </c>
      <c r="G415" s="1" t="s">
        <v>3435</v>
      </c>
      <c r="J415" s="37"/>
      <c r="K415" s="1" t="s">
        <v>2738</v>
      </c>
      <c r="L415" s="1">
        <f t="shared" si="7"/>
        <v>1</v>
      </c>
    </row>
    <row r="416" spans="1:12" ht="15.75" customHeight="1" x14ac:dyDescent="0.2">
      <c r="A416" s="1" t="s">
        <v>590</v>
      </c>
      <c r="B416" s="1" t="s">
        <v>3440</v>
      </c>
      <c r="C416" s="1" t="s">
        <v>2136</v>
      </c>
      <c r="D416" s="1" t="s">
        <v>2171</v>
      </c>
      <c r="E416" s="1">
        <v>99.9</v>
      </c>
      <c r="F416" s="1" t="s">
        <v>3441</v>
      </c>
      <c r="G416" s="1" t="s">
        <v>3435</v>
      </c>
      <c r="J416" s="37"/>
      <c r="K416" s="1" t="s">
        <v>1968</v>
      </c>
      <c r="L416" s="1">
        <f t="shared" si="7"/>
        <v>1</v>
      </c>
    </row>
    <row r="417" spans="1:12" ht="15.75" customHeight="1" x14ac:dyDescent="0.2">
      <c r="A417" s="1" t="s">
        <v>416</v>
      </c>
      <c r="B417" s="1" t="s">
        <v>3442</v>
      </c>
      <c r="C417" s="1" t="s">
        <v>2136</v>
      </c>
      <c r="D417" s="1" t="s">
        <v>2171</v>
      </c>
      <c r="E417" s="1">
        <v>99.8</v>
      </c>
      <c r="F417" s="1" t="s">
        <v>3445</v>
      </c>
      <c r="G417" s="1" t="s">
        <v>3435</v>
      </c>
      <c r="J417" s="37"/>
      <c r="K417" s="1" t="s">
        <v>1901</v>
      </c>
      <c r="L417" s="1">
        <f t="shared" si="7"/>
        <v>1</v>
      </c>
    </row>
    <row r="418" spans="1:12" ht="15.75" customHeight="1" x14ac:dyDescent="0.2">
      <c r="A418" s="1" t="s">
        <v>311</v>
      </c>
      <c r="B418" s="1" t="s">
        <v>1508</v>
      </c>
      <c r="C418" s="1" t="s">
        <v>2113</v>
      </c>
      <c r="D418" s="1" t="s">
        <v>1488</v>
      </c>
      <c r="E418" s="1" t="s">
        <v>2114</v>
      </c>
      <c r="F418" s="1" t="s">
        <v>3447</v>
      </c>
      <c r="G418" s="1" t="s">
        <v>2114</v>
      </c>
      <c r="J418" s="37"/>
      <c r="K418" s="1" t="s">
        <v>1922</v>
      </c>
      <c r="L418" s="1">
        <f t="shared" si="7"/>
        <v>1</v>
      </c>
    </row>
    <row r="419" spans="1:12" ht="15.75" customHeight="1" x14ac:dyDescent="0.2">
      <c r="A419" s="1" t="s">
        <v>455</v>
      </c>
      <c r="B419" s="1" t="s">
        <v>1531</v>
      </c>
      <c r="C419" s="1" t="s">
        <v>2136</v>
      </c>
      <c r="D419" s="1" t="s">
        <v>1488</v>
      </c>
      <c r="E419" s="1">
        <v>99.3</v>
      </c>
      <c r="F419" s="1" t="s">
        <v>3449</v>
      </c>
      <c r="G419" s="1" t="s">
        <v>3447</v>
      </c>
      <c r="J419" s="37"/>
      <c r="K419" s="1" t="s">
        <v>1927</v>
      </c>
      <c r="L419" s="1">
        <f t="shared" si="7"/>
        <v>1</v>
      </c>
    </row>
    <row r="420" spans="1:12" ht="15.75" customHeight="1" x14ac:dyDescent="0.2">
      <c r="A420" s="1" t="s">
        <v>570</v>
      </c>
      <c r="B420" s="1" t="s">
        <v>1504</v>
      </c>
      <c r="C420" s="1" t="s">
        <v>2136</v>
      </c>
      <c r="D420" s="1" t="s">
        <v>1488</v>
      </c>
      <c r="E420" s="1">
        <v>99.3</v>
      </c>
      <c r="F420" s="1" t="s">
        <v>3451</v>
      </c>
      <c r="G420" s="1" t="s">
        <v>3447</v>
      </c>
      <c r="J420" s="37"/>
      <c r="K420" s="1" t="s">
        <v>3452</v>
      </c>
      <c r="L420" s="1">
        <f t="shared" si="7"/>
        <v>1</v>
      </c>
    </row>
    <row r="421" spans="1:12" ht="15.75" customHeight="1" x14ac:dyDescent="0.2">
      <c r="A421" s="1" t="s">
        <v>313</v>
      </c>
      <c r="B421" s="1" t="s">
        <v>1487</v>
      </c>
      <c r="C421" s="1" t="s">
        <v>2136</v>
      </c>
      <c r="D421" s="1" t="s">
        <v>1488</v>
      </c>
      <c r="E421" s="1">
        <v>99.2</v>
      </c>
      <c r="F421" s="1" t="s">
        <v>3454</v>
      </c>
      <c r="G421" s="1" t="s">
        <v>3447</v>
      </c>
      <c r="J421" s="37"/>
      <c r="K421" s="1" t="s">
        <v>758</v>
      </c>
      <c r="L421" s="1">
        <f t="shared" si="7"/>
        <v>1</v>
      </c>
    </row>
    <row r="422" spans="1:12" ht="15.75" customHeight="1" x14ac:dyDescent="0.2">
      <c r="A422" s="1" t="s">
        <v>490</v>
      </c>
      <c r="B422" s="1" t="s">
        <v>1558</v>
      </c>
      <c r="C422" s="1" t="s">
        <v>2136</v>
      </c>
      <c r="D422" s="1" t="s">
        <v>1488</v>
      </c>
      <c r="E422" s="1">
        <v>99.2</v>
      </c>
      <c r="F422" s="1" t="s">
        <v>3457</v>
      </c>
      <c r="G422" s="1" t="s">
        <v>3447</v>
      </c>
      <c r="J422" s="37"/>
      <c r="K422" s="1" t="s">
        <v>3127</v>
      </c>
      <c r="L422" s="1">
        <f t="shared" si="7"/>
        <v>1</v>
      </c>
    </row>
    <row r="423" spans="1:12" ht="15.75" customHeight="1" x14ac:dyDescent="0.2">
      <c r="A423" s="1" t="s">
        <v>570</v>
      </c>
      <c r="B423" s="1" t="s">
        <v>1499</v>
      </c>
      <c r="C423" s="1" t="s">
        <v>2136</v>
      </c>
      <c r="D423" s="1" t="s">
        <v>1488</v>
      </c>
      <c r="E423" s="1">
        <v>99</v>
      </c>
      <c r="F423" s="1" t="s">
        <v>3458</v>
      </c>
      <c r="G423" s="1" t="s">
        <v>3447</v>
      </c>
      <c r="J423" s="37"/>
      <c r="K423" s="1" t="s">
        <v>1685</v>
      </c>
      <c r="L423" s="1">
        <f t="shared" si="7"/>
        <v>1</v>
      </c>
    </row>
    <row r="424" spans="1:12" ht="15.75" customHeight="1" x14ac:dyDescent="0.2">
      <c r="A424" s="1" t="s">
        <v>638</v>
      </c>
      <c r="B424" s="1" t="s">
        <v>1496</v>
      </c>
      <c r="C424" s="1" t="s">
        <v>2136</v>
      </c>
      <c r="D424" s="1" t="s">
        <v>1488</v>
      </c>
      <c r="E424" s="1">
        <v>99</v>
      </c>
      <c r="F424" s="1" t="s">
        <v>3460</v>
      </c>
      <c r="G424" s="1" t="s">
        <v>3447</v>
      </c>
      <c r="J424" s="37"/>
      <c r="K424" s="1" t="s">
        <v>3462</v>
      </c>
      <c r="L424" s="1">
        <f t="shared" si="7"/>
        <v>1</v>
      </c>
    </row>
    <row r="425" spans="1:12" ht="15.75" customHeight="1" x14ac:dyDescent="0.2">
      <c r="A425" s="1" t="s">
        <v>316</v>
      </c>
      <c r="B425" s="1" t="s">
        <v>3463</v>
      </c>
      <c r="C425" s="1" t="s">
        <v>2113</v>
      </c>
      <c r="D425" s="1" t="s">
        <v>2483</v>
      </c>
      <c r="E425" s="1" t="s">
        <v>2114</v>
      </c>
      <c r="F425" s="1" t="s">
        <v>3464</v>
      </c>
      <c r="G425" s="1" t="s">
        <v>2114</v>
      </c>
      <c r="J425" s="37"/>
      <c r="K425" s="1" t="s">
        <v>1989</v>
      </c>
      <c r="L425" s="1">
        <f t="shared" si="7"/>
        <v>1</v>
      </c>
    </row>
    <row r="426" spans="1:12" ht="15.75" customHeight="1" x14ac:dyDescent="0.2">
      <c r="A426" s="1" t="s">
        <v>317</v>
      </c>
      <c r="B426" s="1" t="s">
        <v>1765</v>
      </c>
      <c r="C426" s="1" t="s">
        <v>2113</v>
      </c>
      <c r="D426" s="1" t="s">
        <v>1766</v>
      </c>
      <c r="E426" s="1" t="s">
        <v>2114</v>
      </c>
      <c r="F426" s="1" t="s">
        <v>3465</v>
      </c>
      <c r="G426" s="1" t="s">
        <v>2114</v>
      </c>
      <c r="J426" s="37"/>
      <c r="K426" s="1" t="s">
        <v>3466</v>
      </c>
      <c r="L426" s="1">
        <f t="shared" si="7"/>
        <v>1</v>
      </c>
    </row>
    <row r="427" spans="1:12" ht="15.75" customHeight="1" x14ac:dyDescent="0.2">
      <c r="A427" s="1" t="s">
        <v>318</v>
      </c>
      <c r="B427" s="1" t="s">
        <v>3467</v>
      </c>
      <c r="C427" s="1" t="s">
        <v>2113</v>
      </c>
      <c r="D427" s="1" t="s">
        <v>2487</v>
      </c>
      <c r="E427" s="1" t="s">
        <v>2114</v>
      </c>
      <c r="F427" s="1" t="s">
        <v>3469</v>
      </c>
      <c r="G427" s="1" t="s">
        <v>2114</v>
      </c>
      <c r="J427" s="37"/>
      <c r="K427" s="1" t="s">
        <v>3470</v>
      </c>
      <c r="L427" s="1">
        <f t="shared" si="7"/>
        <v>1</v>
      </c>
    </row>
    <row r="428" spans="1:12" ht="15.75" customHeight="1" x14ac:dyDescent="0.2">
      <c r="A428" s="1" t="s">
        <v>319</v>
      </c>
      <c r="B428" s="1" t="s">
        <v>3471</v>
      </c>
      <c r="C428" s="1" t="s">
        <v>2113</v>
      </c>
      <c r="D428" s="1" t="s">
        <v>2177</v>
      </c>
      <c r="E428" s="1" t="s">
        <v>2114</v>
      </c>
      <c r="F428" s="1" t="s">
        <v>3472</v>
      </c>
      <c r="G428" s="1" t="s">
        <v>2114</v>
      </c>
      <c r="J428" s="37"/>
      <c r="K428" s="1" t="s">
        <v>3473</v>
      </c>
      <c r="L428" s="1">
        <f t="shared" si="7"/>
        <v>1</v>
      </c>
    </row>
    <row r="429" spans="1:12" ht="15.75" customHeight="1" x14ac:dyDescent="0.2">
      <c r="A429" s="1" t="s">
        <v>319</v>
      </c>
      <c r="B429" s="1" t="s">
        <v>3475</v>
      </c>
      <c r="C429" s="1" t="s">
        <v>2136</v>
      </c>
      <c r="D429" s="1" t="s">
        <v>2177</v>
      </c>
      <c r="E429" s="1">
        <v>99.5</v>
      </c>
      <c r="F429" s="1" t="s">
        <v>3476</v>
      </c>
      <c r="G429" s="1" t="s">
        <v>3472</v>
      </c>
      <c r="J429" s="37"/>
      <c r="K429" s="1" t="s">
        <v>3477</v>
      </c>
      <c r="L429" s="1">
        <f t="shared" si="7"/>
        <v>1</v>
      </c>
    </row>
    <row r="430" spans="1:12" ht="15.75" customHeight="1" x14ac:dyDescent="0.2">
      <c r="A430" s="1" t="s">
        <v>319</v>
      </c>
      <c r="B430" s="1" t="s">
        <v>3479</v>
      </c>
      <c r="C430" s="1" t="s">
        <v>2136</v>
      </c>
      <c r="D430" s="1" t="s">
        <v>2177</v>
      </c>
      <c r="E430" s="1">
        <v>99.5</v>
      </c>
      <c r="F430" s="1" t="s">
        <v>3480</v>
      </c>
      <c r="G430" s="1" t="s">
        <v>3472</v>
      </c>
      <c r="J430" s="37"/>
      <c r="K430" s="1" t="s">
        <v>3481</v>
      </c>
      <c r="L430" s="1">
        <f t="shared" si="7"/>
        <v>1</v>
      </c>
    </row>
    <row r="431" spans="1:12" ht="15.75" customHeight="1" x14ac:dyDescent="0.2">
      <c r="A431" s="1" t="s">
        <v>323</v>
      </c>
      <c r="B431" s="1" t="s">
        <v>3482</v>
      </c>
      <c r="C431" s="1" t="s">
        <v>2136</v>
      </c>
      <c r="D431" s="1" t="s">
        <v>2177</v>
      </c>
      <c r="E431" s="1">
        <v>99</v>
      </c>
      <c r="F431" s="1" t="s">
        <v>3483</v>
      </c>
      <c r="G431" s="1" t="s">
        <v>3472</v>
      </c>
      <c r="J431" s="37"/>
      <c r="K431" s="1" t="s">
        <v>3091</v>
      </c>
      <c r="L431" s="1">
        <f t="shared" si="7"/>
        <v>1</v>
      </c>
    </row>
    <row r="432" spans="1:12" ht="15.75" customHeight="1" x14ac:dyDescent="0.2">
      <c r="A432" s="1" t="s">
        <v>320</v>
      </c>
      <c r="B432" s="1" t="s">
        <v>3485</v>
      </c>
      <c r="C432" s="1" t="s">
        <v>2113</v>
      </c>
      <c r="D432" s="1" t="s">
        <v>2492</v>
      </c>
      <c r="E432" s="1" t="s">
        <v>2114</v>
      </c>
      <c r="F432" s="1" t="s">
        <v>3487</v>
      </c>
      <c r="G432" s="1" t="s">
        <v>2114</v>
      </c>
      <c r="J432" s="37"/>
      <c r="K432" s="1" t="s">
        <v>3488</v>
      </c>
      <c r="L432" s="1">
        <f t="shared" si="7"/>
        <v>1</v>
      </c>
    </row>
    <row r="433" spans="1:12" ht="15.75" customHeight="1" x14ac:dyDescent="0.2">
      <c r="A433" s="1" t="s">
        <v>321</v>
      </c>
      <c r="B433" s="1" t="s">
        <v>3489</v>
      </c>
      <c r="C433" s="1" t="s">
        <v>2113</v>
      </c>
      <c r="D433" s="1" t="s">
        <v>2494</v>
      </c>
      <c r="E433" s="1" t="s">
        <v>2114</v>
      </c>
      <c r="F433" s="1" t="s">
        <v>3490</v>
      </c>
      <c r="G433" s="1" t="s">
        <v>2114</v>
      </c>
      <c r="J433" s="37"/>
      <c r="K433" s="1" t="s">
        <v>3491</v>
      </c>
      <c r="L433" s="1">
        <f t="shared" si="7"/>
        <v>1</v>
      </c>
    </row>
    <row r="434" spans="1:12" ht="15.75" customHeight="1" x14ac:dyDescent="0.2">
      <c r="A434" s="1" t="s">
        <v>322</v>
      </c>
      <c r="B434" s="1" t="s">
        <v>3494</v>
      </c>
      <c r="C434" s="1" t="s">
        <v>2113</v>
      </c>
      <c r="D434" s="1" t="s">
        <v>2279</v>
      </c>
      <c r="E434" s="1" t="s">
        <v>2114</v>
      </c>
      <c r="F434" s="1" t="s">
        <v>3496</v>
      </c>
      <c r="G434" s="1" t="s">
        <v>2114</v>
      </c>
      <c r="J434" s="37"/>
      <c r="K434" s="1" t="s">
        <v>3497</v>
      </c>
      <c r="L434" s="1">
        <f t="shared" si="7"/>
        <v>1</v>
      </c>
    </row>
    <row r="435" spans="1:12" ht="15.75" customHeight="1" x14ac:dyDescent="0.2">
      <c r="A435" s="1" t="s">
        <v>871</v>
      </c>
      <c r="B435" s="1" t="s">
        <v>3498</v>
      </c>
      <c r="C435" s="1" t="s">
        <v>2136</v>
      </c>
      <c r="D435" s="1" t="s">
        <v>2279</v>
      </c>
      <c r="E435" s="1">
        <v>99.4</v>
      </c>
      <c r="F435" s="1" t="s">
        <v>3499</v>
      </c>
      <c r="G435" s="1" t="s">
        <v>3496</v>
      </c>
      <c r="J435" s="37"/>
      <c r="K435" s="1" t="s">
        <v>3500</v>
      </c>
      <c r="L435" s="1">
        <f t="shared" si="7"/>
        <v>1</v>
      </c>
    </row>
    <row r="436" spans="1:12" ht="15.75" customHeight="1" x14ac:dyDescent="0.2">
      <c r="A436" s="1" t="s">
        <v>326</v>
      </c>
      <c r="B436" s="1" t="s">
        <v>3501</v>
      </c>
      <c r="C436" s="1" t="s">
        <v>2113</v>
      </c>
      <c r="D436" s="1" t="s">
        <v>2497</v>
      </c>
      <c r="E436" s="1" t="s">
        <v>2114</v>
      </c>
      <c r="F436" s="1" t="s">
        <v>3502</v>
      </c>
      <c r="G436" s="1" t="s">
        <v>2114</v>
      </c>
      <c r="J436" s="37"/>
      <c r="K436" s="1" t="s">
        <v>1665</v>
      </c>
      <c r="L436" s="1">
        <f t="shared" si="7"/>
        <v>1</v>
      </c>
    </row>
    <row r="437" spans="1:12" ht="15.75" customHeight="1" x14ac:dyDescent="0.2">
      <c r="A437" s="1" t="s">
        <v>329</v>
      </c>
      <c r="B437" s="1" t="s">
        <v>3504</v>
      </c>
      <c r="C437" s="1" t="s">
        <v>2113</v>
      </c>
      <c r="D437" s="1" t="s">
        <v>2501</v>
      </c>
      <c r="E437" s="1" t="s">
        <v>2114</v>
      </c>
      <c r="F437" s="1" t="s">
        <v>3505</v>
      </c>
      <c r="G437" s="1" t="s">
        <v>2114</v>
      </c>
      <c r="J437" s="37"/>
      <c r="K437" s="1" t="s">
        <v>1669</v>
      </c>
      <c r="L437" s="1">
        <f t="shared" si="7"/>
        <v>1</v>
      </c>
    </row>
    <row r="438" spans="1:12" ht="15.75" customHeight="1" x14ac:dyDescent="0.2">
      <c r="A438" s="1" t="s">
        <v>330</v>
      </c>
      <c r="B438" s="1" t="s">
        <v>2360</v>
      </c>
      <c r="C438" s="1" t="s">
        <v>2113</v>
      </c>
      <c r="D438" s="1" t="s">
        <v>2361</v>
      </c>
      <c r="E438" s="1" t="s">
        <v>2114</v>
      </c>
      <c r="F438" s="1" t="s">
        <v>3506</v>
      </c>
      <c r="G438" s="1" t="s">
        <v>2114</v>
      </c>
      <c r="J438" s="37"/>
      <c r="K438" s="1" t="s">
        <v>3507</v>
      </c>
      <c r="L438" s="1">
        <f t="shared" si="7"/>
        <v>1</v>
      </c>
    </row>
    <row r="439" spans="1:12" ht="15.75" customHeight="1" x14ac:dyDescent="0.2">
      <c r="A439" s="1" t="s">
        <v>331</v>
      </c>
      <c r="B439" s="1" t="s">
        <v>3509</v>
      </c>
      <c r="C439" s="1" t="s">
        <v>2113</v>
      </c>
      <c r="D439" s="1" t="s">
        <v>2505</v>
      </c>
      <c r="E439" s="1" t="s">
        <v>2114</v>
      </c>
      <c r="F439" s="1" t="s">
        <v>3510</v>
      </c>
      <c r="G439" s="1" t="s">
        <v>2114</v>
      </c>
      <c r="J439" s="37"/>
      <c r="K439" s="1" t="s">
        <v>1787</v>
      </c>
      <c r="L439" s="1">
        <f t="shared" si="7"/>
        <v>1</v>
      </c>
    </row>
    <row r="440" spans="1:12" ht="15.75" customHeight="1" x14ac:dyDescent="0.2">
      <c r="A440" s="1" t="s">
        <v>332</v>
      </c>
      <c r="B440" s="1" t="s">
        <v>3512</v>
      </c>
      <c r="C440" s="1" t="s">
        <v>2113</v>
      </c>
      <c r="D440" s="1" t="s">
        <v>2508</v>
      </c>
      <c r="E440" s="1" t="s">
        <v>2114</v>
      </c>
      <c r="F440" s="1" t="s">
        <v>3513</v>
      </c>
      <c r="G440" s="1" t="s">
        <v>2114</v>
      </c>
      <c r="J440" s="37"/>
      <c r="K440" s="1" t="s">
        <v>268</v>
      </c>
      <c r="L440" s="1">
        <f t="shared" si="7"/>
        <v>1</v>
      </c>
    </row>
    <row r="441" spans="1:12" ht="15.75" customHeight="1" x14ac:dyDescent="0.2">
      <c r="A441" s="1" t="s">
        <v>337</v>
      </c>
      <c r="B441" s="1" t="s">
        <v>3514</v>
      </c>
      <c r="C441" s="1" t="s">
        <v>2113</v>
      </c>
      <c r="D441" s="1" t="s">
        <v>2283</v>
      </c>
      <c r="E441" s="1" t="s">
        <v>2114</v>
      </c>
      <c r="F441" s="1" t="s">
        <v>3515</v>
      </c>
      <c r="G441" s="1" t="s">
        <v>2114</v>
      </c>
      <c r="J441" s="37"/>
      <c r="K441" s="1" t="s">
        <v>3516</v>
      </c>
      <c r="L441" s="1">
        <f t="shared" si="7"/>
        <v>1</v>
      </c>
    </row>
    <row r="442" spans="1:12" ht="15.75" customHeight="1" x14ac:dyDescent="0.2">
      <c r="A442" s="1" t="s">
        <v>337</v>
      </c>
      <c r="B442" s="1" t="s">
        <v>3517</v>
      </c>
      <c r="C442" s="1" t="s">
        <v>2136</v>
      </c>
      <c r="D442" s="1" t="s">
        <v>2283</v>
      </c>
      <c r="E442" s="1">
        <v>99.5</v>
      </c>
      <c r="F442" s="1" t="s">
        <v>3518</v>
      </c>
      <c r="G442" s="1" t="s">
        <v>3515</v>
      </c>
      <c r="J442" s="37"/>
      <c r="K442" s="1" t="s">
        <v>3519</v>
      </c>
      <c r="L442" s="1">
        <f t="shared" si="7"/>
        <v>1</v>
      </c>
    </row>
    <row r="443" spans="1:12" ht="15.75" customHeight="1" x14ac:dyDescent="0.2">
      <c r="A443" s="1" t="s">
        <v>340</v>
      </c>
      <c r="B443" s="1" t="s">
        <v>3520</v>
      </c>
      <c r="C443" s="1" t="s">
        <v>2113</v>
      </c>
      <c r="D443" s="1" t="s">
        <v>2510</v>
      </c>
      <c r="E443" s="1" t="s">
        <v>2114</v>
      </c>
      <c r="F443" s="1" t="s">
        <v>3521</v>
      </c>
      <c r="G443" s="1" t="s">
        <v>2114</v>
      </c>
      <c r="J443" s="37"/>
      <c r="K443" s="1" t="s">
        <v>3522</v>
      </c>
      <c r="L443" s="1">
        <f t="shared" si="7"/>
        <v>1</v>
      </c>
    </row>
    <row r="444" spans="1:12" ht="15.75" customHeight="1" x14ac:dyDescent="0.2">
      <c r="A444" s="1" t="s">
        <v>342</v>
      </c>
      <c r="B444" s="1" t="s">
        <v>3524</v>
      </c>
      <c r="C444" s="1" t="s">
        <v>2113</v>
      </c>
      <c r="D444" s="1" t="s">
        <v>2513</v>
      </c>
      <c r="E444" s="1" t="s">
        <v>2114</v>
      </c>
      <c r="F444" s="1" t="s">
        <v>3525</v>
      </c>
      <c r="G444" s="1" t="s">
        <v>2114</v>
      </c>
      <c r="J444" s="37"/>
      <c r="K444" s="1" t="s">
        <v>3526</v>
      </c>
      <c r="L444" s="1">
        <f t="shared" si="7"/>
        <v>1</v>
      </c>
    </row>
    <row r="445" spans="1:12" ht="15.75" customHeight="1" x14ac:dyDescent="0.2">
      <c r="A445" s="1" t="s">
        <v>342</v>
      </c>
      <c r="B445" s="1" t="s">
        <v>3527</v>
      </c>
      <c r="C445" s="1" t="s">
        <v>2113</v>
      </c>
      <c r="D445" s="1" t="s">
        <v>2515</v>
      </c>
      <c r="E445" s="1" t="s">
        <v>2114</v>
      </c>
      <c r="F445" s="1" t="s">
        <v>3528</v>
      </c>
      <c r="G445" s="1" t="s">
        <v>2114</v>
      </c>
      <c r="J445" s="37"/>
      <c r="K445" s="1" t="s">
        <v>3530</v>
      </c>
      <c r="L445" s="1">
        <f t="shared" si="7"/>
        <v>1</v>
      </c>
    </row>
    <row r="446" spans="1:12" ht="15.75" customHeight="1" x14ac:dyDescent="0.2">
      <c r="A446" s="1" t="s">
        <v>343</v>
      </c>
      <c r="B446" s="1" t="s">
        <v>3531</v>
      </c>
      <c r="C446" s="1" t="s">
        <v>2113</v>
      </c>
      <c r="D446" s="1" t="s">
        <v>2211</v>
      </c>
      <c r="E446" s="1" t="s">
        <v>2114</v>
      </c>
      <c r="F446" s="1" t="s">
        <v>3533</v>
      </c>
      <c r="G446" s="1" t="s">
        <v>2114</v>
      </c>
      <c r="J446" s="37"/>
      <c r="K446" s="1" t="s">
        <v>3534</v>
      </c>
      <c r="L446" s="1">
        <f t="shared" si="7"/>
        <v>1</v>
      </c>
    </row>
    <row r="447" spans="1:12" ht="15.75" customHeight="1" x14ac:dyDescent="0.2">
      <c r="A447" s="1" t="s">
        <v>1114</v>
      </c>
      <c r="B447" s="1" t="s">
        <v>3535</v>
      </c>
      <c r="C447" s="1" t="s">
        <v>2136</v>
      </c>
      <c r="D447" s="1" t="s">
        <v>2211</v>
      </c>
      <c r="E447" s="1">
        <v>99.7</v>
      </c>
      <c r="F447" s="1" t="s">
        <v>3537</v>
      </c>
      <c r="G447" s="1" t="s">
        <v>3533</v>
      </c>
      <c r="J447" s="37"/>
      <c r="K447" s="1" t="s">
        <v>3538</v>
      </c>
      <c r="L447" s="1">
        <f t="shared" si="7"/>
        <v>1</v>
      </c>
    </row>
    <row r="448" spans="1:12" ht="15.75" customHeight="1" x14ac:dyDescent="0.2">
      <c r="A448" s="1" t="s">
        <v>1115</v>
      </c>
      <c r="B448" s="1" t="s">
        <v>3540</v>
      </c>
      <c r="C448" s="1" t="s">
        <v>2136</v>
      </c>
      <c r="D448" s="1" t="s">
        <v>2211</v>
      </c>
      <c r="E448" s="1">
        <v>99.1</v>
      </c>
      <c r="F448" s="1" t="s">
        <v>3541</v>
      </c>
      <c r="G448" s="1" t="s">
        <v>3533</v>
      </c>
      <c r="J448" s="37"/>
      <c r="K448" s="1" t="s">
        <v>3542</v>
      </c>
      <c r="L448" s="1">
        <f t="shared" si="7"/>
        <v>1</v>
      </c>
    </row>
    <row r="449" spans="1:12" ht="15.75" customHeight="1" x14ac:dyDescent="0.2">
      <c r="A449" s="1" t="s">
        <v>343</v>
      </c>
      <c r="B449" s="1" t="s">
        <v>3543</v>
      </c>
      <c r="C449" s="1" t="s">
        <v>2113</v>
      </c>
      <c r="D449" s="1" t="s">
        <v>2521</v>
      </c>
      <c r="E449" s="1" t="s">
        <v>2114</v>
      </c>
      <c r="F449" s="1" t="s">
        <v>3546</v>
      </c>
      <c r="G449" s="1" t="s">
        <v>2114</v>
      </c>
      <c r="J449" s="37"/>
      <c r="K449" s="1" t="s">
        <v>3547</v>
      </c>
      <c r="L449" s="1">
        <f t="shared" si="7"/>
        <v>1</v>
      </c>
    </row>
    <row r="450" spans="1:12" ht="15.75" customHeight="1" x14ac:dyDescent="0.2">
      <c r="A450" s="1" t="s">
        <v>345</v>
      </c>
      <c r="B450" s="1" t="s">
        <v>3549</v>
      </c>
      <c r="C450" s="1" t="s">
        <v>2113</v>
      </c>
      <c r="D450" s="1" t="s">
        <v>2523</v>
      </c>
      <c r="E450" s="1" t="s">
        <v>2114</v>
      </c>
      <c r="F450" s="1" t="s">
        <v>3550</v>
      </c>
      <c r="G450" s="1" t="s">
        <v>2114</v>
      </c>
      <c r="J450" s="37"/>
      <c r="K450" s="1" t="s">
        <v>3551</v>
      </c>
      <c r="L450" s="1">
        <f t="shared" si="7"/>
        <v>1</v>
      </c>
    </row>
    <row r="451" spans="1:12" ht="15.75" customHeight="1" x14ac:dyDescent="0.2">
      <c r="A451" s="1" t="s">
        <v>355</v>
      </c>
      <c r="B451" s="1" t="s">
        <v>3552</v>
      </c>
      <c r="C451" s="1" t="s">
        <v>2113</v>
      </c>
      <c r="D451" s="1" t="s">
        <v>2526</v>
      </c>
      <c r="E451" s="1" t="s">
        <v>2114</v>
      </c>
      <c r="F451" s="1" t="s">
        <v>3553</v>
      </c>
      <c r="G451" s="1" t="s">
        <v>2114</v>
      </c>
      <c r="J451" s="37"/>
      <c r="K451" s="1" t="s">
        <v>1709</v>
      </c>
      <c r="L451" s="1">
        <f t="shared" si="7"/>
        <v>1</v>
      </c>
    </row>
    <row r="452" spans="1:12" ht="15.75" customHeight="1" x14ac:dyDescent="0.2">
      <c r="A452" s="1" t="s">
        <v>357</v>
      </c>
      <c r="B452" s="1" t="s">
        <v>3555</v>
      </c>
      <c r="C452" s="1" t="s">
        <v>2113</v>
      </c>
      <c r="D452" s="1" t="s">
        <v>2528</v>
      </c>
      <c r="E452" s="1" t="s">
        <v>2114</v>
      </c>
      <c r="F452" s="1" t="s">
        <v>3557</v>
      </c>
      <c r="G452" s="1" t="s">
        <v>2114</v>
      </c>
      <c r="J452" s="37"/>
      <c r="K452" s="1" t="s">
        <v>2719</v>
      </c>
      <c r="L452" s="1">
        <f t="shared" si="7"/>
        <v>1</v>
      </c>
    </row>
    <row r="453" spans="1:12" ht="15.75" customHeight="1" x14ac:dyDescent="0.2">
      <c r="A453" s="1" t="s">
        <v>357</v>
      </c>
      <c r="B453" s="1" t="s">
        <v>3558</v>
      </c>
      <c r="C453" s="1" t="s">
        <v>2113</v>
      </c>
      <c r="D453" s="1" t="s">
        <v>2531</v>
      </c>
      <c r="E453" s="1" t="s">
        <v>2114</v>
      </c>
      <c r="F453" s="1" t="s">
        <v>3559</v>
      </c>
      <c r="G453" s="1" t="s">
        <v>2114</v>
      </c>
      <c r="J453" s="37"/>
      <c r="K453" s="1" t="s">
        <v>3560</v>
      </c>
      <c r="L453" s="1">
        <f t="shared" si="7"/>
        <v>1</v>
      </c>
    </row>
    <row r="454" spans="1:12" ht="15.75" customHeight="1" x14ac:dyDescent="0.2">
      <c r="A454" s="1" t="s">
        <v>361</v>
      </c>
      <c r="B454" s="1" t="s">
        <v>3561</v>
      </c>
      <c r="C454" s="1" t="s">
        <v>2113</v>
      </c>
      <c r="D454" s="1" t="s">
        <v>2534</v>
      </c>
      <c r="E454" s="1" t="s">
        <v>2114</v>
      </c>
      <c r="F454" s="1" t="s">
        <v>3563</v>
      </c>
      <c r="G454" s="1" t="s">
        <v>2114</v>
      </c>
      <c r="J454" s="37"/>
      <c r="K454" s="1" t="s">
        <v>3564</v>
      </c>
      <c r="L454" s="1">
        <f t="shared" si="7"/>
        <v>1</v>
      </c>
    </row>
    <row r="455" spans="1:12" ht="15.75" customHeight="1" x14ac:dyDescent="0.2">
      <c r="A455" s="1" t="s">
        <v>364</v>
      </c>
      <c r="B455" s="1" t="s">
        <v>3566</v>
      </c>
      <c r="C455" s="1" t="s">
        <v>2113</v>
      </c>
      <c r="D455" s="1" t="s">
        <v>2537</v>
      </c>
      <c r="E455" s="1" t="s">
        <v>2114</v>
      </c>
      <c r="F455" s="1" t="s">
        <v>3567</v>
      </c>
      <c r="G455" s="1" t="s">
        <v>2114</v>
      </c>
      <c r="J455" s="37"/>
      <c r="K455" s="1" t="s">
        <v>3568</v>
      </c>
      <c r="L455" s="1">
        <f t="shared" si="7"/>
        <v>1</v>
      </c>
    </row>
    <row r="456" spans="1:12" ht="15.75" customHeight="1" x14ac:dyDescent="0.2">
      <c r="A456" s="1" t="s">
        <v>368</v>
      </c>
      <c r="B456" s="1" t="s">
        <v>3569</v>
      </c>
      <c r="C456" s="1" t="s">
        <v>2113</v>
      </c>
      <c r="D456" s="1" t="s">
        <v>2539</v>
      </c>
      <c r="E456" s="1" t="s">
        <v>2114</v>
      </c>
      <c r="F456" s="1" t="s">
        <v>3571</v>
      </c>
      <c r="G456" s="1" t="s">
        <v>2114</v>
      </c>
      <c r="J456" s="37"/>
      <c r="K456" s="1" t="s">
        <v>3573</v>
      </c>
      <c r="L456" s="1">
        <f t="shared" si="7"/>
        <v>1</v>
      </c>
    </row>
    <row r="457" spans="1:12" ht="15.75" customHeight="1" x14ac:dyDescent="0.2">
      <c r="A457" s="1" t="s">
        <v>369</v>
      </c>
      <c r="B457" s="1" t="s">
        <v>3574</v>
      </c>
      <c r="C457" s="1" t="s">
        <v>2113</v>
      </c>
      <c r="D457" s="1" t="s">
        <v>2541</v>
      </c>
      <c r="E457" s="1" t="s">
        <v>2114</v>
      </c>
      <c r="F457" s="1" t="s">
        <v>3575</v>
      </c>
      <c r="G457" s="1" t="s">
        <v>2114</v>
      </c>
      <c r="J457" s="37"/>
      <c r="K457" s="1" t="s">
        <v>3576</v>
      </c>
      <c r="L457" s="1">
        <f t="shared" si="7"/>
        <v>1</v>
      </c>
    </row>
    <row r="458" spans="1:12" ht="15.75" customHeight="1" x14ac:dyDescent="0.2">
      <c r="A458" s="1" t="s">
        <v>369</v>
      </c>
      <c r="B458" s="1" t="s">
        <v>3577</v>
      </c>
      <c r="C458" s="1" t="s">
        <v>2113</v>
      </c>
      <c r="D458" s="1" t="s">
        <v>2544</v>
      </c>
      <c r="E458" s="1" t="s">
        <v>2114</v>
      </c>
      <c r="F458" s="1" t="s">
        <v>3580</v>
      </c>
      <c r="G458" s="1" t="s">
        <v>2114</v>
      </c>
      <c r="J458" s="37"/>
      <c r="K458" s="1" t="s">
        <v>3581</v>
      </c>
      <c r="L458" s="1">
        <f t="shared" si="7"/>
        <v>1</v>
      </c>
    </row>
    <row r="459" spans="1:12" ht="15.75" customHeight="1" x14ac:dyDescent="0.2">
      <c r="A459" s="1" t="s">
        <v>369</v>
      </c>
      <c r="B459" s="1" t="s">
        <v>3583</v>
      </c>
      <c r="C459" s="1" t="s">
        <v>2113</v>
      </c>
      <c r="D459" s="1" t="s">
        <v>2546</v>
      </c>
      <c r="E459" s="1" t="s">
        <v>2114</v>
      </c>
      <c r="F459" s="1" t="s">
        <v>3584</v>
      </c>
      <c r="G459" s="1" t="s">
        <v>2114</v>
      </c>
      <c r="J459" s="37"/>
      <c r="K459" s="1" t="s">
        <v>3585</v>
      </c>
      <c r="L459" s="1">
        <f t="shared" si="7"/>
        <v>1</v>
      </c>
    </row>
    <row r="460" spans="1:12" ht="15.75" customHeight="1" x14ac:dyDescent="0.2">
      <c r="A460" s="1" t="s">
        <v>371</v>
      </c>
      <c r="B460" s="1" t="s">
        <v>3586</v>
      </c>
      <c r="C460" s="1" t="s">
        <v>2113</v>
      </c>
      <c r="D460" s="1" t="s">
        <v>2551</v>
      </c>
      <c r="E460" s="1" t="s">
        <v>2114</v>
      </c>
      <c r="F460" s="1" t="s">
        <v>3587</v>
      </c>
      <c r="G460" s="1" t="s">
        <v>2114</v>
      </c>
      <c r="J460" s="37"/>
      <c r="K460" s="1" t="s">
        <v>3590</v>
      </c>
      <c r="L460" s="1">
        <f t="shared" si="7"/>
        <v>1</v>
      </c>
    </row>
    <row r="461" spans="1:12" ht="15.75" customHeight="1" x14ac:dyDescent="0.2">
      <c r="A461" s="1" t="s">
        <v>372</v>
      </c>
      <c r="B461" s="1" t="s">
        <v>3592</v>
      </c>
      <c r="C461" s="1" t="s">
        <v>2113</v>
      </c>
      <c r="D461" s="1" t="s">
        <v>2288</v>
      </c>
      <c r="E461" s="1" t="s">
        <v>2114</v>
      </c>
      <c r="F461" s="1" t="s">
        <v>3593</v>
      </c>
      <c r="G461" s="1" t="s">
        <v>2114</v>
      </c>
      <c r="J461" s="37"/>
      <c r="K461" s="1" t="s">
        <v>714</v>
      </c>
      <c r="L461" s="1">
        <f t="shared" si="7"/>
        <v>1</v>
      </c>
    </row>
    <row r="462" spans="1:12" ht="15.75" customHeight="1" x14ac:dyDescent="0.2">
      <c r="A462" s="1" t="s">
        <v>1138</v>
      </c>
      <c r="B462" s="1" t="s">
        <v>3594</v>
      </c>
      <c r="C462" s="1" t="s">
        <v>2136</v>
      </c>
      <c r="D462" s="1" t="s">
        <v>2288</v>
      </c>
      <c r="E462" s="1">
        <v>99.1</v>
      </c>
      <c r="F462" s="1" t="s">
        <v>3594</v>
      </c>
      <c r="G462" s="1" t="s">
        <v>3593</v>
      </c>
      <c r="J462" s="37"/>
      <c r="K462" s="1" t="s">
        <v>3595</v>
      </c>
      <c r="L462" s="1">
        <f t="shared" si="7"/>
        <v>1</v>
      </c>
    </row>
    <row r="463" spans="1:12" ht="15.75" customHeight="1" x14ac:dyDescent="0.2">
      <c r="A463" s="1" t="s">
        <v>375</v>
      </c>
      <c r="B463" s="1" t="s">
        <v>3597</v>
      </c>
      <c r="C463" s="1" t="s">
        <v>2113</v>
      </c>
      <c r="D463" s="1" t="s">
        <v>2293</v>
      </c>
      <c r="E463" s="1" t="s">
        <v>2114</v>
      </c>
      <c r="F463" s="1" t="s">
        <v>3599</v>
      </c>
      <c r="G463" s="1" t="s">
        <v>2114</v>
      </c>
      <c r="J463" s="37"/>
      <c r="K463" s="1" t="s">
        <v>3601</v>
      </c>
      <c r="L463" s="1">
        <f t="shared" si="7"/>
        <v>1</v>
      </c>
    </row>
    <row r="464" spans="1:12" ht="15.75" customHeight="1" x14ac:dyDescent="0.2">
      <c r="A464" s="1" t="s">
        <v>375</v>
      </c>
      <c r="B464" s="1" t="s">
        <v>3602</v>
      </c>
      <c r="C464" s="1" t="s">
        <v>2136</v>
      </c>
      <c r="D464" s="1" t="s">
        <v>2293</v>
      </c>
      <c r="E464" s="1">
        <v>99.3</v>
      </c>
      <c r="F464" s="1" t="s">
        <v>3603</v>
      </c>
      <c r="G464" s="1" t="s">
        <v>3599</v>
      </c>
      <c r="J464" s="37"/>
      <c r="K464" s="1" t="s">
        <v>3604</v>
      </c>
      <c r="L464" s="1">
        <f t="shared" si="7"/>
        <v>1</v>
      </c>
    </row>
    <row r="465" spans="1:12" ht="15.75" customHeight="1" x14ac:dyDescent="0.2">
      <c r="A465" s="1" t="s">
        <v>375</v>
      </c>
      <c r="B465" s="1" t="s">
        <v>3605</v>
      </c>
      <c r="C465" s="1" t="s">
        <v>2113</v>
      </c>
      <c r="D465" s="1" t="s">
        <v>2553</v>
      </c>
      <c r="E465" s="1" t="s">
        <v>2114</v>
      </c>
      <c r="F465" s="1" t="s">
        <v>3606</v>
      </c>
      <c r="G465" s="1" t="s">
        <v>2114</v>
      </c>
      <c r="J465" s="37"/>
      <c r="K465" s="1" t="s">
        <v>3608</v>
      </c>
      <c r="L465" s="1">
        <f t="shared" si="7"/>
        <v>1</v>
      </c>
    </row>
    <row r="466" spans="1:12" ht="15.75" customHeight="1" x14ac:dyDescent="0.2">
      <c r="A466" s="1" t="s">
        <v>375</v>
      </c>
      <c r="B466" s="1" t="s">
        <v>3610</v>
      </c>
      <c r="C466" s="1" t="s">
        <v>2113</v>
      </c>
      <c r="D466" s="1" t="s">
        <v>2556</v>
      </c>
      <c r="E466" s="1" t="s">
        <v>2114</v>
      </c>
      <c r="F466" s="1" t="s">
        <v>3611</v>
      </c>
      <c r="G466" s="1" t="s">
        <v>2114</v>
      </c>
      <c r="J466" s="37"/>
      <c r="K466" s="1" t="s">
        <v>3612</v>
      </c>
      <c r="L466" s="1">
        <f t="shared" si="7"/>
        <v>1</v>
      </c>
    </row>
    <row r="467" spans="1:12" ht="15.75" customHeight="1" x14ac:dyDescent="0.2">
      <c r="A467" s="1" t="s">
        <v>379</v>
      </c>
      <c r="B467" s="1" t="s">
        <v>2380</v>
      </c>
      <c r="C467" s="1" t="s">
        <v>2113</v>
      </c>
      <c r="D467" s="1" t="s">
        <v>2215</v>
      </c>
      <c r="E467" s="1" t="s">
        <v>2114</v>
      </c>
      <c r="F467" s="1" t="s">
        <v>3613</v>
      </c>
      <c r="G467" s="1" t="s">
        <v>2114</v>
      </c>
      <c r="J467" s="37"/>
      <c r="K467" s="1" t="s">
        <v>1806</v>
      </c>
      <c r="L467" s="1">
        <f t="shared" si="7"/>
        <v>1</v>
      </c>
    </row>
    <row r="468" spans="1:12" ht="15.75" customHeight="1" x14ac:dyDescent="0.2">
      <c r="A468" s="1" t="s">
        <v>379</v>
      </c>
      <c r="B468" s="1" t="s">
        <v>2366</v>
      </c>
      <c r="C468" s="1" t="s">
        <v>2136</v>
      </c>
      <c r="D468" s="1" t="s">
        <v>2215</v>
      </c>
      <c r="E468" s="1">
        <v>99.2</v>
      </c>
      <c r="F468" s="1" t="s">
        <v>3615</v>
      </c>
      <c r="G468" s="1" t="s">
        <v>3613</v>
      </c>
      <c r="J468" s="37"/>
      <c r="K468" s="1" t="s">
        <v>3616</v>
      </c>
      <c r="L468" s="1">
        <f t="shared" ref="L468:L531" si="8">COUNTIF(D:D,K468)</f>
        <v>1</v>
      </c>
    </row>
    <row r="469" spans="1:12" ht="15.75" customHeight="1" x14ac:dyDescent="0.2">
      <c r="A469" s="1" t="s">
        <v>379</v>
      </c>
      <c r="B469" s="1" t="s">
        <v>2373</v>
      </c>
      <c r="C469" s="1" t="s">
        <v>2136</v>
      </c>
      <c r="D469" s="1" t="s">
        <v>2215</v>
      </c>
      <c r="E469" s="1">
        <v>99.1</v>
      </c>
      <c r="F469" s="1" t="s">
        <v>3618</v>
      </c>
      <c r="G469" s="1" t="s">
        <v>3613</v>
      </c>
      <c r="J469" s="37"/>
      <c r="K469" s="1" t="s">
        <v>3619</v>
      </c>
      <c r="L469" s="1">
        <f t="shared" si="8"/>
        <v>1</v>
      </c>
    </row>
    <row r="470" spans="1:12" ht="15.75" customHeight="1" x14ac:dyDescent="0.2">
      <c r="A470" s="1" t="s">
        <v>379</v>
      </c>
      <c r="B470" s="1" t="s">
        <v>3620</v>
      </c>
      <c r="C470" s="1" t="s">
        <v>2113</v>
      </c>
      <c r="D470" s="1" t="s">
        <v>2558</v>
      </c>
      <c r="E470" s="1" t="s">
        <v>2114</v>
      </c>
      <c r="F470" s="1" t="s">
        <v>3621</v>
      </c>
      <c r="G470" s="1" t="s">
        <v>2114</v>
      </c>
      <c r="J470" s="37"/>
      <c r="K470" s="1" t="s">
        <v>1759</v>
      </c>
      <c r="L470" s="1">
        <f t="shared" si="8"/>
        <v>1</v>
      </c>
    </row>
    <row r="471" spans="1:12" ht="15.75" customHeight="1" x14ac:dyDescent="0.2">
      <c r="A471" s="1" t="s">
        <v>382</v>
      </c>
      <c r="B471" s="1" t="s">
        <v>3623</v>
      </c>
      <c r="C471" s="1" t="s">
        <v>2113</v>
      </c>
      <c r="D471" s="1" t="s">
        <v>2561</v>
      </c>
      <c r="E471" s="1" t="s">
        <v>2114</v>
      </c>
      <c r="F471" s="1" t="s">
        <v>3624</v>
      </c>
      <c r="G471" s="1" t="s">
        <v>2114</v>
      </c>
      <c r="J471" s="37"/>
      <c r="K471" s="1" t="s">
        <v>3626</v>
      </c>
      <c r="L471" s="1">
        <f t="shared" si="8"/>
        <v>1</v>
      </c>
    </row>
    <row r="472" spans="1:12" ht="15.75" customHeight="1" x14ac:dyDescent="0.2">
      <c r="A472" s="1" t="s">
        <v>388</v>
      </c>
      <c r="B472" s="1" t="s">
        <v>3627</v>
      </c>
      <c r="C472" s="1" t="s">
        <v>2113</v>
      </c>
      <c r="D472" s="1" t="s">
        <v>2564</v>
      </c>
      <c r="E472" s="1" t="s">
        <v>2114</v>
      </c>
      <c r="F472" s="1" t="s">
        <v>3628</v>
      </c>
      <c r="G472" s="1" t="s">
        <v>2114</v>
      </c>
      <c r="J472" s="37"/>
      <c r="K472" s="1" t="s">
        <v>723</v>
      </c>
      <c r="L472" s="1">
        <f t="shared" si="8"/>
        <v>1</v>
      </c>
    </row>
    <row r="473" spans="1:12" ht="15.75" customHeight="1" x14ac:dyDescent="0.2">
      <c r="A473" s="1" t="s">
        <v>390</v>
      </c>
      <c r="B473" s="1" t="s">
        <v>3629</v>
      </c>
      <c r="C473" s="1" t="s">
        <v>2113</v>
      </c>
      <c r="D473" s="1" t="s">
        <v>2566</v>
      </c>
      <c r="E473" s="1" t="s">
        <v>2114</v>
      </c>
      <c r="F473" s="1" t="s">
        <v>3631</v>
      </c>
      <c r="G473" s="1" t="s">
        <v>2114</v>
      </c>
      <c r="J473" s="37"/>
      <c r="K473" s="1" t="s">
        <v>2243</v>
      </c>
      <c r="L473" s="1">
        <f t="shared" si="8"/>
        <v>1</v>
      </c>
    </row>
    <row r="474" spans="1:12" ht="15.75" customHeight="1" x14ac:dyDescent="0.2">
      <c r="A474" s="1" t="s">
        <v>396</v>
      </c>
      <c r="B474" s="1" t="s">
        <v>3634</v>
      </c>
      <c r="C474" s="1" t="s">
        <v>2113</v>
      </c>
      <c r="D474" s="1" t="s">
        <v>2572</v>
      </c>
      <c r="E474" s="1" t="s">
        <v>2114</v>
      </c>
      <c r="F474" s="1" t="s">
        <v>3635</v>
      </c>
      <c r="G474" s="1" t="s">
        <v>2114</v>
      </c>
      <c r="J474" s="37"/>
      <c r="K474" s="1" t="s">
        <v>2255</v>
      </c>
      <c r="L474" s="1">
        <f t="shared" si="8"/>
        <v>1</v>
      </c>
    </row>
    <row r="475" spans="1:12" ht="15.75" customHeight="1" x14ac:dyDescent="0.2">
      <c r="A475" s="1" t="s">
        <v>397</v>
      </c>
      <c r="B475" s="1" t="s">
        <v>3636</v>
      </c>
      <c r="C475" s="1" t="s">
        <v>2113</v>
      </c>
      <c r="D475" s="1" t="s">
        <v>2220</v>
      </c>
      <c r="E475" s="1" t="s">
        <v>2114</v>
      </c>
      <c r="F475" s="1" t="s">
        <v>3637</v>
      </c>
      <c r="G475" s="1" t="s">
        <v>2114</v>
      </c>
      <c r="J475" s="37"/>
      <c r="K475" s="1" t="s">
        <v>1782</v>
      </c>
      <c r="L475" s="1">
        <f t="shared" si="8"/>
        <v>1</v>
      </c>
    </row>
    <row r="476" spans="1:12" ht="15.75" customHeight="1" x14ac:dyDescent="0.2">
      <c r="A476" s="1" t="s">
        <v>404</v>
      </c>
      <c r="B476" s="1" t="s">
        <v>3639</v>
      </c>
      <c r="C476" s="1" t="s">
        <v>2136</v>
      </c>
      <c r="D476" s="1" t="s">
        <v>2220</v>
      </c>
      <c r="E476" s="1">
        <v>99.8</v>
      </c>
      <c r="F476" s="1" t="s">
        <v>3641</v>
      </c>
      <c r="G476" s="1" t="s">
        <v>3637</v>
      </c>
      <c r="J476" s="37"/>
      <c r="K476" s="1" t="s">
        <v>1796</v>
      </c>
      <c r="L476" s="1">
        <f t="shared" si="8"/>
        <v>1</v>
      </c>
    </row>
    <row r="477" spans="1:12" ht="15.75" customHeight="1" x14ac:dyDescent="0.2">
      <c r="A477" s="1" t="s">
        <v>404</v>
      </c>
      <c r="B477" s="1" t="s">
        <v>3642</v>
      </c>
      <c r="C477" s="1" t="s">
        <v>2136</v>
      </c>
      <c r="D477" s="1" t="s">
        <v>2220</v>
      </c>
      <c r="E477" s="1">
        <v>99.7</v>
      </c>
      <c r="F477" s="1" t="s">
        <v>3643</v>
      </c>
      <c r="G477" s="1" t="s">
        <v>3637</v>
      </c>
      <c r="J477" s="37"/>
      <c r="K477" s="1" t="s">
        <v>2216</v>
      </c>
      <c r="L477" s="1">
        <f t="shared" si="8"/>
        <v>1</v>
      </c>
    </row>
    <row r="478" spans="1:12" ht="15.75" customHeight="1" x14ac:dyDescent="0.2">
      <c r="A478" s="1" t="s">
        <v>398</v>
      </c>
      <c r="B478" s="1" t="s">
        <v>3644</v>
      </c>
      <c r="C478" s="1" t="s">
        <v>2113</v>
      </c>
      <c r="D478" s="1" t="s">
        <v>2574</v>
      </c>
      <c r="E478" s="1" t="s">
        <v>2114</v>
      </c>
      <c r="F478" s="1" t="s">
        <v>3644</v>
      </c>
      <c r="G478" s="1" t="s">
        <v>2114</v>
      </c>
      <c r="J478" s="37"/>
      <c r="K478" s="1" t="s">
        <v>3646</v>
      </c>
      <c r="L478" s="1">
        <f t="shared" si="8"/>
        <v>1</v>
      </c>
    </row>
    <row r="479" spans="1:12" ht="15.75" customHeight="1" x14ac:dyDescent="0.2">
      <c r="A479" s="1" t="s">
        <v>401</v>
      </c>
      <c r="B479" s="1" t="s">
        <v>2727</v>
      </c>
      <c r="C479" s="1" t="s">
        <v>2113</v>
      </c>
      <c r="D479" s="1" t="s">
        <v>2579</v>
      </c>
      <c r="E479" s="1" t="s">
        <v>2114</v>
      </c>
      <c r="F479" s="1" t="s">
        <v>3647</v>
      </c>
      <c r="G479" s="1" t="s">
        <v>2114</v>
      </c>
      <c r="J479" s="37"/>
      <c r="K479" s="1" t="s">
        <v>3648</v>
      </c>
      <c r="L479" s="1">
        <f t="shared" si="8"/>
        <v>1</v>
      </c>
    </row>
    <row r="480" spans="1:12" ht="15.75" customHeight="1" x14ac:dyDescent="0.2">
      <c r="A480" s="1" t="s">
        <v>401</v>
      </c>
      <c r="B480" s="1" t="s">
        <v>3649</v>
      </c>
      <c r="C480" s="1" t="s">
        <v>2113</v>
      </c>
      <c r="D480" s="1" t="s">
        <v>2581</v>
      </c>
      <c r="E480" s="1" t="s">
        <v>2114</v>
      </c>
      <c r="F480" s="1" t="s">
        <v>3650</v>
      </c>
      <c r="G480" s="1" t="s">
        <v>2114</v>
      </c>
      <c r="J480" s="37"/>
      <c r="K480" s="1" t="s">
        <v>1701</v>
      </c>
      <c r="L480" s="1">
        <f t="shared" si="8"/>
        <v>1</v>
      </c>
    </row>
    <row r="481" spans="1:12" ht="15.75" customHeight="1" x14ac:dyDescent="0.2">
      <c r="A481" s="1" t="s">
        <v>405</v>
      </c>
      <c r="B481" s="1" t="s">
        <v>3262</v>
      </c>
      <c r="C481" s="1" t="s">
        <v>2113</v>
      </c>
      <c r="D481" s="1" t="s">
        <v>2223</v>
      </c>
      <c r="E481" s="1" t="s">
        <v>2114</v>
      </c>
      <c r="F481" s="1" t="s">
        <v>3652</v>
      </c>
      <c r="G481" s="1" t="s">
        <v>2114</v>
      </c>
      <c r="J481" s="37"/>
      <c r="K481" s="1" t="s">
        <v>3106</v>
      </c>
      <c r="L481" s="1">
        <f t="shared" si="8"/>
        <v>1</v>
      </c>
    </row>
    <row r="482" spans="1:12" ht="15.75" customHeight="1" x14ac:dyDescent="0.2">
      <c r="A482" s="1" t="s">
        <v>968</v>
      </c>
      <c r="B482" s="1" t="s">
        <v>3275</v>
      </c>
      <c r="C482" s="1" t="s">
        <v>2136</v>
      </c>
      <c r="D482" s="1" t="s">
        <v>2223</v>
      </c>
      <c r="E482" s="1">
        <v>99.9</v>
      </c>
      <c r="F482" s="1" t="s">
        <v>3653</v>
      </c>
      <c r="G482" s="1" t="s">
        <v>3652</v>
      </c>
      <c r="J482" s="37"/>
      <c r="K482" s="1" t="s">
        <v>2055</v>
      </c>
      <c r="L482" s="1">
        <f t="shared" si="8"/>
        <v>1</v>
      </c>
    </row>
    <row r="483" spans="1:12" ht="15.75" customHeight="1" x14ac:dyDescent="0.2">
      <c r="A483" s="1" t="s">
        <v>968</v>
      </c>
      <c r="B483" s="1" t="s">
        <v>3266</v>
      </c>
      <c r="C483" s="1" t="s">
        <v>2136</v>
      </c>
      <c r="D483" s="1" t="s">
        <v>2223</v>
      </c>
      <c r="E483" s="1">
        <v>99.7</v>
      </c>
      <c r="F483" s="1" t="s">
        <v>3656</v>
      </c>
      <c r="G483" s="1" t="s">
        <v>3652</v>
      </c>
      <c r="J483" s="37"/>
      <c r="K483" s="1" t="s">
        <v>2052</v>
      </c>
      <c r="L483" s="1">
        <f t="shared" si="8"/>
        <v>1</v>
      </c>
    </row>
    <row r="484" spans="1:12" ht="15.75" customHeight="1" x14ac:dyDescent="0.2">
      <c r="A484" s="1" t="s">
        <v>408</v>
      </c>
      <c r="B484" s="1" t="s">
        <v>3657</v>
      </c>
      <c r="C484" s="1" t="s">
        <v>2113</v>
      </c>
      <c r="D484" s="1" t="s">
        <v>2296</v>
      </c>
      <c r="E484" s="1" t="s">
        <v>2114</v>
      </c>
      <c r="F484" s="1" t="s">
        <v>3658</v>
      </c>
      <c r="G484" s="1" t="s">
        <v>2114</v>
      </c>
      <c r="J484" s="37"/>
      <c r="K484" s="1" t="s">
        <v>1838</v>
      </c>
      <c r="L484" s="1">
        <f t="shared" si="8"/>
        <v>1</v>
      </c>
    </row>
    <row r="485" spans="1:12" ht="15.75" customHeight="1" x14ac:dyDescent="0.2">
      <c r="A485" s="1" t="s">
        <v>413</v>
      </c>
      <c r="B485" s="1" t="s">
        <v>3660</v>
      </c>
      <c r="C485" s="1" t="s">
        <v>2136</v>
      </c>
      <c r="D485" s="1" t="s">
        <v>2296</v>
      </c>
      <c r="E485" s="1">
        <v>99.7</v>
      </c>
      <c r="F485" s="1" t="s">
        <v>3661</v>
      </c>
      <c r="G485" s="1" t="s">
        <v>3658</v>
      </c>
      <c r="J485" s="37"/>
      <c r="K485" s="1" t="s">
        <v>2072</v>
      </c>
      <c r="L485" s="1">
        <f t="shared" si="8"/>
        <v>1</v>
      </c>
    </row>
    <row r="486" spans="1:12" ht="15.75" customHeight="1" x14ac:dyDescent="0.2">
      <c r="A486" s="1" t="s">
        <v>409</v>
      </c>
      <c r="B486" s="1" t="s">
        <v>2094</v>
      </c>
      <c r="C486" s="1" t="s">
        <v>2113</v>
      </c>
      <c r="D486" s="1" t="s">
        <v>2095</v>
      </c>
      <c r="E486" s="1" t="s">
        <v>2114</v>
      </c>
      <c r="F486" s="1" t="s">
        <v>3662</v>
      </c>
      <c r="G486" s="1" t="s">
        <v>2114</v>
      </c>
      <c r="J486" s="37"/>
      <c r="K486" s="1" t="s">
        <v>2045</v>
      </c>
      <c r="L486" s="1">
        <f t="shared" si="8"/>
        <v>1</v>
      </c>
    </row>
    <row r="487" spans="1:12" ht="15.75" customHeight="1" x14ac:dyDescent="0.2">
      <c r="A487" s="1" t="s">
        <v>409</v>
      </c>
      <c r="B487" s="1" t="s">
        <v>2098</v>
      </c>
      <c r="C487" s="1" t="s">
        <v>2136</v>
      </c>
      <c r="D487" s="1" t="s">
        <v>2095</v>
      </c>
      <c r="E487" s="1">
        <v>99.8</v>
      </c>
      <c r="F487" s="1" t="s">
        <v>3664</v>
      </c>
      <c r="G487" s="1" t="s">
        <v>3662</v>
      </c>
      <c r="J487" s="37"/>
      <c r="K487" s="1" t="s">
        <v>3665</v>
      </c>
      <c r="L487" s="1">
        <f t="shared" si="8"/>
        <v>1</v>
      </c>
    </row>
    <row r="488" spans="1:12" ht="15.75" customHeight="1" x14ac:dyDescent="0.2">
      <c r="A488" s="1" t="s">
        <v>410</v>
      </c>
      <c r="B488" s="1" t="s">
        <v>2328</v>
      </c>
      <c r="C488" s="1" t="s">
        <v>2113</v>
      </c>
      <c r="D488" s="1" t="s">
        <v>2329</v>
      </c>
      <c r="E488" s="1" t="s">
        <v>2114</v>
      </c>
      <c r="F488" s="1" t="s">
        <v>3667</v>
      </c>
      <c r="G488" s="1" t="s">
        <v>2114</v>
      </c>
      <c r="J488" s="37"/>
      <c r="K488" s="1" t="s">
        <v>1541</v>
      </c>
      <c r="L488" s="1">
        <f t="shared" si="8"/>
        <v>1</v>
      </c>
    </row>
    <row r="489" spans="1:12" ht="15.75" customHeight="1" x14ac:dyDescent="0.2">
      <c r="A489" s="1" t="s">
        <v>411</v>
      </c>
      <c r="B489" s="1" t="s">
        <v>3484</v>
      </c>
      <c r="C489" s="1" t="s">
        <v>2113</v>
      </c>
      <c r="D489" s="1" t="s">
        <v>2303</v>
      </c>
      <c r="E489" s="1" t="s">
        <v>2114</v>
      </c>
      <c r="F489" s="1" t="s">
        <v>3668</v>
      </c>
      <c r="G489" s="1" t="s">
        <v>2114</v>
      </c>
      <c r="J489" s="37"/>
      <c r="K489" s="1" t="s">
        <v>1459</v>
      </c>
      <c r="L489" s="1">
        <f t="shared" si="8"/>
        <v>1</v>
      </c>
    </row>
    <row r="490" spans="1:12" ht="15.75" customHeight="1" x14ac:dyDescent="0.2">
      <c r="A490" s="1" t="s">
        <v>411</v>
      </c>
      <c r="B490" s="1" t="s">
        <v>3492</v>
      </c>
      <c r="C490" s="1" t="s">
        <v>2136</v>
      </c>
      <c r="D490" s="1" t="s">
        <v>2303</v>
      </c>
      <c r="E490" s="1">
        <v>99.5</v>
      </c>
      <c r="F490" s="1" t="s">
        <v>3670</v>
      </c>
      <c r="G490" s="1" t="s">
        <v>3668</v>
      </c>
      <c r="J490" s="37"/>
      <c r="K490" s="1" t="s">
        <v>2284</v>
      </c>
      <c r="L490" s="1">
        <f t="shared" si="8"/>
        <v>1</v>
      </c>
    </row>
    <row r="491" spans="1:12" ht="15.75" customHeight="1" x14ac:dyDescent="0.2">
      <c r="A491" s="1" t="s">
        <v>412</v>
      </c>
      <c r="B491" s="1" t="s">
        <v>3614</v>
      </c>
      <c r="C491" s="1" t="s">
        <v>2113</v>
      </c>
      <c r="D491" s="1" t="s">
        <v>2587</v>
      </c>
      <c r="E491" s="1" t="s">
        <v>2114</v>
      </c>
      <c r="F491" s="1" t="s">
        <v>3671</v>
      </c>
      <c r="G491" s="1" t="s">
        <v>2114</v>
      </c>
      <c r="J491" s="37"/>
      <c r="K491" s="1" t="s">
        <v>3112</v>
      </c>
      <c r="L491" s="1">
        <f t="shared" si="8"/>
        <v>1</v>
      </c>
    </row>
    <row r="492" spans="1:12" ht="15.75" customHeight="1" x14ac:dyDescent="0.2">
      <c r="A492" s="1" t="s">
        <v>414</v>
      </c>
      <c r="B492" s="1" t="s">
        <v>3436</v>
      </c>
      <c r="C492" s="1" t="s">
        <v>2113</v>
      </c>
      <c r="D492" s="1" t="s">
        <v>2305</v>
      </c>
      <c r="E492" s="1" t="s">
        <v>2114</v>
      </c>
      <c r="F492" s="1" t="s">
        <v>3672</v>
      </c>
      <c r="G492" s="1" t="s">
        <v>2114</v>
      </c>
      <c r="J492" s="37"/>
      <c r="K492" s="1" t="s">
        <v>2107</v>
      </c>
      <c r="L492" s="1">
        <f t="shared" si="8"/>
        <v>1</v>
      </c>
    </row>
    <row r="493" spans="1:12" ht="15.75" customHeight="1" x14ac:dyDescent="0.2">
      <c r="A493" s="1" t="s">
        <v>414</v>
      </c>
      <c r="B493" s="1" t="s">
        <v>3443</v>
      </c>
      <c r="C493" s="1" t="s">
        <v>2136</v>
      </c>
      <c r="D493" s="1" t="s">
        <v>2305</v>
      </c>
      <c r="E493" s="1">
        <v>99.8</v>
      </c>
      <c r="F493" s="1" t="s">
        <v>3674</v>
      </c>
      <c r="G493" s="1" t="s">
        <v>3672</v>
      </c>
      <c r="J493" s="37"/>
      <c r="K493" s="1" t="s">
        <v>350</v>
      </c>
      <c r="L493" s="1">
        <f t="shared" si="8"/>
        <v>1</v>
      </c>
    </row>
    <row r="494" spans="1:12" ht="15.75" customHeight="1" x14ac:dyDescent="0.2">
      <c r="A494" s="1" t="s">
        <v>415</v>
      </c>
      <c r="B494" s="1" t="s">
        <v>3675</v>
      </c>
      <c r="C494" s="1" t="s">
        <v>2113</v>
      </c>
      <c r="D494" s="1" t="s">
        <v>2311</v>
      </c>
      <c r="E494" s="1" t="s">
        <v>2114</v>
      </c>
      <c r="F494" s="1" t="s">
        <v>3676</v>
      </c>
      <c r="G494" s="1" t="s">
        <v>2114</v>
      </c>
      <c r="J494" s="37"/>
      <c r="K494" s="1" t="s">
        <v>2034</v>
      </c>
      <c r="L494" s="1">
        <f t="shared" si="8"/>
        <v>1</v>
      </c>
    </row>
    <row r="495" spans="1:12" ht="15.75" customHeight="1" x14ac:dyDescent="0.2">
      <c r="A495" s="1" t="s">
        <v>415</v>
      </c>
      <c r="B495" s="1" t="s">
        <v>3677</v>
      </c>
      <c r="C495" s="1" t="s">
        <v>2136</v>
      </c>
      <c r="D495" s="1" t="s">
        <v>2311</v>
      </c>
      <c r="E495" s="1">
        <v>99.4</v>
      </c>
      <c r="F495" s="1" t="s">
        <v>3679</v>
      </c>
      <c r="G495" s="1" t="s">
        <v>3676</v>
      </c>
      <c r="J495" s="37"/>
      <c r="K495" s="1" t="s">
        <v>3680</v>
      </c>
      <c r="L495" s="1">
        <f t="shared" si="8"/>
        <v>1</v>
      </c>
    </row>
    <row r="496" spans="1:12" ht="15.75" customHeight="1" x14ac:dyDescent="0.2">
      <c r="A496" s="1" t="s">
        <v>417</v>
      </c>
      <c r="B496" s="1" t="s">
        <v>3681</v>
      </c>
      <c r="C496" s="1" t="s">
        <v>2113</v>
      </c>
      <c r="D496" s="1" t="s">
        <v>2590</v>
      </c>
      <c r="E496" s="1" t="s">
        <v>2114</v>
      </c>
      <c r="F496" s="1" t="s">
        <v>3682</v>
      </c>
      <c r="G496" s="1" t="s">
        <v>2114</v>
      </c>
      <c r="J496" s="37"/>
      <c r="K496" s="1" t="s">
        <v>3683</v>
      </c>
      <c r="L496" s="1">
        <f t="shared" si="8"/>
        <v>1</v>
      </c>
    </row>
    <row r="497" spans="1:12" ht="15.75" customHeight="1" x14ac:dyDescent="0.2">
      <c r="A497" s="1" t="s">
        <v>418</v>
      </c>
      <c r="B497" s="1" t="s">
        <v>2765</v>
      </c>
      <c r="C497" s="1" t="s">
        <v>2113</v>
      </c>
      <c r="D497" s="1" t="s">
        <v>2593</v>
      </c>
      <c r="E497" s="1" t="s">
        <v>2114</v>
      </c>
      <c r="F497" s="1" t="s">
        <v>3685</v>
      </c>
      <c r="G497" s="1" t="s">
        <v>2114</v>
      </c>
      <c r="J497" s="37"/>
      <c r="K497" s="1" t="s">
        <v>1624</v>
      </c>
      <c r="L497" s="1">
        <f t="shared" si="8"/>
        <v>1</v>
      </c>
    </row>
    <row r="498" spans="1:12" ht="15.75" customHeight="1" x14ac:dyDescent="0.2">
      <c r="A498" s="1" t="s">
        <v>419</v>
      </c>
      <c r="B498" s="1" t="s">
        <v>3448</v>
      </c>
      <c r="C498" s="1" t="s">
        <v>2113</v>
      </c>
      <c r="D498" s="1" t="s">
        <v>2313</v>
      </c>
      <c r="E498" s="1" t="s">
        <v>2114</v>
      </c>
      <c r="F498" s="1" t="s">
        <v>3686</v>
      </c>
      <c r="G498" s="1" t="s">
        <v>2114</v>
      </c>
      <c r="J498" s="37"/>
      <c r="K498" s="1" t="s">
        <v>3687</v>
      </c>
      <c r="L498" s="1">
        <f t="shared" si="8"/>
        <v>1</v>
      </c>
    </row>
    <row r="499" spans="1:12" ht="15.75" customHeight="1" x14ac:dyDescent="0.2">
      <c r="A499" s="1" t="s">
        <v>419</v>
      </c>
      <c r="B499" s="1" t="s">
        <v>3453</v>
      </c>
      <c r="C499" s="1" t="s">
        <v>2136</v>
      </c>
      <c r="D499" s="1" t="s">
        <v>2313</v>
      </c>
      <c r="E499" s="1">
        <v>99.1</v>
      </c>
      <c r="F499" s="1" t="s">
        <v>3688</v>
      </c>
      <c r="G499" s="1" t="s">
        <v>3686</v>
      </c>
      <c r="J499" s="37"/>
      <c r="K499" s="1" t="s">
        <v>1628</v>
      </c>
      <c r="L499" s="1">
        <f t="shared" si="8"/>
        <v>1</v>
      </c>
    </row>
    <row r="500" spans="1:12" ht="15.75" customHeight="1" x14ac:dyDescent="0.2">
      <c r="A500" s="1" t="s">
        <v>424</v>
      </c>
      <c r="B500" s="1" t="s">
        <v>2567</v>
      </c>
      <c r="C500" s="1" t="s">
        <v>2113</v>
      </c>
      <c r="D500" s="1" t="s">
        <v>2569</v>
      </c>
      <c r="E500" s="1" t="s">
        <v>2114</v>
      </c>
      <c r="F500" s="1" t="s">
        <v>3690</v>
      </c>
      <c r="G500" s="1" t="s">
        <v>2114</v>
      </c>
      <c r="J500" s="37"/>
      <c r="K500" s="1" t="s">
        <v>3116</v>
      </c>
      <c r="L500" s="1">
        <f t="shared" si="8"/>
        <v>1</v>
      </c>
    </row>
    <row r="501" spans="1:12" ht="15.75" customHeight="1" x14ac:dyDescent="0.2">
      <c r="A501" s="1" t="s">
        <v>430</v>
      </c>
      <c r="B501" s="1" t="s">
        <v>3691</v>
      </c>
      <c r="C501" s="1" t="s">
        <v>2113</v>
      </c>
      <c r="D501" s="1" t="s">
        <v>2315</v>
      </c>
      <c r="E501" s="1" t="s">
        <v>2114</v>
      </c>
      <c r="F501" s="1" t="s">
        <v>3692</v>
      </c>
      <c r="G501" s="1" t="s">
        <v>2114</v>
      </c>
      <c r="J501" s="37"/>
      <c r="K501" s="1" t="s">
        <v>3693</v>
      </c>
      <c r="L501" s="1">
        <f t="shared" si="8"/>
        <v>1</v>
      </c>
    </row>
    <row r="502" spans="1:12" ht="15.75" customHeight="1" x14ac:dyDescent="0.2">
      <c r="A502" s="1" t="s">
        <v>827</v>
      </c>
      <c r="B502" s="1" t="s">
        <v>3695</v>
      </c>
      <c r="C502" s="1" t="s">
        <v>2136</v>
      </c>
      <c r="D502" s="1" t="s">
        <v>2315</v>
      </c>
      <c r="E502" s="1">
        <v>99.2</v>
      </c>
      <c r="F502" s="1" t="s">
        <v>3697</v>
      </c>
      <c r="G502" s="1" t="s">
        <v>3692</v>
      </c>
      <c r="J502" s="37"/>
      <c r="K502" s="1" t="s">
        <v>1632</v>
      </c>
      <c r="L502" s="1">
        <f t="shared" si="8"/>
        <v>1</v>
      </c>
    </row>
    <row r="503" spans="1:12" ht="15.75" customHeight="1" x14ac:dyDescent="0.2">
      <c r="A503" s="1" t="s">
        <v>435</v>
      </c>
      <c r="B503" s="1" t="s">
        <v>2386</v>
      </c>
      <c r="C503" s="1" t="s">
        <v>2113</v>
      </c>
      <c r="D503" s="1" t="s">
        <v>2318</v>
      </c>
      <c r="E503" s="1" t="s">
        <v>2114</v>
      </c>
      <c r="F503" s="1" t="s">
        <v>3698</v>
      </c>
      <c r="G503" s="1" t="s">
        <v>2114</v>
      </c>
      <c r="J503" s="37"/>
      <c r="K503" s="1" t="s">
        <v>1811</v>
      </c>
      <c r="L503" s="1">
        <f t="shared" si="8"/>
        <v>1</v>
      </c>
    </row>
    <row r="504" spans="1:12" ht="15.75" customHeight="1" x14ac:dyDescent="0.2">
      <c r="A504" s="1" t="s">
        <v>479</v>
      </c>
      <c r="B504" s="1" t="s">
        <v>2394</v>
      </c>
      <c r="C504" s="1" t="s">
        <v>2136</v>
      </c>
      <c r="D504" s="1" t="s">
        <v>2318</v>
      </c>
      <c r="E504" s="1">
        <v>99.9</v>
      </c>
      <c r="F504" s="1" t="s">
        <v>3699</v>
      </c>
      <c r="G504" s="1" t="s">
        <v>3698</v>
      </c>
      <c r="J504" s="37"/>
      <c r="K504" s="1" t="s">
        <v>1763</v>
      </c>
      <c r="L504" s="1">
        <f t="shared" si="8"/>
        <v>1</v>
      </c>
    </row>
    <row r="505" spans="1:12" ht="15.75" customHeight="1" x14ac:dyDescent="0.2">
      <c r="A505" s="1" t="s">
        <v>439</v>
      </c>
      <c r="B505" s="1" t="s">
        <v>1493</v>
      </c>
      <c r="C505" s="1" t="s">
        <v>2113</v>
      </c>
      <c r="D505" s="1" t="s">
        <v>1146</v>
      </c>
      <c r="E505" s="1" t="s">
        <v>2114</v>
      </c>
      <c r="F505" s="1" t="s">
        <v>3701</v>
      </c>
      <c r="G505" s="1" t="s">
        <v>2114</v>
      </c>
      <c r="J505" s="37"/>
      <c r="K505" s="1" t="s">
        <v>3702</v>
      </c>
      <c r="L505" s="1">
        <f t="shared" si="8"/>
        <v>1</v>
      </c>
    </row>
    <row r="506" spans="1:12" ht="15.75" customHeight="1" x14ac:dyDescent="0.2">
      <c r="A506" s="1" t="s">
        <v>1090</v>
      </c>
      <c r="B506" s="1" t="s">
        <v>1191</v>
      </c>
      <c r="C506" s="1" t="s">
        <v>2136</v>
      </c>
      <c r="D506" s="1" t="s">
        <v>1146</v>
      </c>
      <c r="E506" s="1">
        <v>99.1</v>
      </c>
      <c r="F506" s="1" t="s">
        <v>3703</v>
      </c>
      <c r="G506" s="1" t="s">
        <v>3701</v>
      </c>
      <c r="J506" s="37"/>
      <c r="K506" s="1" t="s">
        <v>1800</v>
      </c>
      <c r="L506" s="1">
        <f t="shared" si="8"/>
        <v>1</v>
      </c>
    </row>
    <row r="507" spans="1:12" ht="15.75" customHeight="1" x14ac:dyDescent="0.2">
      <c r="A507" s="1" t="s">
        <v>1104</v>
      </c>
      <c r="B507" s="1" t="s">
        <v>1145</v>
      </c>
      <c r="C507" s="1" t="s">
        <v>2136</v>
      </c>
      <c r="D507" s="1" t="s">
        <v>1146</v>
      </c>
      <c r="E507" s="1">
        <v>99.1</v>
      </c>
      <c r="F507" s="1" t="s">
        <v>3704</v>
      </c>
      <c r="G507" s="1" t="s">
        <v>3701</v>
      </c>
      <c r="J507" s="37"/>
      <c r="K507" s="1" t="s">
        <v>3706</v>
      </c>
      <c r="L507" s="1">
        <f t="shared" si="8"/>
        <v>1</v>
      </c>
    </row>
    <row r="508" spans="1:12" ht="15.75" customHeight="1" x14ac:dyDescent="0.2">
      <c r="A508" s="1" t="s">
        <v>1100</v>
      </c>
      <c r="B508" s="1" t="s">
        <v>1180</v>
      </c>
      <c r="C508" s="1" t="s">
        <v>2136</v>
      </c>
      <c r="D508" s="1" t="s">
        <v>1146</v>
      </c>
      <c r="E508" s="1">
        <v>99</v>
      </c>
      <c r="F508" s="1" t="s">
        <v>3707</v>
      </c>
      <c r="G508" s="1" t="s">
        <v>3701</v>
      </c>
      <c r="J508" s="37"/>
      <c r="K508" s="1" t="s">
        <v>3708</v>
      </c>
      <c r="L508" s="1">
        <f t="shared" si="8"/>
        <v>1</v>
      </c>
    </row>
    <row r="509" spans="1:12" ht="15.75" customHeight="1" x14ac:dyDescent="0.2">
      <c r="A509" s="1" t="s">
        <v>455</v>
      </c>
      <c r="B509" s="1" t="s">
        <v>1383</v>
      </c>
      <c r="C509" s="1" t="s">
        <v>2113</v>
      </c>
      <c r="D509" s="1" t="s">
        <v>1385</v>
      </c>
      <c r="E509" s="1" t="s">
        <v>2114</v>
      </c>
      <c r="F509" s="1" t="s">
        <v>3710</v>
      </c>
      <c r="G509" s="1" t="s">
        <v>2114</v>
      </c>
      <c r="J509" s="37"/>
      <c r="K509" s="1" t="s">
        <v>1403</v>
      </c>
      <c r="L509" s="1">
        <f t="shared" si="8"/>
        <v>1</v>
      </c>
    </row>
    <row r="510" spans="1:12" ht="15.75" customHeight="1" x14ac:dyDescent="0.2">
      <c r="A510" s="1" t="s">
        <v>465</v>
      </c>
      <c r="B510" s="1" t="s">
        <v>1099</v>
      </c>
      <c r="C510" s="1" t="s">
        <v>2113</v>
      </c>
      <c r="D510" s="1" t="s">
        <v>1075</v>
      </c>
      <c r="E510" s="1" t="s">
        <v>2114</v>
      </c>
      <c r="F510" s="1" t="s">
        <v>3712</v>
      </c>
      <c r="G510" s="1" t="s">
        <v>2114</v>
      </c>
      <c r="J510" s="37"/>
      <c r="K510" s="1" t="s">
        <v>1890</v>
      </c>
      <c r="L510" s="1">
        <f t="shared" si="8"/>
        <v>1</v>
      </c>
    </row>
    <row r="511" spans="1:12" ht="15.75" customHeight="1" x14ac:dyDescent="0.2">
      <c r="A511" s="1" t="s">
        <v>548</v>
      </c>
      <c r="B511" s="1" t="s">
        <v>1108</v>
      </c>
      <c r="C511" s="1" t="s">
        <v>2136</v>
      </c>
      <c r="D511" s="1" t="s">
        <v>1075</v>
      </c>
      <c r="E511" s="1">
        <v>99.5</v>
      </c>
      <c r="F511" s="1" t="s">
        <v>3713</v>
      </c>
      <c r="G511" s="1" t="s">
        <v>3712</v>
      </c>
      <c r="J511" s="37"/>
      <c r="K511" s="1" t="s">
        <v>2889</v>
      </c>
      <c r="L511" s="1">
        <f t="shared" si="8"/>
        <v>1</v>
      </c>
    </row>
    <row r="512" spans="1:12" ht="15.75" customHeight="1" x14ac:dyDescent="0.2">
      <c r="A512" s="1" t="s">
        <v>555</v>
      </c>
      <c r="B512" s="1" t="s">
        <v>1124</v>
      </c>
      <c r="C512" s="1" t="s">
        <v>2136</v>
      </c>
      <c r="D512" s="1" t="s">
        <v>1075</v>
      </c>
      <c r="E512" s="1">
        <v>99.3</v>
      </c>
      <c r="F512" s="1" t="s">
        <v>3715</v>
      </c>
      <c r="G512" s="1" t="s">
        <v>3712</v>
      </c>
      <c r="J512" s="37"/>
      <c r="K512" s="1" t="s">
        <v>3716</v>
      </c>
      <c r="L512" s="1">
        <f t="shared" si="8"/>
        <v>1</v>
      </c>
    </row>
    <row r="513" spans="1:12" ht="15.75" customHeight="1" x14ac:dyDescent="0.2">
      <c r="A513" s="1" t="s">
        <v>572</v>
      </c>
      <c r="B513" s="1" t="s">
        <v>1116</v>
      </c>
      <c r="C513" s="1" t="s">
        <v>2136</v>
      </c>
      <c r="D513" s="1" t="s">
        <v>1075</v>
      </c>
      <c r="E513" s="1">
        <v>99.3</v>
      </c>
      <c r="F513" s="1" t="s">
        <v>3717</v>
      </c>
      <c r="G513" s="1" t="s">
        <v>3712</v>
      </c>
      <c r="J513" s="37"/>
      <c r="K513" s="1" t="s">
        <v>3718</v>
      </c>
      <c r="L513" s="1">
        <f t="shared" si="8"/>
        <v>1</v>
      </c>
    </row>
    <row r="514" spans="1:12" ht="15.75" customHeight="1" x14ac:dyDescent="0.2">
      <c r="A514" s="1" t="s">
        <v>548</v>
      </c>
      <c r="B514" s="1" t="s">
        <v>1073</v>
      </c>
      <c r="C514" s="1" t="s">
        <v>2136</v>
      </c>
      <c r="D514" s="1" t="s">
        <v>1075</v>
      </c>
      <c r="E514" s="1">
        <v>99.2</v>
      </c>
      <c r="F514" s="1" t="s">
        <v>3719</v>
      </c>
      <c r="G514" s="1" t="s">
        <v>3712</v>
      </c>
      <c r="J514" s="37"/>
      <c r="K514" s="1" t="s">
        <v>2855</v>
      </c>
      <c r="L514" s="1">
        <f t="shared" si="8"/>
        <v>1</v>
      </c>
    </row>
    <row r="515" spans="1:12" ht="15.75" customHeight="1" x14ac:dyDescent="0.2">
      <c r="A515" s="1" t="s">
        <v>606</v>
      </c>
      <c r="B515" s="1" t="s">
        <v>1082</v>
      </c>
      <c r="C515" s="1" t="s">
        <v>2136</v>
      </c>
      <c r="D515" s="1" t="s">
        <v>1075</v>
      </c>
      <c r="E515" s="1">
        <v>99.1</v>
      </c>
      <c r="F515" s="1" t="s">
        <v>3721</v>
      </c>
      <c r="G515" s="1" t="s">
        <v>3712</v>
      </c>
      <c r="J515" s="37"/>
      <c r="K515" s="1" t="s">
        <v>2713</v>
      </c>
      <c r="L515" s="1">
        <f t="shared" si="8"/>
        <v>1</v>
      </c>
    </row>
    <row r="516" spans="1:12" ht="15.75" customHeight="1" x14ac:dyDescent="0.2">
      <c r="A516" s="1" t="s">
        <v>393</v>
      </c>
      <c r="B516" s="1" t="s">
        <v>825</v>
      </c>
      <c r="C516" s="1" t="s">
        <v>2113</v>
      </c>
      <c r="D516" s="1" t="s">
        <v>828</v>
      </c>
      <c r="E516" s="1" t="s">
        <v>2114</v>
      </c>
      <c r="F516" s="1" t="s">
        <v>3726</v>
      </c>
      <c r="G516" s="1" t="s">
        <v>2114</v>
      </c>
      <c r="J516" s="37"/>
      <c r="K516" s="1" t="s">
        <v>1169</v>
      </c>
      <c r="L516" s="1">
        <f t="shared" si="8"/>
        <v>1</v>
      </c>
    </row>
    <row r="517" spans="1:12" ht="15.75" customHeight="1" x14ac:dyDescent="0.2">
      <c r="A517" s="1" t="s">
        <v>473</v>
      </c>
      <c r="B517" s="1" t="s">
        <v>2074</v>
      </c>
      <c r="C517" s="1" t="s">
        <v>2113</v>
      </c>
      <c r="D517" s="1" t="s">
        <v>2075</v>
      </c>
      <c r="E517" s="1" t="s">
        <v>2114</v>
      </c>
      <c r="F517" s="1" t="s">
        <v>3727</v>
      </c>
      <c r="G517" s="1" t="s">
        <v>2114</v>
      </c>
      <c r="J517" s="37"/>
      <c r="K517" s="1" t="s">
        <v>1718</v>
      </c>
      <c r="L517" s="1">
        <f t="shared" si="8"/>
        <v>1</v>
      </c>
    </row>
    <row r="518" spans="1:12" ht="15.75" customHeight="1" x14ac:dyDescent="0.2">
      <c r="A518" s="1" t="s">
        <v>473</v>
      </c>
      <c r="B518" s="1" t="s">
        <v>1999</v>
      </c>
      <c r="C518" s="1" t="s">
        <v>2113</v>
      </c>
      <c r="D518" s="1" t="s">
        <v>2001</v>
      </c>
      <c r="E518" s="1" t="s">
        <v>2114</v>
      </c>
      <c r="F518" s="1" t="s">
        <v>3729</v>
      </c>
      <c r="G518" s="1" t="s">
        <v>2114</v>
      </c>
      <c r="J518" s="37"/>
      <c r="K518" s="1" t="s">
        <v>1745</v>
      </c>
      <c r="L518" s="1">
        <f t="shared" si="8"/>
        <v>1</v>
      </c>
    </row>
    <row r="519" spans="1:12" ht="15.75" customHeight="1" x14ac:dyDescent="0.2">
      <c r="A519" s="1" t="s">
        <v>474</v>
      </c>
      <c r="B519" s="1" t="s">
        <v>1912</v>
      </c>
      <c r="C519" s="1" t="s">
        <v>2113</v>
      </c>
      <c r="D519" s="1" t="s">
        <v>1913</v>
      </c>
      <c r="E519" s="1" t="s">
        <v>2114</v>
      </c>
      <c r="F519" s="1" t="s">
        <v>3731</v>
      </c>
      <c r="G519" s="1" t="s">
        <v>2114</v>
      </c>
      <c r="J519" s="37"/>
      <c r="K519" s="1" t="s">
        <v>3732</v>
      </c>
      <c r="L519" s="1">
        <f t="shared" si="8"/>
        <v>1</v>
      </c>
    </row>
    <row r="520" spans="1:12" ht="15.75" customHeight="1" x14ac:dyDescent="0.2">
      <c r="A520" s="1" t="s">
        <v>475</v>
      </c>
      <c r="B520" s="1" t="s">
        <v>2400</v>
      </c>
      <c r="C520" s="1" t="s">
        <v>2113</v>
      </c>
      <c r="D520" s="1" t="s">
        <v>2320</v>
      </c>
      <c r="E520" s="1" t="s">
        <v>2114</v>
      </c>
      <c r="F520" s="1" t="s">
        <v>3733</v>
      </c>
      <c r="G520" s="1" t="s">
        <v>2114</v>
      </c>
      <c r="J520" s="37"/>
      <c r="K520" s="1" t="s">
        <v>3124</v>
      </c>
      <c r="L520" s="1">
        <f t="shared" si="8"/>
        <v>1</v>
      </c>
    </row>
    <row r="521" spans="1:12" ht="15.75" customHeight="1" x14ac:dyDescent="0.2">
      <c r="A521" s="1" t="s">
        <v>1095</v>
      </c>
      <c r="B521" s="1" t="s">
        <v>2406</v>
      </c>
      <c r="C521" s="1" t="s">
        <v>2136</v>
      </c>
      <c r="D521" s="1" t="s">
        <v>2320</v>
      </c>
      <c r="E521" s="1">
        <v>99.2</v>
      </c>
      <c r="F521" s="1" t="s">
        <v>3735</v>
      </c>
      <c r="G521" s="1" t="s">
        <v>3733</v>
      </c>
      <c r="J521" s="37"/>
      <c r="K521" s="1" t="s">
        <v>3736</v>
      </c>
      <c r="L521" s="1">
        <f t="shared" si="8"/>
        <v>1</v>
      </c>
    </row>
    <row r="522" spans="1:12" ht="15.75" customHeight="1" x14ac:dyDescent="0.2">
      <c r="A522" s="1" t="s">
        <v>483</v>
      </c>
      <c r="B522" s="1" t="s">
        <v>3737</v>
      </c>
      <c r="C522" s="1" t="s">
        <v>2113</v>
      </c>
      <c r="D522" s="1" t="s">
        <v>2611</v>
      </c>
      <c r="E522" s="1" t="s">
        <v>2114</v>
      </c>
      <c r="F522" s="1" t="s">
        <v>3738</v>
      </c>
      <c r="G522" s="1" t="s">
        <v>2114</v>
      </c>
      <c r="J522" s="37"/>
      <c r="K522" s="1" t="s">
        <v>1155</v>
      </c>
      <c r="L522" s="1">
        <f t="shared" si="8"/>
        <v>1</v>
      </c>
    </row>
    <row r="523" spans="1:12" ht="15.75" customHeight="1" x14ac:dyDescent="0.2">
      <c r="A523" s="1" t="s">
        <v>484</v>
      </c>
      <c r="B523" s="1" t="s">
        <v>3663</v>
      </c>
      <c r="C523" s="1" t="s">
        <v>2113</v>
      </c>
      <c r="D523" s="1" t="s">
        <v>2613</v>
      </c>
      <c r="E523" s="1" t="s">
        <v>2114</v>
      </c>
      <c r="F523" s="1" t="s">
        <v>3740</v>
      </c>
      <c r="G523" s="1" t="s">
        <v>2114</v>
      </c>
      <c r="J523" s="37"/>
      <c r="K523" s="1" t="s">
        <v>3741</v>
      </c>
      <c r="L523" s="1">
        <f t="shared" si="8"/>
        <v>1</v>
      </c>
    </row>
    <row r="524" spans="1:12" ht="15.75" customHeight="1" x14ac:dyDescent="0.2">
      <c r="A524" s="1" t="s">
        <v>490</v>
      </c>
      <c r="B524" s="1" t="s">
        <v>1588</v>
      </c>
      <c r="C524" s="1" t="s">
        <v>2113</v>
      </c>
      <c r="D524" s="1" t="s">
        <v>1590</v>
      </c>
      <c r="E524" s="1" t="s">
        <v>2114</v>
      </c>
      <c r="F524" s="1" t="s">
        <v>3742</v>
      </c>
      <c r="G524" s="1" t="s">
        <v>2114</v>
      </c>
      <c r="J524" s="37"/>
      <c r="K524" s="1" t="s">
        <v>3743</v>
      </c>
      <c r="L524" s="1">
        <f t="shared" si="8"/>
        <v>1</v>
      </c>
    </row>
    <row r="525" spans="1:12" ht="15.75" customHeight="1" x14ac:dyDescent="0.2">
      <c r="A525" s="1" t="s">
        <v>491</v>
      </c>
      <c r="B525" s="1" t="s">
        <v>1573</v>
      </c>
      <c r="C525" s="1" t="s">
        <v>2113</v>
      </c>
      <c r="D525" s="1" t="s">
        <v>1574</v>
      </c>
      <c r="E525" s="1" t="s">
        <v>2114</v>
      </c>
      <c r="F525" s="1" t="s">
        <v>3746</v>
      </c>
      <c r="G525" s="1" t="s">
        <v>2114</v>
      </c>
      <c r="J525" s="37"/>
      <c r="K525" s="1" t="s">
        <v>3748</v>
      </c>
      <c r="L525" s="1">
        <f t="shared" si="8"/>
        <v>1</v>
      </c>
    </row>
    <row r="526" spans="1:12" ht="15.75" customHeight="1" x14ac:dyDescent="0.2">
      <c r="A526" s="1" t="s">
        <v>491</v>
      </c>
      <c r="B526" s="1" t="s">
        <v>2007</v>
      </c>
      <c r="C526" s="1" t="s">
        <v>2113</v>
      </c>
      <c r="D526" s="1" t="s">
        <v>2009</v>
      </c>
      <c r="E526" s="1" t="s">
        <v>2114</v>
      </c>
      <c r="F526" s="1" t="s">
        <v>3749</v>
      </c>
      <c r="G526" s="1" t="s">
        <v>2114</v>
      </c>
      <c r="J526" s="37"/>
      <c r="K526" s="1" t="s">
        <v>3750</v>
      </c>
      <c r="L526" s="1">
        <f t="shared" si="8"/>
        <v>1</v>
      </c>
    </row>
    <row r="527" spans="1:12" ht="15.75" customHeight="1" x14ac:dyDescent="0.2">
      <c r="A527" s="1" t="s">
        <v>495</v>
      </c>
      <c r="B527" s="1" t="s">
        <v>2575</v>
      </c>
      <c r="C527" s="1" t="s">
        <v>2113</v>
      </c>
      <c r="D527" s="1" t="s">
        <v>2576</v>
      </c>
      <c r="E527" s="1" t="s">
        <v>2114</v>
      </c>
      <c r="F527" s="1" t="s">
        <v>3751</v>
      </c>
      <c r="G527" s="1" t="s">
        <v>2114</v>
      </c>
      <c r="J527" s="37"/>
      <c r="K527" s="1" t="s">
        <v>3753</v>
      </c>
      <c r="L527" s="1">
        <f t="shared" si="8"/>
        <v>1</v>
      </c>
    </row>
    <row r="528" spans="1:12" ht="15.75" customHeight="1" x14ac:dyDescent="0.2">
      <c r="A528" s="1" t="s">
        <v>498</v>
      </c>
      <c r="B528" s="1" t="s">
        <v>1560</v>
      </c>
      <c r="C528" s="1" t="s">
        <v>2113</v>
      </c>
      <c r="D528" s="1" t="s">
        <v>1519</v>
      </c>
      <c r="E528" s="1" t="s">
        <v>2114</v>
      </c>
      <c r="F528" s="1" t="s">
        <v>3754</v>
      </c>
      <c r="G528" s="1" t="s">
        <v>2114</v>
      </c>
      <c r="J528" s="37"/>
      <c r="K528" s="1" t="s">
        <v>2518</v>
      </c>
      <c r="L528" s="1">
        <f t="shared" si="8"/>
        <v>1</v>
      </c>
    </row>
    <row r="529" spans="1:12" ht="15.75" customHeight="1" x14ac:dyDescent="0.2">
      <c r="A529" s="1" t="s">
        <v>636</v>
      </c>
      <c r="B529" s="1" t="s">
        <v>1552</v>
      </c>
      <c r="C529" s="1" t="s">
        <v>2136</v>
      </c>
      <c r="D529" s="1" t="s">
        <v>1519</v>
      </c>
      <c r="E529" s="1">
        <v>99.4</v>
      </c>
      <c r="F529" s="1" t="s">
        <v>3756</v>
      </c>
      <c r="G529" s="1" t="s">
        <v>3754</v>
      </c>
      <c r="J529" s="37"/>
      <c r="K529" s="1" t="s">
        <v>975</v>
      </c>
      <c r="L529" s="1">
        <f t="shared" si="8"/>
        <v>1</v>
      </c>
    </row>
    <row r="530" spans="1:12" ht="15.75" customHeight="1" x14ac:dyDescent="0.2">
      <c r="A530" s="1" t="s">
        <v>782</v>
      </c>
      <c r="B530" s="1" t="s">
        <v>1522</v>
      </c>
      <c r="C530" s="1" t="s">
        <v>2136</v>
      </c>
      <c r="D530" s="1" t="s">
        <v>1519</v>
      </c>
      <c r="E530" s="1">
        <v>99.4</v>
      </c>
      <c r="F530" s="1" t="s">
        <v>3758</v>
      </c>
      <c r="G530" s="1" t="s">
        <v>3754</v>
      </c>
      <c r="J530" s="37"/>
      <c r="K530" s="1" t="s">
        <v>2233</v>
      </c>
      <c r="L530" s="1">
        <f t="shared" si="8"/>
        <v>1</v>
      </c>
    </row>
    <row r="531" spans="1:12" ht="15.75" customHeight="1" x14ac:dyDescent="0.2">
      <c r="A531" s="1" t="s">
        <v>690</v>
      </c>
      <c r="B531" s="1" t="s">
        <v>1545</v>
      </c>
      <c r="C531" s="1" t="s">
        <v>2136</v>
      </c>
      <c r="D531" s="1" t="s">
        <v>1519</v>
      </c>
      <c r="E531" s="1">
        <v>99.3</v>
      </c>
      <c r="F531" s="1" t="s">
        <v>3760</v>
      </c>
      <c r="G531" s="1" t="s">
        <v>3754</v>
      </c>
      <c r="J531" s="37"/>
      <c r="K531" s="1" t="s">
        <v>3761</v>
      </c>
      <c r="L531" s="1">
        <f t="shared" si="8"/>
        <v>1</v>
      </c>
    </row>
    <row r="532" spans="1:12" ht="15.75" customHeight="1" x14ac:dyDescent="0.2">
      <c r="A532" s="1" t="s">
        <v>690</v>
      </c>
      <c r="B532" s="1" t="s">
        <v>1535</v>
      </c>
      <c r="C532" s="1" t="s">
        <v>2136</v>
      </c>
      <c r="D532" s="1" t="s">
        <v>1519</v>
      </c>
      <c r="E532" s="1">
        <v>99.3</v>
      </c>
      <c r="F532" s="1" t="s">
        <v>3762</v>
      </c>
      <c r="G532" s="1" t="s">
        <v>3754</v>
      </c>
      <c r="J532" s="37"/>
      <c r="K532" s="1" t="s">
        <v>3763</v>
      </c>
      <c r="L532" s="1">
        <f t="shared" ref="L532:L595" si="9">COUNTIF(D:D,K532)</f>
        <v>1</v>
      </c>
    </row>
    <row r="533" spans="1:12" ht="15.75" customHeight="1" x14ac:dyDescent="0.2">
      <c r="A533" s="1" t="s">
        <v>782</v>
      </c>
      <c r="B533" s="1" t="s">
        <v>1518</v>
      </c>
      <c r="C533" s="1" t="s">
        <v>2136</v>
      </c>
      <c r="D533" s="1" t="s">
        <v>1519</v>
      </c>
      <c r="E533" s="1">
        <v>99.3</v>
      </c>
      <c r="F533" s="1" t="s">
        <v>3764</v>
      </c>
      <c r="G533" s="1" t="s">
        <v>3754</v>
      </c>
      <c r="J533" s="37"/>
      <c r="K533" s="1" t="s">
        <v>3765</v>
      </c>
      <c r="L533" s="1">
        <f t="shared" si="9"/>
        <v>1</v>
      </c>
    </row>
    <row r="534" spans="1:12" ht="15.75" customHeight="1" x14ac:dyDescent="0.2">
      <c r="A534" s="1" t="s">
        <v>782</v>
      </c>
      <c r="B534" s="1" t="s">
        <v>1524</v>
      </c>
      <c r="C534" s="1" t="s">
        <v>2136</v>
      </c>
      <c r="D534" s="1" t="s">
        <v>1519</v>
      </c>
      <c r="E534" s="1">
        <v>99.3</v>
      </c>
      <c r="F534" s="1" t="s">
        <v>3767</v>
      </c>
      <c r="G534" s="1" t="s">
        <v>3754</v>
      </c>
      <c r="J534" s="37"/>
      <c r="K534" s="1" t="s">
        <v>3768</v>
      </c>
      <c r="L534" s="1">
        <f t="shared" si="9"/>
        <v>1</v>
      </c>
    </row>
    <row r="535" spans="1:12" ht="15.75" customHeight="1" x14ac:dyDescent="0.2">
      <c r="A535" s="1" t="s">
        <v>1085</v>
      </c>
      <c r="B535" s="1" t="s">
        <v>1616</v>
      </c>
      <c r="C535" s="1" t="s">
        <v>2136</v>
      </c>
      <c r="D535" s="1" t="s">
        <v>1519</v>
      </c>
      <c r="E535" s="1">
        <v>99.3</v>
      </c>
      <c r="F535" s="1" t="s">
        <v>3769</v>
      </c>
      <c r="G535" s="1" t="s">
        <v>3754</v>
      </c>
      <c r="J535" s="37"/>
      <c r="K535" s="1" t="s">
        <v>3772</v>
      </c>
      <c r="L535" s="1">
        <f t="shared" si="9"/>
        <v>1</v>
      </c>
    </row>
    <row r="536" spans="1:12" ht="15.75" customHeight="1" x14ac:dyDescent="0.2">
      <c r="A536" s="1" t="s">
        <v>610</v>
      </c>
      <c r="B536" s="1" t="s">
        <v>1578</v>
      </c>
      <c r="C536" s="1" t="s">
        <v>2136</v>
      </c>
      <c r="D536" s="1" t="s">
        <v>1519</v>
      </c>
      <c r="E536" s="1">
        <v>99.2</v>
      </c>
      <c r="F536" s="1" t="s">
        <v>3774</v>
      </c>
      <c r="G536" s="1" t="s">
        <v>3754</v>
      </c>
      <c r="J536" s="37"/>
      <c r="K536" s="1" t="s">
        <v>3775</v>
      </c>
      <c r="L536" s="1">
        <f t="shared" si="9"/>
        <v>1</v>
      </c>
    </row>
    <row r="537" spans="1:12" ht="15.75" customHeight="1" x14ac:dyDescent="0.2">
      <c r="A537" s="1" t="s">
        <v>636</v>
      </c>
      <c r="B537" s="1" t="s">
        <v>1549</v>
      </c>
      <c r="C537" s="1" t="s">
        <v>2136</v>
      </c>
      <c r="D537" s="1" t="s">
        <v>1519</v>
      </c>
      <c r="E537" s="1">
        <v>99.2</v>
      </c>
      <c r="F537" s="1" t="s">
        <v>3776</v>
      </c>
      <c r="G537" s="1" t="s">
        <v>3754</v>
      </c>
      <c r="J537" s="37"/>
      <c r="K537" s="1" t="s">
        <v>3777</v>
      </c>
      <c r="L537" s="1">
        <f t="shared" si="9"/>
        <v>1</v>
      </c>
    </row>
    <row r="538" spans="1:12" ht="15.75" customHeight="1" x14ac:dyDescent="0.2">
      <c r="A538" s="1" t="s">
        <v>670</v>
      </c>
      <c r="B538" s="1" t="s">
        <v>1612</v>
      </c>
      <c r="C538" s="1" t="s">
        <v>2136</v>
      </c>
      <c r="D538" s="1" t="s">
        <v>1519</v>
      </c>
      <c r="E538" s="1">
        <v>99.2</v>
      </c>
      <c r="F538" s="1" t="s">
        <v>3780</v>
      </c>
      <c r="G538" s="1" t="s">
        <v>3754</v>
      </c>
      <c r="J538" s="37"/>
      <c r="K538" s="1" t="s">
        <v>3782</v>
      </c>
      <c r="L538" s="1">
        <f t="shared" si="9"/>
        <v>1</v>
      </c>
    </row>
    <row r="539" spans="1:12" ht="15.75" customHeight="1" x14ac:dyDescent="0.2">
      <c r="A539" s="1" t="s">
        <v>685</v>
      </c>
      <c r="B539" s="1" t="s">
        <v>1543</v>
      </c>
      <c r="C539" s="1" t="s">
        <v>2136</v>
      </c>
      <c r="D539" s="1" t="s">
        <v>1519</v>
      </c>
      <c r="E539" s="1">
        <v>99.2</v>
      </c>
      <c r="F539" s="1" t="s">
        <v>3783</v>
      </c>
      <c r="G539" s="1" t="s">
        <v>3754</v>
      </c>
      <c r="J539" s="37"/>
      <c r="K539" s="1" t="s">
        <v>3784</v>
      </c>
      <c r="L539" s="1">
        <f t="shared" si="9"/>
        <v>1</v>
      </c>
    </row>
    <row r="540" spans="1:12" ht="15.75" customHeight="1" x14ac:dyDescent="0.2">
      <c r="A540" s="1" t="s">
        <v>692</v>
      </c>
      <c r="B540" s="1" t="s">
        <v>1570</v>
      </c>
      <c r="C540" s="1" t="s">
        <v>2136</v>
      </c>
      <c r="D540" s="1" t="s">
        <v>1519</v>
      </c>
      <c r="E540" s="1">
        <v>99.2</v>
      </c>
      <c r="F540" s="1" t="s">
        <v>3785</v>
      </c>
      <c r="G540" s="1" t="s">
        <v>3754</v>
      </c>
      <c r="J540" s="37"/>
      <c r="K540" s="1" t="s">
        <v>3787</v>
      </c>
      <c r="L540" s="1">
        <f t="shared" si="9"/>
        <v>1</v>
      </c>
    </row>
    <row r="541" spans="1:12" ht="15.75" customHeight="1" x14ac:dyDescent="0.2">
      <c r="A541" s="1" t="s">
        <v>808</v>
      </c>
      <c r="B541" s="1" t="s">
        <v>1547</v>
      </c>
      <c r="C541" s="1" t="s">
        <v>2136</v>
      </c>
      <c r="D541" s="1" t="s">
        <v>1519</v>
      </c>
      <c r="E541" s="1">
        <v>99.2</v>
      </c>
      <c r="F541" s="1" t="s">
        <v>3789</v>
      </c>
      <c r="G541" s="1" t="s">
        <v>3754</v>
      </c>
      <c r="J541" s="37"/>
      <c r="K541" s="1" t="s">
        <v>1606</v>
      </c>
      <c r="L541" s="1">
        <f t="shared" si="9"/>
        <v>1</v>
      </c>
    </row>
    <row r="542" spans="1:12" ht="15.75" customHeight="1" x14ac:dyDescent="0.2">
      <c r="A542" s="1" t="s">
        <v>787</v>
      </c>
      <c r="B542" s="1" t="s">
        <v>1614</v>
      </c>
      <c r="C542" s="1" t="s">
        <v>2136</v>
      </c>
      <c r="D542" s="1" t="s">
        <v>1519</v>
      </c>
      <c r="E542" s="1">
        <v>99.1</v>
      </c>
      <c r="F542" s="1" t="s">
        <v>3790</v>
      </c>
      <c r="G542" s="1" t="s">
        <v>3754</v>
      </c>
      <c r="J542" s="37"/>
      <c r="K542" s="1" t="s">
        <v>3791</v>
      </c>
      <c r="L542" s="1">
        <f t="shared" si="9"/>
        <v>1</v>
      </c>
    </row>
    <row r="543" spans="1:12" ht="15.75" customHeight="1" x14ac:dyDescent="0.2">
      <c r="A543" s="1" t="s">
        <v>927</v>
      </c>
      <c r="B543" s="1" t="s">
        <v>1592</v>
      </c>
      <c r="C543" s="1" t="s">
        <v>2136</v>
      </c>
      <c r="D543" s="1" t="s">
        <v>1519</v>
      </c>
      <c r="E543" s="1">
        <v>99.1</v>
      </c>
      <c r="F543" s="1" t="s">
        <v>3793</v>
      </c>
      <c r="G543" s="1" t="s">
        <v>3754</v>
      </c>
      <c r="J543" s="37"/>
      <c r="K543" s="1" t="s">
        <v>3795</v>
      </c>
      <c r="L543" s="1">
        <f t="shared" si="9"/>
        <v>1</v>
      </c>
    </row>
    <row r="544" spans="1:12" ht="15.75" customHeight="1" x14ac:dyDescent="0.2">
      <c r="A544" s="1" t="s">
        <v>609</v>
      </c>
      <c r="B544" s="1" t="s">
        <v>1585</v>
      </c>
      <c r="C544" s="1" t="s">
        <v>2136</v>
      </c>
      <c r="D544" s="1" t="s">
        <v>1519</v>
      </c>
      <c r="E544" s="1">
        <v>99</v>
      </c>
      <c r="F544" s="1" t="s">
        <v>3796</v>
      </c>
      <c r="G544" s="1" t="s">
        <v>3754</v>
      </c>
      <c r="J544" s="37"/>
      <c r="K544" s="1" t="s">
        <v>3797</v>
      </c>
      <c r="L544" s="1">
        <f t="shared" si="9"/>
        <v>1</v>
      </c>
    </row>
    <row r="545" spans="1:12" ht="15.75" customHeight="1" x14ac:dyDescent="0.2">
      <c r="A545" s="1" t="s">
        <v>498</v>
      </c>
      <c r="B545" s="1" t="s">
        <v>1563</v>
      </c>
      <c r="C545" s="1" t="s">
        <v>2113</v>
      </c>
      <c r="D545" s="1" t="s">
        <v>1565</v>
      </c>
      <c r="E545" s="1" t="s">
        <v>2114</v>
      </c>
      <c r="F545" s="1" t="s">
        <v>3799</v>
      </c>
      <c r="G545" s="1" t="s">
        <v>2114</v>
      </c>
      <c r="J545" s="37"/>
      <c r="K545" s="1" t="s">
        <v>3800</v>
      </c>
      <c r="L545" s="1">
        <f t="shared" si="9"/>
        <v>1</v>
      </c>
    </row>
    <row r="546" spans="1:12" ht="15.75" customHeight="1" x14ac:dyDescent="0.2">
      <c r="A546" s="1" t="s">
        <v>500</v>
      </c>
      <c r="B546" s="1" t="s">
        <v>3802</v>
      </c>
      <c r="C546" s="1" t="s">
        <v>2113</v>
      </c>
      <c r="D546" s="1" t="s">
        <v>2627</v>
      </c>
      <c r="E546" s="1" t="s">
        <v>2114</v>
      </c>
      <c r="F546" s="1" t="s">
        <v>3803</v>
      </c>
      <c r="G546" s="1" t="s">
        <v>2114</v>
      </c>
      <c r="J546" s="37"/>
      <c r="K546" s="1" t="s">
        <v>3804</v>
      </c>
      <c r="L546" s="1">
        <f t="shared" si="9"/>
        <v>1</v>
      </c>
    </row>
    <row r="547" spans="1:12" ht="15.75" customHeight="1" x14ac:dyDescent="0.2">
      <c r="A547" s="1" t="s">
        <v>501</v>
      </c>
      <c r="B547" s="1" t="s">
        <v>3806</v>
      </c>
      <c r="C547" s="1" t="s">
        <v>2113</v>
      </c>
      <c r="D547" s="1" t="s">
        <v>2629</v>
      </c>
      <c r="E547" s="1" t="s">
        <v>2114</v>
      </c>
      <c r="F547" s="1" t="s">
        <v>3807</v>
      </c>
      <c r="G547" s="1" t="s">
        <v>2114</v>
      </c>
      <c r="J547" s="37"/>
      <c r="K547" s="1" t="s">
        <v>3808</v>
      </c>
      <c r="L547" s="1">
        <f t="shared" si="9"/>
        <v>1</v>
      </c>
    </row>
    <row r="548" spans="1:12" ht="15.75" customHeight="1" x14ac:dyDescent="0.2">
      <c r="A548" s="1" t="s">
        <v>502</v>
      </c>
      <c r="B548" s="1" t="s">
        <v>3809</v>
      </c>
      <c r="C548" s="1" t="s">
        <v>2113</v>
      </c>
      <c r="D548" s="1" t="s">
        <v>2325</v>
      </c>
      <c r="E548" s="1" t="s">
        <v>2114</v>
      </c>
      <c r="F548" s="1" t="s">
        <v>3810</v>
      </c>
      <c r="G548" s="1" t="s">
        <v>2114</v>
      </c>
      <c r="J548" s="37"/>
      <c r="K548" s="1" t="s">
        <v>3811</v>
      </c>
      <c r="L548" s="1">
        <f t="shared" si="9"/>
        <v>1</v>
      </c>
    </row>
    <row r="549" spans="1:12" ht="15.75" customHeight="1" x14ac:dyDescent="0.2">
      <c r="A549" s="1" t="s">
        <v>1076</v>
      </c>
      <c r="B549" s="1" t="s">
        <v>3813</v>
      </c>
      <c r="C549" s="1" t="s">
        <v>2136</v>
      </c>
      <c r="D549" s="1" t="s">
        <v>2325</v>
      </c>
      <c r="E549" s="1">
        <v>99.8</v>
      </c>
      <c r="F549" s="1" t="s">
        <v>3814</v>
      </c>
      <c r="G549" s="1" t="s">
        <v>3810</v>
      </c>
      <c r="J549" s="37"/>
      <c r="K549" s="1" t="s">
        <v>3815</v>
      </c>
      <c r="L549" s="1">
        <f t="shared" si="9"/>
        <v>1</v>
      </c>
    </row>
    <row r="550" spans="1:12" ht="15.75" customHeight="1" x14ac:dyDescent="0.2">
      <c r="A550" s="1" t="s">
        <v>504</v>
      </c>
      <c r="B550" s="1" t="s">
        <v>2880</v>
      </c>
      <c r="C550" s="1" t="s">
        <v>2113</v>
      </c>
      <c r="D550" s="1" t="s">
        <v>2327</v>
      </c>
      <c r="E550" s="1" t="s">
        <v>2114</v>
      </c>
      <c r="F550" s="1" t="s">
        <v>3816</v>
      </c>
      <c r="G550" s="1" t="s">
        <v>2114</v>
      </c>
      <c r="J550" s="37"/>
      <c r="K550" s="1" t="s">
        <v>3133</v>
      </c>
      <c r="L550" s="1">
        <f t="shared" si="9"/>
        <v>1</v>
      </c>
    </row>
    <row r="551" spans="1:12" ht="15.75" customHeight="1" x14ac:dyDescent="0.2">
      <c r="A551" s="1" t="s">
        <v>1074</v>
      </c>
      <c r="B551" s="1" t="s">
        <v>2863</v>
      </c>
      <c r="C551" s="1" t="s">
        <v>2136</v>
      </c>
      <c r="D551" s="1" t="s">
        <v>2327</v>
      </c>
      <c r="E551" s="1">
        <v>99.2</v>
      </c>
      <c r="F551" s="1" t="s">
        <v>3819</v>
      </c>
      <c r="G551" s="1" t="s">
        <v>3816</v>
      </c>
      <c r="J551" s="37"/>
      <c r="K551" s="1" t="s">
        <v>3820</v>
      </c>
      <c r="L551" s="1">
        <f t="shared" si="9"/>
        <v>1</v>
      </c>
    </row>
    <row r="552" spans="1:12" ht="15.75" customHeight="1" x14ac:dyDescent="0.2">
      <c r="A552" s="1" t="s">
        <v>504</v>
      </c>
      <c r="B552" s="1" t="s">
        <v>3821</v>
      </c>
      <c r="C552" s="1" t="s">
        <v>2113</v>
      </c>
      <c r="D552" s="1" t="s">
        <v>2633</v>
      </c>
      <c r="E552" s="1" t="s">
        <v>2114</v>
      </c>
      <c r="F552" s="1" t="s">
        <v>3822</v>
      </c>
      <c r="G552" s="1" t="s">
        <v>2114</v>
      </c>
      <c r="J552" s="37"/>
      <c r="K552" s="1" t="s">
        <v>3823</v>
      </c>
      <c r="L552" s="1">
        <f t="shared" si="9"/>
        <v>1</v>
      </c>
    </row>
    <row r="553" spans="1:12" ht="15.75" customHeight="1" x14ac:dyDescent="0.2">
      <c r="A553" s="1" t="s">
        <v>504</v>
      </c>
      <c r="B553" s="1" t="s">
        <v>3825</v>
      </c>
      <c r="C553" s="1" t="s">
        <v>2113</v>
      </c>
      <c r="D553" s="1" t="s">
        <v>2638</v>
      </c>
      <c r="E553" s="1" t="s">
        <v>2114</v>
      </c>
      <c r="F553" s="1" t="s">
        <v>3826</v>
      </c>
      <c r="G553" s="1" t="s">
        <v>2114</v>
      </c>
      <c r="J553" s="37"/>
      <c r="K553" s="1" t="s">
        <v>3828</v>
      </c>
      <c r="L553" s="1">
        <f t="shared" si="9"/>
        <v>1</v>
      </c>
    </row>
    <row r="554" spans="1:12" ht="15.75" customHeight="1" x14ac:dyDescent="0.2">
      <c r="A554" s="1" t="s">
        <v>513</v>
      </c>
      <c r="B554" s="1" t="s">
        <v>3829</v>
      </c>
      <c r="C554" s="1" t="s">
        <v>2113</v>
      </c>
      <c r="D554" s="1" t="s">
        <v>2332</v>
      </c>
      <c r="E554" s="1" t="s">
        <v>2114</v>
      </c>
      <c r="F554" s="1" t="s">
        <v>3830</v>
      </c>
      <c r="G554" s="1" t="s">
        <v>2114</v>
      </c>
      <c r="J554" s="37"/>
      <c r="K554" s="1" t="s">
        <v>3831</v>
      </c>
      <c r="L554" s="1">
        <f t="shared" si="9"/>
        <v>1</v>
      </c>
    </row>
    <row r="555" spans="1:12" ht="15.75" customHeight="1" x14ac:dyDescent="0.2">
      <c r="A555" s="1" t="s">
        <v>1065</v>
      </c>
      <c r="B555" s="1" t="s">
        <v>3832</v>
      </c>
      <c r="C555" s="1" t="s">
        <v>2136</v>
      </c>
      <c r="D555" s="1" t="s">
        <v>2332</v>
      </c>
      <c r="E555" s="1">
        <v>99.1</v>
      </c>
      <c r="F555" s="1" t="s">
        <v>3833</v>
      </c>
      <c r="G555" s="1" t="s">
        <v>3830</v>
      </c>
      <c r="J555" s="37"/>
      <c r="K555" s="1" t="s">
        <v>3834</v>
      </c>
      <c r="L555" s="1">
        <f t="shared" si="9"/>
        <v>1</v>
      </c>
    </row>
    <row r="556" spans="1:12" ht="15.75" customHeight="1" x14ac:dyDescent="0.2">
      <c r="A556" s="1" t="s">
        <v>515</v>
      </c>
      <c r="B556" s="1" t="s">
        <v>3836</v>
      </c>
      <c r="C556" s="1" t="s">
        <v>2113</v>
      </c>
      <c r="D556" s="1" t="s">
        <v>2642</v>
      </c>
      <c r="E556" s="1" t="s">
        <v>2114</v>
      </c>
      <c r="F556" s="1" t="s">
        <v>3838</v>
      </c>
      <c r="G556" s="1" t="s">
        <v>2114</v>
      </c>
      <c r="J556" s="37"/>
      <c r="K556" s="1" t="s">
        <v>3839</v>
      </c>
      <c r="L556" s="1">
        <f t="shared" si="9"/>
        <v>1</v>
      </c>
    </row>
    <row r="557" spans="1:12" ht="15.75" customHeight="1" x14ac:dyDescent="0.2">
      <c r="A557" s="1" t="s">
        <v>517</v>
      </c>
      <c r="B557" s="1" t="s">
        <v>3840</v>
      </c>
      <c r="C557" s="1" t="s">
        <v>2113</v>
      </c>
      <c r="D557" s="1" t="s">
        <v>2646</v>
      </c>
      <c r="E557" s="1" t="s">
        <v>2114</v>
      </c>
      <c r="F557" s="1" t="s">
        <v>3841</v>
      </c>
      <c r="G557" s="1" t="s">
        <v>2114</v>
      </c>
      <c r="J557" s="37"/>
      <c r="K557" s="1" t="s">
        <v>3064</v>
      </c>
      <c r="L557" s="1">
        <f t="shared" si="9"/>
        <v>1</v>
      </c>
    </row>
    <row r="558" spans="1:12" ht="15.75" customHeight="1" x14ac:dyDescent="0.2">
      <c r="A558" s="1" t="s">
        <v>517</v>
      </c>
      <c r="B558" s="1" t="s">
        <v>3843</v>
      </c>
      <c r="C558" s="1" t="s">
        <v>2113</v>
      </c>
      <c r="D558" s="1" t="s">
        <v>2648</v>
      </c>
      <c r="E558" s="1" t="s">
        <v>2114</v>
      </c>
      <c r="F558" s="1" t="s">
        <v>3844</v>
      </c>
      <c r="G558" s="1" t="s">
        <v>2114</v>
      </c>
      <c r="J558" s="37"/>
      <c r="K558" s="1" t="s">
        <v>3846</v>
      </c>
      <c r="L558" s="1">
        <f t="shared" si="9"/>
        <v>1</v>
      </c>
    </row>
    <row r="559" spans="1:12" ht="15.75" customHeight="1" x14ac:dyDescent="0.2">
      <c r="A559" s="1" t="s">
        <v>518</v>
      </c>
      <c r="B559" s="1" t="s">
        <v>3847</v>
      </c>
      <c r="C559" s="1" t="s">
        <v>2113</v>
      </c>
      <c r="D559" s="1" t="s">
        <v>2651</v>
      </c>
      <c r="E559" s="1" t="s">
        <v>2114</v>
      </c>
      <c r="F559" s="1" t="s">
        <v>3848</v>
      </c>
      <c r="G559" s="1" t="s">
        <v>2114</v>
      </c>
      <c r="J559" s="37"/>
      <c r="K559" s="1" t="s">
        <v>3849</v>
      </c>
      <c r="L559" s="1">
        <f t="shared" si="9"/>
        <v>1</v>
      </c>
    </row>
    <row r="560" spans="1:12" ht="15.75" customHeight="1" x14ac:dyDescent="0.2">
      <c r="A560" s="1" t="s">
        <v>521</v>
      </c>
      <c r="B560" s="1" t="s">
        <v>3850</v>
      </c>
      <c r="C560" s="1" t="s">
        <v>2113</v>
      </c>
      <c r="D560" s="1" t="s">
        <v>2653</v>
      </c>
      <c r="E560" s="1" t="s">
        <v>2114</v>
      </c>
      <c r="F560" s="1" t="s">
        <v>3851</v>
      </c>
      <c r="G560" s="1" t="s">
        <v>2114</v>
      </c>
      <c r="J560" s="37"/>
      <c r="K560" s="1" t="s">
        <v>3852</v>
      </c>
      <c r="L560" s="1">
        <f t="shared" si="9"/>
        <v>1</v>
      </c>
    </row>
    <row r="561" spans="1:12" ht="15.75" customHeight="1" x14ac:dyDescent="0.2">
      <c r="A561" s="1" t="s">
        <v>522</v>
      </c>
      <c r="B561" s="1" t="s">
        <v>3854</v>
      </c>
      <c r="C561" s="1" t="s">
        <v>2113</v>
      </c>
      <c r="D561" s="1" t="s">
        <v>2655</v>
      </c>
      <c r="E561" s="1" t="s">
        <v>2114</v>
      </c>
      <c r="F561" s="1" t="s">
        <v>3856</v>
      </c>
      <c r="G561" s="1" t="s">
        <v>2114</v>
      </c>
      <c r="J561" s="37"/>
      <c r="K561" s="1" t="s">
        <v>3857</v>
      </c>
      <c r="L561" s="1">
        <f t="shared" si="9"/>
        <v>1</v>
      </c>
    </row>
    <row r="562" spans="1:12" ht="15.75" customHeight="1" x14ac:dyDescent="0.2">
      <c r="A562" s="1" t="s">
        <v>523</v>
      </c>
      <c r="B562" s="1" t="s">
        <v>1831</v>
      </c>
      <c r="C562" s="1" t="s">
        <v>2113</v>
      </c>
      <c r="D562" s="1" t="s">
        <v>1832</v>
      </c>
      <c r="E562" s="1" t="s">
        <v>2114</v>
      </c>
      <c r="F562" s="1" t="s">
        <v>3859</v>
      </c>
      <c r="G562" s="1" t="s">
        <v>2114</v>
      </c>
      <c r="J562" s="37"/>
      <c r="K562" s="1" t="s">
        <v>3860</v>
      </c>
      <c r="L562" s="1">
        <f t="shared" si="9"/>
        <v>1</v>
      </c>
    </row>
    <row r="563" spans="1:12" ht="15.75" customHeight="1" x14ac:dyDescent="0.2">
      <c r="A563" s="1" t="s">
        <v>1046</v>
      </c>
      <c r="B563" s="1" t="s">
        <v>1834</v>
      </c>
      <c r="C563" s="1" t="s">
        <v>2136</v>
      </c>
      <c r="D563" s="1" t="s">
        <v>1832</v>
      </c>
      <c r="E563" s="1">
        <v>99.3</v>
      </c>
      <c r="F563" s="1" t="s">
        <v>3861</v>
      </c>
      <c r="G563" s="1" t="s">
        <v>3859</v>
      </c>
      <c r="J563" s="37"/>
      <c r="K563" s="1" t="s">
        <v>3862</v>
      </c>
      <c r="L563" s="1">
        <f t="shared" si="9"/>
        <v>1</v>
      </c>
    </row>
    <row r="564" spans="1:12" ht="15.75" customHeight="1" x14ac:dyDescent="0.2">
      <c r="A564" s="1" t="s">
        <v>523</v>
      </c>
      <c r="B564" s="1" t="s">
        <v>2021</v>
      </c>
      <c r="C564" s="1" t="s">
        <v>2113</v>
      </c>
      <c r="D564" s="1" t="s">
        <v>2024</v>
      </c>
      <c r="E564" s="1" t="s">
        <v>2114</v>
      </c>
      <c r="F564" s="1" t="s">
        <v>3864</v>
      </c>
      <c r="G564" s="1" t="s">
        <v>2114</v>
      </c>
      <c r="J564" s="37"/>
      <c r="K564" s="1" t="s">
        <v>3724</v>
      </c>
      <c r="L564" s="1">
        <f t="shared" si="9"/>
        <v>1</v>
      </c>
    </row>
    <row r="565" spans="1:12" ht="15.75" customHeight="1" x14ac:dyDescent="0.2">
      <c r="A565" s="1" t="s">
        <v>524</v>
      </c>
      <c r="B565" s="1" t="s">
        <v>2026</v>
      </c>
      <c r="C565" s="1" t="s">
        <v>2136</v>
      </c>
      <c r="D565" s="1" t="s">
        <v>2024</v>
      </c>
      <c r="E565" s="1">
        <v>99.9</v>
      </c>
      <c r="F565" s="1" t="s">
        <v>3866</v>
      </c>
      <c r="G565" s="1" t="s">
        <v>3864</v>
      </c>
      <c r="J565" s="37"/>
      <c r="K565" s="1" t="s">
        <v>3867</v>
      </c>
      <c r="L565" s="1">
        <f t="shared" si="9"/>
        <v>1</v>
      </c>
    </row>
    <row r="566" spans="1:12" ht="15.75" customHeight="1" x14ac:dyDescent="0.2">
      <c r="A566" s="1" t="s">
        <v>524</v>
      </c>
      <c r="B566" s="1" t="s">
        <v>2029</v>
      </c>
      <c r="C566" s="1" t="s">
        <v>2113</v>
      </c>
      <c r="D566" s="1" t="s">
        <v>2031</v>
      </c>
      <c r="E566" s="1" t="s">
        <v>2114</v>
      </c>
      <c r="F566" s="1" t="s">
        <v>3868</v>
      </c>
      <c r="G566" s="1" t="s">
        <v>2114</v>
      </c>
      <c r="J566" s="37"/>
      <c r="K566" s="1" t="s">
        <v>3869</v>
      </c>
      <c r="L566" s="1">
        <f t="shared" si="9"/>
        <v>1</v>
      </c>
    </row>
    <row r="567" spans="1:12" ht="15.75" customHeight="1" x14ac:dyDescent="0.2">
      <c r="A567" s="1" t="s">
        <v>527</v>
      </c>
      <c r="B567" s="1" t="s">
        <v>1886</v>
      </c>
      <c r="C567" s="1" t="s">
        <v>2113</v>
      </c>
      <c r="D567" s="1" t="s">
        <v>1887</v>
      </c>
      <c r="E567" s="1" t="s">
        <v>2114</v>
      </c>
      <c r="F567" s="1" t="s">
        <v>3871</v>
      </c>
      <c r="G567" s="1" t="s">
        <v>2114</v>
      </c>
      <c r="J567" s="37"/>
      <c r="K567" s="1" t="s">
        <v>3872</v>
      </c>
      <c r="L567" s="1">
        <f t="shared" si="9"/>
        <v>1</v>
      </c>
    </row>
    <row r="568" spans="1:12" ht="15.75" customHeight="1" x14ac:dyDescent="0.2">
      <c r="A568" s="1" t="s">
        <v>527</v>
      </c>
      <c r="B568" s="1" t="s">
        <v>2063</v>
      </c>
      <c r="C568" s="1" t="s">
        <v>2113</v>
      </c>
      <c r="D568" s="1" t="s">
        <v>2065</v>
      </c>
      <c r="E568" s="1" t="s">
        <v>2114</v>
      </c>
      <c r="F568" s="1" t="s">
        <v>3873</v>
      </c>
      <c r="G568" s="1" t="s">
        <v>2114</v>
      </c>
      <c r="J568" s="37"/>
      <c r="K568" s="1" t="s">
        <v>3874</v>
      </c>
      <c r="L568" s="1">
        <f t="shared" si="9"/>
        <v>1</v>
      </c>
    </row>
    <row r="569" spans="1:12" ht="15.75" customHeight="1" x14ac:dyDescent="0.2">
      <c r="A569" s="1" t="s">
        <v>527</v>
      </c>
      <c r="B569" s="1" t="s">
        <v>2057</v>
      </c>
      <c r="C569" s="1" t="s">
        <v>2113</v>
      </c>
      <c r="D569" s="1" t="s">
        <v>2059</v>
      </c>
      <c r="E569" s="1" t="s">
        <v>2114</v>
      </c>
      <c r="F569" s="1" t="s">
        <v>3876</v>
      </c>
      <c r="G569" s="1" t="s">
        <v>2114</v>
      </c>
      <c r="J569" s="37"/>
      <c r="K569" s="1" t="s">
        <v>3878</v>
      </c>
      <c r="L569" s="1">
        <f t="shared" si="9"/>
        <v>1</v>
      </c>
    </row>
    <row r="570" spans="1:12" ht="15.75" customHeight="1" x14ac:dyDescent="0.2">
      <c r="A570" s="1" t="s">
        <v>1045</v>
      </c>
      <c r="B570" s="1" t="s">
        <v>2061</v>
      </c>
      <c r="C570" s="1" t="s">
        <v>2136</v>
      </c>
      <c r="D570" s="1" t="s">
        <v>2059</v>
      </c>
      <c r="E570" s="1">
        <v>99.4</v>
      </c>
      <c r="F570" s="1" t="s">
        <v>3879</v>
      </c>
      <c r="G570" s="1" t="s">
        <v>3876</v>
      </c>
      <c r="J570" s="37"/>
      <c r="K570" s="1" t="s">
        <v>3880</v>
      </c>
      <c r="L570" s="1">
        <f t="shared" si="9"/>
        <v>1</v>
      </c>
    </row>
    <row r="571" spans="1:12" ht="15.75" customHeight="1" x14ac:dyDescent="0.2">
      <c r="A571" s="1" t="s">
        <v>529</v>
      </c>
      <c r="B571" s="1" t="s">
        <v>1789</v>
      </c>
      <c r="C571" s="1" t="s">
        <v>2113</v>
      </c>
      <c r="D571" s="1" t="s">
        <v>1791</v>
      </c>
      <c r="E571" s="1" t="s">
        <v>2114</v>
      </c>
      <c r="F571" s="1" t="s">
        <v>3882</v>
      </c>
      <c r="G571" s="1" t="s">
        <v>2114</v>
      </c>
      <c r="J571" s="37"/>
      <c r="K571" s="1" t="s">
        <v>3884</v>
      </c>
      <c r="L571" s="1">
        <f t="shared" si="9"/>
        <v>1</v>
      </c>
    </row>
    <row r="572" spans="1:12" ht="15.75" customHeight="1" x14ac:dyDescent="0.2">
      <c r="A572" s="1" t="s">
        <v>529</v>
      </c>
      <c r="B572" s="1" t="s">
        <v>2274</v>
      </c>
      <c r="C572" s="1" t="s">
        <v>2113</v>
      </c>
      <c r="D572" s="1" t="s">
        <v>2276</v>
      </c>
      <c r="E572" s="1" t="s">
        <v>2114</v>
      </c>
      <c r="F572" s="1" t="s">
        <v>3885</v>
      </c>
      <c r="G572" s="1" t="s">
        <v>2114</v>
      </c>
      <c r="J572" s="37"/>
      <c r="K572" s="1" t="s">
        <v>3886</v>
      </c>
      <c r="L572" s="1">
        <f t="shared" si="9"/>
        <v>1</v>
      </c>
    </row>
    <row r="573" spans="1:12" ht="15.75" customHeight="1" x14ac:dyDescent="0.2">
      <c r="A573" s="1" t="s">
        <v>529</v>
      </c>
      <c r="B573" s="1" t="s">
        <v>3887</v>
      </c>
      <c r="C573" s="1" t="s">
        <v>2113</v>
      </c>
      <c r="D573" s="1" t="s">
        <v>2672</v>
      </c>
      <c r="E573" s="1" t="s">
        <v>2114</v>
      </c>
      <c r="F573" s="1" t="s">
        <v>3889</v>
      </c>
      <c r="G573" s="1" t="s">
        <v>2114</v>
      </c>
      <c r="J573" s="37"/>
      <c r="K573" s="1" t="s">
        <v>3890</v>
      </c>
      <c r="L573" s="1">
        <f t="shared" si="9"/>
        <v>1</v>
      </c>
    </row>
    <row r="574" spans="1:12" ht="15.75" customHeight="1" x14ac:dyDescent="0.2">
      <c r="A574" s="1" t="s">
        <v>529</v>
      </c>
      <c r="B574" s="1" t="s">
        <v>2298</v>
      </c>
      <c r="C574" s="1" t="s">
        <v>2113</v>
      </c>
      <c r="D574" s="1" t="s">
        <v>2300</v>
      </c>
      <c r="E574" s="1" t="s">
        <v>2114</v>
      </c>
      <c r="F574" s="1" t="s">
        <v>3891</v>
      </c>
      <c r="G574" s="1" t="s">
        <v>2114</v>
      </c>
      <c r="J574" s="37"/>
      <c r="K574" s="1" t="s">
        <v>3892</v>
      </c>
      <c r="L574" s="1">
        <f t="shared" si="9"/>
        <v>1</v>
      </c>
    </row>
    <row r="575" spans="1:12" ht="15.75" customHeight="1" x14ac:dyDescent="0.2">
      <c r="A575" s="1" t="s">
        <v>359</v>
      </c>
      <c r="B575" s="1" t="s">
        <v>3894</v>
      </c>
      <c r="C575" s="1" t="s">
        <v>2113</v>
      </c>
      <c r="D575" s="1" t="s">
        <v>2682</v>
      </c>
      <c r="E575" s="1" t="s">
        <v>2114</v>
      </c>
      <c r="F575" s="1" t="s">
        <v>3895</v>
      </c>
      <c r="G575" s="1" t="s">
        <v>2114</v>
      </c>
      <c r="J575" s="37"/>
      <c r="K575" s="1" t="s">
        <v>2145</v>
      </c>
      <c r="L575" s="1">
        <f t="shared" si="9"/>
        <v>1</v>
      </c>
    </row>
    <row r="576" spans="1:12" ht="15.75" customHeight="1" x14ac:dyDescent="0.2">
      <c r="A576" s="1" t="s">
        <v>359</v>
      </c>
      <c r="B576" s="1" t="s">
        <v>3897</v>
      </c>
      <c r="C576" s="1" t="s">
        <v>2113</v>
      </c>
      <c r="D576" s="1" t="s">
        <v>2688</v>
      </c>
      <c r="E576" s="1" t="s">
        <v>2114</v>
      </c>
      <c r="F576" s="1" t="s">
        <v>3898</v>
      </c>
      <c r="G576" s="1" t="s">
        <v>2114</v>
      </c>
      <c r="J576" s="37"/>
      <c r="K576" s="1" t="s">
        <v>3899</v>
      </c>
      <c r="L576" s="1">
        <f t="shared" si="9"/>
        <v>1</v>
      </c>
    </row>
    <row r="577" spans="1:12" ht="15.75" customHeight="1" x14ac:dyDescent="0.2">
      <c r="A577" s="1" t="s">
        <v>530</v>
      </c>
      <c r="B577" s="1" t="s">
        <v>846</v>
      </c>
      <c r="C577" s="1" t="s">
        <v>2113</v>
      </c>
      <c r="D577" s="1" t="s">
        <v>848</v>
      </c>
      <c r="E577" s="1" t="s">
        <v>2114</v>
      </c>
      <c r="F577" s="1" t="s">
        <v>3902</v>
      </c>
      <c r="G577" s="1" t="s">
        <v>2114</v>
      </c>
      <c r="J577" s="37"/>
      <c r="K577" s="1" t="s">
        <v>3904</v>
      </c>
      <c r="L577" s="1">
        <f t="shared" si="9"/>
        <v>1</v>
      </c>
    </row>
    <row r="578" spans="1:12" ht="15.75" customHeight="1" x14ac:dyDescent="0.2">
      <c r="A578" s="1" t="s">
        <v>530</v>
      </c>
      <c r="B578" s="1" t="s">
        <v>2040</v>
      </c>
      <c r="C578" s="1" t="s">
        <v>2113</v>
      </c>
      <c r="D578" s="1" t="s">
        <v>2042</v>
      </c>
      <c r="E578" s="1" t="s">
        <v>2114</v>
      </c>
      <c r="F578" s="1" t="s">
        <v>3905</v>
      </c>
      <c r="G578" s="1" t="s">
        <v>2114</v>
      </c>
      <c r="J578" s="37"/>
      <c r="K578" s="1" t="s">
        <v>2117</v>
      </c>
      <c r="L578" s="1">
        <f t="shared" si="9"/>
        <v>1</v>
      </c>
    </row>
    <row r="579" spans="1:12" ht="15.75" customHeight="1" x14ac:dyDescent="0.2">
      <c r="A579" s="1" t="s">
        <v>531</v>
      </c>
      <c r="B579" s="1" t="s">
        <v>2067</v>
      </c>
      <c r="C579" s="1" t="s">
        <v>2113</v>
      </c>
      <c r="D579" s="1" t="s">
        <v>2069</v>
      </c>
      <c r="E579" s="1" t="s">
        <v>2114</v>
      </c>
      <c r="F579" s="1" t="s">
        <v>3906</v>
      </c>
      <c r="G579" s="1" t="s">
        <v>2114</v>
      </c>
      <c r="J579" s="37"/>
      <c r="K579" s="1" t="s">
        <v>3907</v>
      </c>
      <c r="L579" s="1">
        <f t="shared" si="9"/>
        <v>1</v>
      </c>
    </row>
    <row r="580" spans="1:12" ht="15.75" customHeight="1" x14ac:dyDescent="0.2">
      <c r="A580" s="1" t="s">
        <v>534</v>
      </c>
      <c r="B580" s="1" t="s">
        <v>2047</v>
      </c>
      <c r="C580" s="1" t="s">
        <v>2113</v>
      </c>
      <c r="D580" s="1" t="s">
        <v>2048</v>
      </c>
      <c r="E580" s="1" t="s">
        <v>2114</v>
      </c>
      <c r="F580" s="1" t="s">
        <v>3909</v>
      </c>
      <c r="G580" s="1" t="s">
        <v>2114</v>
      </c>
      <c r="J580" s="37"/>
      <c r="K580" s="1" t="s">
        <v>3910</v>
      </c>
      <c r="L580" s="1">
        <f t="shared" si="9"/>
        <v>1</v>
      </c>
    </row>
    <row r="581" spans="1:12" ht="15.75" customHeight="1" x14ac:dyDescent="0.2">
      <c r="A581" s="1" t="s">
        <v>536</v>
      </c>
      <c r="B581" s="1" t="s">
        <v>1424</v>
      </c>
      <c r="C581" s="1" t="s">
        <v>2113</v>
      </c>
      <c r="D581" s="1" t="s">
        <v>1425</v>
      </c>
      <c r="E581" s="1" t="s">
        <v>2114</v>
      </c>
      <c r="F581" s="1" t="s">
        <v>3913</v>
      </c>
      <c r="G581" s="1" t="s">
        <v>2114</v>
      </c>
      <c r="J581" s="37"/>
      <c r="K581" s="1" t="s">
        <v>3914</v>
      </c>
      <c r="L581" s="1">
        <f t="shared" si="9"/>
        <v>1</v>
      </c>
    </row>
    <row r="582" spans="1:12" ht="15.75" customHeight="1" x14ac:dyDescent="0.2">
      <c r="A582" s="1" t="s">
        <v>536</v>
      </c>
      <c r="B582" s="1" t="s">
        <v>2306</v>
      </c>
      <c r="C582" s="1" t="s">
        <v>2113</v>
      </c>
      <c r="D582" s="1" t="s">
        <v>2308</v>
      </c>
      <c r="E582" s="1" t="s">
        <v>2114</v>
      </c>
      <c r="F582" s="1" t="s">
        <v>3916</v>
      </c>
      <c r="G582" s="1" t="s">
        <v>2114</v>
      </c>
      <c r="J582" s="37"/>
      <c r="K582" s="1" t="s">
        <v>3917</v>
      </c>
      <c r="L582" s="1">
        <f t="shared" si="9"/>
        <v>1</v>
      </c>
    </row>
    <row r="583" spans="1:12" ht="15.75" customHeight="1" x14ac:dyDescent="0.2">
      <c r="A583" s="1" t="s">
        <v>1034</v>
      </c>
      <c r="B583" s="1" t="s">
        <v>2317</v>
      </c>
      <c r="C583" s="1" t="s">
        <v>2136</v>
      </c>
      <c r="D583" s="1" t="s">
        <v>2308</v>
      </c>
      <c r="E583" s="1">
        <v>99.7</v>
      </c>
      <c r="F583" s="1" t="s">
        <v>3918</v>
      </c>
      <c r="G583" s="1" t="s">
        <v>3916</v>
      </c>
      <c r="J583" s="37"/>
      <c r="K583" s="1" t="s">
        <v>3919</v>
      </c>
      <c r="L583" s="1">
        <f t="shared" si="9"/>
        <v>1</v>
      </c>
    </row>
    <row r="584" spans="1:12" ht="15.75" customHeight="1" x14ac:dyDescent="0.2">
      <c r="A584" s="1" t="s">
        <v>538</v>
      </c>
      <c r="B584" s="1" t="s">
        <v>2036</v>
      </c>
      <c r="C584" s="1" t="s">
        <v>2113</v>
      </c>
      <c r="D584" s="1" t="s">
        <v>2038</v>
      </c>
      <c r="E584" s="1" t="s">
        <v>2114</v>
      </c>
      <c r="F584" s="1" t="s">
        <v>2036</v>
      </c>
      <c r="G584" s="1" t="s">
        <v>2114</v>
      </c>
      <c r="J584" s="37"/>
      <c r="K584" s="1" t="s">
        <v>1066</v>
      </c>
      <c r="L584" s="1">
        <f t="shared" si="9"/>
        <v>1</v>
      </c>
    </row>
    <row r="585" spans="1:12" ht="15.75" customHeight="1" x14ac:dyDescent="0.2">
      <c r="A585" s="1" t="s">
        <v>540</v>
      </c>
      <c r="B585" s="1" t="s">
        <v>3922</v>
      </c>
      <c r="C585" s="1" t="s">
        <v>2113</v>
      </c>
      <c r="D585" s="1" t="s">
        <v>2723</v>
      </c>
      <c r="E585" s="1" t="s">
        <v>2114</v>
      </c>
      <c r="F585" s="1" t="s">
        <v>3923</v>
      </c>
      <c r="G585" s="1" t="s">
        <v>2114</v>
      </c>
      <c r="J585" s="37"/>
      <c r="K585" s="1" t="s">
        <v>3924</v>
      </c>
      <c r="L585" s="1">
        <f t="shared" si="9"/>
        <v>1</v>
      </c>
    </row>
    <row r="586" spans="1:12" ht="15.75" customHeight="1" x14ac:dyDescent="0.2">
      <c r="A586" s="1" t="s">
        <v>540</v>
      </c>
      <c r="B586" s="1" t="s">
        <v>3925</v>
      </c>
      <c r="C586" s="1" t="s">
        <v>2113</v>
      </c>
      <c r="D586" s="1" t="s">
        <v>2345</v>
      </c>
      <c r="E586" s="1" t="s">
        <v>2114</v>
      </c>
      <c r="F586" s="1" t="s">
        <v>3926</v>
      </c>
      <c r="G586" s="1" t="s">
        <v>2114</v>
      </c>
      <c r="J586" s="37"/>
      <c r="K586" s="1" t="s">
        <v>3157</v>
      </c>
      <c r="L586" s="1">
        <f t="shared" si="9"/>
        <v>1</v>
      </c>
    </row>
    <row r="587" spans="1:12" ht="15.75" customHeight="1" x14ac:dyDescent="0.2">
      <c r="A587" s="1" t="s">
        <v>999</v>
      </c>
      <c r="B587" s="1" t="s">
        <v>3928</v>
      </c>
      <c r="C587" s="1" t="s">
        <v>2136</v>
      </c>
      <c r="D587" s="1" t="s">
        <v>2345</v>
      </c>
      <c r="E587" s="1">
        <v>99.6</v>
      </c>
      <c r="F587" s="1" t="s">
        <v>3929</v>
      </c>
      <c r="G587" s="1" t="s">
        <v>3926</v>
      </c>
      <c r="J587" s="37"/>
      <c r="K587" s="1" t="s">
        <v>3930</v>
      </c>
      <c r="L587" s="1">
        <f t="shared" si="9"/>
        <v>1</v>
      </c>
    </row>
    <row r="588" spans="1:12" ht="15.75" customHeight="1" x14ac:dyDescent="0.2">
      <c r="A588" s="1" t="s">
        <v>541</v>
      </c>
      <c r="B588" s="1" t="s">
        <v>3931</v>
      </c>
      <c r="C588" s="1" t="s">
        <v>2113</v>
      </c>
      <c r="D588" s="1" t="s">
        <v>2726</v>
      </c>
      <c r="E588" s="1" t="s">
        <v>2114</v>
      </c>
      <c r="F588" s="1" t="s">
        <v>3932</v>
      </c>
      <c r="G588" s="1" t="s">
        <v>2114</v>
      </c>
      <c r="J588" s="37"/>
      <c r="K588" s="1" t="s">
        <v>3934</v>
      </c>
      <c r="L588" s="1">
        <f t="shared" si="9"/>
        <v>1</v>
      </c>
    </row>
    <row r="589" spans="1:12" ht="15.75" customHeight="1" x14ac:dyDescent="0.2">
      <c r="A589" s="1" t="s">
        <v>542</v>
      </c>
      <c r="B589" s="1" t="s">
        <v>3935</v>
      </c>
      <c r="C589" s="1" t="s">
        <v>2113</v>
      </c>
      <c r="D589" s="1" t="s">
        <v>2348</v>
      </c>
      <c r="E589" s="1" t="s">
        <v>2114</v>
      </c>
      <c r="F589" s="1" t="s">
        <v>3937</v>
      </c>
      <c r="G589" s="1" t="s">
        <v>2114</v>
      </c>
      <c r="J589" s="37"/>
      <c r="K589" s="1" t="s">
        <v>3938</v>
      </c>
      <c r="L589" s="1">
        <f t="shared" si="9"/>
        <v>1</v>
      </c>
    </row>
    <row r="590" spans="1:12" ht="15.75" customHeight="1" x14ac:dyDescent="0.2">
      <c r="A590" s="1" t="s">
        <v>1288</v>
      </c>
      <c r="B590" s="1" t="s">
        <v>3939</v>
      </c>
      <c r="C590" s="1" t="s">
        <v>2136</v>
      </c>
      <c r="D590" s="1" t="s">
        <v>2348</v>
      </c>
      <c r="E590" s="1">
        <v>99.4</v>
      </c>
      <c r="F590" s="1" t="s">
        <v>3940</v>
      </c>
      <c r="G590" s="1" t="s">
        <v>3937</v>
      </c>
      <c r="J590" s="37"/>
      <c r="K590" s="1" t="s">
        <v>3941</v>
      </c>
      <c r="L590" s="1">
        <f t="shared" si="9"/>
        <v>1</v>
      </c>
    </row>
    <row r="591" spans="1:12" ht="15.75" customHeight="1" x14ac:dyDescent="0.2">
      <c r="A591" s="1" t="s">
        <v>547</v>
      </c>
      <c r="B591" s="1" t="s">
        <v>3943</v>
      </c>
      <c r="C591" s="1" t="s">
        <v>2113</v>
      </c>
      <c r="D591" s="1" t="s">
        <v>2733</v>
      </c>
      <c r="E591" s="1" t="s">
        <v>2114</v>
      </c>
      <c r="F591" s="1" t="s">
        <v>3944</v>
      </c>
      <c r="G591" s="1" t="s">
        <v>2114</v>
      </c>
      <c r="J591" s="37"/>
      <c r="K591" s="1" t="s">
        <v>3946</v>
      </c>
      <c r="L591" s="1">
        <f t="shared" si="9"/>
        <v>1</v>
      </c>
    </row>
    <row r="592" spans="1:12" ht="15.75" customHeight="1" x14ac:dyDescent="0.2">
      <c r="A592" s="1" t="s">
        <v>551</v>
      </c>
      <c r="B592" s="1" t="s">
        <v>3337</v>
      </c>
      <c r="C592" s="1" t="s">
        <v>2113</v>
      </c>
      <c r="D592" s="1" t="s">
        <v>2351</v>
      </c>
      <c r="E592" s="1" t="s">
        <v>2114</v>
      </c>
      <c r="F592" s="1" t="s">
        <v>3947</v>
      </c>
      <c r="G592" s="1" t="s">
        <v>2114</v>
      </c>
      <c r="J592" s="37"/>
      <c r="K592" s="1" t="s">
        <v>3948</v>
      </c>
      <c r="L592" s="1">
        <f t="shared" si="9"/>
        <v>1</v>
      </c>
    </row>
    <row r="593" spans="1:12" ht="15.75" customHeight="1" x14ac:dyDescent="0.2">
      <c r="A593" s="1" t="s">
        <v>551</v>
      </c>
      <c r="B593" s="1" t="s">
        <v>3347</v>
      </c>
      <c r="C593" s="1" t="s">
        <v>2136</v>
      </c>
      <c r="D593" s="1" t="s">
        <v>2351</v>
      </c>
      <c r="E593" s="1">
        <v>99.1</v>
      </c>
      <c r="F593" s="1" t="s">
        <v>3950</v>
      </c>
      <c r="G593" s="1" t="s">
        <v>3947</v>
      </c>
      <c r="J593" s="37"/>
      <c r="K593" s="1" t="s">
        <v>3951</v>
      </c>
      <c r="L593" s="1">
        <f t="shared" si="9"/>
        <v>1</v>
      </c>
    </row>
    <row r="594" spans="1:12" ht="15.75" customHeight="1" x14ac:dyDescent="0.2">
      <c r="A594" s="1" t="s">
        <v>553</v>
      </c>
      <c r="B594" s="1" t="s">
        <v>3952</v>
      </c>
      <c r="C594" s="1" t="s">
        <v>2113</v>
      </c>
      <c r="D594" s="1" t="s">
        <v>2740</v>
      </c>
      <c r="E594" s="1" t="s">
        <v>2114</v>
      </c>
      <c r="F594" s="1" t="s">
        <v>3953</v>
      </c>
      <c r="G594" s="1" t="s">
        <v>2114</v>
      </c>
      <c r="J594" s="37"/>
      <c r="K594" s="1" t="s">
        <v>3955</v>
      </c>
      <c r="L594" s="1">
        <f t="shared" si="9"/>
        <v>1</v>
      </c>
    </row>
    <row r="595" spans="1:12" ht="15.75" customHeight="1" x14ac:dyDescent="0.2">
      <c r="A595" s="1" t="s">
        <v>555</v>
      </c>
      <c r="B595" s="1" t="s">
        <v>1088</v>
      </c>
      <c r="C595" s="1" t="s">
        <v>2113</v>
      </c>
      <c r="D595" s="1" t="s">
        <v>1091</v>
      </c>
      <c r="E595" s="1" t="s">
        <v>2114</v>
      </c>
      <c r="F595" s="1" t="s">
        <v>3957</v>
      </c>
      <c r="G595" s="1" t="s">
        <v>2114</v>
      </c>
      <c r="J595" s="37"/>
      <c r="K595" s="1" t="s">
        <v>3162</v>
      </c>
      <c r="L595" s="1">
        <f t="shared" si="9"/>
        <v>1</v>
      </c>
    </row>
    <row r="596" spans="1:12" ht="15.75" customHeight="1" x14ac:dyDescent="0.2">
      <c r="A596" s="1" t="s">
        <v>558</v>
      </c>
      <c r="B596" s="1" t="s">
        <v>3638</v>
      </c>
      <c r="C596" s="1" t="s">
        <v>2113</v>
      </c>
      <c r="D596" s="1" t="s">
        <v>2748</v>
      </c>
      <c r="E596" s="1" t="s">
        <v>2114</v>
      </c>
      <c r="F596" s="1" t="s">
        <v>3958</v>
      </c>
      <c r="G596" s="1" t="s">
        <v>2114</v>
      </c>
      <c r="J596" s="37"/>
      <c r="K596" s="1" t="s">
        <v>3959</v>
      </c>
      <c r="L596" s="1">
        <f t="shared" ref="L596:L659" si="10">COUNTIF(D:D,K596)</f>
        <v>1</v>
      </c>
    </row>
    <row r="597" spans="1:12" ht="15.75" customHeight="1" x14ac:dyDescent="0.2">
      <c r="A597" s="1" t="s">
        <v>562</v>
      </c>
      <c r="B597" s="1" t="s">
        <v>1581</v>
      </c>
      <c r="C597" s="1" t="s">
        <v>2113</v>
      </c>
      <c r="D597" s="1" t="s">
        <v>1582</v>
      </c>
      <c r="E597" s="1" t="s">
        <v>2114</v>
      </c>
      <c r="F597" s="1" t="s">
        <v>3961</v>
      </c>
      <c r="G597" s="1" t="s">
        <v>2114</v>
      </c>
      <c r="J597" s="37"/>
      <c r="K597" s="1" t="s">
        <v>3962</v>
      </c>
      <c r="L597" s="1">
        <f t="shared" si="10"/>
        <v>1</v>
      </c>
    </row>
    <row r="598" spans="1:12" ht="15.75" customHeight="1" x14ac:dyDescent="0.2">
      <c r="A598" s="1" t="s">
        <v>562</v>
      </c>
      <c r="B598" s="1" t="s">
        <v>1601</v>
      </c>
      <c r="C598" s="1" t="s">
        <v>2113</v>
      </c>
      <c r="D598" s="1" t="s">
        <v>1603</v>
      </c>
      <c r="E598" s="1" t="s">
        <v>2114</v>
      </c>
      <c r="F598" s="1" t="s">
        <v>3963</v>
      </c>
      <c r="G598" s="1" t="s">
        <v>2114</v>
      </c>
      <c r="J598" s="37"/>
      <c r="K598" s="1" t="s">
        <v>3964</v>
      </c>
      <c r="L598" s="1">
        <f t="shared" si="10"/>
        <v>1</v>
      </c>
    </row>
    <row r="599" spans="1:12" ht="15.75" customHeight="1" x14ac:dyDescent="0.2">
      <c r="A599" s="1" t="s">
        <v>563</v>
      </c>
      <c r="B599" s="1" t="s">
        <v>1595</v>
      </c>
      <c r="C599" s="1" t="s">
        <v>2113</v>
      </c>
      <c r="D599" s="1" t="s">
        <v>1596</v>
      </c>
      <c r="E599" s="1" t="s">
        <v>2114</v>
      </c>
      <c r="F599" s="1" t="s">
        <v>3966</v>
      </c>
      <c r="G599" s="1" t="s">
        <v>2114</v>
      </c>
      <c r="J599" s="37"/>
      <c r="K599" s="1" t="s">
        <v>3967</v>
      </c>
      <c r="L599" s="1">
        <f t="shared" si="10"/>
        <v>1</v>
      </c>
    </row>
    <row r="600" spans="1:12" ht="15.75" customHeight="1" x14ac:dyDescent="0.2">
      <c r="A600" s="1" t="s">
        <v>564</v>
      </c>
      <c r="B600" s="1" t="s">
        <v>3968</v>
      </c>
      <c r="C600" s="1" t="s">
        <v>2113</v>
      </c>
      <c r="D600" s="1" t="s">
        <v>2762</v>
      </c>
      <c r="E600" s="1" t="s">
        <v>2114</v>
      </c>
      <c r="F600" s="1" t="s">
        <v>3969</v>
      </c>
      <c r="G600" s="1" t="s">
        <v>2114</v>
      </c>
      <c r="J600" s="37"/>
      <c r="K600" s="1" t="s">
        <v>3970</v>
      </c>
      <c r="L600" s="1">
        <f t="shared" si="10"/>
        <v>1</v>
      </c>
    </row>
    <row r="601" spans="1:12" ht="15.75" customHeight="1" x14ac:dyDescent="0.2">
      <c r="A601" s="1" t="s">
        <v>291</v>
      </c>
      <c r="B601" s="1" t="s">
        <v>2289</v>
      </c>
      <c r="C601" s="1" t="s">
        <v>2113</v>
      </c>
      <c r="D601" s="1" t="s">
        <v>2292</v>
      </c>
      <c r="E601" s="1" t="s">
        <v>2114</v>
      </c>
      <c r="F601" s="1" t="s">
        <v>3971</v>
      </c>
      <c r="G601" s="1" t="s">
        <v>2114</v>
      </c>
      <c r="J601" s="37"/>
      <c r="K601" s="1" t="s">
        <v>3973</v>
      </c>
      <c r="L601" s="1">
        <f t="shared" si="10"/>
        <v>1</v>
      </c>
    </row>
    <row r="602" spans="1:12" ht="15.75" customHeight="1" x14ac:dyDescent="0.2">
      <c r="A602" s="1" t="s">
        <v>291</v>
      </c>
      <c r="B602" s="1" t="s">
        <v>289</v>
      </c>
      <c r="C602" s="1" t="s">
        <v>2113</v>
      </c>
      <c r="D602" s="1" t="s">
        <v>293</v>
      </c>
      <c r="E602" s="1" t="s">
        <v>2114</v>
      </c>
      <c r="F602" s="1" t="s">
        <v>3974</v>
      </c>
      <c r="G602" s="1" t="s">
        <v>2114</v>
      </c>
      <c r="J602" s="37"/>
      <c r="K602" s="1" t="s">
        <v>3975</v>
      </c>
      <c r="L602" s="1">
        <f t="shared" si="10"/>
        <v>1</v>
      </c>
    </row>
    <row r="603" spans="1:12" ht="15.75" customHeight="1" x14ac:dyDescent="0.2">
      <c r="A603" s="1" t="s">
        <v>574</v>
      </c>
      <c r="B603" s="1" t="s">
        <v>3161</v>
      </c>
      <c r="C603" s="1" t="s">
        <v>2113</v>
      </c>
      <c r="D603" s="1" t="s">
        <v>2776</v>
      </c>
      <c r="E603" s="1" t="s">
        <v>2114</v>
      </c>
      <c r="F603" s="1" t="s">
        <v>3977</v>
      </c>
      <c r="G603" s="1" t="s">
        <v>2114</v>
      </c>
      <c r="J603" s="37"/>
      <c r="K603" s="1" t="s">
        <v>3979</v>
      </c>
      <c r="L603" s="1">
        <f t="shared" si="10"/>
        <v>1</v>
      </c>
    </row>
    <row r="604" spans="1:12" ht="15.75" customHeight="1" x14ac:dyDescent="0.2">
      <c r="A604" s="1" t="s">
        <v>580</v>
      </c>
      <c r="B604" s="1" t="s">
        <v>2963</v>
      </c>
      <c r="C604" s="1" t="s">
        <v>2113</v>
      </c>
      <c r="D604" s="1" t="s">
        <v>2779</v>
      </c>
      <c r="E604" s="1" t="s">
        <v>2114</v>
      </c>
      <c r="F604" s="1" t="s">
        <v>3980</v>
      </c>
      <c r="G604" s="1" t="s">
        <v>2114</v>
      </c>
      <c r="J604" s="37"/>
      <c r="K604" s="1" t="s">
        <v>2772</v>
      </c>
      <c r="L604" s="1">
        <f t="shared" si="10"/>
        <v>1</v>
      </c>
    </row>
    <row r="605" spans="1:12" ht="15.75" customHeight="1" x14ac:dyDescent="0.2">
      <c r="A605" s="1" t="s">
        <v>581</v>
      </c>
      <c r="B605" s="1" t="s">
        <v>1473</v>
      </c>
      <c r="C605" s="1" t="s">
        <v>2113</v>
      </c>
      <c r="D605" s="1" t="s">
        <v>1474</v>
      </c>
      <c r="E605" s="1" t="s">
        <v>2114</v>
      </c>
      <c r="F605" s="1" t="s">
        <v>3983</v>
      </c>
      <c r="G605" s="1" t="s">
        <v>2114</v>
      </c>
      <c r="J605" s="37"/>
      <c r="K605" s="1" t="s">
        <v>3985</v>
      </c>
      <c r="L605" s="1">
        <f t="shared" si="10"/>
        <v>1</v>
      </c>
    </row>
    <row r="606" spans="1:12" ht="15.75" customHeight="1" x14ac:dyDescent="0.2">
      <c r="A606" s="1" t="s">
        <v>585</v>
      </c>
      <c r="B606" s="1" t="s">
        <v>1444</v>
      </c>
      <c r="C606" s="1" t="s">
        <v>2113</v>
      </c>
      <c r="D606" s="1" t="s">
        <v>1445</v>
      </c>
      <c r="E606" s="1" t="s">
        <v>2114</v>
      </c>
      <c r="F606" s="1" t="s">
        <v>3986</v>
      </c>
      <c r="G606" s="1" t="s">
        <v>2114</v>
      </c>
      <c r="J606" s="37"/>
      <c r="K606" s="1" t="s">
        <v>3166</v>
      </c>
      <c r="L606" s="1">
        <f t="shared" si="10"/>
        <v>1</v>
      </c>
    </row>
    <row r="607" spans="1:12" ht="15.75" customHeight="1" x14ac:dyDescent="0.2">
      <c r="A607" s="1" t="s">
        <v>589</v>
      </c>
      <c r="B607" s="1" t="s">
        <v>1439</v>
      </c>
      <c r="C607" s="1" t="s">
        <v>2113</v>
      </c>
      <c r="D607" s="1" t="s">
        <v>1431</v>
      </c>
      <c r="E607" s="1" t="s">
        <v>2114</v>
      </c>
      <c r="F607" s="1" t="s">
        <v>3989</v>
      </c>
      <c r="G607" s="1" t="s">
        <v>2114</v>
      </c>
      <c r="J607" s="37"/>
      <c r="K607" s="1" t="s">
        <v>3990</v>
      </c>
      <c r="L607" s="1">
        <f t="shared" si="10"/>
        <v>1</v>
      </c>
    </row>
    <row r="608" spans="1:12" ht="15.75" customHeight="1" x14ac:dyDescent="0.2">
      <c r="A608" s="1" t="s">
        <v>589</v>
      </c>
      <c r="B608" s="1" t="s">
        <v>1441</v>
      </c>
      <c r="C608" s="1" t="s">
        <v>2136</v>
      </c>
      <c r="D608" s="1" t="s">
        <v>1431</v>
      </c>
      <c r="E608" s="1">
        <v>99.6</v>
      </c>
      <c r="F608" s="1" t="s">
        <v>3992</v>
      </c>
      <c r="G608" s="1" t="s">
        <v>3989</v>
      </c>
      <c r="J608" s="37"/>
      <c r="K608" s="1" t="s">
        <v>3994</v>
      </c>
      <c r="L608" s="1">
        <f t="shared" si="10"/>
        <v>1</v>
      </c>
    </row>
    <row r="609" spans="1:12" ht="15.75" customHeight="1" x14ac:dyDescent="0.2">
      <c r="A609" s="1" t="s">
        <v>757</v>
      </c>
      <c r="B609" s="1" t="s">
        <v>1430</v>
      </c>
      <c r="C609" s="1" t="s">
        <v>2136</v>
      </c>
      <c r="D609" s="1" t="s">
        <v>1431</v>
      </c>
      <c r="E609" s="1">
        <v>99</v>
      </c>
      <c r="F609" s="1" t="s">
        <v>3995</v>
      </c>
      <c r="G609" s="1" t="s">
        <v>3989</v>
      </c>
      <c r="J609" s="37"/>
      <c r="K609" s="1" t="s">
        <v>3996</v>
      </c>
      <c r="L609" s="1">
        <f t="shared" si="10"/>
        <v>1</v>
      </c>
    </row>
    <row r="610" spans="1:12" ht="15.75" customHeight="1" x14ac:dyDescent="0.2">
      <c r="A610" s="1" t="s">
        <v>592</v>
      </c>
      <c r="B610" s="1" t="s">
        <v>3997</v>
      </c>
      <c r="C610" s="1" t="s">
        <v>2113</v>
      </c>
      <c r="D610" s="1" t="s">
        <v>2790</v>
      </c>
      <c r="E610" s="1" t="s">
        <v>2114</v>
      </c>
      <c r="F610" s="1" t="s">
        <v>3999</v>
      </c>
      <c r="G610" s="1" t="s">
        <v>2114</v>
      </c>
      <c r="J610" s="37"/>
      <c r="K610" s="1" t="s">
        <v>4001</v>
      </c>
      <c r="L610" s="1">
        <f t="shared" si="10"/>
        <v>1</v>
      </c>
    </row>
    <row r="611" spans="1:12" ht="15.75" customHeight="1" x14ac:dyDescent="0.2">
      <c r="A611" s="1" t="s">
        <v>597</v>
      </c>
      <c r="B611" s="1" t="s">
        <v>2935</v>
      </c>
      <c r="C611" s="1" t="s">
        <v>2113</v>
      </c>
      <c r="D611" s="1" t="s">
        <v>2794</v>
      </c>
      <c r="E611" s="1" t="s">
        <v>2114</v>
      </c>
      <c r="F611" s="1" t="s">
        <v>4003</v>
      </c>
      <c r="G611" s="1" t="s">
        <v>2114</v>
      </c>
      <c r="J611" s="37"/>
      <c r="K611" s="1" t="s">
        <v>3632</v>
      </c>
      <c r="L611" s="1">
        <f t="shared" si="10"/>
        <v>1</v>
      </c>
    </row>
    <row r="612" spans="1:12" ht="15.75" customHeight="1" x14ac:dyDescent="0.2">
      <c r="A612" s="1" t="s">
        <v>598</v>
      </c>
      <c r="B612" s="1" t="s">
        <v>2582</v>
      </c>
      <c r="C612" s="1" t="s">
        <v>2113</v>
      </c>
      <c r="D612" s="1" t="s">
        <v>2583</v>
      </c>
      <c r="E612" s="1" t="s">
        <v>2114</v>
      </c>
      <c r="F612" s="1" t="s">
        <v>4004</v>
      </c>
      <c r="G612" s="1" t="s">
        <v>2114</v>
      </c>
      <c r="J612" s="37"/>
      <c r="K612" s="1" t="s">
        <v>4007</v>
      </c>
      <c r="L612" s="1">
        <f t="shared" si="10"/>
        <v>1</v>
      </c>
    </row>
    <row r="613" spans="1:12" ht="15.75" customHeight="1" x14ac:dyDescent="0.2">
      <c r="A613" s="1" t="s">
        <v>602</v>
      </c>
      <c r="B613" s="1" t="s">
        <v>1461</v>
      </c>
      <c r="C613" s="1" t="s">
        <v>2113</v>
      </c>
      <c r="D613" s="1" t="s">
        <v>1462</v>
      </c>
      <c r="E613" s="1" t="s">
        <v>2114</v>
      </c>
      <c r="F613" s="1" t="s">
        <v>4009</v>
      </c>
      <c r="G613" s="1" t="s">
        <v>2114</v>
      </c>
      <c r="J613" s="37"/>
      <c r="K613" s="1" t="s">
        <v>4010</v>
      </c>
      <c r="L613" s="1">
        <f t="shared" si="10"/>
        <v>1</v>
      </c>
    </row>
    <row r="614" spans="1:12" ht="15.75" customHeight="1" x14ac:dyDescent="0.2">
      <c r="A614" s="1" t="s">
        <v>602</v>
      </c>
      <c r="B614" s="1" t="s">
        <v>1464</v>
      </c>
      <c r="C614" s="1" t="s">
        <v>2113</v>
      </c>
      <c r="D614" s="1" t="s">
        <v>1466</v>
      </c>
      <c r="E614" s="1" t="s">
        <v>2114</v>
      </c>
      <c r="F614" s="1" t="s">
        <v>4011</v>
      </c>
      <c r="G614" s="1" t="s">
        <v>2114</v>
      </c>
      <c r="J614" s="37"/>
      <c r="K614" s="1" t="s">
        <v>4012</v>
      </c>
      <c r="L614" s="1">
        <f t="shared" si="10"/>
        <v>1</v>
      </c>
    </row>
    <row r="615" spans="1:12" ht="15.75" customHeight="1" x14ac:dyDescent="0.2">
      <c r="A615" s="1" t="s">
        <v>764</v>
      </c>
      <c r="B615" s="1" t="s">
        <v>1471</v>
      </c>
      <c r="C615" s="1" t="s">
        <v>2136</v>
      </c>
      <c r="D615" s="1" t="s">
        <v>1466</v>
      </c>
      <c r="E615" s="1">
        <v>99.2</v>
      </c>
      <c r="F615" s="1" t="s">
        <v>4015</v>
      </c>
      <c r="G615" s="1" t="s">
        <v>4011</v>
      </c>
      <c r="J615" s="37"/>
      <c r="K615" s="1" t="s">
        <v>4017</v>
      </c>
      <c r="L615" s="1">
        <f t="shared" si="10"/>
        <v>1</v>
      </c>
    </row>
    <row r="616" spans="1:12" ht="15.75" customHeight="1" x14ac:dyDescent="0.2">
      <c r="A616" s="1" t="s">
        <v>604</v>
      </c>
      <c r="B616" s="1" t="s">
        <v>4018</v>
      </c>
      <c r="C616" s="1" t="s">
        <v>2113</v>
      </c>
      <c r="D616" s="1" t="s">
        <v>2358</v>
      </c>
      <c r="E616" s="1" t="s">
        <v>2114</v>
      </c>
      <c r="F616" s="1" t="s">
        <v>4019</v>
      </c>
      <c r="G616" s="1" t="s">
        <v>2114</v>
      </c>
      <c r="J616" s="37"/>
      <c r="K616" s="1" t="s">
        <v>4020</v>
      </c>
      <c r="L616" s="1">
        <f t="shared" si="10"/>
        <v>1</v>
      </c>
    </row>
    <row r="617" spans="1:12" ht="15.75" customHeight="1" x14ac:dyDescent="0.2">
      <c r="A617" s="1" t="s">
        <v>604</v>
      </c>
      <c r="B617" s="1" t="s">
        <v>4022</v>
      </c>
      <c r="C617" s="1" t="s">
        <v>2136</v>
      </c>
      <c r="D617" s="1" t="s">
        <v>2358</v>
      </c>
      <c r="E617" s="1">
        <v>99.3</v>
      </c>
      <c r="F617" s="1" t="s">
        <v>4023</v>
      </c>
      <c r="G617" s="1" t="s">
        <v>4019</v>
      </c>
      <c r="J617" s="37"/>
      <c r="K617" s="1" t="s">
        <v>3169</v>
      </c>
      <c r="L617" s="1">
        <f t="shared" si="10"/>
        <v>1</v>
      </c>
    </row>
    <row r="618" spans="1:12" ht="15.75" customHeight="1" x14ac:dyDescent="0.2">
      <c r="A618" s="1" t="s">
        <v>605</v>
      </c>
      <c r="B618" s="1" t="s">
        <v>1852</v>
      </c>
      <c r="C618" s="1" t="s">
        <v>2113</v>
      </c>
      <c r="D618" s="1" t="s">
        <v>1853</v>
      </c>
      <c r="E618" s="1" t="s">
        <v>2114</v>
      </c>
      <c r="F618" s="1" t="s">
        <v>4025</v>
      </c>
      <c r="G618" s="1" t="s">
        <v>2114</v>
      </c>
      <c r="J618" s="37"/>
      <c r="K618" s="1" t="s">
        <v>4026</v>
      </c>
      <c r="L618" s="1">
        <f t="shared" si="10"/>
        <v>1</v>
      </c>
    </row>
    <row r="619" spans="1:12" ht="15.75" customHeight="1" x14ac:dyDescent="0.2">
      <c r="A619" s="1" t="s">
        <v>607</v>
      </c>
      <c r="B619" s="1" t="s">
        <v>1649</v>
      </c>
      <c r="C619" s="1" t="s">
        <v>2113</v>
      </c>
      <c r="D619" s="1" t="s">
        <v>1650</v>
      </c>
      <c r="E619" s="1" t="s">
        <v>2114</v>
      </c>
      <c r="F619" s="1" t="s">
        <v>4028</v>
      </c>
      <c r="G619" s="1" t="s">
        <v>2114</v>
      </c>
      <c r="J619" s="37"/>
      <c r="K619" s="1" t="s">
        <v>4030</v>
      </c>
      <c r="L619" s="1">
        <f t="shared" si="10"/>
        <v>1</v>
      </c>
    </row>
    <row r="620" spans="1:12" ht="15.75" customHeight="1" x14ac:dyDescent="0.2">
      <c r="A620" s="1" t="s">
        <v>611</v>
      </c>
      <c r="B620" s="1" t="s">
        <v>2893</v>
      </c>
      <c r="C620" s="1" t="s">
        <v>2113</v>
      </c>
      <c r="D620" s="1" t="s">
        <v>2815</v>
      </c>
      <c r="E620" s="1" t="s">
        <v>2114</v>
      </c>
      <c r="F620" s="1" t="s">
        <v>2893</v>
      </c>
      <c r="G620" s="1" t="s">
        <v>2114</v>
      </c>
      <c r="J620" s="37"/>
      <c r="K620" s="1" t="s">
        <v>4032</v>
      </c>
      <c r="L620" s="1">
        <f t="shared" si="10"/>
        <v>1</v>
      </c>
    </row>
    <row r="621" spans="1:12" ht="15.75" customHeight="1" x14ac:dyDescent="0.2">
      <c r="A621" s="1" t="s">
        <v>613</v>
      </c>
      <c r="B621" s="1" t="s">
        <v>1869</v>
      </c>
      <c r="C621" s="1" t="s">
        <v>2113</v>
      </c>
      <c r="D621" s="1" t="s">
        <v>1870</v>
      </c>
      <c r="E621" s="1" t="s">
        <v>2114</v>
      </c>
      <c r="F621" s="1" t="s">
        <v>4034</v>
      </c>
      <c r="G621" s="1" t="s">
        <v>2114</v>
      </c>
      <c r="J621" s="37"/>
      <c r="K621" s="1" t="s">
        <v>4036</v>
      </c>
      <c r="L621" s="1">
        <f t="shared" si="10"/>
        <v>1</v>
      </c>
    </row>
    <row r="622" spans="1:12" ht="15.75" customHeight="1" x14ac:dyDescent="0.2">
      <c r="A622" s="1" t="s">
        <v>614</v>
      </c>
      <c r="B622" s="1" t="s">
        <v>1991</v>
      </c>
      <c r="C622" s="1" t="s">
        <v>2113</v>
      </c>
      <c r="D622" s="1" t="s">
        <v>1993</v>
      </c>
      <c r="E622" s="1" t="s">
        <v>2114</v>
      </c>
      <c r="F622" s="1" t="s">
        <v>4038</v>
      </c>
      <c r="G622" s="1" t="s">
        <v>2114</v>
      </c>
      <c r="J622" s="37"/>
      <c r="K622" s="1" t="s">
        <v>4039</v>
      </c>
      <c r="L622" s="1">
        <f t="shared" si="10"/>
        <v>1</v>
      </c>
    </row>
    <row r="623" spans="1:12" ht="15.75" customHeight="1" x14ac:dyDescent="0.2">
      <c r="A623" s="1" t="s">
        <v>614</v>
      </c>
      <c r="B623" s="1" t="s">
        <v>1995</v>
      </c>
      <c r="C623" s="1" t="s">
        <v>2113</v>
      </c>
      <c r="D623" s="1" t="s">
        <v>1997</v>
      </c>
      <c r="E623" s="1" t="s">
        <v>2114</v>
      </c>
      <c r="F623" s="1" t="s">
        <v>4041</v>
      </c>
      <c r="G623" s="1" t="s">
        <v>2114</v>
      </c>
      <c r="J623" s="37"/>
      <c r="K623" s="1" t="s">
        <v>4042</v>
      </c>
      <c r="L623" s="1">
        <f t="shared" si="10"/>
        <v>1</v>
      </c>
    </row>
    <row r="624" spans="1:12" ht="15.75" customHeight="1" x14ac:dyDescent="0.2">
      <c r="A624" s="1" t="s">
        <v>614</v>
      </c>
      <c r="B624" s="1" t="s">
        <v>4043</v>
      </c>
      <c r="C624" s="1" t="s">
        <v>2113</v>
      </c>
      <c r="D624" s="1" t="s">
        <v>2829</v>
      </c>
      <c r="E624" s="1" t="s">
        <v>2114</v>
      </c>
      <c r="F624" s="1" t="s">
        <v>4044</v>
      </c>
      <c r="G624" s="1" t="s">
        <v>2114</v>
      </c>
      <c r="J624" s="37"/>
      <c r="K624" s="1" t="s">
        <v>4045</v>
      </c>
      <c r="L624" s="1">
        <f t="shared" si="10"/>
        <v>1</v>
      </c>
    </row>
    <row r="625" spans="1:12" ht="15.75" customHeight="1" x14ac:dyDescent="0.2">
      <c r="A625" s="1" t="s">
        <v>615</v>
      </c>
      <c r="B625" s="1" t="s">
        <v>3474</v>
      </c>
      <c r="C625" s="1" t="s">
        <v>2113</v>
      </c>
      <c r="D625" s="1" t="s">
        <v>2838</v>
      </c>
      <c r="E625" s="1" t="s">
        <v>2114</v>
      </c>
      <c r="F625" s="1" t="s">
        <v>4047</v>
      </c>
      <c r="G625" s="1" t="s">
        <v>2114</v>
      </c>
      <c r="J625" s="37"/>
      <c r="K625" s="1" t="s">
        <v>4049</v>
      </c>
      <c r="L625" s="1">
        <f t="shared" si="10"/>
        <v>1</v>
      </c>
    </row>
    <row r="626" spans="1:12" ht="15.75" customHeight="1" x14ac:dyDescent="0.2">
      <c r="A626" s="1" t="s">
        <v>617</v>
      </c>
      <c r="B626" s="1" t="s">
        <v>3529</v>
      </c>
      <c r="C626" s="1" t="s">
        <v>2113</v>
      </c>
      <c r="D626" s="1" t="s">
        <v>2842</v>
      </c>
      <c r="E626" s="1" t="s">
        <v>2114</v>
      </c>
      <c r="F626" s="1" t="s">
        <v>4050</v>
      </c>
      <c r="G626" s="1" t="s">
        <v>2114</v>
      </c>
      <c r="J626" s="37"/>
      <c r="K626" s="1" t="s">
        <v>4051</v>
      </c>
      <c r="L626" s="1">
        <f t="shared" si="10"/>
        <v>1</v>
      </c>
    </row>
    <row r="627" spans="1:12" ht="15.75" customHeight="1" x14ac:dyDescent="0.2">
      <c r="A627" s="1" t="s">
        <v>617</v>
      </c>
      <c r="B627" s="1" t="s">
        <v>3304</v>
      </c>
      <c r="C627" s="1" t="s">
        <v>2113</v>
      </c>
      <c r="D627" s="1" t="s">
        <v>2845</v>
      </c>
      <c r="E627" s="1" t="s">
        <v>2114</v>
      </c>
      <c r="F627" s="1" t="s">
        <v>4052</v>
      </c>
      <c r="G627" s="1" t="s">
        <v>2114</v>
      </c>
      <c r="J627" s="37"/>
      <c r="K627" s="1" t="s">
        <v>4054</v>
      </c>
      <c r="L627" s="1">
        <f t="shared" si="10"/>
        <v>1</v>
      </c>
    </row>
    <row r="628" spans="1:12" ht="15.75" customHeight="1" x14ac:dyDescent="0.2">
      <c r="A628" s="1" t="s">
        <v>617</v>
      </c>
      <c r="B628" s="1" t="s">
        <v>3296</v>
      </c>
      <c r="C628" s="1" t="s">
        <v>2113</v>
      </c>
      <c r="D628" s="1" t="s">
        <v>2850</v>
      </c>
      <c r="E628" s="1" t="s">
        <v>2114</v>
      </c>
      <c r="F628" s="1" t="s">
        <v>4056</v>
      </c>
      <c r="G628" s="1" t="s">
        <v>2114</v>
      </c>
      <c r="J628" s="37"/>
      <c r="K628" s="1" t="s">
        <v>4057</v>
      </c>
      <c r="L628" s="1">
        <f t="shared" si="10"/>
        <v>1</v>
      </c>
    </row>
    <row r="629" spans="1:12" ht="15.75" customHeight="1" x14ac:dyDescent="0.2">
      <c r="A629" s="1" t="s">
        <v>620</v>
      </c>
      <c r="B629" s="1" t="s">
        <v>1421</v>
      </c>
      <c r="C629" s="1" t="s">
        <v>2113</v>
      </c>
      <c r="D629" s="1" t="s">
        <v>1422</v>
      </c>
      <c r="E629" s="1" t="s">
        <v>2114</v>
      </c>
      <c r="F629" s="1" t="s">
        <v>4058</v>
      </c>
      <c r="G629" s="1" t="s">
        <v>2114</v>
      </c>
      <c r="J629" s="37"/>
      <c r="K629" s="1" t="s">
        <v>1867</v>
      </c>
      <c r="L629" s="1">
        <f t="shared" si="10"/>
        <v>1</v>
      </c>
    </row>
    <row r="630" spans="1:12" ht="15.75" customHeight="1" x14ac:dyDescent="0.2">
      <c r="A630" s="1" t="s">
        <v>622</v>
      </c>
      <c r="B630" s="1" t="s">
        <v>3286</v>
      </c>
      <c r="C630" s="1" t="s">
        <v>2113</v>
      </c>
      <c r="D630" s="1" t="s">
        <v>2859</v>
      </c>
      <c r="E630" s="1" t="s">
        <v>2114</v>
      </c>
      <c r="F630" s="1" t="s">
        <v>4060</v>
      </c>
      <c r="G630" s="1" t="s">
        <v>2114</v>
      </c>
      <c r="J630" s="37"/>
      <c r="K630" s="1" t="s">
        <v>4061</v>
      </c>
      <c r="L630" s="1">
        <f t="shared" si="10"/>
        <v>1</v>
      </c>
    </row>
    <row r="631" spans="1:12" ht="15.75" customHeight="1" x14ac:dyDescent="0.2">
      <c r="A631" s="1" t="s">
        <v>624</v>
      </c>
      <c r="B631" s="1" t="s">
        <v>4062</v>
      </c>
      <c r="C631" s="1" t="s">
        <v>2113</v>
      </c>
      <c r="D631" s="1" t="s">
        <v>2862</v>
      </c>
      <c r="E631" s="1" t="s">
        <v>2114</v>
      </c>
      <c r="F631" s="1" t="s">
        <v>4063</v>
      </c>
      <c r="G631" s="1" t="s">
        <v>2114</v>
      </c>
      <c r="J631" s="37"/>
      <c r="K631" s="1" t="s">
        <v>4064</v>
      </c>
      <c r="L631" s="1">
        <f t="shared" si="10"/>
        <v>1</v>
      </c>
    </row>
    <row r="632" spans="1:12" ht="15.75" customHeight="1" x14ac:dyDescent="0.2">
      <c r="A632" s="1" t="s">
        <v>628</v>
      </c>
      <c r="B632" s="1" t="s">
        <v>4065</v>
      </c>
      <c r="C632" s="1" t="s">
        <v>2113</v>
      </c>
      <c r="D632" s="1" t="s">
        <v>2868</v>
      </c>
      <c r="E632" s="1" t="s">
        <v>2114</v>
      </c>
      <c r="F632" s="1" t="s">
        <v>4066</v>
      </c>
      <c r="G632" s="1" t="s">
        <v>2114</v>
      </c>
      <c r="J632" s="37"/>
      <c r="K632" s="1" t="s">
        <v>4068</v>
      </c>
      <c r="L632" s="1">
        <f t="shared" si="10"/>
        <v>1</v>
      </c>
    </row>
    <row r="633" spans="1:12" ht="15.75" customHeight="1" x14ac:dyDescent="0.2">
      <c r="A633" s="1" t="s">
        <v>631</v>
      </c>
      <c r="B633" s="1" t="s">
        <v>3792</v>
      </c>
      <c r="C633" s="1" t="s">
        <v>2113</v>
      </c>
      <c r="D633" s="1" t="s">
        <v>2186</v>
      </c>
      <c r="E633" s="1" t="s">
        <v>2114</v>
      </c>
      <c r="F633" s="1" t="s">
        <v>4069</v>
      </c>
      <c r="G633" s="1" t="s">
        <v>2114</v>
      </c>
      <c r="J633" s="37"/>
      <c r="K633" s="1" t="s">
        <v>1731</v>
      </c>
      <c r="L633" s="1">
        <f t="shared" si="10"/>
        <v>1</v>
      </c>
    </row>
    <row r="634" spans="1:12" ht="15.75" customHeight="1" x14ac:dyDescent="0.2">
      <c r="A634" s="1" t="s">
        <v>809</v>
      </c>
      <c r="B634" s="1" t="s">
        <v>3770</v>
      </c>
      <c r="C634" s="1" t="s">
        <v>2136</v>
      </c>
      <c r="D634" s="1" t="s">
        <v>2186</v>
      </c>
      <c r="E634" s="1">
        <v>99.4</v>
      </c>
      <c r="F634" s="1" t="s">
        <v>4070</v>
      </c>
      <c r="G634" s="1" t="s">
        <v>4069</v>
      </c>
      <c r="J634" s="37"/>
      <c r="K634" s="1" t="s">
        <v>1712</v>
      </c>
      <c r="L634" s="1">
        <f t="shared" si="10"/>
        <v>1</v>
      </c>
    </row>
    <row r="635" spans="1:12" ht="15.75" customHeight="1" x14ac:dyDescent="0.2">
      <c r="A635" s="1" t="s">
        <v>809</v>
      </c>
      <c r="B635" s="1" t="s">
        <v>3778</v>
      </c>
      <c r="C635" s="1" t="s">
        <v>2136</v>
      </c>
      <c r="D635" s="1" t="s">
        <v>2186</v>
      </c>
      <c r="E635" s="1">
        <v>99.3</v>
      </c>
      <c r="F635" s="1" t="s">
        <v>4072</v>
      </c>
      <c r="G635" s="1" t="s">
        <v>4069</v>
      </c>
      <c r="J635" s="37"/>
      <c r="K635" s="1" t="s">
        <v>2874</v>
      </c>
      <c r="L635" s="1">
        <f t="shared" si="10"/>
        <v>1</v>
      </c>
    </row>
    <row r="636" spans="1:12" ht="15.75" customHeight="1" x14ac:dyDescent="0.2">
      <c r="A636" s="1" t="s">
        <v>809</v>
      </c>
      <c r="B636" s="1" t="s">
        <v>3786</v>
      </c>
      <c r="C636" s="1" t="s">
        <v>2136</v>
      </c>
      <c r="D636" s="1" t="s">
        <v>2186</v>
      </c>
      <c r="E636" s="1">
        <v>99.2</v>
      </c>
      <c r="F636" s="1" t="s">
        <v>4073</v>
      </c>
      <c r="G636" s="1" t="s">
        <v>4069</v>
      </c>
      <c r="J636" s="37"/>
      <c r="K636" s="1" t="s">
        <v>3912</v>
      </c>
      <c r="L636" s="1">
        <f t="shared" si="10"/>
        <v>1</v>
      </c>
    </row>
    <row r="637" spans="1:12" ht="15.75" customHeight="1" x14ac:dyDescent="0.2">
      <c r="A637" s="1" t="s">
        <v>631</v>
      </c>
      <c r="B637" s="1" t="s">
        <v>1970</v>
      </c>
      <c r="C637" s="1" t="s">
        <v>2113</v>
      </c>
      <c r="D637" s="1" t="s">
        <v>1972</v>
      </c>
      <c r="E637" s="1" t="s">
        <v>2114</v>
      </c>
      <c r="F637" s="1" t="s">
        <v>4075</v>
      </c>
      <c r="G637" s="1" t="s">
        <v>2114</v>
      </c>
      <c r="J637" s="37"/>
      <c r="K637" s="1" t="s">
        <v>4029</v>
      </c>
      <c r="L637" s="1">
        <f t="shared" si="10"/>
        <v>1</v>
      </c>
    </row>
    <row r="638" spans="1:12" ht="15.75" customHeight="1" x14ac:dyDescent="0.2">
      <c r="A638" s="1" t="s">
        <v>633</v>
      </c>
      <c r="B638" s="1" t="s">
        <v>3798</v>
      </c>
      <c r="C638" s="1" t="s">
        <v>2113</v>
      </c>
      <c r="D638" s="1" t="s">
        <v>2879</v>
      </c>
      <c r="E638" s="1" t="s">
        <v>2114</v>
      </c>
      <c r="F638" s="1" t="s">
        <v>4076</v>
      </c>
      <c r="G638" s="1" t="s">
        <v>2114</v>
      </c>
      <c r="J638" s="37"/>
      <c r="K638" s="1" t="s">
        <v>3268</v>
      </c>
      <c r="L638" s="1">
        <f t="shared" si="10"/>
        <v>1</v>
      </c>
    </row>
    <row r="639" spans="1:12" ht="15.75" customHeight="1" x14ac:dyDescent="0.2">
      <c r="A639" s="1" t="s">
        <v>633</v>
      </c>
      <c r="B639" s="1" t="s">
        <v>1747</v>
      </c>
      <c r="C639" s="1" t="s">
        <v>2113</v>
      </c>
      <c r="D639" s="1" t="s">
        <v>1749</v>
      </c>
      <c r="E639" s="1" t="s">
        <v>2114</v>
      </c>
      <c r="F639" s="1" t="s">
        <v>4077</v>
      </c>
      <c r="G639" s="1" t="s">
        <v>2114</v>
      </c>
      <c r="J639" s="37"/>
      <c r="K639" s="1" t="s">
        <v>4078</v>
      </c>
      <c r="L639" s="1">
        <f t="shared" si="10"/>
        <v>1</v>
      </c>
    </row>
    <row r="640" spans="1:12" ht="15.75" customHeight="1" x14ac:dyDescent="0.2">
      <c r="A640" s="1" t="s">
        <v>634</v>
      </c>
      <c r="B640" s="1" t="s">
        <v>1751</v>
      </c>
      <c r="C640" s="1" t="s">
        <v>2136</v>
      </c>
      <c r="D640" s="1" t="s">
        <v>1749</v>
      </c>
      <c r="E640" s="1">
        <v>99.1</v>
      </c>
      <c r="F640" s="1" t="s">
        <v>4079</v>
      </c>
      <c r="G640" s="1" t="s">
        <v>4077</v>
      </c>
      <c r="J640" s="37"/>
      <c r="K640" s="1" t="s">
        <v>4014</v>
      </c>
      <c r="L640" s="1">
        <f t="shared" si="10"/>
        <v>1</v>
      </c>
    </row>
    <row r="641" spans="1:12" ht="15.75" customHeight="1" x14ac:dyDescent="0.2">
      <c r="A641" s="1" t="s">
        <v>634</v>
      </c>
      <c r="B641" s="1" t="s">
        <v>1753</v>
      </c>
      <c r="C641" s="1" t="s">
        <v>2113</v>
      </c>
      <c r="D641" s="1" t="s">
        <v>1755</v>
      </c>
      <c r="E641" s="1" t="s">
        <v>2114</v>
      </c>
      <c r="F641" s="1" t="s">
        <v>4081</v>
      </c>
      <c r="G641" s="1" t="s">
        <v>2114</v>
      </c>
      <c r="J641" s="37"/>
      <c r="K641" s="1" t="s">
        <v>1556</v>
      </c>
      <c r="L641" s="1">
        <f t="shared" si="10"/>
        <v>1</v>
      </c>
    </row>
    <row r="642" spans="1:12" ht="15.75" customHeight="1" x14ac:dyDescent="0.2">
      <c r="A642" s="1" t="s">
        <v>635</v>
      </c>
      <c r="B642" s="1" t="s">
        <v>1634</v>
      </c>
      <c r="C642" s="1" t="s">
        <v>2113</v>
      </c>
      <c r="D642" s="1" t="s">
        <v>1635</v>
      </c>
      <c r="E642" s="1" t="s">
        <v>2114</v>
      </c>
      <c r="F642" s="1" t="s">
        <v>4082</v>
      </c>
      <c r="G642" s="1" t="s">
        <v>2114</v>
      </c>
      <c r="J642" s="37"/>
      <c r="K642" s="1" t="s">
        <v>1940</v>
      </c>
      <c r="L642" s="1">
        <f t="shared" si="10"/>
        <v>1</v>
      </c>
    </row>
    <row r="643" spans="1:12" ht="15.75" customHeight="1" x14ac:dyDescent="0.2">
      <c r="A643" s="1" t="s">
        <v>639</v>
      </c>
      <c r="B643" s="1" t="s">
        <v>1840</v>
      </c>
      <c r="C643" s="1" t="s">
        <v>2113</v>
      </c>
      <c r="D643" s="1" t="s">
        <v>1841</v>
      </c>
      <c r="E643" s="1" t="s">
        <v>2114</v>
      </c>
      <c r="F643" s="1" t="s">
        <v>4083</v>
      </c>
      <c r="G643" s="1" t="s">
        <v>2114</v>
      </c>
      <c r="J643" s="37"/>
      <c r="K643" s="1" t="s">
        <v>1698</v>
      </c>
      <c r="L643" s="1">
        <f t="shared" si="10"/>
        <v>1</v>
      </c>
    </row>
    <row r="644" spans="1:12" ht="15.75" customHeight="1" x14ac:dyDescent="0.2">
      <c r="A644" s="1" t="s">
        <v>640</v>
      </c>
      <c r="B644" s="1" t="s">
        <v>2943</v>
      </c>
      <c r="C644" s="1" t="s">
        <v>2113</v>
      </c>
      <c r="D644" s="1" t="s">
        <v>2895</v>
      </c>
      <c r="E644" s="1" t="s">
        <v>2114</v>
      </c>
      <c r="F644" s="1" t="s">
        <v>4084</v>
      </c>
      <c r="G644" s="1" t="s">
        <v>2114</v>
      </c>
      <c r="J644" s="37"/>
      <c r="K644" s="1" t="s">
        <v>1727</v>
      </c>
      <c r="L644" s="1">
        <f t="shared" si="10"/>
        <v>1</v>
      </c>
    </row>
    <row r="645" spans="1:12" ht="15.75" customHeight="1" x14ac:dyDescent="0.2">
      <c r="A645" s="1" t="s">
        <v>643</v>
      </c>
      <c r="B645" s="1" t="s">
        <v>4086</v>
      </c>
      <c r="C645" s="1" t="s">
        <v>2113</v>
      </c>
      <c r="D645" s="1" t="s">
        <v>2898</v>
      </c>
      <c r="E645" s="1" t="s">
        <v>2114</v>
      </c>
      <c r="F645" s="1" t="s">
        <v>4087</v>
      </c>
      <c r="G645" s="1" t="s">
        <v>2114</v>
      </c>
      <c r="J645" s="37"/>
      <c r="K645" s="1" t="s">
        <v>4088</v>
      </c>
      <c r="L645" s="1">
        <f t="shared" si="10"/>
        <v>1</v>
      </c>
    </row>
    <row r="646" spans="1:12" ht="15.75" customHeight="1" x14ac:dyDescent="0.2">
      <c r="A646" s="1" t="s">
        <v>645</v>
      </c>
      <c r="B646" s="1" t="s">
        <v>2950</v>
      </c>
      <c r="C646" s="1" t="s">
        <v>2113</v>
      </c>
      <c r="D646" s="1" t="s">
        <v>2902</v>
      </c>
      <c r="E646" s="1" t="s">
        <v>2114</v>
      </c>
      <c r="F646" s="1" t="s">
        <v>4089</v>
      </c>
      <c r="G646" s="1" t="s">
        <v>2114</v>
      </c>
      <c r="J646" s="37"/>
      <c r="K646" s="1" t="s">
        <v>3853</v>
      </c>
      <c r="L646" s="1">
        <f t="shared" si="10"/>
        <v>1</v>
      </c>
    </row>
    <row r="647" spans="1:12" ht="15.75" customHeight="1" x14ac:dyDescent="0.2">
      <c r="A647" s="1" t="s">
        <v>278</v>
      </c>
      <c r="B647" s="1" t="s">
        <v>277</v>
      </c>
      <c r="C647" s="1" t="s">
        <v>2113</v>
      </c>
      <c r="D647" s="1" t="s">
        <v>281</v>
      </c>
      <c r="E647" s="1" t="s">
        <v>2114</v>
      </c>
      <c r="F647" s="1" t="s">
        <v>4091</v>
      </c>
      <c r="G647" s="1" t="s">
        <v>2114</v>
      </c>
      <c r="J647" s="37"/>
      <c r="K647" s="1" t="s">
        <v>1715</v>
      </c>
      <c r="L647" s="1">
        <f t="shared" si="10"/>
        <v>1</v>
      </c>
    </row>
    <row r="648" spans="1:12" ht="15.75" customHeight="1" x14ac:dyDescent="0.2">
      <c r="A648" s="1" t="s">
        <v>648</v>
      </c>
      <c r="B648" s="1" t="s">
        <v>3246</v>
      </c>
      <c r="C648" s="1" t="s">
        <v>2113</v>
      </c>
      <c r="D648" s="1" t="s">
        <v>2909</v>
      </c>
      <c r="E648" s="1" t="s">
        <v>2114</v>
      </c>
      <c r="F648" s="1" t="s">
        <v>4093</v>
      </c>
      <c r="G648" s="1" t="s">
        <v>2114</v>
      </c>
      <c r="J648" s="37"/>
      <c r="K648" s="1" t="s">
        <v>4035</v>
      </c>
      <c r="L648" s="1">
        <f t="shared" si="10"/>
        <v>1</v>
      </c>
    </row>
    <row r="649" spans="1:12" ht="15.75" customHeight="1" x14ac:dyDescent="0.2">
      <c r="A649" s="1" t="s">
        <v>648</v>
      </c>
      <c r="B649" s="1" t="s">
        <v>3254</v>
      </c>
      <c r="C649" s="1" t="s">
        <v>2113</v>
      </c>
      <c r="D649" s="1" t="s">
        <v>2914</v>
      </c>
      <c r="E649" s="1" t="s">
        <v>2114</v>
      </c>
      <c r="F649" s="1" t="s">
        <v>4094</v>
      </c>
      <c r="G649" s="1" t="s">
        <v>2114</v>
      </c>
      <c r="J649" s="37"/>
      <c r="K649" s="1" t="s">
        <v>1733</v>
      </c>
      <c r="L649" s="1">
        <f t="shared" si="10"/>
        <v>1</v>
      </c>
    </row>
    <row r="650" spans="1:12" ht="15.75" customHeight="1" x14ac:dyDescent="0.2">
      <c r="A650" s="1" t="s">
        <v>650</v>
      </c>
      <c r="B650" s="1" t="s">
        <v>3991</v>
      </c>
      <c r="C650" s="1" t="s">
        <v>2113</v>
      </c>
      <c r="D650" s="1" t="s">
        <v>2917</v>
      </c>
      <c r="E650" s="1" t="s">
        <v>2114</v>
      </c>
      <c r="F650" s="1" t="s">
        <v>4096</v>
      </c>
      <c r="G650" s="1" t="s">
        <v>2114</v>
      </c>
      <c r="J650" s="37"/>
      <c r="K650" s="1" t="s">
        <v>1682</v>
      </c>
      <c r="L650" s="1">
        <f t="shared" si="10"/>
        <v>1</v>
      </c>
    </row>
    <row r="651" spans="1:12" ht="15.75" customHeight="1" x14ac:dyDescent="0.2">
      <c r="A651" s="1" t="s">
        <v>651</v>
      </c>
      <c r="B651" s="1" t="s">
        <v>4097</v>
      </c>
      <c r="C651" s="1" t="s">
        <v>2113</v>
      </c>
      <c r="D651" s="1" t="s">
        <v>2922</v>
      </c>
      <c r="E651" s="1" t="s">
        <v>2114</v>
      </c>
      <c r="F651" s="1" t="s">
        <v>4098</v>
      </c>
      <c r="G651" s="1" t="s">
        <v>2114</v>
      </c>
      <c r="J651" s="37"/>
      <c r="K651" s="1" t="s">
        <v>2148</v>
      </c>
      <c r="L651" s="1">
        <f t="shared" si="10"/>
        <v>1</v>
      </c>
    </row>
    <row r="652" spans="1:12" ht="15.75" customHeight="1" x14ac:dyDescent="0.2">
      <c r="A652" s="1" t="s">
        <v>653</v>
      </c>
      <c r="B652" s="1" t="s">
        <v>3842</v>
      </c>
      <c r="C652" s="1" t="s">
        <v>2113</v>
      </c>
      <c r="D652" s="1" t="s">
        <v>2926</v>
      </c>
      <c r="E652" s="1" t="s">
        <v>2114</v>
      </c>
      <c r="F652" s="1" t="s">
        <v>4100</v>
      </c>
      <c r="G652" s="1" t="s">
        <v>2114</v>
      </c>
      <c r="J652" s="37"/>
      <c r="K652" s="1" t="s">
        <v>1906</v>
      </c>
      <c r="L652" s="1">
        <f t="shared" si="10"/>
        <v>1</v>
      </c>
    </row>
    <row r="653" spans="1:12" ht="15.75" customHeight="1" x14ac:dyDescent="0.2">
      <c r="A653" s="1" t="s">
        <v>654</v>
      </c>
      <c r="B653" s="1" t="s">
        <v>3359</v>
      </c>
      <c r="C653" s="1" t="s">
        <v>2113</v>
      </c>
      <c r="D653" s="1" t="s">
        <v>2928</v>
      </c>
      <c r="E653" s="1" t="s">
        <v>2114</v>
      </c>
      <c r="F653" s="1" t="s">
        <v>4101</v>
      </c>
      <c r="G653" s="1" t="s">
        <v>2114</v>
      </c>
      <c r="J653" s="37"/>
      <c r="K653" s="1" t="s">
        <v>3311</v>
      </c>
      <c r="L653" s="1">
        <f t="shared" si="10"/>
        <v>1</v>
      </c>
    </row>
    <row r="654" spans="1:12" ht="15.75" customHeight="1" x14ac:dyDescent="0.2">
      <c r="A654" s="1" t="s">
        <v>656</v>
      </c>
      <c r="B654" s="1" t="s">
        <v>3976</v>
      </c>
      <c r="C654" s="1" t="s">
        <v>2113</v>
      </c>
      <c r="D654" s="1" t="s">
        <v>2364</v>
      </c>
      <c r="E654" s="1" t="s">
        <v>2114</v>
      </c>
      <c r="F654" s="1" t="s">
        <v>4104</v>
      </c>
      <c r="G654" s="1" t="s">
        <v>2114</v>
      </c>
      <c r="J654" s="37"/>
      <c r="K654" s="1" t="s">
        <v>3318</v>
      </c>
      <c r="L654" s="1">
        <f t="shared" si="10"/>
        <v>1</v>
      </c>
    </row>
    <row r="655" spans="1:12" ht="15.75" customHeight="1" x14ac:dyDescent="0.2">
      <c r="A655" s="1" t="s">
        <v>656</v>
      </c>
      <c r="B655" s="1" t="s">
        <v>3981</v>
      </c>
      <c r="C655" s="1" t="s">
        <v>2136</v>
      </c>
      <c r="D655" s="1" t="s">
        <v>2364</v>
      </c>
      <c r="E655" s="1">
        <v>99.7</v>
      </c>
      <c r="F655" s="1" t="s">
        <v>4105</v>
      </c>
      <c r="G655" s="1" t="s">
        <v>4104</v>
      </c>
      <c r="J655" s="37"/>
      <c r="K655" s="1" t="s">
        <v>2151</v>
      </c>
      <c r="L655" s="1">
        <f t="shared" si="10"/>
        <v>1</v>
      </c>
    </row>
    <row r="656" spans="1:12" ht="15.75" customHeight="1" x14ac:dyDescent="0.2">
      <c r="A656" s="1" t="s">
        <v>658</v>
      </c>
      <c r="B656" s="1" t="s">
        <v>4108</v>
      </c>
      <c r="C656" s="1" t="s">
        <v>2113</v>
      </c>
      <c r="D656" s="1" t="s">
        <v>2930</v>
      </c>
      <c r="E656" s="1" t="s">
        <v>2114</v>
      </c>
      <c r="F656" s="1" t="s">
        <v>4109</v>
      </c>
      <c r="G656" s="1" t="s">
        <v>2114</v>
      </c>
      <c r="J656" s="37"/>
      <c r="K656" s="1" t="s">
        <v>3324</v>
      </c>
      <c r="L656" s="1">
        <f t="shared" si="10"/>
        <v>1</v>
      </c>
    </row>
    <row r="657" spans="1:12" ht="15.75" customHeight="1" x14ac:dyDescent="0.2">
      <c r="A657" s="1" t="s">
        <v>659</v>
      </c>
      <c r="B657" s="1" t="s">
        <v>3987</v>
      </c>
      <c r="C657" s="1" t="s">
        <v>2113</v>
      </c>
      <c r="D657" s="1" t="s">
        <v>2933</v>
      </c>
      <c r="E657" s="1" t="s">
        <v>2114</v>
      </c>
      <c r="F657" s="1" t="s">
        <v>4110</v>
      </c>
      <c r="G657" s="1" t="s">
        <v>2114</v>
      </c>
      <c r="J657" s="37"/>
      <c r="K657" s="1" t="s">
        <v>3328</v>
      </c>
      <c r="L657" s="1">
        <f t="shared" si="10"/>
        <v>1</v>
      </c>
    </row>
    <row r="658" spans="1:12" ht="15.75" customHeight="1" x14ac:dyDescent="0.2">
      <c r="A658" s="1" t="s">
        <v>660</v>
      </c>
      <c r="B658" s="1" t="s">
        <v>3588</v>
      </c>
      <c r="C658" s="1" t="s">
        <v>2113</v>
      </c>
      <c r="D658" s="1" t="s">
        <v>2936</v>
      </c>
      <c r="E658" s="1" t="s">
        <v>2114</v>
      </c>
      <c r="F658" s="1" t="s">
        <v>4113</v>
      </c>
      <c r="G658" s="1" t="s">
        <v>2114</v>
      </c>
      <c r="J658" s="37"/>
      <c r="K658" s="1" t="s">
        <v>3221</v>
      </c>
      <c r="L658" s="1">
        <f t="shared" si="10"/>
        <v>1</v>
      </c>
    </row>
    <row r="659" spans="1:12" ht="15.75" customHeight="1" x14ac:dyDescent="0.2">
      <c r="A659" s="1" t="s">
        <v>660</v>
      </c>
      <c r="B659" s="1" t="s">
        <v>3596</v>
      </c>
      <c r="C659" s="1" t="s">
        <v>2113</v>
      </c>
      <c r="D659" s="1" t="s">
        <v>2939</v>
      </c>
      <c r="E659" s="1" t="s">
        <v>2114</v>
      </c>
      <c r="F659" s="1" t="s">
        <v>4114</v>
      </c>
      <c r="G659" s="1" t="s">
        <v>2114</v>
      </c>
      <c r="J659" s="37"/>
      <c r="K659" s="1" t="s">
        <v>3335</v>
      </c>
      <c r="L659" s="1">
        <f t="shared" si="10"/>
        <v>1</v>
      </c>
    </row>
    <row r="660" spans="1:12" ht="15.75" customHeight="1" x14ac:dyDescent="0.2">
      <c r="A660" s="1" t="s">
        <v>661</v>
      </c>
      <c r="B660" s="1" t="s">
        <v>3570</v>
      </c>
      <c r="C660" s="1" t="s">
        <v>2113</v>
      </c>
      <c r="D660" s="1" t="s">
        <v>2369</v>
      </c>
      <c r="E660" s="1" t="s">
        <v>2114</v>
      </c>
      <c r="F660" s="1" t="s">
        <v>4116</v>
      </c>
      <c r="G660" s="1" t="s">
        <v>2114</v>
      </c>
      <c r="J660" s="37"/>
      <c r="K660" s="1" t="s">
        <v>3339</v>
      </c>
      <c r="L660" s="1">
        <f t="shared" ref="L660:L679" si="11">COUNTIF(D:D,K660)</f>
        <v>1</v>
      </c>
    </row>
    <row r="661" spans="1:12" ht="15.75" customHeight="1" x14ac:dyDescent="0.2">
      <c r="A661" s="1" t="s">
        <v>661</v>
      </c>
      <c r="B661" s="1" t="s">
        <v>3578</v>
      </c>
      <c r="C661" s="1" t="s">
        <v>2136</v>
      </c>
      <c r="D661" s="1" t="s">
        <v>2369</v>
      </c>
      <c r="E661" s="1">
        <v>99.4</v>
      </c>
      <c r="F661" s="1" t="s">
        <v>4118</v>
      </c>
      <c r="G661" s="1" t="s">
        <v>4116</v>
      </c>
      <c r="J661" s="37"/>
      <c r="K661" s="1" t="s">
        <v>2155</v>
      </c>
      <c r="L661" s="1">
        <f t="shared" si="11"/>
        <v>1</v>
      </c>
    </row>
    <row r="662" spans="1:12" ht="15.75" customHeight="1" x14ac:dyDescent="0.2">
      <c r="A662" s="1" t="s">
        <v>663</v>
      </c>
      <c r="B662" s="1" t="s">
        <v>4119</v>
      </c>
      <c r="C662" s="1" t="s">
        <v>2113</v>
      </c>
      <c r="D662" s="1" t="s">
        <v>2942</v>
      </c>
      <c r="E662" s="1" t="s">
        <v>2114</v>
      </c>
      <c r="F662" s="1" t="s">
        <v>4121</v>
      </c>
      <c r="G662" s="1" t="s">
        <v>2114</v>
      </c>
      <c r="J662" s="37"/>
      <c r="K662" s="1" t="s">
        <v>2923</v>
      </c>
      <c r="L662" s="1">
        <f t="shared" si="11"/>
        <v>1</v>
      </c>
    </row>
    <row r="663" spans="1:12" ht="15.75" customHeight="1" x14ac:dyDescent="0.2">
      <c r="A663" s="1" t="s">
        <v>664</v>
      </c>
      <c r="B663" s="1" t="s">
        <v>4123</v>
      </c>
      <c r="C663" s="1" t="s">
        <v>2113</v>
      </c>
      <c r="D663" s="1" t="s">
        <v>2947</v>
      </c>
      <c r="E663" s="1" t="s">
        <v>2114</v>
      </c>
      <c r="F663" s="1" t="s">
        <v>4124</v>
      </c>
      <c r="G663" s="1" t="s">
        <v>2114</v>
      </c>
      <c r="J663" s="37"/>
      <c r="K663" s="1" t="s">
        <v>3345</v>
      </c>
      <c r="L663" s="1">
        <f t="shared" si="11"/>
        <v>1</v>
      </c>
    </row>
    <row r="664" spans="1:12" ht="15.75" customHeight="1" x14ac:dyDescent="0.2">
      <c r="A664" s="1" t="s">
        <v>668</v>
      </c>
      <c r="B664" s="1" t="s">
        <v>2011</v>
      </c>
      <c r="C664" s="1" t="s">
        <v>2113</v>
      </c>
      <c r="D664" s="1" t="s">
        <v>2012</v>
      </c>
      <c r="E664" s="1" t="s">
        <v>2114</v>
      </c>
      <c r="F664" s="1" t="s">
        <v>4125</v>
      </c>
      <c r="G664" s="1" t="s">
        <v>2114</v>
      </c>
      <c r="J664" s="37"/>
      <c r="K664" s="1" t="s">
        <v>3352</v>
      </c>
      <c r="L664" s="1">
        <f t="shared" si="11"/>
        <v>1</v>
      </c>
    </row>
    <row r="665" spans="1:12" ht="15.75" customHeight="1" x14ac:dyDescent="0.2">
      <c r="A665" s="1" t="s">
        <v>668</v>
      </c>
      <c r="B665" s="1" t="s">
        <v>2014</v>
      </c>
      <c r="C665" s="1" t="s">
        <v>2113</v>
      </c>
      <c r="D665" s="1" t="s">
        <v>2016</v>
      </c>
      <c r="E665" s="1" t="s">
        <v>2114</v>
      </c>
      <c r="F665" s="1" t="s">
        <v>4128</v>
      </c>
      <c r="G665" s="1" t="s">
        <v>2114</v>
      </c>
      <c r="J665" s="37"/>
      <c r="K665" s="1" t="s">
        <v>3355</v>
      </c>
      <c r="L665" s="1">
        <f t="shared" si="11"/>
        <v>1</v>
      </c>
    </row>
    <row r="666" spans="1:12" ht="15.75" customHeight="1" x14ac:dyDescent="0.2">
      <c r="A666" s="1" t="s">
        <v>669</v>
      </c>
      <c r="B666" s="1" t="s">
        <v>4130</v>
      </c>
      <c r="C666" s="1" t="s">
        <v>2113</v>
      </c>
      <c r="D666" s="1" t="s">
        <v>2955</v>
      </c>
      <c r="E666" s="1" t="s">
        <v>2114</v>
      </c>
      <c r="F666" s="1" t="s">
        <v>4131</v>
      </c>
      <c r="G666" s="1" t="s">
        <v>2114</v>
      </c>
      <c r="J666" s="37"/>
      <c r="K666" s="1" t="s">
        <v>3358</v>
      </c>
      <c r="L666" s="1">
        <f t="shared" si="11"/>
        <v>1</v>
      </c>
    </row>
    <row r="667" spans="1:12" ht="15.75" customHeight="1" x14ac:dyDescent="0.2">
      <c r="A667" s="1" t="s">
        <v>671</v>
      </c>
      <c r="B667" s="1" t="s">
        <v>1943</v>
      </c>
      <c r="C667" s="1" t="s">
        <v>2113</v>
      </c>
      <c r="D667" s="1" t="s">
        <v>1944</v>
      </c>
      <c r="E667" s="1" t="s">
        <v>2114</v>
      </c>
      <c r="F667" s="1" t="s">
        <v>4133</v>
      </c>
      <c r="G667" s="1" t="s">
        <v>2114</v>
      </c>
      <c r="J667" s="37"/>
      <c r="K667" s="1" t="s">
        <v>3363</v>
      </c>
      <c r="L667" s="1">
        <f t="shared" si="11"/>
        <v>1</v>
      </c>
    </row>
    <row r="668" spans="1:12" ht="15.75" customHeight="1" x14ac:dyDescent="0.2">
      <c r="A668" s="1" t="s">
        <v>671</v>
      </c>
      <c r="B668" s="1" t="s">
        <v>1946</v>
      </c>
      <c r="C668" s="1" t="s">
        <v>2113</v>
      </c>
      <c r="D668" s="1" t="s">
        <v>1948</v>
      </c>
      <c r="E668" s="1" t="s">
        <v>2114</v>
      </c>
      <c r="F668" s="1" t="s">
        <v>4135</v>
      </c>
      <c r="G668" s="1" t="s">
        <v>2114</v>
      </c>
      <c r="J668" s="37"/>
      <c r="K668" s="1" t="s">
        <v>3204</v>
      </c>
      <c r="L668" s="1">
        <f t="shared" si="11"/>
        <v>1</v>
      </c>
    </row>
    <row r="669" spans="1:12" ht="15.75" customHeight="1" x14ac:dyDescent="0.2">
      <c r="A669" s="1" t="s">
        <v>672</v>
      </c>
      <c r="B669" s="1" t="s">
        <v>1960</v>
      </c>
      <c r="C669" s="1" t="s">
        <v>2113</v>
      </c>
      <c r="D669" s="1" t="s">
        <v>1961</v>
      </c>
      <c r="E669" s="1" t="s">
        <v>2114</v>
      </c>
      <c r="F669" s="1" t="s">
        <v>4136</v>
      </c>
      <c r="G669" s="1" t="s">
        <v>2114</v>
      </c>
      <c r="J669" s="37"/>
      <c r="K669" s="1" t="s">
        <v>2456</v>
      </c>
      <c r="L669" s="1">
        <f t="shared" si="11"/>
        <v>1</v>
      </c>
    </row>
    <row r="670" spans="1:12" ht="15.75" customHeight="1" x14ac:dyDescent="0.2">
      <c r="A670" s="1" t="s">
        <v>675</v>
      </c>
      <c r="B670" s="1" t="s">
        <v>3229</v>
      </c>
      <c r="C670" s="1" t="s">
        <v>2113</v>
      </c>
      <c r="D670" s="1" t="s">
        <v>2965</v>
      </c>
      <c r="E670" s="1" t="s">
        <v>2114</v>
      </c>
      <c r="F670" s="1" t="s">
        <v>4139</v>
      </c>
      <c r="G670" s="1" t="s">
        <v>2114</v>
      </c>
      <c r="J670" s="37"/>
      <c r="K670" s="1" t="s">
        <v>2160</v>
      </c>
      <c r="L670" s="1">
        <f t="shared" si="11"/>
        <v>1</v>
      </c>
    </row>
    <row r="671" spans="1:12" ht="15.75" customHeight="1" x14ac:dyDescent="0.2">
      <c r="A671" s="1" t="s">
        <v>675</v>
      </c>
      <c r="B671" s="1" t="s">
        <v>4140</v>
      </c>
      <c r="C671" s="1" t="s">
        <v>2113</v>
      </c>
      <c r="D671" s="1" t="s">
        <v>2971</v>
      </c>
      <c r="E671" s="1" t="s">
        <v>2114</v>
      </c>
      <c r="F671" s="1" t="s">
        <v>4141</v>
      </c>
      <c r="G671" s="1" t="s">
        <v>2114</v>
      </c>
      <c r="J671" s="37"/>
      <c r="K671" s="1" t="s">
        <v>3393</v>
      </c>
      <c r="L671" s="1">
        <f t="shared" si="11"/>
        <v>1</v>
      </c>
    </row>
    <row r="672" spans="1:12" ht="15.75" customHeight="1" x14ac:dyDescent="0.2">
      <c r="A672" s="1" t="s">
        <v>675</v>
      </c>
      <c r="B672" s="1" t="s">
        <v>4144</v>
      </c>
      <c r="C672" s="1" t="s">
        <v>2113</v>
      </c>
      <c r="D672" s="1" t="s">
        <v>2974</v>
      </c>
      <c r="E672" s="1" t="s">
        <v>2114</v>
      </c>
      <c r="F672" s="1" t="s">
        <v>4145</v>
      </c>
      <c r="G672" s="1" t="s">
        <v>2114</v>
      </c>
      <c r="J672" s="37"/>
      <c r="K672" s="1" t="s">
        <v>3397</v>
      </c>
      <c r="L672" s="1">
        <f t="shared" si="11"/>
        <v>1</v>
      </c>
    </row>
    <row r="673" spans="1:12" ht="15.75" customHeight="1" x14ac:dyDescent="0.2">
      <c r="A673" s="1" t="s">
        <v>675</v>
      </c>
      <c r="B673" s="1" t="s">
        <v>3237</v>
      </c>
      <c r="C673" s="1" t="s">
        <v>2113</v>
      </c>
      <c r="D673" s="1" t="s">
        <v>2976</v>
      </c>
      <c r="E673" s="1" t="s">
        <v>2114</v>
      </c>
      <c r="F673" s="1" t="s">
        <v>4146</v>
      </c>
      <c r="G673" s="1" t="s">
        <v>2114</v>
      </c>
      <c r="J673" s="37"/>
      <c r="K673" s="1" t="s">
        <v>3402</v>
      </c>
      <c r="L673" s="1">
        <f t="shared" si="11"/>
        <v>1</v>
      </c>
    </row>
    <row r="674" spans="1:12" ht="15.75" customHeight="1" x14ac:dyDescent="0.2">
      <c r="A674" s="1" t="s">
        <v>678</v>
      </c>
      <c r="B674" s="1" t="s">
        <v>1908</v>
      </c>
      <c r="C674" s="1" t="s">
        <v>2113</v>
      </c>
      <c r="D674" s="1" t="s">
        <v>1909</v>
      </c>
      <c r="E674" s="1" t="s">
        <v>2114</v>
      </c>
      <c r="F674" s="1" t="s">
        <v>4148</v>
      </c>
      <c r="G674" s="1" t="s">
        <v>2114</v>
      </c>
      <c r="J674" s="37"/>
      <c r="K674" s="1" t="s">
        <v>3407</v>
      </c>
      <c r="L674" s="1">
        <f t="shared" si="11"/>
        <v>1</v>
      </c>
    </row>
    <row r="675" spans="1:12" ht="15.75" customHeight="1" x14ac:dyDescent="0.2">
      <c r="A675" s="1" t="s">
        <v>679</v>
      </c>
      <c r="B675" s="1" t="s">
        <v>1917</v>
      </c>
      <c r="C675" s="1" t="s">
        <v>2113</v>
      </c>
      <c r="D675" s="1" t="s">
        <v>1919</v>
      </c>
      <c r="E675" s="1" t="s">
        <v>2114</v>
      </c>
      <c r="F675" s="1" t="s">
        <v>4149</v>
      </c>
      <c r="G675" s="1" t="s">
        <v>2114</v>
      </c>
      <c r="J675" s="37"/>
      <c r="K675" s="1" t="s">
        <v>3411</v>
      </c>
      <c r="L675" s="1">
        <f t="shared" si="11"/>
        <v>1</v>
      </c>
    </row>
    <row r="676" spans="1:12" ht="15.75" customHeight="1" x14ac:dyDescent="0.2">
      <c r="A676" s="1" t="s">
        <v>680</v>
      </c>
      <c r="B676" s="1" t="s">
        <v>1950</v>
      </c>
      <c r="C676" s="1" t="s">
        <v>2113</v>
      </c>
      <c r="D676" s="1" t="s">
        <v>1951</v>
      </c>
      <c r="E676" s="1" t="s">
        <v>2114</v>
      </c>
      <c r="F676" s="1" t="s">
        <v>4150</v>
      </c>
      <c r="G676" s="1" t="s">
        <v>2114</v>
      </c>
      <c r="J676" s="37"/>
      <c r="K676" s="1" t="s">
        <v>3417</v>
      </c>
      <c r="L676" s="1">
        <f t="shared" si="11"/>
        <v>1</v>
      </c>
    </row>
    <row r="677" spans="1:12" ht="15.75" customHeight="1" x14ac:dyDescent="0.2">
      <c r="A677" s="1" t="s">
        <v>680</v>
      </c>
      <c r="B677" s="1" t="s">
        <v>1953</v>
      </c>
      <c r="C677" s="1" t="s">
        <v>2113</v>
      </c>
      <c r="D677" s="1" t="s">
        <v>1955</v>
      </c>
      <c r="E677" s="1" t="s">
        <v>2114</v>
      </c>
      <c r="F677" s="1" t="s">
        <v>4152</v>
      </c>
      <c r="G677" s="1" t="s">
        <v>2114</v>
      </c>
      <c r="J677" s="37"/>
      <c r="K677" s="1" t="s">
        <v>2123</v>
      </c>
      <c r="L677" s="1">
        <f t="shared" si="11"/>
        <v>1</v>
      </c>
    </row>
    <row r="678" spans="1:12" ht="15.75" customHeight="1" x14ac:dyDescent="0.2">
      <c r="A678" s="1" t="s">
        <v>681</v>
      </c>
      <c r="B678" s="1" t="s">
        <v>1892</v>
      </c>
      <c r="C678" s="1" t="s">
        <v>2113</v>
      </c>
      <c r="D678" s="1" t="s">
        <v>1893</v>
      </c>
      <c r="E678" s="1" t="s">
        <v>2114</v>
      </c>
      <c r="F678" s="1" t="s">
        <v>4153</v>
      </c>
      <c r="G678" s="1" t="s">
        <v>2114</v>
      </c>
      <c r="J678" s="37"/>
      <c r="K678" s="1" t="s">
        <v>2643</v>
      </c>
      <c r="L678" s="1">
        <f t="shared" si="11"/>
        <v>1</v>
      </c>
    </row>
    <row r="679" spans="1:12" ht="15.75" customHeight="1" x14ac:dyDescent="0.2">
      <c r="A679" s="1" t="s">
        <v>681</v>
      </c>
      <c r="B679" s="1" t="s">
        <v>1773</v>
      </c>
      <c r="C679" s="1" t="s">
        <v>2113</v>
      </c>
      <c r="D679" s="1" t="s">
        <v>1776</v>
      </c>
      <c r="E679" s="1" t="s">
        <v>2114</v>
      </c>
      <c r="F679" s="1" t="s">
        <v>4154</v>
      </c>
      <c r="G679" s="1" t="s">
        <v>2114</v>
      </c>
      <c r="J679" s="37"/>
      <c r="K679" s="1" t="s">
        <v>3431</v>
      </c>
      <c r="L679" s="1">
        <f t="shared" si="11"/>
        <v>1</v>
      </c>
    </row>
    <row r="680" spans="1:12" ht="15.75" customHeight="1" x14ac:dyDescent="0.2">
      <c r="A680" s="1" t="s">
        <v>684</v>
      </c>
      <c r="B680" s="1" t="s">
        <v>1963</v>
      </c>
      <c r="C680" s="1" t="s">
        <v>2113</v>
      </c>
      <c r="D680" s="1" t="s">
        <v>1964</v>
      </c>
      <c r="E680" s="1" t="s">
        <v>2114</v>
      </c>
      <c r="F680" s="1" t="s">
        <v>4156</v>
      </c>
      <c r="G680" s="1" t="s">
        <v>2114</v>
      </c>
      <c r="J680" s="37"/>
    </row>
    <row r="681" spans="1:12" ht="15.75" customHeight="1" x14ac:dyDescent="0.2">
      <c r="A681" s="1" t="s">
        <v>688</v>
      </c>
      <c r="B681" s="1" t="s">
        <v>1855</v>
      </c>
      <c r="C681" s="1" t="s">
        <v>2113</v>
      </c>
      <c r="D681" s="1" t="s">
        <v>1856</v>
      </c>
      <c r="E681" s="1" t="s">
        <v>2114</v>
      </c>
      <c r="F681" s="1" t="s">
        <v>4157</v>
      </c>
      <c r="G681" s="1" t="s">
        <v>2114</v>
      </c>
      <c r="J681" s="37"/>
    </row>
    <row r="682" spans="1:12" ht="15.75" customHeight="1" x14ac:dyDescent="0.2">
      <c r="A682" s="1" t="s">
        <v>688</v>
      </c>
      <c r="B682" s="1" t="s">
        <v>1858</v>
      </c>
      <c r="C682" s="1" t="s">
        <v>2113</v>
      </c>
      <c r="D682" s="1" t="s">
        <v>1860</v>
      </c>
      <c r="E682" s="1" t="s">
        <v>2114</v>
      </c>
      <c r="F682" s="1" t="s">
        <v>4158</v>
      </c>
      <c r="G682" s="1" t="s">
        <v>2114</v>
      </c>
      <c r="J682" s="37"/>
    </row>
    <row r="683" spans="1:12" ht="15.75" customHeight="1" x14ac:dyDescent="0.2">
      <c r="A683" s="1" t="s">
        <v>693</v>
      </c>
      <c r="B683" s="1" t="s">
        <v>1957</v>
      </c>
      <c r="C683" s="1" t="s">
        <v>2113</v>
      </c>
      <c r="D683" s="1" t="s">
        <v>1958</v>
      </c>
      <c r="E683" s="1" t="s">
        <v>2114</v>
      </c>
      <c r="F683" s="1" t="s">
        <v>4160</v>
      </c>
      <c r="G683" s="1" t="s">
        <v>2114</v>
      </c>
      <c r="J683" s="37"/>
    </row>
    <row r="684" spans="1:12" ht="15.75" customHeight="1" x14ac:dyDescent="0.2">
      <c r="A684" s="1" t="s">
        <v>699</v>
      </c>
      <c r="B684" s="1" t="s">
        <v>3622</v>
      </c>
      <c r="C684" s="1" t="s">
        <v>2113</v>
      </c>
      <c r="D684" s="1" t="s">
        <v>3005</v>
      </c>
      <c r="E684" s="1" t="s">
        <v>2114</v>
      </c>
      <c r="F684" s="1" t="s">
        <v>4161</v>
      </c>
      <c r="G684" s="1" t="s">
        <v>2114</v>
      </c>
      <c r="J684" s="37"/>
    </row>
    <row r="685" spans="1:12" ht="15.75" customHeight="1" x14ac:dyDescent="0.2">
      <c r="A685" s="1" t="s">
        <v>700</v>
      </c>
      <c r="B685" s="1" t="s">
        <v>2346</v>
      </c>
      <c r="C685" s="1" t="s">
        <v>2113</v>
      </c>
      <c r="D685" s="1" t="s">
        <v>2228</v>
      </c>
      <c r="E685" s="1" t="s">
        <v>2114</v>
      </c>
      <c r="F685" s="1" t="s">
        <v>4162</v>
      </c>
      <c r="G685" s="1" t="s">
        <v>2114</v>
      </c>
      <c r="J685" s="37"/>
    </row>
    <row r="686" spans="1:12" ht="15.75" customHeight="1" x14ac:dyDescent="0.2">
      <c r="A686" s="1" t="s">
        <v>700</v>
      </c>
      <c r="B686" s="1" t="s">
        <v>2334</v>
      </c>
      <c r="C686" s="1" t="s">
        <v>2136</v>
      </c>
      <c r="D686" s="1" t="s">
        <v>2228</v>
      </c>
      <c r="E686" s="1">
        <v>99.3</v>
      </c>
      <c r="F686" s="1" t="s">
        <v>4164</v>
      </c>
      <c r="G686" s="1" t="s">
        <v>4162</v>
      </c>
      <c r="J686" s="37"/>
    </row>
    <row r="687" spans="1:12" ht="15.75" customHeight="1" x14ac:dyDescent="0.2">
      <c r="A687" s="1" t="s">
        <v>700</v>
      </c>
      <c r="B687" s="1" t="s">
        <v>2340</v>
      </c>
      <c r="C687" s="1" t="s">
        <v>2136</v>
      </c>
      <c r="D687" s="1" t="s">
        <v>2228</v>
      </c>
      <c r="E687" s="1">
        <v>99.3</v>
      </c>
      <c r="F687" s="1" t="s">
        <v>4165</v>
      </c>
      <c r="G687" s="1" t="s">
        <v>4162</v>
      </c>
      <c r="J687" s="37"/>
    </row>
    <row r="688" spans="1:12" ht="15.75" customHeight="1" x14ac:dyDescent="0.2">
      <c r="A688" s="1" t="s">
        <v>700</v>
      </c>
      <c r="B688" s="1" t="s">
        <v>4166</v>
      </c>
      <c r="C688" s="1" t="s">
        <v>2113</v>
      </c>
      <c r="D688" s="1" t="s">
        <v>3008</v>
      </c>
      <c r="E688" s="1" t="s">
        <v>2114</v>
      </c>
      <c r="F688" s="1" t="s">
        <v>4167</v>
      </c>
      <c r="G688" s="1" t="s">
        <v>2114</v>
      </c>
      <c r="J688" s="37"/>
    </row>
    <row r="689" spans="1:10" ht="15.75" customHeight="1" x14ac:dyDescent="0.2">
      <c r="A689" s="1" t="s">
        <v>701</v>
      </c>
      <c r="B689" s="1" t="s">
        <v>4169</v>
      </c>
      <c r="C689" s="1" t="s">
        <v>2113</v>
      </c>
      <c r="D689" s="1" t="s">
        <v>3012</v>
      </c>
      <c r="E689" s="1" t="s">
        <v>2114</v>
      </c>
      <c r="F689" s="1" t="s">
        <v>4171</v>
      </c>
      <c r="G689" s="1" t="s">
        <v>2114</v>
      </c>
      <c r="J689" s="37"/>
    </row>
    <row r="690" spans="1:10" ht="15.75" customHeight="1" x14ac:dyDescent="0.2">
      <c r="A690" s="1" t="s">
        <v>702</v>
      </c>
      <c r="B690" s="1" t="s">
        <v>4172</v>
      </c>
      <c r="C690" s="1" t="s">
        <v>2113</v>
      </c>
      <c r="D690" s="1" t="s">
        <v>3014</v>
      </c>
      <c r="E690" s="1" t="s">
        <v>2114</v>
      </c>
      <c r="F690" s="1" t="s">
        <v>4173</v>
      </c>
      <c r="G690" s="1" t="s">
        <v>2114</v>
      </c>
      <c r="J690" s="37"/>
    </row>
    <row r="691" spans="1:10" ht="15.75" customHeight="1" x14ac:dyDescent="0.2">
      <c r="A691" s="1" t="s">
        <v>702</v>
      </c>
      <c r="B691" s="1" t="s">
        <v>4174</v>
      </c>
      <c r="C691" s="1" t="s">
        <v>2113</v>
      </c>
      <c r="D691" s="1" t="s">
        <v>3018</v>
      </c>
      <c r="E691" s="1" t="s">
        <v>2114</v>
      </c>
      <c r="F691" s="1" t="s">
        <v>4175</v>
      </c>
      <c r="G691" s="1" t="s">
        <v>2114</v>
      </c>
      <c r="J691" s="37"/>
    </row>
    <row r="692" spans="1:10" ht="15.75" customHeight="1" x14ac:dyDescent="0.2">
      <c r="A692" s="1" t="s">
        <v>705</v>
      </c>
      <c r="B692" s="1" t="s">
        <v>4177</v>
      </c>
      <c r="C692" s="1" t="s">
        <v>2113</v>
      </c>
      <c r="D692" s="1" t="s">
        <v>3022</v>
      </c>
      <c r="E692" s="1" t="s">
        <v>2114</v>
      </c>
      <c r="F692" s="1" t="s">
        <v>4178</v>
      </c>
      <c r="G692" s="1" t="s">
        <v>2114</v>
      </c>
      <c r="J692" s="37"/>
    </row>
    <row r="693" spans="1:10" ht="15.75" customHeight="1" x14ac:dyDescent="0.2">
      <c r="A693" s="1" t="s">
        <v>707</v>
      </c>
      <c r="B693" s="1" t="s">
        <v>4179</v>
      </c>
      <c r="C693" s="1" t="s">
        <v>2113</v>
      </c>
      <c r="D693" s="1" t="s">
        <v>3031</v>
      </c>
      <c r="E693" s="1" t="s">
        <v>2114</v>
      </c>
      <c r="F693" s="1" t="s">
        <v>4180</v>
      </c>
      <c r="G693" s="1" t="s">
        <v>2114</v>
      </c>
      <c r="J693" s="37"/>
    </row>
    <row r="694" spans="1:10" ht="15.75" customHeight="1" x14ac:dyDescent="0.2">
      <c r="A694" s="1" t="s">
        <v>707</v>
      </c>
      <c r="B694" s="1" t="s">
        <v>4181</v>
      </c>
      <c r="C694" s="1" t="s">
        <v>2113</v>
      </c>
      <c r="D694" s="1" t="s">
        <v>3034</v>
      </c>
      <c r="E694" s="1" t="s">
        <v>2114</v>
      </c>
      <c r="F694" s="1" t="s">
        <v>4182</v>
      </c>
      <c r="G694" s="1" t="s">
        <v>2114</v>
      </c>
      <c r="J694" s="37"/>
    </row>
    <row r="695" spans="1:10" ht="15.75" customHeight="1" x14ac:dyDescent="0.2">
      <c r="A695" s="1" t="s">
        <v>708</v>
      </c>
      <c r="B695" s="1" t="s">
        <v>4183</v>
      </c>
      <c r="C695" s="1" t="s">
        <v>2113</v>
      </c>
      <c r="D695" s="1" t="s">
        <v>3038</v>
      </c>
      <c r="E695" s="1" t="s">
        <v>2114</v>
      </c>
      <c r="F695" s="1" t="s">
        <v>4184</v>
      </c>
      <c r="G695" s="1" t="s">
        <v>2114</v>
      </c>
      <c r="J695" s="37"/>
    </row>
    <row r="696" spans="1:10" ht="15.75" customHeight="1" x14ac:dyDescent="0.2">
      <c r="A696" s="1" t="s">
        <v>709</v>
      </c>
      <c r="B696" s="1" t="s">
        <v>4186</v>
      </c>
      <c r="C696" s="1" t="s">
        <v>2113</v>
      </c>
      <c r="D696" s="1" t="s">
        <v>3040</v>
      </c>
      <c r="E696" s="1" t="s">
        <v>2114</v>
      </c>
      <c r="F696" s="1" t="s">
        <v>4187</v>
      </c>
      <c r="G696" s="1" t="s">
        <v>2114</v>
      </c>
      <c r="J696" s="37"/>
    </row>
    <row r="697" spans="1:10" ht="15.75" customHeight="1" x14ac:dyDescent="0.2">
      <c r="A697" s="1" t="s">
        <v>709</v>
      </c>
      <c r="B697" s="1" t="s">
        <v>4188</v>
      </c>
      <c r="C697" s="1" t="s">
        <v>2113</v>
      </c>
      <c r="D697" s="1" t="s">
        <v>3043</v>
      </c>
      <c r="E697" s="1" t="s">
        <v>2114</v>
      </c>
      <c r="F697" s="1" t="s">
        <v>4189</v>
      </c>
      <c r="G697" s="1" t="s">
        <v>2114</v>
      </c>
      <c r="J697" s="37"/>
    </row>
    <row r="698" spans="1:10" ht="15.75" customHeight="1" x14ac:dyDescent="0.2">
      <c r="A698" s="1" t="s">
        <v>710</v>
      </c>
      <c r="B698" s="1" t="s">
        <v>4190</v>
      </c>
      <c r="C698" s="1" t="s">
        <v>2113</v>
      </c>
      <c r="D698" s="1" t="s">
        <v>3045</v>
      </c>
      <c r="E698" s="1" t="s">
        <v>2114</v>
      </c>
      <c r="F698" s="1" t="s">
        <v>4191</v>
      </c>
      <c r="G698" s="1" t="s">
        <v>2114</v>
      </c>
      <c r="J698" s="37"/>
    </row>
    <row r="699" spans="1:10" ht="15.75" customHeight="1" x14ac:dyDescent="0.2">
      <c r="A699" s="1" t="s">
        <v>713</v>
      </c>
      <c r="B699" s="1" t="s">
        <v>3186</v>
      </c>
      <c r="C699" s="1" t="s">
        <v>2113</v>
      </c>
      <c r="D699" s="1" t="s">
        <v>2372</v>
      </c>
      <c r="E699" s="1" t="s">
        <v>2114</v>
      </c>
      <c r="F699" s="1" t="s">
        <v>4193</v>
      </c>
      <c r="G699" s="1" t="s">
        <v>2114</v>
      </c>
      <c r="J699" s="37"/>
    </row>
    <row r="700" spans="1:10" ht="15.75" customHeight="1" x14ac:dyDescent="0.2">
      <c r="A700" s="1" t="s">
        <v>713</v>
      </c>
      <c r="B700" s="1" t="s">
        <v>3193</v>
      </c>
      <c r="C700" s="1" t="s">
        <v>2136</v>
      </c>
      <c r="D700" s="1" t="s">
        <v>2372</v>
      </c>
      <c r="E700" s="1">
        <v>99.1</v>
      </c>
      <c r="F700" s="1" t="s">
        <v>4194</v>
      </c>
      <c r="G700" s="1" t="s">
        <v>4193</v>
      </c>
      <c r="J700" s="37"/>
    </row>
    <row r="701" spans="1:10" ht="15.75" customHeight="1" x14ac:dyDescent="0.2">
      <c r="A701" s="1" t="s">
        <v>717</v>
      </c>
      <c r="B701" s="1" t="s">
        <v>4195</v>
      </c>
      <c r="C701" s="1" t="s">
        <v>2113</v>
      </c>
      <c r="D701" s="1" t="s">
        <v>3048</v>
      </c>
      <c r="E701" s="1" t="s">
        <v>2114</v>
      </c>
      <c r="F701" s="1" t="s">
        <v>4196</v>
      </c>
      <c r="G701" s="1" t="s">
        <v>2114</v>
      </c>
      <c r="J701" s="37"/>
    </row>
    <row r="702" spans="1:10" ht="15.75" customHeight="1" x14ac:dyDescent="0.2">
      <c r="A702" s="1" t="s">
        <v>717</v>
      </c>
      <c r="B702" s="1" t="s">
        <v>4198</v>
      </c>
      <c r="C702" s="1" t="s">
        <v>2113</v>
      </c>
      <c r="D702" s="1" t="s">
        <v>3052</v>
      </c>
      <c r="E702" s="1" t="s">
        <v>2114</v>
      </c>
      <c r="F702" s="1" t="s">
        <v>4199</v>
      </c>
      <c r="G702" s="1" t="s">
        <v>2114</v>
      </c>
      <c r="J702" s="37"/>
    </row>
    <row r="703" spans="1:10" ht="15.75" customHeight="1" x14ac:dyDescent="0.2">
      <c r="A703" s="1" t="s">
        <v>719</v>
      </c>
      <c r="B703" s="1" t="s">
        <v>1481</v>
      </c>
      <c r="C703" s="1" t="s">
        <v>2113</v>
      </c>
      <c r="D703" s="1" t="s">
        <v>1477</v>
      </c>
      <c r="E703" s="1" t="s">
        <v>2114</v>
      </c>
      <c r="F703" s="1" t="s">
        <v>4200</v>
      </c>
      <c r="G703" s="1" t="s">
        <v>2114</v>
      </c>
      <c r="J703" s="37"/>
    </row>
    <row r="704" spans="1:10" ht="15.75" customHeight="1" x14ac:dyDescent="0.2">
      <c r="A704" s="1" t="s">
        <v>719</v>
      </c>
      <c r="B704" s="1" t="s">
        <v>1484</v>
      </c>
      <c r="C704" s="1" t="s">
        <v>2136</v>
      </c>
      <c r="D704" s="1" t="s">
        <v>1477</v>
      </c>
      <c r="E704" s="1">
        <v>99.3</v>
      </c>
      <c r="F704" s="1" t="s">
        <v>4201</v>
      </c>
      <c r="G704" s="1" t="s">
        <v>4200</v>
      </c>
      <c r="J704" s="37"/>
    </row>
    <row r="705" spans="1:10" ht="15.75" customHeight="1" x14ac:dyDescent="0.2">
      <c r="A705" s="1" t="s">
        <v>767</v>
      </c>
      <c r="B705" s="1" t="s">
        <v>1476</v>
      </c>
      <c r="C705" s="1" t="s">
        <v>2136</v>
      </c>
      <c r="D705" s="1" t="s">
        <v>1477</v>
      </c>
      <c r="E705" s="1">
        <v>99.2</v>
      </c>
      <c r="F705" s="1" t="s">
        <v>4202</v>
      </c>
      <c r="G705" s="1" t="s">
        <v>4200</v>
      </c>
      <c r="J705" s="37"/>
    </row>
    <row r="706" spans="1:10" ht="15.75" customHeight="1" x14ac:dyDescent="0.2">
      <c r="A706" s="1" t="s">
        <v>722</v>
      </c>
      <c r="B706" s="1" t="s">
        <v>4204</v>
      </c>
      <c r="C706" s="1" t="s">
        <v>2113</v>
      </c>
      <c r="D706" s="1" t="s">
        <v>3058</v>
      </c>
      <c r="E706" s="1" t="s">
        <v>2114</v>
      </c>
      <c r="F706" s="1" t="s">
        <v>4205</v>
      </c>
      <c r="G706" s="1" t="s">
        <v>2114</v>
      </c>
      <c r="J706" s="37"/>
    </row>
    <row r="707" spans="1:10" ht="15.75" customHeight="1" x14ac:dyDescent="0.2">
      <c r="A707" s="1" t="s">
        <v>727</v>
      </c>
      <c r="B707" s="1" t="s">
        <v>4206</v>
      </c>
      <c r="C707" s="1" t="s">
        <v>2113</v>
      </c>
      <c r="D707" s="1" t="s">
        <v>3060</v>
      </c>
      <c r="E707" s="1" t="s">
        <v>2114</v>
      </c>
      <c r="F707" s="1" t="s">
        <v>4207</v>
      </c>
      <c r="G707" s="1" t="s">
        <v>2114</v>
      </c>
      <c r="J707" s="37"/>
    </row>
    <row r="708" spans="1:10" ht="15.75" customHeight="1" x14ac:dyDescent="0.2">
      <c r="A708" s="1" t="s">
        <v>729</v>
      </c>
      <c r="B708" s="1" t="s">
        <v>4208</v>
      </c>
      <c r="C708" s="1" t="s">
        <v>2113</v>
      </c>
      <c r="D708" s="1" t="s">
        <v>3063</v>
      </c>
      <c r="E708" s="1" t="s">
        <v>2114</v>
      </c>
      <c r="F708" s="1" t="s">
        <v>4209</v>
      </c>
      <c r="G708" s="1" t="s">
        <v>2114</v>
      </c>
      <c r="J708" s="37"/>
    </row>
    <row r="709" spans="1:10" ht="15.75" customHeight="1" x14ac:dyDescent="0.2">
      <c r="A709" s="1" t="s">
        <v>731</v>
      </c>
      <c r="B709" s="1" t="s">
        <v>4211</v>
      </c>
      <c r="C709" s="1" t="s">
        <v>2113</v>
      </c>
      <c r="D709" s="1" t="s">
        <v>3067</v>
      </c>
      <c r="E709" s="1" t="s">
        <v>2114</v>
      </c>
      <c r="F709" s="1" t="s">
        <v>4212</v>
      </c>
      <c r="G709" s="1" t="s">
        <v>2114</v>
      </c>
      <c r="J709" s="37"/>
    </row>
    <row r="710" spans="1:10" ht="15.75" customHeight="1" x14ac:dyDescent="0.2">
      <c r="A710" s="1" t="s">
        <v>734</v>
      </c>
      <c r="B710" s="1" t="s">
        <v>4213</v>
      </c>
      <c r="C710" s="1" t="s">
        <v>2113</v>
      </c>
      <c r="D710" s="1" t="s">
        <v>2377</v>
      </c>
      <c r="E710" s="1" t="s">
        <v>2114</v>
      </c>
      <c r="F710" s="1" t="s">
        <v>4214</v>
      </c>
      <c r="G710" s="1" t="s">
        <v>2114</v>
      </c>
      <c r="J710" s="37"/>
    </row>
    <row r="711" spans="1:10" ht="15.75" customHeight="1" x14ac:dyDescent="0.2">
      <c r="A711" s="1" t="s">
        <v>734</v>
      </c>
      <c r="B711" s="1" t="s">
        <v>4215</v>
      </c>
      <c r="C711" s="1" t="s">
        <v>2136</v>
      </c>
      <c r="D711" s="1" t="s">
        <v>2377</v>
      </c>
      <c r="E711" s="1">
        <v>99.4</v>
      </c>
      <c r="F711" s="1" t="s">
        <v>4216</v>
      </c>
      <c r="G711" s="1" t="s">
        <v>4214</v>
      </c>
      <c r="J711" s="37"/>
    </row>
    <row r="712" spans="1:10" ht="15.75" customHeight="1" x14ac:dyDescent="0.2">
      <c r="A712" s="1" t="s">
        <v>735</v>
      </c>
      <c r="B712" s="1" t="s">
        <v>4217</v>
      </c>
      <c r="C712" s="1" t="s">
        <v>2113</v>
      </c>
      <c r="D712" s="1" t="s">
        <v>2189</v>
      </c>
      <c r="E712" s="1" t="s">
        <v>2114</v>
      </c>
      <c r="F712" s="1" t="s">
        <v>4218</v>
      </c>
      <c r="G712" s="1" t="s">
        <v>2114</v>
      </c>
      <c r="J712" s="37"/>
    </row>
    <row r="713" spans="1:10" ht="15.75" customHeight="1" x14ac:dyDescent="0.2">
      <c r="A713" s="1" t="s">
        <v>736</v>
      </c>
      <c r="B713" s="1" t="s">
        <v>4220</v>
      </c>
      <c r="C713" s="1" t="s">
        <v>2136</v>
      </c>
      <c r="D713" s="1" t="s">
        <v>2189</v>
      </c>
      <c r="E713" s="1">
        <v>99.5</v>
      </c>
      <c r="F713" s="1" t="s">
        <v>4221</v>
      </c>
      <c r="G713" s="1" t="s">
        <v>4218</v>
      </c>
      <c r="J713" s="37"/>
    </row>
    <row r="714" spans="1:10" ht="15.75" customHeight="1" x14ac:dyDescent="0.2">
      <c r="A714" s="1" t="s">
        <v>979</v>
      </c>
      <c r="B714" s="1" t="s">
        <v>4222</v>
      </c>
      <c r="C714" s="1" t="s">
        <v>2136</v>
      </c>
      <c r="D714" s="1" t="s">
        <v>2189</v>
      </c>
      <c r="E714" s="1">
        <v>99.4</v>
      </c>
      <c r="F714" s="1" t="s">
        <v>4223</v>
      </c>
      <c r="G714" s="1" t="s">
        <v>4218</v>
      </c>
      <c r="J714" s="37"/>
    </row>
    <row r="715" spans="1:10" ht="15.75" customHeight="1" x14ac:dyDescent="0.2">
      <c r="A715" s="1" t="s">
        <v>979</v>
      </c>
      <c r="B715" s="1" t="s">
        <v>4224</v>
      </c>
      <c r="C715" s="1" t="s">
        <v>2136</v>
      </c>
      <c r="D715" s="1" t="s">
        <v>2189</v>
      </c>
      <c r="E715" s="1">
        <v>99.3</v>
      </c>
      <c r="F715" s="1" t="s">
        <v>4225</v>
      </c>
      <c r="G715" s="1" t="s">
        <v>4218</v>
      </c>
      <c r="J715" s="37"/>
    </row>
    <row r="716" spans="1:10" ht="15.75" customHeight="1" x14ac:dyDescent="0.2">
      <c r="A716" s="1" t="s">
        <v>735</v>
      </c>
      <c r="B716" s="1" t="s">
        <v>4227</v>
      </c>
      <c r="C716" s="1" t="s">
        <v>2113</v>
      </c>
      <c r="D716" s="1" t="s">
        <v>2237</v>
      </c>
      <c r="E716" s="1" t="s">
        <v>2114</v>
      </c>
      <c r="F716" s="1" t="s">
        <v>4228</v>
      </c>
      <c r="G716" s="1" t="s">
        <v>2114</v>
      </c>
      <c r="J716" s="37"/>
    </row>
    <row r="717" spans="1:10" ht="15.75" customHeight="1" x14ac:dyDescent="0.2">
      <c r="A717" s="1" t="s">
        <v>735</v>
      </c>
      <c r="B717" s="1" t="s">
        <v>4229</v>
      </c>
      <c r="C717" s="1" t="s">
        <v>2136</v>
      </c>
      <c r="D717" s="1" t="s">
        <v>2237</v>
      </c>
      <c r="E717" s="1">
        <v>99.6</v>
      </c>
      <c r="F717" s="1" t="s">
        <v>4230</v>
      </c>
      <c r="G717" s="1" t="s">
        <v>4228</v>
      </c>
      <c r="J717" s="37"/>
    </row>
    <row r="718" spans="1:10" ht="15.75" customHeight="1" x14ac:dyDescent="0.2">
      <c r="A718" s="1" t="s">
        <v>754</v>
      </c>
      <c r="B718" s="1" t="s">
        <v>4231</v>
      </c>
      <c r="C718" s="1" t="s">
        <v>2136</v>
      </c>
      <c r="D718" s="1" t="s">
        <v>2237</v>
      </c>
      <c r="E718" s="1">
        <v>99.1</v>
      </c>
      <c r="F718" s="1" t="s">
        <v>4232</v>
      </c>
      <c r="G718" s="1" t="s">
        <v>4228</v>
      </c>
      <c r="J718" s="37"/>
    </row>
    <row r="719" spans="1:10" ht="15.75" customHeight="1" x14ac:dyDescent="0.2">
      <c r="A719" s="1" t="s">
        <v>735</v>
      </c>
      <c r="B719" s="1" t="s">
        <v>2129</v>
      </c>
      <c r="C719" s="1" t="s">
        <v>2113</v>
      </c>
      <c r="D719" s="1" t="s">
        <v>2132</v>
      </c>
      <c r="E719" s="1" t="s">
        <v>2114</v>
      </c>
      <c r="F719" s="1" t="s">
        <v>4234</v>
      </c>
      <c r="G719" s="1" t="s">
        <v>2114</v>
      </c>
      <c r="J719" s="37"/>
    </row>
    <row r="720" spans="1:10" ht="15.75" customHeight="1" x14ac:dyDescent="0.2">
      <c r="A720" s="1" t="s">
        <v>737</v>
      </c>
      <c r="B720" s="1" t="s">
        <v>4235</v>
      </c>
      <c r="C720" s="1" t="s">
        <v>2113</v>
      </c>
      <c r="D720" s="1" t="s">
        <v>3075</v>
      </c>
      <c r="E720" s="1" t="s">
        <v>2114</v>
      </c>
      <c r="F720" s="1" t="s">
        <v>4236</v>
      </c>
      <c r="G720" s="1" t="s">
        <v>2114</v>
      </c>
      <c r="J720" s="37"/>
    </row>
    <row r="721" spans="1:10" ht="15.75" customHeight="1" x14ac:dyDescent="0.2">
      <c r="A721" s="1" t="s">
        <v>741</v>
      </c>
      <c r="B721" s="1" t="s">
        <v>4237</v>
      </c>
      <c r="C721" s="1" t="s">
        <v>2113</v>
      </c>
      <c r="D721" s="1" t="s">
        <v>3077</v>
      </c>
      <c r="E721" s="1" t="s">
        <v>2114</v>
      </c>
      <c r="F721" s="1" t="s">
        <v>4238</v>
      </c>
      <c r="G721" s="1" t="s">
        <v>2114</v>
      </c>
      <c r="J721" s="37"/>
    </row>
    <row r="722" spans="1:10" ht="15.75" customHeight="1" x14ac:dyDescent="0.2">
      <c r="A722" s="1" t="s">
        <v>741</v>
      </c>
      <c r="B722" s="1" t="s">
        <v>4239</v>
      </c>
      <c r="C722" s="1" t="s">
        <v>2113</v>
      </c>
      <c r="D722" s="1" t="s">
        <v>3080</v>
      </c>
      <c r="E722" s="1" t="s">
        <v>2114</v>
      </c>
      <c r="F722" s="1" t="s">
        <v>4240</v>
      </c>
      <c r="G722" s="1" t="s">
        <v>2114</v>
      </c>
      <c r="J722" s="37"/>
    </row>
    <row r="723" spans="1:10" ht="15.75" customHeight="1" x14ac:dyDescent="0.2">
      <c r="A723" s="1" t="s">
        <v>744</v>
      </c>
      <c r="B723" s="1" t="s">
        <v>3755</v>
      </c>
      <c r="C723" s="1" t="s">
        <v>2113</v>
      </c>
      <c r="D723" s="1" t="s">
        <v>3082</v>
      </c>
      <c r="E723" s="1" t="s">
        <v>2114</v>
      </c>
      <c r="F723" s="1" t="s">
        <v>4242</v>
      </c>
      <c r="G723" s="1" t="s">
        <v>2114</v>
      </c>
      <c r="J723" s="37"/>
    </row>
    <row r="724" spans="1:10" ht="15.75" customHeight="1" x14ac:dyDescent="0.2">
      <c r="A724" s="1" t="s">
        <v>745</v>
      </c>
      <c r="B724" s="1" t="s">
        <v>4243</v>
      </c>
      <c r="C724" s="1" t="s">
        <v>2113</v>
      </c>
      <c r="D724" s="1" t="s">
        <v>3084</v>
      </c>
      <c r="E724" s="1" t="s">
        <v>2114</v>
      </c>
      <c r="F724" s="1" t="s">
        <v>4244</v>
      </c>
      <c r="G724" s="1" t="s">
        <v>2114</v>
      </c>
      <c r="J724" s="37"/>
    </row>
    <row r="725" spans="1:10" ht="15.75" customHeight="1" x14ac:dyDescent="0.2">
      <c r="A725" s="1" t="s">
        <v>746</v>
      </c>
      <c r="B725" s="1" t="s">
        <v>4245</v>
      </c>
      <c r="C725" s="1" t="s">
        <v>2113</v>
      </c>
      <c r="D725" s="1" t="s">
        <v>2379</v>
      </c>
      <c r="E725" s="1" t="s">
        <v>2114</v>
      </c>
      <c r="F725" s="1" t="s">
        <v>4246</v>
      </c>
      <c r="G725" s="1" t="s">
        <v>2114</v>
      </c>
      <c r="J725" s="37"/>
    </row>
    <row r="726" spans="1:10" ht="15.75" customHeight="1" x14ac:dyDescent="0.2">
      <c r="A726" s="1" t="s">
        <v>746</v>
      </c>
      <c r="B726" s="1" t="s">
        <v>4247</v>
      </c>
      <c r="C726" s="1" t="s">
        <v>2136</v>
      </c>
      <c r="D726" s="1" t="s">
        <v>2379</v>
      </c>
      <c r="E726" s="1">
        <v>99.7</v>
      </c>
      <c r="F726" s="1" t="s">
        <v>4249</v>
      </c>
      <c r="G726" s="1" t="s">
        <v>4246</v>
      </c>
      <c r="J726" s="37"/>
    </row>
    <row r="727" spans="1:10" ht="15.75" customHeight="1" x14ac:dyDescent="0.2">
      <c r="A727" s="1" t="s">
        <v>749</v>
      </c>
      <c r="B727" s="1" t="s">
        <v>4250</v>
      </c>
      <c r="C727" s="1" t="s">
        <v>2113</v>
      </c>
      <c r="D727" s="1" t="s">
        <v>2242</v>
      </c>
      <c r="E727" s="1" t="s">
        <v>2114</v>
      </c>
      <c r="F727" s="1" t="s">
        <v>4251</v>
      </c>
      <c r="G727" s="1" t="s">
        <v>2114</v>
      </c>
      <c r="J727" s="37"/>
    </row>
    <row r="728" spans="1:10" ht="15.75" customHeight="1" x14ac:dyDescent="0.2">
      <c r="A728" s="1" t="s">
        <v>749</v>
      </c>
      <c r="B728" s="1" t="s">
        <v>4252</v>
      </c>
      <c r="C728" s="1" t="s">
        <v>2136</v>
      </c>
      <c r="D728" s="1" t="s">
        <v>2242</v>
      </c>
      <c r="E728" s="1">
        <v>99.8</v>
      </c>
      <c r="F728" s="1" t="s">
        <v>4254</v>
      </c>
      <c r="G728" s="1" t="s">
        <v>4251</v>
      </c>
      <c r="J728" s="37"/>
    </row>
    <row r="729" spans="1:10" ht="15.75" customHeight="1" x14ac:dyDescent="0.2">
      <c r="A729" s="1" t="s">
        <v>749</v>
      </c>
      <c r="B729" s="1" t="s">
        <v>4255</v>
      </c>
      <c r="C729" s="1" t="s">
        <v>2136</v>
      </c>
      <c r="D729" s="1" t="s">
        <v>2242</v>
      </c>
      <c r="E729" s="1">
        <v>99.8</v>
      </c>
      <c r="F729" s="1" t="s">
        <v>4256</v>
      </c>
      <c r="G729" s="1" t="s">
        <v>4251</v>
      </c>
      <c r="J729" s="37"/>
    </row>
    <row r="730" spans="1:10" ht="15.75" customHeight="1" x14ac:dyDescent="0.2">
      <c r="A730" s="1" t="s">
        <v>752</v>
      </c>
      <c r="B730" s="1" t="s">
        <v>2003</v>
      </c>
      <c r="C730" s="1" t="s">
        <v>2113</v>
      </c>
      <c r="D730" s="1" t="s">
        <v>2004</v>
      </c>
      <c r="E730" s="1" t="s">
        <v>2114</v>
      </c>
      <c r="F730" s="1" t="s">
        <v>4257</v>
      </c>
      <c r="G730" s="1" t="s">
        <v>2114</v>
      </c>
      <c r="J730" s="37"/>
    </row>
    <row r="731" spans="1:10" ht="15.75" customHeight="1" x14ac:dyDescent="0.2">
      <c r="A731" s="1" t="s">
        <v>753</v>
      </c>
      <c r="B731" s="1" t="s">
        <v>1652</v>
      </c>
      <c r="C731" s="1" t="s">
        <v>2113</v>
      </c>
      <c r="D731" s="1" t="s">
        <v>1653</v>
      </c>
      <c r="E731" s="1" t="s">
        <v>2114</v>
      </c>
      <c r="F731" s="1" t="s">
        <v>4260</v>
      </c>
      <c r="G731" s="1" t="s">
        <v>2114</v>
      </c>
      <c r="J731" s="37"/>
    </row>
    <row r="732" spans="1:10" ht="15.75" customHeight="1" x14ac:dyDescent="0.2">
      <c r="A732" s="1" t="s">
        <v>754</v>
      </c>
      <c r="B732" s="1" t="s">
        <v>2170</v>
      </c>
      <c r="C732" s="1" t="s">
        <v>2113</v>
      </c>
      <c r="D732" s="1" t="s">
        <v>2172</v>
      </c>
      <c r="E732" s="1" t="s">
        <v>2114</v>
      </c>
      <c r="F732" s="1" t="s">
        <v>4261</v>
      </c>
      <c r="G732" s="1" t="s">
        <v>2114</v>
      </c>
      <c r="J732" s="37"/>
    </row>
    <row r="733" spans="1:10" ht="15.75" customHeight="1" x14ac:dyDescent="0.2">
      <c r="A733" s="1" t="s">
        <v>754</v>
      </c>
      <c r="B733" s="1" t="s">
        <v>2109</v>
      </c>
      <c r="C733" s="1" t="s">
        <v>2113</v>
      </c>
      <c r="D733" s="1" t="s">
        <v>2111</v>
      </c>
      <c r="E733" s="1" t="s">
        <v>2114</v>
      </c>
      <c r="F733" s="1" t="s">
        <v>4262</v>
      </c>
      <c r="G733" s="1" t="s">
        <v>2114</v>
      </c>
      <c r="J733" s="37"/>
    </row>
    <row r="734" spans="1:10" ht="15.75" customHeight="1" x14ac:dyDescent="0.2">
      <c r="A734" s="1" t="s">
        <v>757</v>
      </c>
      <c r="B734" s="1" t="s">
        <v>1434</v>
      </c>
      <c r="C734" s="1" t="s">
        <v>2113</v>
      </c>
      <c r="D734" s="1" t="s">
        <v>1436</v>
      </c>
      <c r="E734" s="1" t="s">
        <v>2114</v>
      </c>
      <c r="F734" s="1" t="s">
        <v>4263</v>
      </c>
      <c r="G734" s="1" t="s">
        <v>2114</v>
      </c>
      <c r="J734" s="37"/>
    </row>
    <row r="735" spans="1:10" ht="15.75" customHeight="1" x14ac:dyDescent="0.2">
      <c r="A735" s="1" t="s">
        <v>759</v>
      </c>
      <c r="B735" s="1" t="s">
        <v>4264</v>
      </c>
      <c r="C735" s="1" t="s">
        <v>2113</v>
      </c>
      <c r="D735" s="1" t="s">
        <v>3102</v>
      </c>
      <c r="E735" s="1" t="s">
        <v>2114</v>
      </c>
      <c r="F735" s="1" t="s">
        <v>4265</v>
      </c>
      <c r="G735" s="1" t="s">
        <v>2114</v>
      </c>
      <c r="J735" s="37"/>
    </row>
    <row r="736" spans="1:10" ht="15.75" customHeight="1" x14ac:dyDescent="0.2">
      <c r="A736" s="1" t="s">
        <v>762</v>
      </c>
      <c r="B736" s="1" t="s">
        <v>4267</v>
      </c>
      <c r="C736" s="1" t="s">
        <v>2113</v>
      </c>
      <c r="D736" s="1" t="s">
        <v>3104</v>
      </c>
      <c r="E736" s="1" t="s">
        <v>2114</v>
      </c>
      <c r="F736" s="1" t="s">
        <v>4268</v>
      </c>
      <c r="G736" s="1" t="s">
        <v>2114</v>
      </c>
      <c r="J736" s="37"/>
    </row>
    <row r="737" spans="1:10" ht="15.75" customHeight="1" x14ac:dyDescent="0.2">
      <c r="A737" s="1" t="s">
        <v>765</v>
      </c>
      <c r="B737" s="1" t="s">
        <v>4269</v>
      </c>
      <c r="C737" s="1" t="s">
        <v>2113</v>
      </c>
      <c r="D737" s="1" t="s">
        <v>2383</v>
      </c>
      <c r="E737" s="1" t="s">
        <v>2114</v>
      </c>
      <c r="F737" s="1" t="s">
        <v>4270</v>
      </c>
      <c r="G737" s="1" t="s">
        <v>2114</v>
      </c>
      <c r="J737" s="37"/>
    </row>
    <row r="738" spans="1:10" ht="15.75" customHeight="1" x14ac:dyDescent="0.2">
      <c r="A738" s="1" t="s">
        <v>765</v>
      </c>
      <c r="B738" s="1" t="s">
        <v>4271</v>
      </c>
      <c r="C738" s="1" t="s">
        <v>2136</v>
      </c>
      <c r="D738" s="1" t="s">
        <v>2383</v>
      </c>
      <c r="E738" s="1">
        <v>99.2</v>
      </c>
      <c r="F738" s="1" t="s">
        <v>4272</v>
      </c>
      <c r="G738" s="1" t="s">
        <v>4270</v>
      </c>
      <c r="J738" s="37"/>
    </row>
    <row r="739" spans="1:10" ht="15.75" customHeight="1" x14ac:dyDescent="0.2">
      <c r="A739" s="1" t="s">
        <v>769</v>
      </c>
      <c r="B739" s="1" t="s">
        <v>4274</v>
      </c>
      <c r="C739" s="1" t="s">
        <v>2113</v>
      </c>
      <c r="D739" s="1" t="s">
        <v>2385</v>
      </c>
      <c r="E739" s="1" t="s">
        <v>2114</v>
      </c>
      <c r="F739" s="1" t="s">
        <v>4275</v>
      </c>
      <c r="G739" s="1" t="s">
        <v>2114</v>
      </c>
      <c r="J739" s="37"/>
    </row>
    <row r="740" spans="1:10" ht="15.75" customHeight="1" x14ac:dyDescent="0.2">
      <c r="A740" s="1" t="s">
        <v>1247</v>
      </c>
      <c r="B740" s="1" t="s">
        <v>4276</v>
      </c>
      <c r="C740" s="1" t="s">
        <v>2136</v>
      </c>
      <c r="D740" s="1" t="s">
        <v>2385</v>
      </c>
      <c r="E740" s="1">
        <v>99.1</v>
      </c>
      <c r="F740" s="1" t="s">
        <v>4277</v>
      </c>
      <c r="G740" s="1" t="s">
        <v>4275</v>
      </c>
      <c r="J740" s="37"/>
    </row>
    <row r="741" spans="1:10" ht="15.75" customHeight="1" x14ac:dyDescent="0.2">
      <c r="A741" s="1" t="s">
        <v>770</v>
      </c>
      <c r="B741" s="1" t="s">
        <v>4278</v>
      </c>
      <c r="C741" s="1" t="s">
        <v>2113</v>
      </c>
      <c r="D741" s="1" t="s">
        <v>2157</v>
      </c>
      <c r="E741" s="1" t="s">
        <v>2114</v>
      </c>
      <c r="F741" s="1" t="s">
        <v>4279</v>
      </c>
      <c r="G741" s="1" t="s">
        <v>2114</v>
      </c>
      <c r="J741" s="37"/>
    </row>
    <row r="742" spans="1:10" ht="15.75" customHeight="1" x14ac:dyDescent="0.2">
      <c r="A742" s="1" t="s">
        <v>1018</v>
      </c>
      <c r="B742" s="1" t="s">
        <v>4281</v>
      </c>
      <c r="C742" s="1" t="s">
        <v>2136</v>
      </c>
      <c r="D742" s="1" t="s">
        <v>2157</v>
      </c>
      <c r="E742" s="1">
        <v>99.4</v>
      </c>
      <c r="F742" s="1" t="s">
        <v>4282</v>
      </c>
      <c r="G742" s="1" t="s">
        <v>4279</v>
      </c>
      <c r="J742" s="37"/>
    </row>
    <row r="743" spans="1:10" ht="15.75" customHeight="1" x14ac:dyDescent="0.2">
      <c r="A743" s="1" t="s">
        <v>1234</v>
      </c>
      <c r="B743" s="1" t="s">
        <v>4283</v>
      </c>
      <c r="C743" s="1" t="s">
        <v>2136</v>
      </c>
      <c r="D743" s="1" t="s">
        <v>2157</v>
      </c>
      <c r="E743" s="1">
        <v>99.4</v>
      </c>
      <c r="F743" s="1" t="s">
        <v>4284</v>
      </c>
      <c r="G743" s="1" t="s">
        <v>4279</v>
      </c>
      <c r="J743" s="37"/>
    </row>
    <row r="744" spans="1:10" ht="15.75" customHeight="1" x14ac:dyDescent="0.2">
      <c r="A744" s="1" t="s">
        <v>1234</v>
      </c>
      <c r="B744" s="1" t="s">
        <v>4285</v>
      </c>
      <c r="C744" s="1" t="s">
        <v>2136</v>
      </c>
      <c r="D744" s="1" t="s">
        <v>2157</v>
      </c>
      <c r="E744" s="1">
        <v>99.1</v>
      </c>
      <c r="F744" s="1" t="s">
        <v>4288</v>
      </c>
      <c r="G744" s="1" t="s">
        <v>4279</v>
      </c>
      <c r="J744" s="37"/>
    </row>
    <row r="745" spans="1:10" ht="15.75" customHeight="1" x14ac:dyDescent="0.2">
      <c r="A745" s="1" t="s">
        <v>1248</v>
      </c>
      <c r="B745" s="1" t="s">
        <v>4289</v>
      </c>
      <c r="C745" s="1" t="s">
        <v>2136</v>
      </c>
      <c r="D745" s="1" t="s">
        <v>2157</v>
      </c>
      <c r="E745" s="1">
        <v>99.1</v>
      </c>
      <c r="F745" s="1" t="s">
        <v>4290</v>
      </c>
      <c r="G745" s="1" t="s">
        <v>4279</v>
      </c>
      <c r="J745" s="37"/>
    </row>
    <row r="746" spans="1:10" ht="15.75" customHeight="1" x14ac:dyDescent="0.2">
      <c r="A746" s="1" t="s">
        <v>1018</v>
      </c>
      <c r="B746" s="1" t="s">
        <v>4291</v>
      </c>
      <c r="C746" s="1" t="s">
        <v>2136</v>
      </c>
      <c r="D746" s="1" t="s">
        <v>2157</v>
      </c>
      <c r="E746" s="1">
        <v>99</v>
      </c>
      <c r="F746" s="1" t="s">
        <v>4292</v>
      </c>
      <c r="G746" s="1" t="s">
        <v>4279</v>
      </c>
      <c r="J746" s="37"/>
    </row>
    <row r="747" spans="1:10" ht="15.75" customHeight="1" x14ac:dyDescent="0.2">
      <c r="A747" s="1" t="s">
        <v>771</v>
      </c>
      <c r="B747" s="1" t="s">
        <v>4294</v>
      </c>
      <c r="C747" s="1" t="s">
        <v>2113</v>
      </c>
      <c r="D747" s="1" t="s">
        <v>3109</v>
      </c>
      <c r="E747" s="1" t="s">
        <v>2114</v>
      </c>
      <c r="F747" s="1" t="s">
        <v>4296</v>
      </c>
      <c r="G747" s="1" t="s">
        <v>2114</v>
      </c>
      <c r="J747" s="37"/>
    </row>
    <row r="748" spans="1:10" ht="15.75" customHeight="1" x14ac:dyDescent="0.2">
      <c r="A748" s="1" t="s">
        <v>771</v>
      </c>
      <c r="B748" s="1" t="s">
        <v>4297</v>
      </c>
      <c r="C748" s="1" t="s">
        <v>2113</v>
      </c>
      <c r="D748" s="1" t="s">
        <v>2389</v>
      </c>
      <c r="E748" s="1" t="s">
        <v>2114</v>
      </c>
      <c r="F748" s="1" t="s">
        <v>4298</v>
      </c>
      <c r="G748" s="1" t="s">
        <v>2114</v>
      </c>
      <c r="J748" s="37"/>
    </row>
    <row r="749" spans="1:10" ht="15.75" customHeight="1" x14ac:dyDescent="0.2">
      <c r="A749" s="1" t="s">
        <v>771</v>
      </c>
      <c r="B749" s="1" t="s">
        <v>4299</v>
      </c>
      <c r="C749" s="1" t="s">
        <v>2136</v>
      </c>
      <c r="D749" s="1" t="s">
        <v>2389</v>
      </c>
      <c r="E749" s="1">
        <v>99.9</v>
      </c>
      <c r="F749" s="1" t="s">
        <v>4300</v>
      </c>
      <c r="G749" s="1" t="s">
        <v>4298</v>
      </c>
      <c r="J749" s="37"/>
    </row>
    <row r="750" spans="1:10" ht="15.75" customHeight="1" x14ac:dyDescent="0.2">
      <c r="A750" s="1" t="s">
        <v>771</v>
      </c>
      <c r="B750" s="1" t="s">
        <v>4301</v>
      </c>
      <c r="C750" s="1" t="s">
        <v>2113</v>
      </c>
      <c r="D750" s="1" t="s">
        <v>3114</v>
      </c>
      <c r="E750" s="1" t="s">
        <v>2114</v>
      </c>
      <c r="F750" s="1" t="s">
        <v>4303</v>
      </c>
      <c r="G750" s="1" t="s">
        <v>2114</v>
      </c>
      <c r="J750" s="37"/>
    </row>
    <row r="751" spans="1:10" ht="15.75" customHeight="1" x14ac:dyDescent="0.2">
      <c r="A751" s="1" t="s">
        <v>772</v>
      </c>
      <c r="B751" s="1" t="s">
        <v>1447</v>
      </c>
      <c r="C751" s="1" t="s">
        <v>2113</v>
      </c>
      <c r="D751" s="1" t="s">
        <v>1448</v>
      </c>
      <c r="E751" s="1" t="s">
        <v>2114</v>
      </c>
      <c r="F751" s="1" t="s">
        <v>4304</v>
      </c>
      <c r="G751" s="1" t="s">
        <v>2114</v>
      </c>
      <c r="J751" s="37"/>
    </row>
    <row r="752" spans="1:10" ht="15.75" customHeight="1" x14ac:dyDescent="0.2">
      <c r="A752" s="1" t="s">
        <v>774</v>
      </c>
      <c r="B752" s="1" t="s">
        <v>4305</v>
      </c>
      <c r="C752" s="1" t="s">
        <v>2113</v>
      </c>
      <c r="D752" s="1" t="s">
        <v>3122</v>
      </c>
      <c r="E752" s="1" t="s">
        <v>2114</v>
      </c>
      <c r="F752" s="1" t="s">
        <v>4306</v>
      </c>
      <c r="G752" s="1" t="s">
        <v>2114</v>
      </c>
      <c r="J752" s="37"/>
    </row>
    <row r="753" spans="1:10" ht="15.75" customHeight="1" x14ac:dyDescent="0.2">
      <c r="A753" s="1" t="s">
        <v>777</v>
      </c>
      <c r="B753" s="1" t="s">
        <v>1984</v>
      </c>
      <c r="C753" s="1" t="s">
        <v>2113</v>
      </c>
      <c r="D753" s="1" t="s">
        <v>1985</v>
      </c>
      <c r="E753" s="1" t="s">
        <v>2114</v>
      </c>
      <c r="F753" s="1" t="s">
        <v>4307</v>
      </c>
      <c r="G753" s="1" t="s">
        <v>2114</v>
      </c>
      <c r="J753" s="37"/>
    </row>
    <row r="754" spans="1:10" ht="15.75" customHeight="1" x14ac:dyDescent="0.2">
      <c r="A754" s="1" t="s">
        <v>778</v>
      </c>
      <c r="B754" s="1" t="s">
        <v>2263</v>
      </c>
      <c r="C754" s="1" t="s">
        <v>2113</v>
      </c>
      <c r="D754" s="1" t="s">
        <v>2266</v>
      </c>
      <c r="E754" s="1" t="s">
        <v>2114</v>
      </c>
      <c r="F754" s="1" t="s">
        <v>4309</v>
      </c>
      <c r="G754" s="1" t="s">
        <v>2114</v>
      </c>
      <c r="J754" s="37"/>
    </row>
    <row r="755" spans="1:10" ht="15.75" customHeight="1" x14ac:dyDescent="0.2">
      <c r="A755" s="1" t="s">
        <v>778</v>
      </c>
      <c r="B755" s="1" t="s">
        <v>4310</v>
      </c>
      <c r="C755" s="1" t="s">
        <v>2113</v>
      </c>
      <c r="D755" s="1" t="s">
        <v>3131</v>
      </c>
      <c r="E755" s="1" t="s">
        <v>2114</v>
      </c>
      <c r="F755" s="1" t="s">
        <v>4311</v>
      </c>
      <c r="G755" s="1" t="s">
        <v>2114</v>
      </c>
      <c r="J755" s="37"/>
    </row>
    <row r="756" spans="1:10" ht="15.75" customHeight="1" x14ac:dyDescent="0.2">
      <c r="A756" s="1" t="s">
        <v>781</v>
      </c>
      <c r="B756" s="1" t="s">
        <v>1819</v>
      </c>
      <c r="C756" s="1" t="s">
        <v>2113</v>
      </c>
      <c r="D756" s="1" t="s">
        <v>1820</v>
      </c>
      <c r="E756" s="1" t="s">
        <v>2114</v>
      </c>
      <c r="F756" s="1" t="s">
        <v>4312</v>
      </c>
      <c r="G756" s="1" t="s">
        <v>2114</v>
      </c>
      <c r="J756" s="37"/>
    </row>
    <row r="757" spans="1:10" ht="15.75" customHeight="1" x14ac:dyDescent="0.2">
      <c r="A757" s="1" t="s">
        <v>783</v>
      </c>
      <c r="B757" s="1" t="s">
        <v>2180</v>
      </c>
      <c r="C757" s="1" t="s">
        <v>2113</v>
      </c>
      <c r="D757" s="1" t="s">
        <v>2181</v>
      </c>
      <c r="E757" s="1" t="s">
        <v>2114</v>
      </c>
      <c r="F757" s="1" t="s">
        <v>4314</v>
      </c>
      <c r="G757" s="1" t="s">
        <v>2114</v>
      </c>
      <c r="J757" s="37"/>
    </row>
    <row r="758" spans="1:10" ht="15.75" customHeight="1" x14ac:dyDescent="0.2">
      <c r="A758" s="1" t="s">
        <v>785</v>
      </c>
      <c r="B758" s="1" t="s">
        <v>3554</v>
      </c>
      <c r="C758" s="1" t="s">
        <v>2113</v>
      </c>
      <c r="D758" s="1" t="s">
        <v>3139</v>
      </c>
      <c r="E758" s="1" t="s">
        <v>2114</v>
      </c>
      <c r="F758" s="1" t="s">
        <v>4315</v>
      </c>
      <c r="G758" s="1" t="s">
        <v>2114</v>
      </c>
      <c r="J758" s="37"/>
    </row>
    <row r="759" spans="1:10" ht="15.75" customHeight="1" x14ac:dyDescent="0.2">
      <c r="A759" s="1" t="s">
        <v>785</v>
      </c>
      <c r="B759" s="1" t="s">
        <v>3544</v>
      </c>
      <c r="C759" s="1" t="s">
        <v>2113</v>
      </c>
      <c r="D759" s="1" t="s">
        <v>2392</v>
      </c>
      <c r="E759" s="1" t="s">
        <v>2114</v>
      </c>
      <c r="F759" s="1" t="s">
        <v>4316</v>
      </c>
      <c r="G759" s="1" t="s">
        <v>2114</v>
      </c>
      <c r="J759" s="37"/>
    </row>
    <row r="760" spans="1:10" ht="15.75" customHeight="1" x14ac:dyDescent="0.2">
      <c r="A760" s="1" t="s">
        <v>1245</v>
      </c>
      <c r="B760" s="1" t="s">
        <v>3536</v>
      </c>
      <c r="C760" s="1" t="s">
        <v>2136</v>
      </c>
      <c r="D760" s="1" t="s">
        <v>2392</v>
      </c>
      <c r="E760" s="1">
        <v>99.2</v>
      </c>
      <c r="F760" s="1" t="s">
        <v>4318</v>
      </c>
      <c r="G760" s="1" t="s">
        <v>4316</v>
      </c>
      <c r="J760" s="37"/>
    </row>
    <row r="761" spans="1:10" ht="15.75" customHeight="1" x14ac:dyDescent="0.2">
      <c r="A761" s="1" t="s">
        <v>786</v>
      </c>
      <c r="B761" s="1" t="s">
        <v>4319</v>
      </c>
      <c r="C761" s="1" t="s">
        <v>2113</v>
      </c>
      <c r="D761" s="1" t="s">
        <v>3143</v>
      </c>
      <c r="E761" s="1" t="s">
        <v>2114</v>
      </c>
      <c r="F761" s="1" t="s">
        <v>4320</v>
      </c>
      <c r="G761" s="1" t="s">
        <v>2114</v>
      </c>
      <c r="J761" s="37"/>
    </row>
    <row r="762" spans="1:10" ht="15.75" customHeight="1" x14ac:dyDescent="0.2">
      <c r="A762" s="1" t="s">
        <v>786</v>
      </c>
      <c r="B762" s="1" t="s">
        <v>1862</v>
      </c>
      <c r="C762" s="1" t="s">
        <v>2113</v>
      </c>
      <c r="D762" s="1" t="s">
        <v>1864</v>
      </c>
      <c r="E762" s="1" t="s">
        <v>2114</v>
      </c>
      <c r="F762" s="1" t="s">
        <v>4321</v>
      </c>
      <c r="G762" s="1" t="s">
        <v>2114</v>
      </c>
      <c r="J762" s="37"/>
    </row>
    <row r="763" spans="1:10" ht="15.75" customHeight="1" x14ac:dyDescent="0.2">
      <c r="A763" s="1" t="s">
        <v>788</v>
      </c>
      <c r="B763" s="1" t="s">
        <v>1609</v>
      </c>
      <c r="C763" s="1" t="s">
        <v>2113</v>
      </c>
      <c r="D763" s="1" t="s">
        <v>1610</v>
      </c>
      <c r="E763" s="1" t="s">
        <v>2114</v>
      </c>
      <c r="F763" s="1" t="s">
        <v>4323</v>
      </c>
      <c r="G763" s="1" t="s">
        <v>2114</v>
      </c>
      <c r="J763" s="37"/>
    </row>
    <row r="764" spans="1:10" ht="15.75" customHeight="1" x14ac:dyDescent="0.2">
      <c r="A764" s="1" t="s">
        <v>791</v>
      </c>
      <c r="B764" s="1" t="s">
        <v>1637</v>
      </c>
      <c r="C764" s="1" t="s">
        <v>2113</v>
      </c>
      <c r="D764" s="1" t="s">
        <v>1638</v>
      </c>
      <c r="E764" s="1" t="s">
        <v>2114</v>
      </c>
      <c r="F764" s="1" t="s">
        <v>4324</v>
      </c>
      <c r="G764" s="1" t="s">
        <v>2114</v>
      </c>
      <c r="J764" s="37"/>
    </row>
    <row r="765" spans="1:10" ht="15.75" customHeight="1" x14ac:dyDescent="0.2">
      <c r="A765" s="1" t="s">
        <v>791</v>
      </c>
      <c r="B765" s="1" t="s">
        <v>1641</v>
      </c>
      <c r="C765" s="1" t="s">
        <v>2136</v>
      </c>
      <c r="D765" s="1" t="s">
        <v>1638</v>
      </c>
      <c r="E765" s="1">
        <v>99.6</v>
      </c>
      <c r="F765" s="1" t="s">
        <v>4325</v>
      </c>
      <c r="G765" s="1" t="s">
        <v>4324</v>
      </c>
      <c r="J765" s="37"/>
    </row>
    <row r="766" spans="1:10" ht="15.75" customHeight="1" x14ac:dyDescent="0.2">
      <c r="A766" s="1" t="s">
        <v>814</v>
      </c>
      <c r="B766" s="1" t="s">
        <v>1655</v>
      </c>
      <c r="C766" s="1" t="s">
        <v>2136</v>
      </c>
      <c r="D766" s="1" t="s">
        <v>1638</v>
      </c>
      <c r="E766" s="1">
        <v>99.2</v>
      </c>
      <c r="F766" s="1" t="s">
        <v>4327</v>
      </c>
      <c r="G766" s="1" t="s">
        <v>4324</v>
      </c>
      <c r="J766" s="37"/>
    </row>
    <row r="767" spans="1:10" ht="15.75" customHeight="1" x14ac:dyDescent="0.2">
      <c r="A767" s="1" t="s">
        <v>794</v>
      </c>
      <c r="B767" s="1" t="s">
        <v>4328</v>
      </c>
      <c r="C767" s="1" t="s">
        <v>2113</v>
      </c>
      <c r="D767" s="1" t="s">
        <v>3151</v>
      </c>
      <c r="E767" s="1" t="s">
        <v>2114</v>
      </c>
      <c r="F767" s="1" t="s">
        <v>4329</v>
      </c>
      <c r="G767" s="1" t="s">
        <v>2114</v>
      </c>
      <c r="J767" s="37"/>
    </row>
    <row r="768" spans="1:10" ht="15.75" customHeight="1" x14ac:dyDescent="0.2">
      <c r="A768" s="1" t="s">
        <v>798</v>
      </c>
      <c r="B768" s="1" t="s">
        <v>4330</v>
      </c>
      <c r="C768" s="1" t="s">
        <v>2113</v>
      </c>
      <c r="D768" s="1" t="s">
        <v>3155</v>
      </c>
      <c r="E768" s="1" t="s">
        <v>2114</v>
      </c>
      <c r="F768" s="1" t="s">
        <v>4331</v>
      </c>
      <c r="G768" s="1" t="s">
        <v>2114</v>
      </c>
      <c r="J768" s="37"/>
    </row>
    <row r="769" spans="1:10" ht="15.75" customHeight="1" x14ac:dyDescent="0.2">
      <c r="A769" s="1" t="s">
        <v>800</v>
      </c>
      <c r="B769" s="1" t="s">
        <v>3459</v>
      </c>
      <c r="C769" s="1" t="s">
        <v>2113</v>
      </c>
      <c r="D769" s="1" t="s">
        <v>3159</v>
      </c>
      <c r="E769" s="1" t="s">
        <v>2114</v>
      </c>
      <c r="F769" s="1" t="s">
        <v>4333</v>
      </c>
      <c r="G769" s="1" t="s">
        <v>2114</v>
      </c>
      <c r="J769" s="37"/>
    </row>
    <row r="770" spans="1:10" ht="15.75" customHeight="1" x14ac:dyDescent="0.2">
      <c r="A770" s="1" t="s">
        <v>802</v>
      </c>
      <c r="B770" s="1" t="s">
        <v>1930</v>
      </c>
      <c r="C770" s="1" t="s">
        <v>2113</v>
      </c>
      <c r="D770" s="1" t="s">
        <v>1931</v>
      </c>
      <c r="E770" s="1" t="s">
        <v>2114</v>
      </c>
      <c r="F770" s="1" t="s">
        <v>4335</v>
      </c>
      <c r="G770" s="1" t="s">
        <v>2114</v>
      </c>
      <c r="J770" s="37"/>
    </row>
    <row r="771" spans="1:10" ht="15.75" customHeight="1" x14ac:dyDescent="0.2">
      <c r="A771" s="1" t="s">
        <v>802</v>
      </c>
      <c r="B771" s="1" t="s">
        <v>1895</v>
      </c>
      <c r="C771" s="1" t="s">
        <v>2113</v>
      </c>
      <c r="D771" s="1" t="s">
        <v>1897</v>
      </c>
      <c r="E771" s="1" t="s">
        <v>2114</v>
      </c>
      <c r="F771" s="1" t="s">
        <v>4336</v>
      </c>
      <c r="G771" s="1" t="s">
        <v>2114</v>
      </c>
      <c r="J771" s="37"/>
    </row>
    <row r="772" spans="1:10" ht="15.75" customHeight="1" x14ac:dyDescent="0.2">
      <c r="A772" s="1" t="s">
        <v>805</v>
      </c>
      <c r="B772" s="1" t="s">
        <v>2812</v>
      </c>
      <c r="C772" s="1" t="s">
        <v>2113</v>
      </c>
      <c r="D772" s="1" t="s">
        <v>2814</v>
      </c>
      <c r="E772" s="1" t="s">
        <v>2114</v>
      </c>
      <c r="F772" s="1" t="s">
        <v>4337</v>
      </c>
      <c r="G772" s="1" t="s">
        <v>2114</v>
      </c>
      <c r="J772" s="37"/>
    </row>
    <row r="773" spans="1:10" ht="15.75" customHeight="1" x14ac:dyDescent="0.2">
      <c r="A773" s="1" t="s">
        <v>806</v>
      </c>
      <c r="B773" s="1" t="s">
        <v>4339</v>
      </c>
      <c r="C773" s="1" t="s">
        <v>2113</v>
      </c>
      <c r="D773" s="1" t="s">
        <v>3174</v>
      </c>
      <c r="E773" s="1" t="s">
        <v>2114</v>
      </c>
      <c r="F773" s="1" t="s">
        <v>4340</v>
      </c>
      <c r="G773" s="1" t="s">
        <v>2114</v>
      </c>
      <c r="J773" s="37"/>
    </row>
    <row r="774" spans="1:10" ht="15.75" customHeight="1" x14ac:dyDescent="0.2">
      <c r="A774" s="1" t="s">
        <v>807</v>
      </c>
      <c r="B774" s="1" t="s">
        <v>1696</v>
      </c>
      <c r="C774" s="1" t="s">
        <v>2113</v>
      </c>
      <c r="D774" s="1" t="s">
        <v>1689</v>
      </c>
      <c r="E774" s="1" t="s">
        <v>2114</v>
      </c>
      <c r="F774" s="1" t="s">
        <v>4341</v>
      </c>
      <c r="G774" s="1" t="s">
        <v>2114</v>
      </c>
      <c r="J774" s="37"/>
    </row>
    <row r="775" spans="1:10" ht="15.75" customHeight="1" x14ac:dyDescent="0.2">
      <c r="A775" s="1" t="s">
        <v>822</v>
      </c>
      <c r="B775" s="1" t="s">
        <v>1694</v>
      </c>
      <c r="C775" s="1" t="s">
        <v>2136</v>
      </c>
      <c r="D775" s="1" t="s">
        <v>1689</v>
      </c>
      <c r="E775" s="1">
        <v>99.5</v>
      </c>
      <c r="F775" s="1" t="s">
        <v>4342</v>
      </c>
      <c r="G775" s="1" t="s">
        <v>4341</v>
      </c>
      <c r="J775" s="37"/>
    </row>
    <row r="776" spans="1:10" ht="15.75" customHeight="1" x14ac:dyDescent="0.2">
      <c r="A776" s="1" t="s">
        <v>822</v>
      </c>
      <c r="B776" s="1" t="s">
        <v>1687</v>
      </c>
      <c r="C776" s="1" t="s">
        <v>2136</v>
      </c>
      <c r="D776" s="1" t="s">
        <v>1689</v>
      </c>
      <c r="E776" s="1">
        <v>99.4</v>
      </c>
      <c r="F776" s="1" t="s">
        <v>4344</v>
      </c>
      <c r="G776" s="1" t="s">
        <v>4341</v>
      </c>
      <c r="J776" s="37"/>
    </row>
    <row r="777" spans="1:10" ht="15.75" customHeight="1" x14ac:dyDescent="0.2">
      <c r="A777" s="1" t="s">
        <v>822</v>
      </c>
      <c r="B777" s="1" t="s">
        <v>1691</v>
      </c>
      <c r="C777" s="1" t="s">
        <v>2136</v>
      </c>
      <c r="D777" s="1" t="s">
        <v>1689</v>
      </c>
      <c r="E777" s="1">
        <v>99.4</v>
      </c>
      <c r="F777" s="1" t="s">
        <v>4345</v>
      </c>
      <c r="G777" s="1" t="s">
        <v>4341</v>
      </c>
      <c r="J777" s="37"/>
    </row>
    <row r="778" spans="1:10" ht="15.75" customHeight="1" x14ac:dyDescent="0.2">
      <c r="A778" s="1" t="s">
        <v>811</v>
      </c>
      <c r="B778" s="1" t="s">
        <v>4346</v>
      </c>
      <c r="C778" s="1" t="s">
        <v>2113</v>
      </c>
      <c r="D778" s="1" t="s">
        <v>3177</v>
      </c>
      <c r="E778" s="1" t="s">
        <v>2114</v>
      </c>
      <c r="F778" s="1" t="s">
        <v>4347</v>
      </c>
      <c r="G778" s="1" t="s">
        <v>2114</v>
      </c>
      <c r="J778" s="37"/>
    </row>
    <row r="779" spans="1:10" ht="15.75" customHeight="1" x14ac:dyDescent="0.2">
      <c r="A779" s="1" t="s">
        <v>812</v>
      </c>
      <c r="B779" s="1" t="s">
        <v>4348</v>
      </c>
      <c r="C779" s="1" t="s">
        <v>2113</v>
      </c>
      <c r="D779" s="1" t="s">
        <v>3181</v>
      </c>
      <c r="E779" s="1" t="s">
        <v>2114</v>
      </c>
      <c r="F779" s="1" t="s">
        <v>4349</v>
      </c>
      <c r="G779" s="1" t="s">
        <v>2114</v>
      </c>
      <c r="J779" s="37"/>
    </row>
    <row r="780" spans="1:10" ht="15.75" customHeight="1" x14ac:dyDescent="0.2">
      <c r="A780" s="1" t="s">
        <v>815</v>
      </c>
      <c r="B780" s="1" t="s">
        <v>3332</v>
      </c>
      <c r="C780" s="1" t="s">
        <v>2113</v>
      </c>
      <c r="D780" s="1" t="s">
        <v>2254</v>
      </c>
      <c r="E780" s="1" t="s">
        <v>2114</v>
      </c>
      <c r="F780" s="1" t="s">
        <v>4351</v>
      </c>
      <c r="G780" s="1" t="s">
        <v>2114</v>
      </c>
      <c r="J780" s="37"/>
    </row>
    <row r="781" spans="1:10" ht="15.75" customHeight="1" x14ac:dyDescent="0.2">
      <c r="A781" s="1" t="s">
        <v>815</v>
      </c>
      <c r="B781" s="1" t="s">
        <v>3313</v>
      </c>
      <c r="C781" s="1" t="s">
        <v>2136</v>
      </c>
      <c r="D781" s="1" t="s">
        <v>2254</v>
      </c>
      <c r="E781" s="1">
        <v>99.2</v>
      </c>
      <c r="F781" s="1" t="s">
        <v>4352</v>
      </c>
      <c r="G781" s="1" t="s">
        <v>4351</v>
      </c>
      <c r="J781" s="37"/>
    </row>
    <row r="782" spans="1:10" ht="15.75" customHeight="1" x14ac:dyDescent="0.2">
      <c r="A782" s="1" t="s">
        <v>815</v>
      </c>
      <c r="B782" s="1" t="s">
        <v>3322</v>
      </c>
      <c r="C782" s="1" t="s">
        <v>2136</v>
      </c>
      <c r="D782" s="1" t="s">
        <v>2254</v>
      </c>
      <c r="E782" s="1">
        <v>99.2</v>
      </c>
      <c r="F782" s="1" t="s">
        <v>4353</v>
      </c>
      <c r="G782" s="1" t="s">
        <v>4351</v>
      </c>
      <c r="J782" s="37"/>
    </row>
    <row r="783" spans="1:10" ht="15.75" customHeight="1" x14ac:dyDescent="0.2">
      <c r="A783" s="1" t="s">
        <v>819</v>
      </c>
      <c r="B783" s="1" t="s">
        <v>1844</v>
      </c>
      <c r="C783" s="1" t="s">
        <v>2113</v>
      </c>
      <c r="D783" s="1" t="s">
        <v>1845</v>
      </c>
      <c r="E783" s="1" t="s">
        <v>2114</v>
      </c>
      <c r="F783" s="1" t="s">
        <v>4355</v>
      </c>
      <c r="G783" s="1" t="s">
        <v>2114</v>
      </c>
      <c r="J783" s="37"/>
    </row>
    <row r="784" spans="1:10" ht="15.75" customHeight="1" x14ac:dyDescent="0.2">
      <c r="A784" s="1" t="s">
        <v>821</v>
      </c>
      <c r="B784" s="1" t="s">
        <v>4356</v>
      </c>
      <c r="C784" s="1" t="s">
        <v>2113</v>
      </c>
      <c r="D784" s="1" t="s">
        <v>3187</v>
      </c>
      <c r="E784" s="1" t="s">
        <v>2114</v>
      </c>
      <c r="F784" s="1" t="s">
        <v>4357</v>
      </c>
      <c r="G784" s="1" t="s">
        <v>2114</v>
      </c>
      <c r="J784" s="37"/>
    </row>
    <row r="785" spans="1:10" ht="15.75" customHeight="1" x14ac:dyDescent="0.2">
      <c r="A785" s="1" t="s">
        <v>790</v>
      </c>
      <c r="B785" s="1" t="s">
        <v>863</v>
      </c>
      <c r="C785" s="1" t="s">
        <v>2113</v>
      </c>
      <c r="D785" s="1" t="s">
        <v>866</v>
      </c>
      <c r="E785" s="1" t="s">
        <v>2114</v>
      </c>
      <c r="F785" s="1" t="s">
        <v>4359</v>
      </c>
      <c r="G785" s="1" t="s">
        <v>2114</v>
      </c>
      <c r="J785" s="37"/>
    </row>
    <row r="786" spans="1:10" ht="15.75" customHeight="1" x14ac:dyDescent="0.2">
      <c r="A786" s="1" t="s">
        <v>829</v>
      </c>
      <c r="B786" s="1" t="s">
        <v>1823</v>
      </c>
      <c r="C786" s="1" t="s">
        <v>2113</v>
      </c>
      <c r="D786" s="1" t="s">
        <v>1825</v>
      </c>
      <c r="E786" s="1" t="s">
        <v>2114</v>
      </c>
      <c r="F786" s="1" t="s">
        <v>4360</v>
      </c>
      <c r="G786" s="1" t="s">
        <v>2114</v>
      </c>
      <c r="J786" s="37"/>
    </row>
    <row r="787" spans="1:10" ht="15.75" customHeight="1" x14ac:dyDescent="0.2">
      <c r="A787" s="1" t="s">
        <v>829</v>
      </c>
      <c r="B787" s="1" t="s">
        <v>1827</v>
      </c>
      <c r="C787" s="1" t="s">
        <v>2113</v>
      </c>
      <c r="D787" s="1" t="s">
        <v>1829</v>
      </c>
      <c r="E787" s="1" t="s">
        <v>2114</v>
      </c>
      <c r="F787" s="1" t="s">
        <v>4362</v>
      </c>
      <c r="G787" s="1" t="s">
        <v>2114</v>
      </c>
      <c r="J787" s="37"/>
    </row>
    <row r="788" spans="1:10" ht="15.75" customHeight="1" x14ac:dyDescent="0.2">
      <c r="A788" s="1" t="s">
        <v>830</v>
      </c>
      <c r="B788" s="1" t="s">
        <v>1527</v>
      </c>
      <c r="C788" s="1" t="s">
        <v>2113</v>
      </c>
      <c r="D788" s="1" t="s">
        <v>1528</v>
      </c>
      <c r="E788" s="1" t="s">
        <v>2114</v>
      </c>
      <c r="F788" s="1" t="s">
        <v>4363</v>
      </c>
      <c r="G788" s="1" t="s">
        <v>2114</v>
      </c>
      <c r="J788" s="37"/>
    </row>
    <row r="789" spans="1:10" ht="15.75" customHeight="1" x14ac:dyDescent="0.2">
      <c r="A789" s="1" t="s">
        <v>832</v>
      </c>
      <c r="B789" s="1" t="s">
        <v>2743</v>
      </c>
      <c r="C789" s="1" t="s">
        <v>2113</v>
      </c>
      <c r="D789" s="1" t="s">
        <v>2745</v>
      </c>
      <c r="E789" s="1" t="s">
        <v>2114</v>
      </c>
      <c r="F789" s="1" t="s">
        <v>4364</v>
      </c>
      <c r="G789" s="1" t="s">
        <v>2114</v>
      </c>
      <c r="J789" s="37"/>
    </row>
    <row r="790" spans="1:10" ht="15.75" customHeight="1" x14ac:dyDescent="0.2">
      <c r="A790" s="1" t="s">
        <v>833</v>
      </c>
      <c r="B790" s="1" t="s">
        <v>4366</v>
      </c>
      <c r="C790" s="1" t="s">
        <v>2113</v>
      </c>
      <c r="D790" s="1" t="s">
        <v>3207</v>
      </c>
      <c r="E790" s="1" t="s">
        <v>2114</v>
      </c>
      <c r="F790" s="1" t="s">
        <v>4367</v>
      </c>
      <c r="G790" s="1" t="s">
        <v>2114</v>
      </c>
      <c r="J790" s="37"/>
    </row>
    <row r="791" spans="1:10" ht="15.75" customHeight="1" x14ac:dyDescent="0.2">
      <c r="A791" s="1" t="s">
        <v>835</v>
      </c>
      <c r="B791" s="1" t="s">
        <v>3093</v>
      </c>
      <c r="C791" s="1" t="s">
        <v>2113</v>
      </c>
      <c r="D791" s="1" t="s">
        <v>3095</v>
      </c>
      <c r="E791" s="1" t="s">
        <v>2114</v>
      </c>
      <c r="F791" s="1" t="s">
        <v>4368</v>
      </c>
      <c r="G791" s="1" t="s">
        <v>2114</v>
      </c>
      <c r="J791" s="37"/>
    </row>
    <row r="792" spans="1:10" ht="15.75" customHeight="1" x14ac:dyDescent="0.2">
      <c r="A792" s="1" t="s">
        <v>836</v>
      </c>
      <c r="B792" s="1" t="s">
        <v>4369</v>
      </c>
      <c r="C792" s="1" t="s">
        <v>2113</v>
      </c>
      <c r="D792" s="1" t="s">
        <v>3217</v>
      </c>
      <c r="E792" s="1" t="s">
        <v>2114</v>
      </c>
      <c r="F792" s="1" t="s">
        <v>4370</v>
      </c>
      <c r="G792" s="1" t="s">
        <v>2114</v>
      </c>
      <c r="J792" s="37"/>
    </row>
    <row r="793" spans="1:10" ht="15.75" customHeight="1" x14ac:dyDescent="0.2">
      <c r="A793" s="1" t="s">
        <v>839</v>
      </c>
      <c r="B793" s="1" t="s">
        <v>4142</v>
      </c>
      <c r="C793" s="1" t="s">
        <v>2113</v>
      </c>
      <c r="D793" s="1" t="s">
        <v>3222</v>
      </c>
      <c r="E793" s="1" t="s">
        <v>2114</v>
      </c>
      <c r="F793" s="1" t="s">
        <v>4372</v>
      </c>
      <c r="G793" s="1" t="s">
        <v>2114</v>
      </c>
      <c r="J793" s="37"/>
    </row>
    <row r="794" spans="1:10" ht="15.75" customHeight="1" x14ac:dyDescent="0.2">
      <c r="A794" s="1" t="s">
        <v>842</v>
      </c>
      <c r="B794" s="1" t="s">
        <v>4373</v>
      </c>
      <c r="C794" s="1" t="s">
        <v>2113</v>
      </c>
      <c r="D794" s="1" t="s">
        <v>3226</v>
      </c>
      <c r="E794" s="1" t="s">
        <v>2114</v>
      </c>
      <c r="F794" s="1" t="s">
        <v>4374</v>
      </c>
      <c r="G794" s="1" t="s">
        <v>2114</v>
      </c>
      <c r="J794" s="37"/>
    </row>
    <row r="795" spans="1:10" ht="15.75" customHeight="1" x14ac:dyDescent="0.2">
      <c r="A795" s="1" t="s">
        <v>843</v>
      </c>
      <c r="B795" s="1" t="s">
        <v>854</v>
      </c>
      <c r="C795" s="1" t="s">
        <v>2113</v>
      </c>
      <c r="D795" s="1" t="s">
        <v>856</v>
      </c>
      <c r="E795" s="1" t="s">
        <v>2114</v>
      </c>
      <c r="F795" s="1" t="s">
        <v>4376</v>
      </c>
      <c r="G795" s="1" t="s">
        <v>2114</v>
      </c>
      <c r="J795" s="37"/>
    </row>
    <row r="796" spans="1:10" ht="15.75" customHeight="1" x14ac:dyDescent="0.2">
      <c r="A796" s="1" t="s">
        <v>844</v>
      </c>
      <c r="B796" s="1" t="s">
        <v>4378</v>
      </c>
      <c r="C796" s="1" t="s">
        <v>2113</v>
      </c>
      <c r="D796" s="1" t="s">
        <v>3233</v>
      </c>
      <c r="E796" s="1" t="s">
        <v>2114</v>
      </c>
      <c r="F796" s="1" t="s">
        <v>4379</v>
      </c>
      <c r="G796" s="1" t="s">
        <v>2114</v>
      </c>
      <c r="J796" s="37"/>
    </row>
    <row r="797" spans="1:10" ht="15.75" customHeight="1" x14ac:dyDescent="0.2">
      <c r="A797" s="1" t="s">
        <v>845</v>
      </c>
      <c r="B797" s="1" t="s">
        <v>4380</v>
      </c>
      <c r="C797" s="1" t="s">
        <v>2113</v>
      </c>
      <c r="D797" s="1" t="s">
        <v>3236</v>
      </c>
      <c r="E797" s="1" t="s">
        <v>2114</v>
      </c>
      <c r="F797" s="1" t="s">
        <v>4381</v>
      </c>
      <c r="G797" s="1" t="s">
        <v>2114</v>
      </c>
      <c r="J797" s="37"/>
    </row>
    <row r="798" spans="1:10" ht="15.75" customHeight="1" x14ac:dyDescent="0.2">
      <c r="A798" s="1" t="s">
        <v>845</v>
      </c>
      <c r="B798" s="1" t="s">
        <v>4382</v>
      </c>
      <c r="C798" s="1" t="s">
        <v>2113</v>
      </c>
      <c r="D798" s="1" t="s">
        <v>3242</v>
      </c>
      <c r="E798" s="1" t="s">
        <v>2114</v>
      </c>
      <c r="F798" s="1" t="s">
        <v>4383</v>
      </c>
      <c r="G798" s="1" t="s">
        <v>2114</v>
      </c>
      <c r="J798" s="37"/>
    </row>
    <row r="799" spans="1:10" ht="15.75" customHeight="1" x14ac:dyDescent="0.2">
      <c r="A799" s="1" t="s">
        <v>847</v>
      </c>
      <c r="B799" s="1" t="s">
        <v>4384</v>
      </c>
      <c r="C799" s="1" t="s">
        <v>2113</v>
      </c>
      <c r="D799" s="1" t="s">
        <v>3245</v>
      </c>
      <c r="E799" s="1" t="s">
        <v>2114</v>
      </c>
      <c r="F799" s="1" t="s">
        <v>4386</v>
      </c>
      <c r="G799" s="1" t="s">
        <v>2114</v>
      </c>
      <c r="J799" s="37"/>
    </row>
    <row r="800" spans="1:10" ht="15.75" customHeight="1" x14ac:dyDescent="0.2">
      <c r="A800" s="1" t="s">
        <v>850</v>
      </c>
      <c r="B800" s="1" t="s">
        <v>3709</v>
      </c>
      <c r="C800" s="1" t="s">
        <v>2113</v>
      </c>
      <c r="D800" s="1" t="s">
        <v>3250</v>
      </c>
      <c r="E800" s="1" t="s">
        <v>2114</v>
      </c>
      <c r="F800" s="1" t="s">
        <v>4387</v>
      </c>
      <c r="G800" s="1" t="s">
        <v>2114</v>
      </c>
      <c r="J800" s="37"/>
    </row>
    <row r="801" spans="1:10" ht="15.75" customHeight="1" x14ac:dyDescent="0.2">
      <c r="A801" s="1" t="s">
        <v>850</v>
      </c>
      <c r="B801" s="1" t="s">
        <v>951</v>
      </c>
      <c r="C801" s="1" t="s">
        <v>2113</v>
      </c>
      <c r="D801" s="1" t="s">
        <v>954</v>
      </c>
      <c r="E801" s="1" t="s">
        <v>2114</v>
      </c>
      <c r="F801" s="1" t="s">
        <v>4388</v>
      </c>
      <c r="G801" s="1" t="s">
        <v>2114</v>
      </c>
      <c r="J801" s="37"/>
    </row>
    <row r="802" spans="1:10" ht="15.75" customHeight="1" x14ac:dyDescent="0.2">
      <c r="A802" s="1" t="s">
        <v>851</v>
      </c>
      <c r="B802" s="1" t="s">
        <v>1872</v>
      </c>
      <c r="C802" s="1" t="s">
        <v>2113</v>
      </c>
      <c r="D802" s="1" t="s">
        <v>1873</v>
      </c>
      <c r="E802" s="1" t="s">
        <v>2114</v>
      </c>
      <c r="F802" s="1" t="s">
        <v>4389</v>
      </c>
      <c r="G802" s="1" t="s">
        <v>2114</v>
      </c>
      <c r="J802" s="37"/>
    </row>
    <row r="803" spans="1:10" ht="15.75" customHeight="1" x14ac:dyDescent="0.2">
      <c r="A803" s="1" t="s">
        <v>852</v>
      </c>
      <c r="B803" s="1" t="s">
        <v>1875</v>
      </c>
      <c r="C803" s="1" t="s">
        <v>2136</v>
      </c>
      <c r="D803" s="1" t="s">
        <v>1873</v>
      </c>
      <c r="E803" s="1">
        <v>99.1</v>
      </c>
      <c r="F803" s="1" t="s">
        <v>4391</v>
      </c>
      <c r="G803" s="1" t="s">
        <v>4389</v>
      </c>
      <c r="J803" s="37"/>
    </row>
    <row r="804" spans="1:10" ht="15.75" customHeight="1" x14ac:dyDescent="0.2">
      <c r="A804" s="1" t="s">
        <v>851</v>
      </c>
      <c r="B804" s="1" t="s">
        <v>1877</v>
      </c>
      <c r="C804" s="1" t="s">
        <v>2113</v>
      </c>
      <c r="D804" s="1" t="s">
        <v>1879</v>
      </c>
      <c r="E804" s="1" t="s">
        <v>2114</v>
      </c>
      <c r="F804" s="1" t="s">
        <v>4392</v>
      </c>
      <c r="G804" s="1" t="s">
        <v>2114</v>
      </c>
      <c r="J804" s="37"/>
    </row>
    <row r="805" spans="1:10" ht="15.75" customHeight="1" x14ac:dyDescent="0.2">
      <c r="A805" s="1" t="s">
        <v>851</v>
      </c>
      <c r="B805" s="1" t="s">
        <v>1882</v>
      </c>
      <c r="C805" s="1" t="s">
        <v>2113</v>
      </c>
      <c r="D805" s="1" t="s">
        <v>1884</v>
      </c>
      <c r="E805" s="1" t="s">
        <v>2114</v>
      </c>
      <c r="F805" s="1" t="s">
        <v>4394</v>
      </c>
      <c r="G805" s="1" t="s">
        <v>2114</v>
      </c>
      <c r="J805" s="37"/>
    </row>
    <row r="806" spans="1:10" ht="15.75" customHeight="1" x14ac:dyDescent="0.2">
      <c r="A806" s="1" t="s">
        <v>853</v>
      </c>
      <c r="B806" s="1" t="s">
        <v>1815</v>
      </c>
      <c r="C806" s="1" t="s">
        <v>2113</v>
      </c>
      <c r="D806" s="1" t="s">
        <v>1816</v>
      </c>
      <c r="E806" s="1" t="s">
        <v>2114</v>
      </c>
      <c r="F806" s="1" t="s">
        <v>4395</v>
      </c>
      <c r="G806" s="1" t="s">
        <v>2114</v>
      </c>
      <c r="J806" s="37"/>
    </row>
    <row r="807" spans="1:10" ht="15.75" customHeight="1" x14ac:dyDescent="0.2">
      <c r="A807" s="1" t="s">
        <v>855</v>
      </c>
      <c r="B807" s="1" t="s">
        <v>3920</v>
      </c>
      <c r="C807" s="1" t="s">
        <v>2113</v>
      </c>
      <c r="D807" s="1" t="s">
        <v>3271</v>
      </c>
      <c r="E807" s="1" t="s">
        <v>2114</v>
      </c>
      <c r="F807" s="1" t="s">
        <v>4396</v>
      </c>
      <c r="G807" s="1" t="s">
        <v>2114</v>
      </c>
      <c r="J807" s="37"/>
    </row>
    <row r="808" spans="1:10" ht="15.75" customHeight="1" x14ac:dyDescent="0.2">
      <c r="A808" s="1" t="s">
        <v>859</v>
      </c>
      <c r="B808" s="1" t="s">
        <v>4398</v>
      </c>
      <c r="C808" s="1" t="s">
        <v>2113</v>
      </c>
      <c r="D808" s="1" t="s">
        <v>2397</v>
      </c>
      <c r="E808" s="1" t="s">
        <v>2114</v>
      </c>
      <c r="F808" s="1" t="s">
        <v>4399</v>
      </c>
      <c r="G808" s="1" t="s">
        <v>2114</v>
      </c>
      <c r="J808" s="37"/>
    </row>
    <row r="809" spans="1:10" ht="15.75" customHeight="1" x14ac:dyDescent="0.2">
      <c r="A809" s="1" t="s">
        <v>859</v>
      </c>
      <c r="B809" s="1" t="s">
        <v>4400</v>
      </c>
      <c r="C809" s="1" t="s">
        <v>2136</v>
      </c>
      <c r="D809" s="1" t="s">
        <v>2397</v>
      </c>
      <c r="E809" s="1">
        <v>99.8</v>
      </c>
      <c r="F809" s="1" t="s">
        <v>4401</v>
      </c>
      <c r="G809" s="1" t="s">
        <v>4399</v>
      </c>
      <c r="J809" s="37"/>
    </row>
    <row r="810" spans="1:10" ht="15.75" customHeight="1" x14ac:dyDescent="0.2">
      <c r="A810" s="1" t="s">
        <v>860</v>
      </c>
      <c r="B810" s="1" t="s">
        <v>4402</v>
      </c>
      <c r="C810" s="1" t="s">
        <v>2113</v>
      </c>
      <c r="D810" s="1" t="s">
        <v>2401</v>
      </c>
      <c r="E810" s="1" t="s">
        <v>2114</v>
      </c>
      <c r="F810" s="1" t="s">
        <v>4403</v>
      </c>
      <c r="G810" s="1" t="s">
        <v>2114</v>
      </c>
      <c r="J810" s="37"/>
    </row>
    <row r="811" spans="1:10" ht="15.75" customHeight="1" x14ac:dyDescent="0.2">
      <c r="A811" s="1" t="s">
        <v>860</v>
      </c>
      <c r="B811" s="1" t="s">
        <v>4405</v>
      </c>
      <c r="C811" s="1" t="s">
        <v>2136</v>
      </c>
      <c r="D811" s="1" t="s">
        <v>2401</v>
      </c>
      <c r="E811" s="1">
        <v>99.6</v>
      </c>
      <c r="F811" s="1" t="s">
        <v>4407</v>
      </c>
      <c r="G811" s="1" t="s">
        <v>4403</v>
      </c>
      <c r="J811" s="37"/>
    </row>
    <row r="812" spans="1:10" ht="15.75" customHeight="1" x14ac:dyDescent="0.2">
      <c r="A812" s="1" t="s">
        <v>861</v>
      </c>
      <c r="B812" s="1" t="s">
        <v>4408</v>
      </c>
      <c r="C812" s="1" t="s">
        <v>2113</v>
      </c>
      <c r="D812" s="1" t="s">
        <v>2404</v>
      </c>
      <c r="E812" s="1" t="s">
        <v>2114</v>
      </c>
      <c r="F812" s="1" t="s">
        <v>4409</v>
      </c>
      <c r="G812" s="1" t="s">
        <v>2114</v>
      </c>
      <c r="J812" s="37"/>
    </row>
    <row r="813" spans="1:10" ht="15.75" customHeight="1" x14ac:dyDescent="0.2">
      <c r="A813" s="1" t="s">
        <v>862</v>
      </c>
      <c r="B813" s="1" t="s">
        <v>4410</v>
      </c>
      <c r="C813" s="1" t="s">
        <v>2136</v>
      </c>
      <c r="D813" s="1" t="s">
        <v>2404</v>
      </c>
      <c r="E813" s="1">
        <v>99.3</v>
      </c>
      <c r="F813" s="1" t="s">
        <v>4411</v>
      </c>
      <c r="G813" s="1" t="s">
        <v>4409</v>
      </c>
      <c r="J813" s="37"/>
    </row>
    <row r="814" spans="1:10" ht="15.75" customHeight="1" x14ac:dyDescent="0.2">
      <c r="A814" s="1" t="s">
        <v>861</v>
      </c>
      <c r="B814" s="1" t="s">
        <v>4412</v>
      </c>
      <c r="C814" s="1" t="s">
        <v>2113</v>
      </c>
      <c r="D814" s="1" t="s">
        <v>3274</v>
      </c>
      <c r="E814" s="1" t="s">
        <v>2114</v>
      </c>
      <c r="F814" s="1" t="s">
        <v>4413</v>
      </c>
      <c r="G814" s="1" t="s">
        <v>2114</v>
      </c>
      <c r="J814" s="37"/>
    </row>
    <row r="815" spans="1:10" ht="15.75" customHeight="1" x14ac:dyDescent="0.2">
      <c r="A815" s="1" t="s">
        <v>861</v>
      </c>
      <c r="B815" s="1" t="s">
        <v>4415</v>
      </c>
      <c r="C815" s="1" t="s">
        <v>2113</v>
      </c>
      <c r="D815" s="1" t="s">
        <v>3282</v>
      </c>
      <c r="E815" s="1" t="s">
        <v>2114</v>
      </c>
      <c r="F815" s="1" t="s">
        <v>4416</v>
      </c>
      <c r="G815" s="1" t="s">
        <v>2114</v>
      </c>
      <c r="J815" s="37"/>
    </row>
    <row r="816" spans="1:10" ht="15.75" customHeight="1" x14ac:dyDescent="0.2">
      <c r="A816" s="1" t="s">
        <v>864</v>
      </c>
      <c r="B816" s="1" t="s">
        <v>4417</v>
      </c>
      <c r="C816" s="1" t="s">
        <v>2113</v>
      </c>
      <c r="D816" s="1" t="s">
        <v>3285</v>
      </c>
      <c r="E816" s="1" t="s">
        <v>2114</v>
      </c>
      <c r="F816" s="1" t="s">
        <v>4418</v>
      </c>
      <c r="G816" s="1" t="s">
        <v>2114</v>
      </c>
      <c r="J816" s="37"/>
    </row>
    <row r="817" spans="1:10" ht="15.75" customHeight="1" x14ac:dyDescent="0.2">
      <c r="A817" s="1" t="s">
        <v>867</v>
      </c>
      <c r="B817" s="1" t="s">
        <v>4419</v>
      </c>
      <c r="C817" s="1" t="s">
        <v>2113</v>
      </c>
      <c r="D817" s="1" t="s">
        <v>3290</v>
      </c>
      <c r="E817" s="1" t="s">
        <v>2114</v>
      </c>
      <c r="F817" s="1" t="s">
        <v>4422</v>
      </c>
      <c r="G817" s="1" t="s">
        <v>2114</v>
      </c>
      <c r="J817" s="37"/>
    </row>
    <row r="818" spans="1:10" ht="15.75" customHeight="1" x14ac:dyDescent="0.2">
      <c r="A818" s="1" t="s">
        <v>869</v>
      </c>
      <c r="B818" s="1" t="s">
        <v>4423</v>
      </c>
      <c r="C818" s="1" t="s">
        <v>2113</v>
      </c>
      <c r="D818" s="1" t="s">
        <v>3292</v>
      </c>
      <c r="E818" s="1" t="s">
        <v>2114</v>
      </c>
      <c r="F818" s="1" t="s">
        <v>4424</v>
      </c>
      <c r="G818" s="1" t="s">
        <v>2114</v>
      </c>
      <c r="J818" s="37"/>
    </row>
    <row r="819" spans="1:10" ht="15.75" customHeight="1" x14ac:dyDescent="0.2">
      <c r="A819" s="1" t="s">
        <v>869</v>
      </c>
      <c r="B819" s="1" t="s">
        <v>4425</v>
      </c>
      <c r="C819" s="1" t="s">
        <v>2113</v>
      </c>
      <c r="D819" s="1" t="s">
        <v>3295</v>
      </c>
      <c r="E819" s="1" t="s">
        <v>2114</v>
      </c>
      <c r="F819" s="1" t="s">
        <v>4426</v>
      </c>
      <c r="G819" s="1" t="s">
        <v>2114</v>
      </c>
      <c r="J819" s="37"/>
    </row>
    <row r="820" spans="1:10" ht="15.75" customHeight="1" x14ac:dyDescent="0.2">
      <c r="A820" s="1" t="s">
        <v>869</v>
      </c>
      <c r="B820" s="1" t="s">
        <v>4427</v>
      </c>
      <c r="C820" s="1" t="s">
        <v>2113</v>
      </c>
      <c r="D820" s="1" t="s">
        <v>3301</v>
      </c>
      <c r="E820" s="1" t="s">
        <v>2114</v>
      </c>
      <c r="F820" s="1" t="s">
        <v>4428</v>
      </c>
      <c r="G820" s="1" t="s">
        <v>2114</v>
      </c>
      <c r="J820" s="37"/>
    </row>
    <row r="821" spans="1:10" ht="15.75" customHeight="1" x14ac:dyDescent="0.2">
      <c r="A821" s="1" t="s">
        <v>870</v>
      </c>
      <c r="B821" s="1" t="s">
        <v>4390</v>
      </c>
      <c r="C821" s="1" t="s">
        <v>2113</v>
      </c>
      <c r="D821" s="1" t="s">
        <v>3303</v>
      </c>
      <c r="E821" s="1" t="s">
        <v>2114</v>
      </c>
      <c r="F821" s="1" t="s">
        <v>4430</v>
      </c>
      <c r="G821" s="1" t="s">
        <v>2114</v>
      </c>
      <c r="J821" s="37"/>
    </row>
    <row r="822" spans="1:10" ht="15.75" customHeight="1" x14ac:dyDescent="0.2">
      <c r="A822" s="1" t="s">
        <v>872</v>
      </c>
      <c r="B822" s="1" t="s">
        <v>4431</v>
      </c>
      <c r="C822" s="1" t="s">
        <v>2113</v>
      </c>
      <c r="D822" s="1" t="s">
        <v>3308</v>
      </c>
      <c r="E822" s="1" t="s">
        <v>2114</v>
      </c>
      <c r="F822" s="1" t="s">
        <v>4432</v>
      </c>
      <c r="G822" s="1" t="s">
        <v>2114</v>
      </c>
      <c r="J822" s="37"/>
    </row>
    <row r="823" spans="1:10" ht="15.75" customHeight="1" x14ac:dyDescent="0.2">
      <c r="A823" s="1" t="s">
        <v>874</v>
      </c>
      <c r="B823" s="1" t="s">
        <v>2191</v>
      </c>
      <c r="C823" s="1" t="s">
        <v>2113</v>
      </c>
      <c r="D823" s="1" t="s">
        <v>2193</v>
      </c>
      <c r="E823" s="1" t="s">
        <v>2114</v>
      </c>
      <c r="F823" s="1" t="s">
        <v>4433</v>
      </c>
      <c r="G823" s="1" t="s">
        <v>2114</v>
      </c>
      <c r="J823" s="37"/>
    </row>
    <row r="824" spans="1:10" ht="15.75" customHeight="1" x14ac:dyDescent="0.2">
      <c r="A824" s="1" t="s">
        <v>878</v>
      </c>
      <c r="B824" s="1" t="s">
        <v>4434</v>
      </c>
      <c r="C824" s="1" t="s">
        <v>2113</v>
      </c>
      <c r="D824" s="1" t="s">
        <v>3315</v>
      </c>
      <c r="E824" s="1" t="s">
        <v>2114</v>
      </c>
      <c r="F824" s="1" t="s">
        <v>4436</v>
      </c>
      <c r="G824" s="1" t="s">
        <v>2114</v>
      </c>
      <c r="J824" s="37"/>
    </row>
    <row r="825" spans="1:10" ht="15.75" customHeight="1" x14ac:dyDescent="0.2">
      <c r="A825" s="1" t="s">
        <v>879</v>
      </c>
      <c r="B825" s="1" t="s">
        <v>1935</v>
      </c>
      <c r="C825" s="1" t="s">
        <v>2113</v>
      </c>
      <c r="D825" s="1" t="s">
        <v>1936</v>
      </c>
      <c r="E825" s="1" t="s">
        <v>2114</v>
      </c>
      <c r="F825" s="1" t="s">
        <v>4438</v>
      </c>
      <c r="G825" s="1" t="s">
        <v>2114</v>
      </c>
      <c r="J825" s="37"/>
    </row>
    <row r="826" spans="1:10" ht="15.75" customHeight="1" x14ac:dyDescent="0.2">
      <c r="A826" s="1" t="s">
        <v>880</v>
      </c>
      <c r="B826" s="1" t="s">
        <v>1980</v>
      </c>
      <c r="C826" s="1" t="s">
        <v>2113</v>
      </c>
      <c r="D826" s="1" t="s">
        <v>1981</v>
      </c>
      <c r="E826" s="1" t="s">
        <v>2114</v>
      </c>
      <c r="F826" s="1" t="s">
        <v>4439</v>
      </c>
      <c r="G826" s="1" t="s">
        <v>2114</v>
      </c>
      <c r="J826" s="37"/>
    </row>
    <row r="827" spans="1:10" ht="15.75" customHeight="1" x14ac:dyDescent="0.2">
      <c r="A827" s="1" t="s">
        <v>881</v>
      </c>
      <c r="B827" s="1" t="s">
        <v>3108</v>
      </c>
      <c r="C827" s="1" t="s">
        <v>2113</v>
      </c>
      <c r="D827" s="1" t="s">
        <v>2409</v>
      </c>
      <c r="E827" s="1" t="s">
        <v>2114</v>
      </c>
      <c r="F827" s="1" t="s">
        <v>4440</v>
      </c>
      <c r="G827" s="1" t="s">
        <v>2114</v>
      </c>
      <c r="J827" s="37"/>
    </row>
    <row r="828" spans="1:10" ht="15.75" customHeight="1" x14ac:dyDescent="0.2">
      <c r="A828" s="1" t="s">
        <v>881</v>
      </c>
      <c r="B828" s="1" t="s">
        <v>3118</v>
      </c>
      <c r="C828" s="1" t="s">
        <v>2136</v>
      </c>
      <c r="D828" s="1" t="s">
        <v>2409</v>
      </c>
      <c r="E828" s="1">
        <v>99.7</v>
      </c>
      <c r="F828" s="1" t="s">
        <v>4441</v>
      </c>
      <c r="G828" s="1" t="s">
        <v>4440</v>
      </c>
      <c r="J828" s="37"/>
    </row>
    <row r="829" spans="1:10" ht="15.75" customHeight="1" x14ac:dyDescent="0.2">
      <c r="A829" s="1" t="s">
        <v>882</v>
      </c>
      <c r="B829" s="1" t="s">
        <v>3824</v>
      </c>
      <c r="C829" s="1" t="s">
        <v>2113</v>
      </c>
      <c r="D829" s="1" t="s">
        <v>3330</v>
      </c>
      <c r="E829" s="1" t="s">
        <v>2114</v>
      </c>
      <c r="F829" s="1" t="s">
        <v>4443</v>
      </c>
      <c r="G829" s="1" t="s">
        <v>2114</v>
      </c>
      <c r="J829" s="37"/>
    </row>
    <row r="830" spans="1:10" ht="15.75" customHeight="1" x14ac:dyDescent="0.2">
      <c r="A830" s="1" t="s">
        <v>884</v>
      </c>
      <c r="B830" s="1" t="s">
        <v>2674</v>
      </c>
      <c r="C830" s="1" t="s">
        <v>2113</v>
      </c>
      <c r="D830" s="1" t="s">
        <v>2677</v>
      </c>
      <c r="E830" s="1" t="s">
        <v>2114</v>
      </c>
      <c r="F830" s="1" t="s">
        <v>4445</v>
      </c>
      <c r="G830" s="1" t="s">
        <v>2114</v>
      </c>
      <c r="J830" s="37"/>
    </row>
    <row r="831" spans="1:10" ht="15.75" customHeight="1" x14ac:dyDescent="0.2">
      <c r="A831" s="1" t="s">
        <v>884</v>
      </c>
      <c r="B831" s="1" t="s">
        <v>2821</v>
      </c>
      <c r="C831" s="1" t="s">
        <v>2113</v>
      </c>
      <c r="D831" s="1" t="s">
        <v>2825</v>
      </c>
      <c r="E831" s="1" t="s">
        <v>2114</v>
      </c>
      <c r="F831" s="1" t="s">
        <v>4446</v>
      </c>
      <c r="G831" s="1" t="s">
        <v>2114</v>
      </c>
      <c r="J831" s="37"/>
    </row>
    <row r="832" spans="1:10" ht="15.75" customHeight="1" x14ac:dyDescent="0.2">
      <c r="A832" s="1" t="s">
        <v>886</v>
      </c>
      <c r="B832" s="1" t="s">
        <v>3562</v>
      </c>
      <c r="C832" s="1" t="s">
        <v>2113</v>
      </c>
      <c r="D832" s="1" t="s">
        <v>3341</v>
      </c>
      <c r="E832" s="1" t="s">
        <v>2114</v>
      </c>
      <c r="F832" s="1" t="s">
        <v>4447</v>
      </c>
      <c r="G832" s="1" t="s">
        <v>2114</v>
      </c>
      <c r="J832" s="37"/>
    </row>
    <row r="833" spans="1:10" ht="15.75" customHeight="1" x14ac:dyDescent="0.2">
      <c r="A833" s="1" t="s">
        <v>248</v>
      </c>
      <c r="B833" s="1" t="s">
        <v>247</v>
      </c>
      <c r="C833" s="1" t="s">
        <v>2113</v>
      </c>
      <c r="D833" s="1" t="s">
        <v>250</v>
      </c>
      <c r="E833" s="1" t="s">
        <v>2114</v>
      </c>
      <c r="F833" s="1" t="s">
        <v>4448</v>
      </c>
      <c r="G833" s="1" t="s">
        <v>2114</v>
      </c>
      <c r="J833" s="37"/>
    </row>
    <row r="834" spans="1:10" ht="15.75" customHeight="1" x14ac:dyDescent="0.2">
      <c r="A834" s="1" t="s">
        <v>888</v>
      </c>
      <c r="B834" s="1" t="s">
        <v>4449</v>
      </c>
      <c r="C834" s="1" t="s">
        <v>2113</v>
      </c>
      <c r="D834" s="1" t="s">
        <v>3349</v>
      </c>
      <c r="E834" s="1" t="s">
        <v>2114</v>
      </c>
      <c r="F834" s="1" t="s">
        <v>4450</v>
      </c>
      <c r="G834" s="1" t="s">
        <v>2114</v>
      </c>
      <c r="J834" s="37"/>
    </row>
    <row r="835" spans="1:10" ht="15.75" customHeight="1" x14ac:dyDescent="0.2">
      <c r="A835" s="1" t="s">
        <v>889</v>
      </c>
      <c r="B835" s="1" t="s">
        <v>3212</v>
      </c>
      <c r="C835" s="1" t="s">
        <v>2113</v>
      </c>
      <c r="D835" s="1" t="s">
        <v>3213</v>
      </c>
      <c r="E835" s="1" t="s">
        <v>2114</v>
      </c>
      <c r="F835" s="1" t="s">
        <v>4451</v>
      </c>
      <c r="G835" s="1" t="s">
        <v>2114</v>
      </c>
      <c r="J835" s="37"/>
    </row>
    <row r="836" spans="1:10" ht="15.75" customHeight="1" x14ac:dyDescent="0.2">
      <c r="A836" s="1" t="s">
        <v>892</v>
      </c>
      <c r="B836" s="1" t="s">
        <v>2018</v>
      </c>
      <c r="C836" s="1" t="s">
        <v>2113</v>
      </c>
      <c r="D836" s="1" t="s">
        <v>2019</v>
      </c>
      <c r="E836" s="1" t="s">
        <v>2114</v>
      </c>
      <c r="F836" s="1" t="s">
        <v>4452</v>
      </c>
      <c r="G836" s="1" t="s">
        <v>2114</v>
      </c>
      <c r="J836" s="37"/>
    </row>
    <row r="837" spans="1:10" ht="15.75" customHeight="1" x14ac:dyDescent="0.2">
      <c r="A837" s="1" t="s">
        <v>895</v>
      </c>
      <c r="B837" s="1" t="s">
        <v>4453</v>
      </c>
      <c r="C837" s="1" t="s">
        <v>2113</v>
      </c>
      <c r="D837" s="1" t="s">
        <v>3365</v>
      </c>
      <c r="E837" s="1" t="s">
        <v>2114</v>
      </c>
      <c r="F837" s="1" t="s">
        <v>4454</v>
      </c>
      <c r="G837" s="1" t="s">
        <v>2114</v>
      </c>
      <c r="J837" s="37"/>
    </row>
    <row r="838" spans="1:10" ht="15.75" customHeight="1" x14ac:dyDescent="0.2">
      <c r="A838" s="1" t="s">
        <v>895</v>
      </c>
      <c r="B838" s="1" t="s">
        <v>4455</v>
      </c>
      <c r="C838" s="1" t="s">
        <v>2113</v>
      </c>
      <c r="D838" s="1" t="s">
        <v>3367</v>
      </c>
      <c r="E838" s="1" t="s">
        <v>2114</v>
      </c>
      <c r="F838" s="1" t="s">
        <v>4456</v>
      </c>
      <c r="G838" s="1" t="s">
        <v>2114</v>
      </c>
      <c r="J838" s="37"/>
    </row>
    <row r="839" spans="1:10" ht="15.75" customHeight="1" x14ac:dyDescent="0.2">
      <c r="A839" s="1" t="s">
        <v>895</v>
      </c>
      <c r="B839" s="1" t="s">
        <v>4457</v>
      </c>
      <c r="C839" s="1" t="s">
        <v>2113</v>
      </c>
      <c r="D839" s="1" t="s">
        <v>3371</v>
      </c>
      <c r="E839" s="1" t="s">
        <v>2114</v>
      </c>
      <c r="F839" s="1" t="s">
        <v>4458</v>
      </c>
      <c r="G839" s="1" t="s">
        <v>2114</v>
      </c>
      <c r="J839" s="37"/>
    </row>
    <row r="840" spans="1:10" ht="15.75" customHeight="1" x14ac:dyDescent="0.2">
      <c r="A840" s="1" t="s">
        <v>897</v>
      </c>
      <c r="B840" s="1" t="s">
        <v>3607</v>
      </c>
      <c r="C840" s="1" t="s">
        <v>2113</v>
      </c>
      <c r="D840" s="1" t="s">
        <v>3373</v>
      </c>
      <c r="E840" s="1" t="s">
        <v>2114</v>
      </c>
      <c r="F840" s="1" t="s">
        <v>4459</v>
      </c>
      <c r="G840" s="1" t="s">
        <v>2114</v>
      </c>
      <c r="J840" s="37"/>
    </row>
    <row r="841" spans="1:10" ht="15.75" customHeight="1" x14ac:dyDescent="0.2">
      <c r="A841" s="1" t="s">
        <v>898</v>
      </c>
      <c r="B841" s="1" t="s">
        <v>3835</v>
      </c>
      <c r="C841" s="1" t="s">
        <v>2113</v>
      </c>
      <c r="D841" s="1" t="s">
        <v>3377</v>
      </c>
      <c r="E841" s="1" t="s">
        <v>2114</v>
      </c>
      <c r="F841" s="1" t="s">
        <v>4461</v>
      </c>
      <c r="G841" s="1" t="s">
        <v>2114</v>
      </c>
      <c r="J841" s="37"/>
    </row>
    <row r="842" spans="1:10" ht="15.75" customHeight="1" x14ac:dyDescent="0.2">
      <c r="A842" s="1" t="s">
        <v>899</v>
      </c>
      <c r="B842" s="1" t="s">
        <v>1454</v>
      </c>
      <c r="C842" s="1" t="s">
        <v>2113</v>
      </c>
      <c r="D842" s="1" t="s">
        <v>1455</v>
      </c>
      <c r="E842" s="1" t="s">
        <v>2114</v>
      </c>
      <c r="F842" s="1" t="s">
        <v>4462</v>
      </c>
      <c r="G842" s="1" t="s">
        <v>2114</v>
      </c>
      <c r="J842" s="37"/>
    </row>
    <row r="843" spans="1:10" ht="15.75" customHeight="1" x14ac:dyDescent="0.2">
      <c r="A843" s="1" t="s">
        <v>902</v>
      </c>
      <c r="B843" s="1" t="s">
        <v>1450</v>
      </c>
      <c r="C843" s="1" t="s">
        <v>2113</v>
      </c>
      <c r="D843" s="1" t="s">
        <v>1451</v>
      </c>
      <c r="E843" s="1" t="s">
        <v>2114</v>
      </c>
      <c r="F843" s="1" t="s">
        <v>4463</v>
      </c>
      <c r="G843" s="1" t="s">
        <v>2114</v>
      </c>
      <c r="J843" s="37"/>
    </row>
    <row r="844" spans="1:10" ht="15.75" customHeight="1" x14ac:dyDescent="0.2">
      <c r="A844" s="1" t="s">
        <v>907</v>
      </c>
      <c r="B844" s="1" t="s">
        <v>4021</v>
      </c>
      <c r="C844" s="1" t="s">
        <v>2113</v>
      </c>
      <c r="D844" s="1" t="s">
        <v>3388</v>
      </c>
      <c r="E844" s="1" t="s">
        <v>2114</v>
      </c>
      <c r="F844" s="1" t="s">
        <v>4464</v>
      </c>
      <c r="G844" s="1" t="s">
        <v>2114</v>
      </c>
      <c r="J844" s="37"/>
    </row>
    <row r="845" spans="1:10" ht="15.75" customHeight="1" x14ac:dyDescent="0.2">
      <c r="A845" s="1" t="s">
        <v>908</v>
      </c>
      <c r="B845" s="1" t="s">
        <v>4126</v>
      </c>
      <c r="C845" s="1" t="s">
        <v>2113</v>
      </c>
      <c r="D845" s="1" t="s">
        <v>3391</v>
      </c>
      <c r="E845" s="1" t="s">
        <v>2114</v>
      </c>
      <c r="F845" s="1" t="s">
        <v>4465</v>
      </c>
      <c r="G845" s="1" t="s">
        <v>2114</v>
      </c>
      <c r="J845" s="37"/>
    </row>
    <row r="846" spans="1:10" ht="15.75" customHeight="1" x14ac:dyDescent="0.2">
      <c r="A846" s="1" t="s">
        <v>909</v>
      </c>
      <c r="B846" s="1" t="s">
        <v>4467</v>
      </c>
      <c r="C846" s="1" t="s">
        <v>2113</v>
      </c>
      <c r="D846" s="1" t="s">
        <v>3399</v>
      </c>
      <c r="E846" s="1" t="s">
        <v>2114</v>
      </c>
      <c r="F846" s="1" t="s">
        <v>4468</v>
      </c>
      <c r="G846" s="1" t="s">
        <v>2114</v>
      </c>
      <c r="J846" s="37"/>
    </row>
    <row r="847" spans="1:10" ht="15.75" customHeight="1" x14ac:dyDescent="0.2">
      <c r="A847" s="1" t="s">
        <v>910</v>
      </c>
      <c r="B847" s="1" t="s">
        <v>4470</v>
      </c>
      <c r="C847" s="1" t="s">
        <v>2113</v>
      </c>
      <c r="D847" s="1" t="s">
        <v>3404</v>
      </c>
      <c r="E847" s="1" t="s">
        <v>2114</v>
      </c>
      <c r="F847" s="1" t="s">
        <v>4471</v>
      </c>
      <c r="G847" s="1" t="s">
        <v>2114</v>
      </c>
      <c r="J847" s="37"/>
    </row>
    <row r="848" spans="1:10" ht="15.75" customHeight="1" x14ac:dyDescent="0.2">
      <c r="A848" s="1" t="s">
        <v>916</v>
      </c>
      <c r="B848" s="1" t="s">
        <v>4090</v>
      </c>
      <c r="C848" s="1" t="s">
        <v>2113</v>
      </c>
      <c r="D848" s="1" t="s">
        <v>3409</v>
      </c>
      <c r="E848" s="1" t="s">
        <v>2114</v>
      </c>
      <c r="F848" s="1" t="s">
        <v>4472</v>
      </c>
      <c r="G848" s="1" t="s">
        <v>2114</v>
      </c>
      <c r="J848" s="37"/>
    </row>
    <row r="849" spans="1:10" ht="15.75" customHeight="1" x14ac:dyDescent="0.2">
      <c r="A849" s="1" t="s">
        <v>918</v>
      </c>
      <c r="B849" s="1" t="s">
        <v>4132</v>
      </c>
      <c r="C849" s="1" t="s">
        <v>2113</v>
      </c>
      <c r="D849" s="1" t="s">
        <v>3414</v>
      </c>
      <c r="E849" s="1" t="s">
        <v>2114</v>
      </c>
      <c r="F849" s="1" t="s">
        <v>4473</v>
      </c>
      <c r="G849" s="1" t="s">
        <v>2114</v>
      </c>
      <c r="J849" s="37"/>
    </row>
    <row r="850" spans="1:10" ht="15.75" customHeight="1" x14ac:dyDescent="0.2">
      <c r="A850" s="1" t="s">
        <v>919</v>
      </c>
      <c r="B850" s="1" t="s">
        <v>2137</v>
      </c>
      <c r="C850" s="1" t="s">
        <v>2113</v>
      </c>
      <c r="D850" s="1" t="s">
        <v>2139</v>
      </c>
      <c r="E850" s="1" t="s">
        <v>2114</v>
      </c>
      <c r="F850" s="1" t="s">
        <v>4474</v>
      </c>
      <c r="G850" s="1" t="s">
        <v>2114</v>
      </c>
      <c r="J850" s="37"/>
    </row>
    <row r="851" spans="1:10" ht="15.75" customHeight="1" x14ac:dyDescent="0.2">
      <c r="A851" s="1" t="s">
        <v>919</v>
      </c>
      <c r="B851" s="1" t="s">
        <v>2353</v>
      </c>
      <c r="C851" s="1" t="s">
        <v>2113</v>
      </c>
      <c r="D851" s="1" t="s">
        <v>2355</v>
      </c>
      <c r="E851" s="1" t="s">
        <v>2114</v>
      </c>
      <c r="F851" s="1" t="s">
        <v>4476</v>
      </c>
      <c r="G851" s="1" t="s">
        <v>2114</v>
      </c>
      <c r="J851" s="37"/>
    </row>
    <row r="852" spans="1:10" ht="15.75" customHeight="1" x14ac:dyDescent="0.2">
      <c r="A852" s="1" t="s">
        <v>922</v>
      </c>
      <c r="B852" s="1" t="s">
        <v>4477</v>
      </c>
      <c r="C852" s="1" t="s">
        <v>2113</v>
      </c>
      <c r="D852" s="1" t="s">
        <v>2259</v>
      </c>
      <c r="E852" s="1" t="s">
        <v>2114</v>
      </c>
      <c r="F852" s="1" t="s">
        <v>4478</v>
      </c>
      <c r="G852" s="1" t="s">
        <v>2114</v>
      </c>
      <c r="J852" s="37"/>
    </row>
    <row r="853" spans="1:10" ht="15.75" customHeight="1" x14ac:dyDescent="0.2">
      <c r="A853" s="1" t="s">
        <v>922</v>
      </c>
      <c r="B853" s="1" t="s">
        <v>4481</v>
      </c>
      <c r="C853" s="1" t="s">
        <v>2136</v>
      </c>
      <c r="D853" s="1" t="s">
        <v>2259</v>
      </c>
      <c r="E853" s="1">
        <v>99.2</v>
      </c>
      <c r="F853" s="1" t="s">
        <v>4482</v>
      </c>
      <c r="G853" s="1" t="s">
        <v>4478</v>
      </c>
      <c r="J853" s="37"/>
    </row>
    <row r="854" spans="1:10" ht="15.75" customHeight="1" x14ac:dyDescent="0.2">
      <c r="A854" s="1" t="s">
        <v>922</v>
      </c>
      <c r="B854" s="1" t="s">
        <v>4484</v>
      </c>
      <c r="C854" s="1" t="s">
        <v>2136</v>
      </c>
      <c r="D854" s="1" t="s">
        <v>2259</v>
      </c>
      <c r="E854" s="1">
        <v>99.1</v>
      </c>
      <c r="F854" s="1" t="s">
        <v>4485</v>
      </c>
      <c r="G854" s="1" t="s">
        <v>4478</v>
      </c>
      <c r="J854" s="37"/>
    </row>
    <row r="855" spans="1:10" ht="15.75" customHeight="1" x14ac:dyDescent="0.2">
      <c r="A855" s="1" t="s">
        <v>925</v>
      </c>
      <c r="B855" s="1" t="s">
        <v>1661</v>
      </c>
      <c r="C855" s="1" t="s">
        <v>2113</v>
      </c>
      <c r="D855" s="1" t="s">
        <v>1662</v>
      </c>
      <c r="E855" s="1" t="s">
        <v>2114</v>
      </c>
      <c r="F855" s="1" t="s">
        <v>4486</v>
      </c>
      <c r="G855" s="1" t="s">
        <v>2114</v>
      </c>
      <c r="J855" s="37"/>
    </row>
    <row r="856" spans="1:10" ht="15.75" customHeight="1" x14ac:dyDescent="0.2">
      <c r="A856" s="1" t="s">
        <v>926</v>
      </c>
      <c r="B856" s="1" t="s">
        <v>1974</v>
      </c>
      <c r="C856" s="1" t="s">
        <v>2113</v>
      </c>
      <c r="D856" s="1" t="s">
        <v>1976</v>
      </c>
      <c r="E856" s="1" t="s">
        <v>2114</v>
      </c>
      <c r="F856" s="1" t="s">
        <v>4487</v>
      </c>
      <c r="G856" s="1" t="s">
        <v>2114</v>
      </c>
      <c r="J856" s="37"/>
    </row>
    <row r="857" spans="1:10" ht="15.75" customHeight="1" x14ac:dyDescent="0.2">
      <c r="A857" s="1" t="s">
        <v>969</v>
      </c>
      <c r="B857" s="1" t="s">
        <v>1978</v>
      </c>
      <c r="C857" s="1" t="s">
        <v>2136</v>
      </c>
      <c r="D857" s="1" t="s">
        <v>1976</v>
      </c>
      <c r="E857" s="1">
        <v>99.2</v>
      </c>
      <c r="F857" s="1" t="s">
        <v>4489</v>
      </c>
      <c r="G857" s="1" t="s">
        <v>4487</v>
      </c>
      <c r="J857" s="37"/>
    </row>
    <row r="858" spans="1:10" ht="15.75" customHeight="1" x14ac:dyDescent="0.2">
      <c r="A858" s="1" t="s">
        <v>927</v>
      </c>
      <c r="B858" s="1" t="s">
        <v>1598</v>
      </c>
      <c r="C858" s="1" t="s">
        <v>2113</v>
      </c>
      <c r="D858" s="1" t="s">
        <v>1599</v>
      </c>
      <c r="E858" s="1" t="s">
        <v>2114</v>
      </c>
      <c r="F858" s="1" t="s">
        <v>4490</v>
      </c>
      <c r="G858" s="1" t="s">
        <v>2114</v>
      </c>
      <c r="J858" s="37"/>
    </row>
    <row r="859" spans="1:10" ht="15.75" customHeight="1" x14ac:dyDescent="0.2">
      <c r="A859" s="1" t="s">
        <v>928</v>
      </c>
      <c r="B859" s="1" t="s">
        <v>4491</v>
      </c>
      <c r="C859" s="1" t="s">
        <v>2113</v>
      </c>
      <c r="D859" s="1" t="s">
        <v>3428</v>
      </c>
      <c r="E859" s="1" t="s">
        <v>2114</v>
      </c>
      <c r="F859" s="1" t="s">
        <v>4492</v>
      </c>
      <c r="G859" s="1" t="s">
        <v>2114</v>
      </c>
      <c r="J859" s="37"/>
    </row>
    <row r="860" spans="1:10" ht="15.75" customHeight="1" x14ac:dyDescent="0.2">
      <c r="A860" s="1" t="s">
        <v>930</v>
      </c>
      <c r="B860" s="1" t="s">
        <v>4493</v>
      </c>
      <c r="C860" s="1" t="s">
        <v>2113</v>
      </c>
      <c r="D860" s="1" t="s">
        <v>3433</v>
      </c>
      <c r="E860" s="1" t="s">
        <v>2114</v>
      </c>
      <c r="F860" s="1" t="s">
        <v>4494</v>
      </c>
      <c r="G860" s="1" t="s">
        <v>2114</v>
      </c>
      <c r="J860" s="37"/>
    </row>
    <row r="861" spans="1:10" ht="15.75" customHeight="1" x14ac:dyDescent="0.2">
      <c r="A861" s="1" t="s">
        <v>931</v>
      </c>
      <c r="B861" s="1" t="s">
        <v>1618</v>
      </c>
      <c r="C861" s="1" t="s">
        <v>2113</v>
      </c>
      <c r="D861" s="1" t="s">
        <v>1619</v>
      </c>
      <c r="E861" s="1" t="s">
        <v>2114</v>
      </c>
      <c r="F861" s="1" t="s">
        <v>4496</v>
      </c>
      <c r="G861" s="1" t="s">
        <v>2114</v>
      </c>
      <c r="J861" s="37"/>
    </row>
    <row r="862" spans="1:10" ht="15.75" customHeight="1" x14ac:dyDescent="0.2">
      <c r="A862" s="1" t="s">
        <v>935</v>
      </c>
      <c r="B862" s="1" t="s">
        <v>3413</v>
      </c>
      <c r="C862" s="1" t="s">
        <v>2113</v>
      </c>
      <c r="D862" s="1" t="s">
        <v>2267</v>
      </c>
      <c r="E862" s="1" t="s">
        <v>2114</v>
      </c>
      <c r="F862" s="1" t="s">
        <v>4497</v>
      </c>
      <c r="G862" s="1" t="s">
        <v>2114</v>
      </c>
      <c r="J862" s="37"/>
    </row>
    <row r="863" spans="1:10" ht="15.75" customHeight="1" x14ac:dyDescent="0.2">
      <c r="A863" s="1" t="s">
        <v>935</v>
      </c>
      <c r="B863" s="1" t="s">
        <v>3420</v>
      </c>
      <c r="C863" s="1" t="s">
        <v>2136</v>
      </c>
      <c r="D863" s="1" t="s">
        <v>2267</v>
      </c>
      <c r="E863" s="1">
        <v>99.8</v>
      </c>
      <c r="F863" s="1" t="s">
        <v>4498</v>
      </c>
      <c r="G863" s="1" t="s">
        <v>4497</v>
      </c>
      <c r="J863" s="37"/>
    </row>
    <row r="864" spans="1:10" ht="15.75" customHeight="1" x14ac:dyDescent="0.2">
      <c r="A864" s="1" t="s">
        <v>935</v>
      </c>
      <c r="B864" s="1" t="s">
        <v>3426</v>
      </c>
      <c r="C864" s="1" t="s">
        <v>2136</v>
      </c>
      <c r="D864" s="1" t="s">
        <v>2267</v>
      </c>
      <c r="E864" s="1">
        <v>99.5</v>
      </c>
      <c r="F864" s="1" t="s">
        <v>4499</v>
      </c>
      <c r="G864" s="1" t="s">
        <v>4497</v>
      </c>
      <c r="J864" s="37"/>
    </row>
    <row r="865" spans="1:10" ht="15.75" customHeight="1" x14ac:dyDescent="0.2">
      <c r="A865" s="1" t="s">
        <v>935</v>
      </c>
      <c r="B865" s="1" t="s">
        <v>2735</v>
      </c>
      <c r="C865" s="1" t="s">
        <v>2113</v>
      </c>
      <c r="D865" s="1" t="s">
        <v>2738</v>
      </c>
      <c r="E865" s="1" t="s">
        <v>2114</v>
      </c>
      <c r="F865" s="1" t="s">
        <v>4501</v>
      </c>
      <c r="G865" s="1" t="s">
        <v>2114</v>
      </c>
      <c r="J865" s="37"/>
    </row>
    <row r="866" spans="1:10" ht="15.75" customHeight="1" x14ac:dyDescent="0.2">
      <c r="A866" s="1" t="s">
        <v>936</v>
      </c>
      <c r="B866" s="1" t="s">
        <v>1967</v>
      </c>
      <c r="C866" s="1" t="s">
        <v>2113</v>
      </c>
      <c r="D866" s="1" t="s">
        <v>1968</v>
      </c>
      <c r="E866" s="1" t="s">
        <v>2114</v>
      </c>
      <c r="F866" s="1" t="s">
        <v>4503</v>
      </c>
      <c r="G866" s="1" t="s">
        <v>2114</v>
      </c>
      <c r="J866" s="37"/>
    </row>
    <row r="867" spans="1:10" ht="15.75" customHeight="1" x14ac:dyDescent="0.2">
      <c r="A867" s="1" t="s">
        <v>937</v>
      </c>
      <c r="B867" s="1" t="s">
        <v>1900</v>
      </c>
      <c r="C867" s="1" t="s">
        <v>2113</v>
      </c>
      <c r="D867" s="1" t="s">
        <v>1901</v>
      </c>
      <c r="E867" s="1" t="s">
        <v>2114</v>
      </c>
      <c r="F867" s="1" t="s">
        <v>4504</v>
      </c>
      <c r="G867" s="1" t="s">
        <v>2114</v>
      </c>
      <c r="J867" s="37"/>
    </row>
    <row r="868" spans="1:10" ht="15.75" customHeight="1" x14ac:dyDescent="0.2">
      <c r="A868" s="1" t="s">
        <v>939</v>
      </c>
      <c r="B868" s="1" t="s">
        <v>1921</v>
      </c>
      <c r="C868" s="1" t="s">
        <v>2113</v>
      </c>
      <c r="D868" s="1" t="s">
        <v>1922</v>
      </c>
      <c r="E868" s="1" t="s">
        <v>2114</v>
      </c>
      <c r="F868" s="1" t="s">
        <v>4505</v>
      </c>
      <c r="G868" s="1" t="s">
        <v>2114</v>
      </c>
      <c r="J868" s="37"/>
    </row>
    <row r="869" spans="1:10" ht="15.75" customHeight="1" x14ac:dyDescent="0.2">
      <c r="A869" s="1" t="s">
        <v>939</v>
      </c>
      <c r="B869" s="1" t="s">
        <v>1925</v>
      </c>
      <c r="C869" s="1" t="s">
        <v>2113</v>
      </c>
      <c r="D869" s="1" t="s">
        <v>1927</v>
      </c>
      <c r="E869" s="1" t="s">
        <v>2114</v>
      </c>
      <c r="F869" s="1" t="s">
        <v>4507</v>
      </c>
      <c r="G869" s="1" t="s">
        <v>2114</v>
      </c>
      <c r="J869" s="37"/>
    </row>
    <row r="870" spans="1:10" ht="15.75" customHeight="1" x14ac:dyDescent="0.2">
      <c r="A870" s="1" t="s">
        <v>942</v>
      </c>
      <c r="B870" s="1" t="s">
        <v>4037</v>
      </c>
      <c r="C870" s="1" t="s">
        <v>2113</v>
      </c>
      <c r="D870" s="1" t="s">
        <v>3452</v>
      </c>
      <c r="E870" s="1" t="s">
        <v>2114</v>
      </c>
      <c r="F870" s="1" t="s">
        <v>4508</v>
      </c>
      <c r="G870" s="1" t="s">
        <v>2114</v>
      </c>
      <c r="J870" s="37"/>
    </row>
    <row r="871" spans="1:10" ht="15.75" customHeight="1" x14ac:dyDescent="0.2">
      <c r="A871" s="1" t="s">
        <v>944</v>
      </c>
      <c r="B871" s="1" t="s">
        <v>3126</v>
      </c>
      <c r="C871" s="1" t="s">
        <v>2113</v>
      </c>
      <c r="D871" s="1" t="s">
        <v>3127</v>
      </c>
      <c r="E871" s="1" t="s">
        <v>2114</v>
      </c>
      <c r="F871" s="1" t="s">
        <v>4509</v>
      </c>
      <c r="G871" s="1" t="s">
        <v>2114</v>
      </c>
      <c r="J871" s="37"/>
    </row>
    <row r="872" spans="1:10" ht="15.75" customHeight="1" x14ac:dyDescent="0.2">
      <c r="A872" s="1" t="s">
        <v>948</v>
      </c>
      <c r="B872" s="1" t="s">
        <v>1684</v>
      </c>
      <c r="C872" s="1" t="s">
        <v>2113</v>
      </c>
      <c r="D872" s="1" t="s">
        <v>1685</v>
      </c>
      <c r="E872" s="1" t="s">
        <v>2114</v>
      </c>
      <c r="F872" s="1" t="s">
        <v>4510</v>
      </c>
      <c r="G872" s="1" t="s">
        <v>2114</v>
      </c>
      <c r="J872" s="37"/>
    </row>
    <row r="873" spans="1:10" ht="15.75" customHeight="1" x14ac:dyDescent="0.2">
      <c r="A873" s="1" t="s">
        <v>950</v>
      </c>
      <c r="B873" s="1" t="s">
        <v>4512</v>
      </c>
      <c r="C873" s="1" t="s">
        <v>2113</v>
      </c>
      <c r="D873" s="1" t="s">
        <v>3462</v>
      </c>
      <c r="E873" s="1" t="s">
        <v>2114</v>
      </c>
      <c r="F873" s="1" t="s">
        <v>4513</v>
      </c>
      <c r="G873" s="1" t="s">
        <v>2114</v>
      </c>
      <c r="J873" s="37"/>
    </row>
    <row r="874" spans="1:10" ht="15.75" customHeight="1" x14ac:dyDescent="0.2">
      <c r="A874" s="1" t="s">
        <v>953</v>
      </c>
      <c r="B874" s="1" t="s">
        <v>1987</v>
      </c>
      <c r="C874" s="1" t="s">
        <v>2113</v>
      </c>
      <c r="D874" s="1" t="s">
        <v>1989</v>
      </c>
      <c r="E874" s="1" t="s">
        <v>2114</v>
      </c>
      <c r="F874" s="1" t="s">
        <v>4514</v>
      </c>
      <c r="G874" s="1" t="s">
        <v>2114</v>
      </c>
      <c r="J874" s="37"/>
    </row>
    <row r="875" spans="1:10" ht="15.75" customHeight="1" x14ac:dyDescent="0.2">
      <c r="A875" s="1" t="s">
        <v>955</v>
      </c>
      <c r="B875" s="1" t="s">
        <v>4515</v>
      </c>
      <c r="C875" s="1" t="s">
        <v>2113</v>
      </c>
      <c r="D875" s="1" t="s">
        <v>3466</v>
      </c>
      <c r="E875" s="1" t="s">
        <v>2114</v>
      </c>
      <c r="F875" s="1" t="s">
        <v>4516</v>
      </c>
      <c r="G875" s="1" t="s">
        <v>2114</v>
      </c>
      <c r="J875" s="37"/>
    </row>
    <row r="876" spans="1:10" ht="15.75" customHeight="1" x14ac:dyDescent="0.2">
      <c r="A876" s="1" t="s">
        <v>955</v>
      </c>
      <c r="B876" s="1" t="s">
        <v>4517</v>
      </c>
      <c r="C876" s="1" t="s">
        <v>2113</v>
      </c>
      <c r="D876" s="1" t="s">
        <v>3470</v>
      </c>
      <c r="E876" s="1" t="s">
        <v>2114</v>
      </c>
      <c r="F876" s="1" t="s">
        <v>4518</v>
      </c>
      <c r="G876" s="1" t="s">
        <v>2114</v>
      </c>
      <c r="J876" s="37"/>
    </row>
    <row r="877" spans="1:10" ht="15.75" customHeight="1" x14ac:dyDescent="0.2">
      <c r="A877" s="1" t="s">
        <v>958</v>
      </c>
      <c r="B877" s="1" t="s">
        <v>4520</v>
      </c>
      <c r="C877" s="1" t="s">
        <v>2113</v>
      </c>
      <c r="D877" s="1" t="s">
        <v>2412</v>
      </c>
      <c r="E877" s="1" t="s">
        <v>2114</v>
      </c>
      <c r="F877" s="1" t="s">
        <v>4521</v>
      </c>
      <c r="G877" s="1" t="s">
        <v>2114</v>
      </c>
      <c r="J877" s="37"/>
    </row>
    <row r="878" spans="1:10" ht="15.75" customHeight="1" x14ac:dyDescent="0.2">
      <c r="A878" s="1" t="s">
        <v>958</v>
      </c>
      <c r="B878" s="1" t="s">
        <v>4522</v>
      </c>
      <c r="C878" s="1" t="s">
        <v>2136</v>
      </c>
      <c r="D878" s="1" t="s">
        <v>2412</v>
      </c>
      <c r="E878" s="1">
        <v>99.2</v>
      </c>
      <c r="F878" s="1" t="s">
        <v>4523</v>
      </c>
      <c r="G878" s="1" t="s">
        <v>4521</v>
      </c>
      <c r="J878" s="37"/>
    </row>
    <row r="879" spans="1:10" ht="15.75" customHeight="1" x14ac:dyDescent="0.2">
      <c r="A879" s="1" t="s">
        <v>959</v>
      </c>
      <c r="B879" s="1" t="s">
        <v>4524</v>
      </c>
      <c r="C879" s="1" t="s">
        <v>2113</v>
      </c>
      <c r="D879" s="1" t="s">
        <v>3473</v>
      </c>
      <c r="E879" s="1" t="s">
        <v>2114</v>
      </c>
      <c r="F879" s="1" t="s">
        <v>4525</v>
      </c>
      <c r="G879" s="1" t="s">
        <v>2114</v>
      </c>
      <c r="J879" s="37"/>
    </row>
    <row r="880" spans="1:10" ht="15.75" customHeight="1" x14ac:dyDescent="0.2">
      <c r="A880" s="1" t="s">
        <v>960</v>
      </c>
      <c r="B880" s="1" t="s">
        <v>4526</v>
      </c>
      <c r="C880" s="1" t="s">
        <v>2113</v>
      </c>
      <c r="D880" s="1" t="s">
        <v>3477</v>
      </c>
      <c r="E880" s="1" t="s">
        <v>2114</v>
      </c>
      <c r="F880" s="1" t="s">
        <v>4527</v>
      </c>
      <c r="G880" s="1" t="s">
        <v>2114</v>
      </c>
      <c r="J880" s="37"/>
    </row>
    <row r="881" spans="1:10" ht="15.75" customHeight="1" x14ac:dyDescent="0.2">
      <c r="A881" s="1" t="s">
        <v>960</v>
      </c>
      <c r="B881" s="1" t="s">
        <v>4529</v>
      </c>
      <c r="C881" s="1" t="s">
        <v>2113</v>
      </c>
      <c r="D881" s="1" t="s">
        <v>3481</v>
      </c>
      <c r="E881" s="1" t="s">
        <v>2114</v>
      </c>
      <c r="F881" s="1" t="s">
        <v>4530</v>
      </c>
      <c r="G881" s="1" t="s">
        <v>2114</v>
      </c>
      <c r="J881" s="37"/>
    </row>
    <row r="882" spans="1:10" ht="15.75" customHeight="1" x14ac:dyDescent="0.2">
      <c r="A882" s="1" t="s">
        <v>960</v>
      </c>
      <c r="B882" s="1" t="s">
        <v>4531</v>
      </c>
      <c r="C882" s="1" t="s">
        <v>2113</v>
      </c>
      <c r="D882" s="1" t="s">
        <v>3488</v>
      </c>
      <c r="E882" s="1" t="s">
        <v>2114</v>
      </c>
      <c r="F882" s="1" t="s">
        <v>4532</v>
      </c>
      <c r="G882" s="1" t="s">
        <v>2114</v>
      </c>
      <c r="J882" s="37"/>
    </row>
    <row r="883" spans="1:10" ht="15.75" customHeight="1" x14ac:dyDescent="0.2">
      <c r="A883" s="1" t="s">
        <v>960</v>
      </c>
      <c r="B883" s="1" t="s">
        <v>4533</v>
      </c>
      <c r="C883" s="1" t="s">
        <v>2113</v>
      </c>
      <c r="D883" s="1" t="s">
        <v>3491</v>
      </c>
      <c r="E883" s="1" t="s">
        <v>2114</v>
      </c>
      <c r="F883" s="1" t="s">
        <v>4534</v>
      </c>
      <c r="G883" s="1" t="s">
        <v>2114</v>
      </c>
      <c r="J883" s="37"/>
    </row>
    <row r="884" spans="1:10" ht="15.75" customHeight="1" x14ac:dyDescent="0.2">
      <c r="A884" s="1" t="s">
        <v>960</v>
      </c>
      <c r="B884" s="1" t="s">
        <v>4536</v>
      </c>
      <c r="C884" s="1" t="s">
        <v>2113</v>
      </c>
      <c r="D884" s="1" t="s">
        <v>3497</v>
      </c>
      <c r="E884" s="1" t="s">
        <v>2114</v>
      </c>
      <c r="F884" s="1" t="s">
        <v>4537</v>
      </c>
      <c r="G884" s="1" t="s">
        <v>2114</v>
      </c>
      <c r="J884" s="37"/>
    </row>
    <row r="885" spans="1:10" ht="15.75" customHeight="1" x14ac:dyDescent="0.2">
      <c r="A885" s="1" t="s">
        <v>961</v>
      </c>
      <c r="B885" s="1" t="s">
        <v>4538</v>
      </c>
      <c r="C885" s="1" t="s">
        <v>2113</v>
      </c>
      <c r="D885" s="1" t="s">
        <v>2415</v>
      </c>
      <c r="E885" s="1" t="s">
        <v>2114</v>
      </c>
      <c r="F885" s="1" t="s">
        <v>4539</v>
      </c>
      <c r="G885" s="1" t="s">
        <v>2114</v>
      </c>
      <c r="J885" s="37"/>
    </row>
    <row r="886" spans="1:10" ht="15.75" customHeight="1" x14ac:dyDescent="0.2">
      <c r="A886" s="1" t="s">
        <v>961</v>
      </c>
      <c r="B886" s="1" t="s">
        <v>4541</v>
      </c>
      <c r="C886" s="1" t="s">
        <v>2136</v>
      </c>
      <c r="D886" s="1" t="s">
        <v>2415</v>
      </c>
      <c r="E886" s="1">
        <v>99.2</v>
      </c>
      <c r="F886" s="1" t="s">
        <v>4542</v>
      </c>
      <c r="G886" s="1" t="s">
        <v>4539</v>
      </c>
      <c r="J886" s="37"/>
    </row>
    <row r="887" spans="1:10" ht="15.75" customHeight="1" x14ac:dyDescent="0.2">
      <c r="A887" s="1" t="s">
        <v>965</v>
      </c>
      <c r="B887" s="1" t="s">
        <v>4543</v>
      </c>
      <c r="C887" s="1" t="s">
        <v>2113</v>
      </c>
      <c r="D887" s="1" t="s">
        <v>3500</v>
      </c>
      <c r="E887" s="1" t="s">
        <v>2114</v>
      </c>
      <c r="F887" s="1" t="s">
        <v>4544</v>
      </c>
      <c r="G887" s="1" t="s">
        <v>2114</v>
      </c>
      <c r="J887" s="37"/>
    </row>
    <row r="888" spans="1:10" ht="15.75" customHeight="1" x14ac:dyDescent="0.2">
      <c r="A888" s="1" t="s">
        <v>970</v>
      </c>
      <c r="B888" s="1" t="s">
        <v>1664</v>
      </c>
      <c r="C888" s="1" t="s">
        <v>2113</v>
      </c>
      <c r="D888" s="1" t="s">
        <v>1665</v>
      </c>
      <c r="E888" s="1" t="s">
        <v>2114</v>
      </c>
      <c r="F888" s="1" t="s">
        <v>4545</v>
      </c>
      <c r="G888" s="1" t="s">
        <v>2114</v>
      </c>
      <c r="J888" s="37"/>
    </row>
    <row r="889" spans="1:10" ht="15.75" customHeight="1" x14ac:dyDescent="0.2">
      <c r="A889" s="1" t="s">
        <v>970</v>
      </c>
      <c r="B889" s="1" t="s">
        <v>1676</v>
      </c>
      <c r="C889" s="1" t="s">
        <v>2113</v>
      </c>
      <c r="D889" s="1" t="s">
        <v>1673</v>
      </c>
      <c r="E889" s="1" t="s">
        <v>2114</v>
      </c>
      <c r="F889" s="1" t="s">
        <v>4547</v>
      </c>
      <c r="G889" s="1" t="s">
        <v>2114</v>
      </c>
      <c r="J889" s="37"/>
    </row>
    <row r="890" spans="1:10" ht="15.75" customHeight="1" x14ac:dyDescent="0.2">
      <c r="A890" s="1" t="s">
        <v>970</v>
      </c>
      <c r="B890" s="1" t="s">
        <v>1671</v>
      </c>
      <c r="C890" s="1" t="s">
        <v>2136</v>
      </c>
      <c r="D890" s="1" t="s">
        <v>1673</v>
      </c>
      <c r="E890" s="1">
        <v>99.8</v>
      </c>
      <c r="F890" s="1" t="s">
        <v>4548</v>
      </c>
      <c r="G890" s="1" t="s">
        <v>4547</v>
      </c>
      <c r="J890" s="37"/>
    </row>
    <row r="891" spans="1:10" ht="15.75" customHeight="1" x14ac:dyDescent="0.2">
      <c r="A891" s="1" t="s">
        <v>970</v>
      </c>
      <c r="B891" s="1" t="s">
        <v>1667</v>
      </c>
      <c r="C891" s="1" t="s">
        <v>2113</v>
      </c>
      <c r="D891" s="1" t="s">
        <v>1669</v>
      </c>
      <c r="E891" s="1" t="s">
        <v>2114</v>
      </c>
      <c r="F891" s="1" t="s">
        <v>4549</v>
      </c>
      <c r="G891" s="1" t="s">
        <v>2114</v>
      </c>
      <c r="J891" s="37"/>
    </row>
    <row r="892" spans="1:10" ht="15.75" customHeight="1" x14ac:dyDescent="0.2">
      <c r="A892" s="1" t="s">
        <v>971</v>
      </c>
      <c r="B892" s="1" t="s">
        <v>4551</v>
      </c>
      <c r="C892" s="1" t="s">
        <v>2113</v>
      </c>
      <c r="D892" s="1" t="s">
        <v>3507</v>
      </c>
      <c r="E892" s="1" t="s">
        <v>2114</v>
      </c>
      <c r="F892" s="1" t="s">
        <v>4553</v>
      </c>
      <c r="G892" s="1" t="s">
        <v>2114</v>
      </c>
      <c r="J892" s="37"/>
    </row>
    <row r="893" spans="1:10" ht="15.75" customHeight="1" x14ac:dyDescent="0.2">
      <c r="A893" s="1" t="s">
        <v>974</v>
      </c>
      <c r="B893" s="1" t="s">
        <v>1786</v>
      </c>
      <c r="C893" s="1" t="s">
        <v>2113</v>
      </c>
      <c r="D893" s="1" t="s">
        <v>1787</v>
      </c>
      <c r="E893" s="1" t="s">
        <v>2114</v>
      </c>
      <c r="F893" s="1" t="s">
        <v>4554</v>
      </c>
      <c r="G893" s="1" t="s">
        <v>2114</v>
      </c>
      <c r="J893" s="37"/>
    </row>
    <row r="894" spans="1:10" ht="15.75" customHeight="1" x14ac:dyDescent="0.2">
      <c r="A894" s="1" t="s">
        <v>976</v>
      </c>
      <c r="B894" s="1" t="s">
        <v>4555</v>
      </c>
      <c r="C894" s="1" t="s">
        <v>2113</v>
      </c>
      <c r="D894" s="1" t="s">
        <v>3516</v>
      </c>
      <c r="E894" s="1" t="s">
        <v>2114</v>
      </c>
      <c r="F894" s="1" t="s">
        <v>4556</v>
      </c>
      <c r="G894" s="1" t="s">
        <v>2114</v>
      </c>
      <c r="J894" s="37"/>
    </row>
    <row r="895" spans="1:10" ht="15.75" customHeight="1" x14ac:dyDescent="0.2">
      <c r="A895" s="1" t="s">
        <v>978</v>
      </c>
      <c r="B895" s="1" t="s">
        <v>4558</v>
      </c>
      <c r="C895" s="1" t="s">
        <v>2113</v>
      </c>
      <c r="D895" s="1" t="s">
        <v>3519</v>
      </c>
      <c r="E895" s="1" t="s">
        <v>2114</v>
      </c>
      <c r="F895" s="1" t="s">
        <v>4559</v>
      </c>
      <c r="G895" s="1" t="s">
        <v>2114</v>
      </c>
      <c r="J895" s="37"/>
    </row>
    <row r="896" spans="1:10" ht="15.75" customHeight="1" x14ac:dyDescent="0.2">
      <c r="A896" s="1" t="s">
        <v>981</v>
      </c>
      <c r="B896" s="1" t="s">
        <v>4560</v>
      </c>
      <c r="C896" s="1" t="s">
        <v>2113</v>
      </c>
      <c r="D896" s="1" t="s">
        <v>3522</v>
      </c>
      <c r="E896" s="1" t="s">
        <v>2114</v>
      </c>
      <c r="F896" s="1" t="s">
        <v>4561</v>
      </c>
      <c r="G896" s="1" t="s">
        <v>2114</v>
      </c>
      <c r="J896" s="37"/>
    </row>
    <row r="897" spans="1:10" ht="15.75" customHeight="1" x14ac:dyDescent="0.2">
      <c r="A897" s="1" t="s">
        <v>982</v>
      </c>
      <c r="B897" s="1" t="s">
        <v>4562</v>
      </c>
      <c r="C897" s="1" t="s">
        <v>2113</v>
      </c>
      <c r="D897" s="1" t="s">
        <v>3526</v>
      </c>
      <c r="E897" s="1" t="s">
        <v>2114</v>
      </c>
      <c r="F897" s="1" t="s">
        <v>4564</v>
      </c>
      <c r="G897" s="1" t="s">
        <v>2114</v>
      </c>
      <c r="J897" s="37"/>
    </row>
    <row r="898" spans="1:10" ht="15.75" customHeight="1" x14ac:dyDescent="0.2">
      <c r="A898" s="1" t="s">
        <v>984</v>
      </c>
      <c r="B898" s="1" t="s">
        <v>4565</v>
      </c>
      <c r="C898" s="1" t="s">
        <v>2113</v>
      </c>
      <c r="D898" s="1" t="s">
        <v>3530</v>
      </c>
      <c r="E898" s="1" t="s">
        <v>2114</v>
      </c>
      <c r="F898" s="1" t="s">
        <v>4566</v>
      </c>
      <c r="G898" s="1" t="s">
        <v>2114</v>
      </c>
      <c r="J898" s="37"/>
    </row>
    <row r="899" spans="1:10" ht="15.75" customHeight="1" x14ac:dyDescent="0.2">
      <c r="A899" s="1" t="s">
        <v>984</v>
      </c>
      <c r="B899" s="1" t="s">
        <v>4567</v>
      </c>
      <c r="C899" s="1" t="s">
        <v>2113</v>
      </c>
      <c r="D899" s="1" t="s">
        <v>3534</v>
      </c>
      <c r="E899" s="1" t="s">
        <v>2114</v>
      </c>
      <c r="F899" s="1" t="s">
        <v>4568</v>
      </c>
      <c r="G899" s="1" t="s">
        <v>2114</v>
      </c>
      <c r="J899" s="37"/>
    </row>
    <row r="900" spans="1:10" ht="15.75" customHeight="1" x14ac:dyDescent="0.2">
      <c r="A900" s="1" t="s">
        <v>988</v>
      </c>
      <c r="B900" s="1" t="s">
        <v>4569</v>
      </c>
      <c r="C900" s="1" t="s">
        <v>2113</v>
      </c>
      <c r="D900" s="1" t="s">
        <v>3538</v>
      </c>
      <c r="E900" s="1" t="s">
        <v>2114</v>
      </c>
      <c r="F900" s="1" t="s">
        <v>4570</v>
      </c>
      <c r="G900" s="1" t="s">
        <v>2114</v>
      </c>
      <c r="J900" s="37"/>
    </row>
    <row r="901" spans="1:10" ht="15.75" customHeight="1" x14ac:dyDescent="0.2">
      <c r="A901" s="1" t="s">
        <v>989</v>
      </c>
      <c r="B901" s="1" t="s">
        <v>4571</v>
      </c>
      <c r="C901" s="1" t="s">
        <v>2113</v>
      </c>
      <c r="D901" s="1" t="s">
        <v>3542</v>
      </c>
      <c r="E901" s="1" t="s">
        <v>2114</v>
      </c>
      <c r="F901" s="1" t="s">
        <v>4572</v>
      </c>
      <c r="G901" s="1" t="s">
        <v>2114</v>
      </c>
      <c r="J901" s="37"/>
    </row>
    <row r="902" spans="1:10" ht="15.75" customHeight="1" x14ac:dyDescent="0.2">
      <c r="A902" s="1" t="s">
        <v>990</v>
      </c>
      <c r="B902" s="1" t="s">
        <v>4573</v>
      </c>
      <c r="C902" s="1" t="s">
        <v>2113</v>
      </c>
      <c r="D902" s="1" t="s">
        <v>3547</v>
      </c>
      <c r="E902" s="1" t="s">
        <v>2114</v>
      </c>
      <c r="F902" s="1" t="s">
        <v>4575</v>
      </c>
      <c r="G902" s="1" t="s">
        <v>2114</v>
      </c>
      <c r="J902" s="37"/>
    </row>
    <row r="903" spans="1:10" ht="15.75" customHeight="1" x14ac:dyDescent="0.2">
      <c r="A903" s="1" t="s">
        <v>991</v>
      </c>
      <c r="B903" s="1" t="s">
        <v>4576</v>
      </c>
      <c r="C903" s="1" t="s">
        <v>2113</v>
      </c>
      <c r="D903" s="1" t="s">
        <v>3551</v>
      </c>
      <c r="E903" s="1" t="s">
        <v>2114</v>
      </c>
      <c r="F903" s="1" t="s">
        <v>4577</v>
      </c>
      <c r="G903" s="1" t="s">
        <v>2114</v>
      </c>
      <c r="J903" s="37"/>
    </row>
    <row r="904" spans="1:10" ht="15.75" customHeight="1" x14ac:dyDescent="0.2">
      <c r="A904" s="1" t="s">
        <v>997</v>
      </c>
      <c r="B904" s="1" t="s">
        <v>2718</v>
      </c>
      <c r="C904" s="1" t="s">
        <v>2113</v>
      </c>
      <c r="D904" s="1" t="s">
        <v>2719</v>
      </c>
      <c r="E904" s="1" t="s">
        <v>2114</v>
      </c>
      <c r="F904" s="1" t="s">
        <v>4578</v>
      </c>
      <c r="G904" s="1" t="s">
        <v>2114</v>
      </c>
      <c r="J904" s="37"/>
    </row>
    <row r="905" spans="1:10" ht="15.75" customHeight="1" x14ac:dyDescent="0.2">
      <c r="A905" s="1" t="s">
        <v>998</v>
      </c>
      <c r="B905" s="1" t="s">
        <v>4579</v>
      </c>
      <c r="C905" s="1" t="s">
        <v>2113</v>
      </c>
      <c r="D905" s="1" t="s">
        <v>3560</v>
      </c>
      <c r="E905" s="1" t="s">
        <v>2114</v>
      </c>
      <c r="F905" s="1" t="s">
        <v>4581</v>
      </c>
      <c r="G905" s="1" t="s">
        <v>2114</v>
      </c>
      <c r="J905" s="37"/>
    </row>
    <row r="906" spans="1:10" ht="15.75" customHeight="1" x14ac:dyDescent="0.2">
      <c r="A906" s="1" t="s">
        <v>1000</v>
      </c>
      <c r="B906" s="1" t="s">
        <v>4582</v>
      </c>
      <c r="C906" s="1" t="s">
        <v>2113</v>
      </c>
      <c r="D906" s="1" t="s">
        <v>2419</v>
      </c>
      <c r="E906" s="1" t="s">
        <v>2114</v>
      </c>
      <c r="F906" s="1" t="s">
        <v>4584</v>
      </c>
      <c r="G906" s="1" t="s">
        <v>2114</v>
      </c>
      <c r="J906" s="37"/>
    </row>
    <row r="907" spans="1:10" ht="15.75" customHeight="1" x14ac:dyDescent="0.2">
      <c r="A907" s="1" t="s">
        <v>1000</v>
      </c>
      <c r="B907" s="1" t="s">
        <v>4585</v>
      </c>
      <c r="C907" s="1" t="s">
        <v>2136</v>
      </c>
      <c r="D907" s="1" t="s">
        <v>2419</v>
      </c>
      <c r="E907" s="1">
        <v>99</v>
      </c>
      <c r="F907" s="1" t="s">
        <v>4586</v>
      </c>
      <c r="G907" s="1" t="s">
        <v>4584</v>
      </c>
      <c r="J907" s="37"/>
    </row>
    <row r="908" spans="1:10" ht="15.75" customHeight="1" x14ac:dyDescent="0.2">
      <c r="A908" s="1" t="s">
        <v>1001</v>
      </c>
      <c r="B908" s="1" t="s">
        <v>4587</v>
      </c>
      <c r="C908" s="1" t="s">
        <v>2113</v>
      </c>
      <c r="D908" s="1" t="s">
        <v>3564</v>
      </c>
      <c r="E908" s="1" t="s">
        <v>2114</v>
      </c>
      <c r="F908" s="1" t="s">
        <v>4588</v>
      </c>
      <c r="G908" s="1" t="s">
        <v>2114</v>
      </c>
      <c r="J908" s="37"/>
    </row>
    <row r="909" spans="1:10" ht="15.75" customHeight="1" x14ac:dyDescent="0.2">
      <c r="A909" s="1" t="s">
        <v>1001</v>
      </c>
      <c r="B909" s="1" t="s">
        <v>4589</v>
      </c>
      <c r="C909" s="1" t="s">
        <v>2113</v>
      </c>
      <c r="D909" s="1" t="s">
        <v>3568</v>
      </c>
      <c r="E909" s="1" t="s">
        <v>2114</v>
      </c>
      <c r="F909" s="1" t="s">
        <v>4590</v>
      </c>
      <c r="G909" s="1" t="s">
        <v>2114</v>
      </c>
      <c r="J909" s="37"/>
    </row>
    <row r="910" spans="1:10" ht="15.75" customHeight="1" x14ac:dyDescent="0.2">
      <c r="A910" s="1" t="s">
        <v>1004</v>
      </c>
      <c r="B910" s="1" t="s">
        <v>4591</v>
      </c>
      <c r="C910" s="1" t="s">
        <v>2113</v>
      </c>
      <c r="D910" s="1" t="s">
        <v>3573</v>
      </c>
      <c r="E910" s="1" t="s">
        <v>2114</v>
      </c>
      <c r="F910" s="1" t="s">
        <v>4592</v>
      </c>
      <c r="G910" s="1" t="s">
        <v>2114</v>
      </c>
      <c r="J910" s="37"/>
    </row>
    <row r="911" spans="1:10" ht="15.75" customHeight="1" x14ac:dyDescent="0.2">
      <c r="A911" s="1" t="s">
        <v>1004</v>
      </c>
      <c r="B911" s="1" t="s">
        <v>4593</v>
      </c>
      <c r="C911" s="1" t="s">
        <v>2113</v>
      </c>
      <c r="D911" s="1" t="s">
        <v>3576</v>
      </c>
      <c r="E911" s="1" t="s">
        <v>2114</v>
      </c>
      <c r="F911" s="1" t="s">
        <v>4595</v>
      </c>
      <c r="G911" s="1" t="s">
        <v>2114</v>
      </c>
      <c r="J911" s="37"/>
    </row>
    <row r="912" spans="1:10" ht="15.75" customHeight="1" x14ac:dyDescent="0.2">
      <c r="A912" s="1" t="s">
        <v>1007</v>
      </c>
      <c r="B912" s="1" t="s">
        <v>4596</v>
      </c>
      <c r="C912" s="1" t="s">
        <v>2113</v>
      </c>
      <c r="D912" s="1" t="s">
        <v>3581</v>
      </c>
      <c r="E912" s="1" t="s">
        <v>2114</v>
      </c>
      <c r="F912" s="1" t="s">
        <v>4597</v>
      </c>
      <c r="G912" s="1" t="s">
        <v>2114</v>
      </c>
      <c r="J912" s="37"/>
    </row>
    <row r="913" spans="1:10" ht="15.75" customHeight="1" x14ac:dyDescent="0.2">
      <c r="A913" s="1" t="s">
        <v>1008</v>
      </c>
      <c r="B913" s="1" t="s">
        <v>4598</v>
      </c>
      <c r="C913" s="1" t="s">
        <v>2113</v>
      </c>
      <c r="D913" s="1" t="s">
        <v>3585</v>
      </c>
      <c r="E913" s="1" t="s">
        <v>2114</v>
      </c>
      <c r="F913" s="1" t="s">
        <v>4599</v>
      </c>
      <c r="G913" s="1" t="s">
        <v>2114</v>
      </c>
      <c r="J913" s="37"/>
    </row>
    <row r="914" spans="1:10" ht="15.75" customHeight="1" x14ac:dyDescent="0.2">
      <c r="A914" s="1" t="s">
        <v>1009</v>
      </c>
      <c r="B914" s="1" t="s">
        <v>4600</v>
      </c>
      <c r="C914" s="1" t="s">
        <v>2113</v>
      </c>
      <c r="D914" s="1" t="s">
        <v>3590</v>
      </c>
      <c r="E914" s="1" t="s">
        <v>2114</v>
      </c>
      <c r="F914" s="1" t="s">
        <v>4601</v>
      </c>
      <c r="G914" s="1" t="s">
        <v>2114</v>
      </c>
      <c r="J914" s="37"/>
    </row>
    <row r="915" spans="1:10" ht="15.75" customHeight="1" x14ac:dyDescent="0.2">
      <c r="A915" s="1" t="s">
        <v>1010</v>
      </c>
      <c r="B915" s="1" t="s">
        <v>4603</v>
      </c>
      <c r="C915" s="1" t="s">
        <v>2113</v>
      </c>
      <c r="D915" s="1" t="s">
        <v>3595</v>
      </c>
      <c r="E915" s="1" t="s">
        <v>2114</v>
      </c>
      <c r="F915" s="1" t="s">
        <v>4604</v>
      </c>
      <c r="G915" s="1" t="s">
        <v>2114</v>
      </c>
      <c r="J915" s="37"/>
    </row>
    <row r="916" spans="1:10" ht="15.75" customHeight="1" x14ac:dyDescent="0.2">
      <c r="A916" s="1" t="s">
        <v>1012</v>
      </c>
      <c r="B916" s="1" t="s">
        <v>4606</v>
      </c>
      <c r="C916" s="1" t="s">
        <v>2113</v>
      </c>
      <c r="D916" s="1" t="s">
        <v>3601</v>
      </c>
      <c r="E916" s="1" t="s">
        <v>2114</v>
      </c>
      <c r="F916" s="1" t="s">
        <v>4607</v>
      </c>
      <c r="G916" s="1" t="s">
        <v>2114</v>
      </c>
      <c r="J916" s="37"/>
    </row>
    <row r="917" spans="1:10" ht="15.75" customHeight="1" x14ac:dyDescent="0.2">
      <c r="A917" s="1" t="s">
        <v>1013</v>
      </c>
      <c r="B917" s="1" t="s">
        <v>4608</v>
      </c>
      <c r="C917" s="1" t="s">
        <v>2113</v>
      </c>
      <c r="D917" s="1" t="s">
        <v>3604</v>
      </c>
      <c r="E917" s="1" t="s">
        <v>2114</v>
      </c>
      <c r="F917" s="1" t="s">
        <v>4609</v>
      </c>
      <c r="G917" s="1" t="s">
        <v>2114</v>
      </c>
      <c r="J917" s="37"/>
    </row>
    <row r="918" spans="1:10" ht="15.75" customHeight="1" x14ac:dyDescent="0.2">
      <c r="A918" s="1" t="s">
        <v>1015</v>
      </c>
      <c r="B918" s="1" t="s">
        <v>4611</v>
      </c>
      <c r="C918" s="1" t="s">
        <v>2113</v>
      </c>
      <c r="D918" s="1" t="s">
        <v>3608</v>
      </c>
      <c r="E918" s="1" t="s">
        <v>2114</v>
      </c>
      <c r="F918" s="1" t="s">
        <v>4613</v>
      </c>
      <c r="G918" s="1" t="s">
        <v>2114</v>
      </c>
      <c r="J918" s="37"/>
    </row>
    <row r="919" spans="1:10" ht="15.75" customHeight="1" x14ac:dyDescent="0.2">
      <c r="A919" s="1" t="s">
        <v>1016</v>
      </c>
      <c r="B919" s="1" t="s">
        <v>4615</v>
      </c>
      <c r="C919" s="1" t="s">
        <v>2113</v>
      </c>
      <c r="D919" s="1" t="s">
        <v>3612</v>
      </c>
      <c r="E919" s="1" t="s">
        <v>2114</v>
      </c>
      <c r="F919" s="1" t="s">
        <v>4616</v>
      </c>
      <c r="G919" s="1" t="s">
        <v>2114</v>
      </c>
      <c r="J919" s="37"/>
    </row>
    <row r="920" spans="1:10" ht="15.75" customHeight="1" x14ac:dyDescent="0.2">
      <c r="A920" s="1" t="s">
        <v>1016</v>
      </c>
      <c r="B920" s="1" t="s">
        <v>1803</v>
      </c>
      <c r="C920" s="1" t="s">
        <v>2113</v>
      </c>
      <c r="D920" s="1" t="s">
        <v>1806</v>
      </c>
      <c r="E920" s="1" t="s">
        <v>2114</v>
      </c>
      <c r="F920" s="1" t="s">
        <v>4617</v>
      </c>
      <c r="G920" s="1" t="s">
        <v>2114</v>
      </c>
      <c r="J920" s="37"/>
    </row>
    <row r="921" spans="1:10" ht="15.75" customHeight="1" x14ac:dyDescent="0.2">
      <c r="A921" s="1" t="s">
        <v>1017</v>
      </c>
      <c r="B921" s="1" t="s">
        <v>4619</v>
      </c>
      <c r="C921" s="1" t="s">
        <v>2113</v>
      </c>
      <c r="D921" s="1" t="s">
        <v>3616</v>
      </c>
      <c r="E921" s="1" t="s">
        <v>2114</v>
      </c>
      <c r="F921" s="1" t="s">
        <v>4620</v>
      </c>
      <c r="G921" s="1" t="s">
        <v>2114</v>
      </c>
      <c r="J921" s="37"/>
    </row>
    <row r="922" spans="1:10" ht="15.75" customHeight="1" x14ac:dyDescent="0.2">
      <c r="A922" s="1" t="s">
        <v>1017</v>
      </c>
      <c r="B922" s="1" t="s">
        <v>4621</v>
      </c>
      <c r="C922" s="1" t="s">
        <v>2113</v>
      </c>
      <c r="D922" s="1" t="s">
        <v>3619</v>
      </c>
      <c r="E922" s="1" t="s">
        <v>2114</v>
      </c>
      <c r="F922" s="1" t="s">
        <v>4622</v>
      </c>
      <c r="G922" s="1" t="s">
        <v>2114</v>
      </c>
      <c r="J922" s="37"/>
    </row>
    <row r="923" spans="1:10" ht="15.75" customHeight="1" x14ac:dyDescent="0.2">
      <c r="A923" s="1" t="s">
        <v>1018</v>
      </c>
      <c r="B923" s="1" t="s">
        <v>1757</v>
      </c>
      <c r="C923" s="1" t="s">
        <v>2113</v>
      </c>
      <c r="D923" s="1" t="s">
        <v>1759</v>
      </c>
      <c r="E923" s="1" t="s">
        <v>2114</v>
      </c>
      <c r="F923" s="1" t="s">
        <v>4623</v>
      </c>
      <c r="G923" s="1" t="s">
        <v>2114</v>
      </c>
      <c r="J923" s="37"/>
    </row>
    <row r="924" spans="1:10" ht="15.75" customHeight="1" x14ac:dyDescent="0.2">
      <c r="A924" s="1" t="s">
        <v>1020</v>
      </c>
      <c r="B924" s="1" t="s">
        <v>4624</v>
      </c>
      <c r="C924" s="1" t="s">
        <v>2113</v>
      </c>
      <c r="D924" s="1" t="s">
        <v>3626</v>
      </c>
      <c r="E924" s="1" t="s">
        <v>2114</v>
      </c>
      <c r="F924" s="1" t="s">
        <v>4625</v>
      </c>
      <c r="G924" s="1" t="s">
        <v>2114</v>
      </c>
      <c r="J924" s="37"/>
    </row>
    <row r="925" spans="1:10" ht="15.75" customHeight="1" x14ac:dyDescent="0.2">
      <c r="A925" s="1" t="s">
        <v>1020</v>
      </c>
      <c r="B925" s="1" t="s">
        <v>2240</v>
      </c>
      <c r="C925" s="1" t="s">
        <v>2113</v>
      </c>
      <c r="D925" s="1" t="s">
        <v>2243</v>
      </c>
      <c r="E925" s="1" t="s">
        <v>2114</v>
      </c>
      <c r="F925" s="1" t="s">
        <v>4627</v>
      </c>
      <c r="G925" s="1" t="s">
        <v>2114</v>
      </c>
      <c r="J925" s="37"/>
    </row>
    <row r="926" spans="1:10" ht="15.75" customHeight="1" x14ac:dyDescent="0.2">
      <c r="A926" s="1" t="s">
        <v>1023</v>
      </c>
      <c r="B926" s="1" t="s">
        <v>2252</v>
      </c>
      <c r="C926" s="1" t="s">
        <v>2113</v>
      </c>
      <c r="D926" s="1" t="s">
        <v>2255</v>
      </c>
      <c r="E926" s="1" t="s">
        <v>2114</v>
      </c>
      <c r="F926" s="1" t="s">
        <v>4628</v>
      </c>
      <c r="G926" s="1" t="s">
        <v>2114</v>
      </c>
      <c r="J926" s="37"/>
    </row>
    <row r="927" spans="1:10" ht="15.75" customHeight="1" x14ac:dyDescent="0.2">
      <c r="A927" s="1" t="s">
        <v>1024</v>
      </c>
      <c r="B927" s="1" t="s">
        <v>4629</v>
      </c>
      <c r="C927" s="1" t="s">
        <v>2113</v>
      </c>
      <c r="D927" s="1" t="s">
        <v>2421</v>
      </c>
      <c r="E927" s="1" t="s">
        <v>2114</v>
      </c>
      <c r="F927" s="1" t="s">
        <v>4630</v>
      </c>
      <c r="G927" s="1" t="s">
        <v>2114</v>
      </c>
      <c r="J927" s="37"/>
    </row>
    <row r="928" spans="1:10" ht="15.75" customHeight="1" x14ac:dyDescent="0.2">
      <c r="A928" s="1" t="s">
        <v>1024</v>
      </c>
      <c r="B928" s="1" t="s">
        <v>4631</v>
      </c>
      <c r="C928" s="1" t="s">
        <v>2136</v>
      </c>
      <c r="D928" s="1" t="s">
        <v>2421</v>
      </c>
      <c r="E928" s="1">
        <v>99.7</v>
      </c>
      <c r="F928" s="1" t="s">
        <v>4632</v>
      </c>
      <c r="G928" s="1" t="s">
        <v>4630</v>
      </c>
      <c r="J928" s="37"/>
    </row>
    <row r="929" spans="1:10" ht="15.75" customHeight="1" x14ac:dyDescent="0.2">
      <c r="A929" s="1" t="s">
        <v>1024</v>
      </c>
      <c r="B929" s="1" t="s">
        <v>1780</v>
      </c>
      <c r="C929" s="1" t="s">
        <v>2113</v>
      </c>
      <c r="D929" s="1" t="s">
        <v>1782</v>
      </c>
      <c r="E929" s="1" t="s">
        <v>2114</v>
      </c>
      <c r="F929" s="1" t="s">
        <v>4634</v>
      </c>
      <c r="G929" s="1" t="s">
        <v>2114</v>
      </c>
      <c r="J929" s="37"/>
    </row>
    <row r="930" spans="1:10" ht="15.75" customHeight="1" x14ac:dyDescent="0.2">
      <c r="A930" s="1" t="s">
        <v>1025</v>
      </c>
      <c r="B930" s="1" t="s">
        <v>4635</v>
      </c>
      <c r="C930" s="1" t="s">
        <v>2113</v>
      </c>
      <c r="D930" s="1" t="s">
        <v>2424</v>
      </c>
      <c r="E930" s="1" t="s">
        <v>2114</v>
      </c>
      <c r="F930" s="1" t="s">
        <v>4636</v>
      </c>
      <c r="G930" s="1" t="s">
        <v>2114</v>
      </c>
      <c r="J930" s="37"/>
    </row>
    <row r="931" spans="1:10" ht="15.75" customHeight="1" x14ac:dyDescent="0.2">
      <c r="A931" s="1" t="s">
        <v>1025</v>
      </c>
      <c r="B931" s="1" t="s">
        <v>4637</v>
      </c>
      <c r="C931" s="1" t="s">
        <v>2136</v>
      </c>
      <c r="D931" s="1" t="s">
        <v>2424</v>
      </c>
      <c r="E931" s="1">
        <v>99.2</v>
      </c>
      <c r="F931" s="1" t="s">
        <v>4638</v>
      </c>
      <c r="G931" s="1" t="s">
        <v>4636</v>
      </c>
      <c r="J931" s="37"/>
    </row>
    <row r="932" spans="1:10" ht="15.75" customHeight="1" x14ac:dyDescent="0.2">
      <c r="A932" s="1" t="s">
        <v>1025</v>
      </c>
      <c r="B932" s="1" t="s">
        <v>1794</v>
      </c>
      <c r="C932" s="1" t="s">
        <v>2113</v>
      </c>
      <c r="D932" s="1" t="s">
        <v>1796</v>
      </c>
      <c r="E932" s="1" t="s">
        <v>2114</v>
      </c>
      <c r="F932" s="1" t="s">
        <v>4639</v>
      </c>
      <c r="G932" s="1" t="s">
        <v>2114</v>
      </c>
      <c r="J932" s="37"/>
    </row>
    <row r="933" spans="1:10" ht="15.75" customHeight="1" x14ac:dyDescent="0.2">
      <c r="A933" s="1" t="s">
        <v>1026</v>
      </c>
      <c r="B933" s="1" t="s">
        <v>2212</v>
      </c>
      <c r="C933" s="1" t="s">
        <v>2113</v>
      </c>
      <c r="D933" s="1" t="s">
        <v>2216</v>
      </c>
      <c r="E933" s="1" t="s">
        <v>2114</v>
      </c>
      <c r="F933" s="1" t="s">
        <v>4640</v>
      </c>
      <c r="G933" s="1" t="s">
        <v>2114</v>
      </c>
      <c r="J933" s="37"/>
    </row>
    <row r="934" spans="1:10" ht="15.75" customHeight="1" x14ac:dyDescent="0.2">
      <c r="A934" s="1" t="s">
        <v>1027</v>
      </c>
      <c r="B934" s="1" t="s">
        <v>4641</v>
      </c>
      <c r="C934" s="1" t="s">
        <v>2113</v>
      </c>
      <c r="D934" s="1" t="s">
        <v>2199</v>
      </c>
      <c r="E934" s="1" t="s">
        <v>2114</v>
      </c>
      <c r="F934" s="1" t="s">
        <v>4643</v>
      </c>
      <c r="G934" s="1" t="s">
        <v>2114</v>
      </c>
      <c r="J934" s="37"/>
    </row>
    <row r="935" spans="1:10" ht="15.75" customHeight="1" x14ac:dyDescent="0.2">
      <c r="A935" s="1" t="s">
        <v>1276</v>
      </c>
      <c r="B935" s="1" t="s">
        <v>4644</v>
      </c>
      <c r="C935" s="1" t="s">
        <v>2136</v>
      </c>
      <c r="D935" s="1" t="s">
        <v>2199</v>
      </c>
      <c r="E935" s="1">
        <v>99.7</v>
      </c>
      <c r="F935" s="1" t="s">
        <v>4645</v>
      </c>
      <c r="G935" s="1" t="s">
        <v>4643</v>
      </c>
      <c r="J935" s="37"/>
    </row>
    <row r="936" spans="1:10" ht="15.75" customHeight="1" x14ac:dyDescent="0.2">
      <c r="A936" s="1" t="s">
        <v>1027</v>
      </c>
      <c r="B936" s="1" t="s">
        <v>4646</v>
      </c>
      <c r="C936" s="1" t="s">
        <v>2136</v>
      </c>
      <c r="D936" s="1" t="s">
        <v>2199</v>
      </c>
      <c r="E936" s="1">
        <v>99.5</v>
      </c>
      <c r="F936" s="1" t="s">
        <v>4647</v>
      </c>
      <c r="G936" s="1" t="s">
        <v>4643</v>
      </c>
      <c r="J936" s="37"/>
    </row>
    <row r="937" spans="1:10" ht="15.75" customHeight="1" x14ac:dyDescent="0.2">
      <c r="A937" s="1" t="s">
        <v>1270</v>
      </c>
      <c r="B937" s="1" t="s">
        <v>4648</v>
      </c>
      <c r="C937" s="1" t="s">
        <v>2136</v>
      </c>
      <c r="D937" s="1" t="s">
        <v>2199</v>
      </c>
      <c r="E937" s="1">
        <v>99.5</v>
      </c>
      <c r="F937" s="1" t="s">
        <v>4649</v>
      </c>
      <c r="G937" s="1" t="s">
        <v>4643</v>
      </c>
      <c r="J937" s="37"/>
    </row>
    <row r="938" spans="1:10" ht="15.75" customHeight="1" x14ac:dyDescent="0.2">
      <c r="A938" s="1" t="s">
        <v>1030</v>
      </c>
      <c r="B938" s="1" t="s">
        <v>3744</v>
      </c>
      <c r="C938" s="1" t="s">
        <v>2113</v>
      </c>
      <c r="D938" s="1" t="s">
        <v>3646</v>
      </c>
      <c r="E938" s="1" t="s">
        <v>2114</v>
      </c>
      <c r="F938" s="1" t="s">
        <v>4650</v>
      </c>
      <c r="G938" s="1" t="s">
        <v>2114</v>
      </c>
      <c r="J938" s="37"/>
    </row>
    <row r="939" spans="1:10" ht="15.75" customHeight="1" x14ac:dyDescent="0.2">
      <c r="A939" s="1" t="s">
        <v>1030</v>
      </c>
      <c r="B939" s="1" t="s">
        <v>4652</v>
      </c>
      <c r="C939" s="1" t="s">
        <v>2113</v>
      </c>
      <c r="D939" s="1" t="s">
        <v>3648</v>
      </c>
      <c r="E939" s="1" t="s">
        <v>2114</v>
      </c>
      <c r="F939" s="1" t="s">
        <v>4653</v>
      </c>
      <c r="G939" s="1" t="s">
        <v>2114</v>
      </c>
      <c r="J939" s="37"/>
    </row>
    <row r="940" spans="1:10" ht="15.75" customHeight="1" x14ac:dyDescent="0.2">
      <c r="A940" s="1" t="s">
        <v>1032</v>
      </c>
      <c r="B940" s="1" t="s">
        <v>3893</v>
      </c>
      <c r="C940" s="1" t="s">
        <v>2113</v>
      </c>
      <c r="D940" s="1" t="s">
        <v>2427</v>
      </c>
      <c r="E940" s="1" t="s">
        <v>2114</v>
      </c>
      <c r="F940" s="1" t="s">
        <v>4654</v>
      </c>
      <c r="G940" s="1" t="s">
        <v>2114</v>
      </c>
      <c r="J940" s="37"/>
    </row>
    <row r="941" spans="1:10" ht="15.75" customHeight="1" x14ac:dyDescent="0.2">
      <c r="A941" s="1" t="s">
        <v>1032</v>
      </c>
      <c r="B941" s="1" t="s">
        <v>3900</v>
      </c>
      <c r="C941" s="1" t="s">
        <v>2136</v>
      </c>
      <c r="D941" s="1" t="s">
        <v>2427</v>
      </c>
      <c r="E941" s="1">
        <v>99.5</v>
      </c>
      <c r="F941" s="1" t="s">
        <v>4655</v>
      </c>
      <c r="G941" s="1" t="s">
        <v>4654</v>
      </c>
      <c r="J941" s="37"/>
    </row>
    <row r="942" spans="1:10" ht="15.75" customHeight="1" x14ac:dyDescent="0.2">
      <c r="A942" s="1" t="s">
        <v>1033</v>
      </c>
      <c r="B942" s="1" t="s">
        <v>2054</v>
      </c>
      <c r="C942" s="1" t="s">
        <v>2113</v>
      </c>
      <c r="D942" s="1" t="s">
        <v>2055</v>
      </c>
      <c r="E942" s="1" t="s">
        <v>2114</v>
      </c>
      <c r="F942" s="1" t="s">
        <v>4656</v>
      </c>
      <c r="G942" s="1" t="s">
        <v>2114</v>
      </c>
      <c r="J942" s="37"/>
    </row>
    <row r="943" spans="1:10" ht="15.75" customHeight="1" x14ac:dyDescent="0.2">
      <c r="A943" s="1" t="s">
        <v>1035</v>
      </c>
      <c r="B943" s="1" t="s">
        <v>2051</v>
      </c>
      <c r="C943" s="1" t="s">
        <v>2113</v>
      </c>
      <c r="D943" s="1" t="s">
        <v>2052</v>
      </c>
      <c r="E943" s="1" t="s">
        <v>2114</v>
      </c>
      <c r="F943" s="1" t="s">
        <v>4657</v>
      </c>
      <c r="G943" s="1" t="s">
        <v>2114</v>
      </c>
      <c r="J943" s="37"/>
    </row>
    <row r="944" spans="1:10" ht="15.75" customHeight="1" x14ac:dyDescent="0.2">
      <c r="A944" s="1" t="s">
        <v>1037</v>
      </c>
      <c r="B944" s="1" t="s">
        <v>1837</v>
      </c>
      <c r="C944" s="1" t="s">
        <v>2113</v>
      </c>
      <c r="D944" s="1" t="s">
        <v>1838</v>
      </c>
      <c r="E944" s="1" t="s">
        <v>2114</v>
      </c>
      <c r="F944" s="1" t="s">
        <v>4659</v>
      </c>
      <c r="G944" s="1" t="s">
        <v>2114</v>
      </c>
      <c r="J944" s="37"/>
    </row>
    <row r="945" spans="1:10" ht="15.75" customHeight="1" x14ac:dyDescent="0.2">
      <c r="A945" s="1" t="s">
        <v>586</v>
      </c>
      <c r="B945" s="1" t="s">
        <v>2071</v>
      </c>
      <c r="C945" s="1" t="s">
        <v>2113</v>
      </c>
      <c r="D945" s="1" t="s">
        <v>2072</v>
      </c>
      <c r="E945" s="1" t="s">
        <v>2114</v>
      </c>
      <c r="F945" s="1" t="s">
        <v>4660</v>
      </c>
      <c r="G945" s="1" t="s">
        <v>2114</v>
      </c>
      <c r="J945" s="37"/>
    </row>
    <row r="946" spans="1:10" ht="15.75" customHeight="1" x14ac:dyDescent="0.2">
      <c r="A946" s="1" t="s">
        <v>1040</v>
      </c>
      <c r="B946" s="1" t="s">
        <v>2044</v>
      </c>
      <c r="C946" s="1" t="s">
        <v>2113</v>
      </c>
      <c r="D946" s="1" t="s">
        <v>2045</v>
      </c>
      <c r="E946" s="1" t="s">
        <v>2114</v>
      </c>
      <c r="F946" s="1" t="s">
        <v>4661</v>
      </c>
      <c r="G946" s="1" t="s">
        <v>2114</v>
      </c>
      <c r="J946" s="37"/>
    </row>
    <row r="947" spans="1:10" ht="15.75" customHeight="1" x14ac:dyDescent="0.2">
      <c r="A947" s="1" t="s">
        <v>1040</v>
      </c>
      <c r="B947" s="1" t="s">
        <v>4662</v>
      </c>
      <c r="C947" s="1" t="s">
        <v>2113</v>
      </c>
      <c r="D947" s="1" t="s">
        <v>3665</v>
      </c>
      <c r="E947" s="1" t="s">
        <v>2114</v>
      </c>
      <c r="F947" s="1" t="s">
        <v>4663</v>
      </c>
      <c r="G947" s="1" t="s">
        <v>2114</v>
      </c>
      <c r="J947" s="37"/>
    </row>
    <row r="948" spans="1:10" ht="15.75" customHeight="1" x14ac:dyDescent="0.2">
      <c r="A948" s="1" t="s">
        <v>1041</v>
      </c>
      <c r="B948" s="1" t="s">
        <v>1540</v>
      </c>
      <c r="C948" s="1" t="s">
        <v>2113</v>
      </c>
      <c r="D948" s="1" t="s">
        <v>1541</v>
      </c>
      <c r="E948" s="1" t="s">
        <v>2114</v>
      </c>
      <c r="F948" s="1" t="s">
        <v>4664</v>
      </c>
      <c r="G948" s="1" t="s">
        <v>2114</v>
      </c>
      <c r="J948" s="37"/>
    </row>
    <row r="949" spans="1:10" ht="15.75" customHeight="1" x14ac:dyDescent="0.2">
      <c r="A949" s="1" t="s">
        <v>1041</v>
      </c>
      <c r="B949" s="1" t="s">
        <v>1457</v>
      </c>
      <c r="C949" s="1" t="s">
        <v>2113</v>
      </c>
      <c r="D949" s="1" t="s">
        <v>1459</v>
      </c>
      <c r="E949" s="1" t="s">
        <v>2114</v>
      </c>
      <c r="F949" s="1" t="s">
        <v>4666</v>
      </c>
      <c r="G949" s="1" t="s">
        <v>2114</v>
      </c>
      <c r="J949" s="37"/>
    </row>
    <row r="950" spans="1:10" ht="15.75" customHeight="1" x14ac:dyDescent="0.2">
      <c r="A950" s="1" t="s">
        <v>1043</v>
      </c>
      <c r="B950" s="1" t="s">
        <v>2282</v>
      </c>
      <c r="C950" s="1" t="s">
        <v>2113</v>
      </c>
      <c r="D950" s="1" t="s">
        <v>2284</v>
      </c>
      <c r="E950" s="1" t="s">
        <v>2114</v>
      </c>
      <c r="F950" s="1" t="s">
        <v>4667</v>
      </c>
      <c r="G950" s="1" t="s">
        <v>2114</v>
      </c>
      <c r="J950" s="37"/>
    </row>
    <row r="951" spans="1:10" ht="15.75" customHeight="1" x14ac:dyDescent="0.2">
      <c r="A951" s="1" t="s">
        <v>349</v>
      </c>
      <c r="B951" s="1" t="s">
        <v>2106</v>
      </c>
      <c r="C951" s="1" t="s">
        <v>2113</v>
      </c>
      <c r="D951" s="1" t="s">
        <v>2107</v>
      </c>
      <c r="E951" s="1" t="s">
        <v>2114</v>
      </c>
      <c r="F951" s="1" t="s">
        <v>4668</v>
      </c>
      <c r="G951" s="1" t="s">
        <v>2114</v>
      </c>
      <c r="J951" s="37"/>
    </row>
    <row r="952" spans="1:10" ht="15.75" customHeight="1" x14ac:dyDescent="0.2">
      <c r="A952" s="1" t="s">
        <v>349</v>
      </c>
      <c r="B952" s="1" t="s">
        <v>346</v>
      </c>
      <c r="C952" s="1" t="s">
        <v>2113</v>
      </c>
      <c r="D952" s="1" t="s">
        <v>350</v>
      </c>
      <c r="E952" s="1" t="s">
        <v>2114</v>
      </c>
      <c r="F952" s="1" t="s">
        <v>4670</v>
      </c>
      <c r="G952" s="1" t="s">
        <v>2114</v>
      </c>
      <c r="J952" s="37"/>
    </row>
    <row r="953" spans="1:10" ht="15.75" customHeight="1" x14ac:dyDescent="0.2">
      <c r="A953" s="1" t="s">
        <v>1046</v>
      </c>
      <c r="B953" s="1" t="s">
        <v>2033</v>
      </c>
      <c r="C953" s="1" t="s">
        <v>2113</v>
      </c>
      <c r="D953" s="1" t="s">
        <v>2034</v>
      </c>
      <c r="E953" s="1" t="s">
        <v>2114</v>
      </c>
      <c r="F953" s="1" t="s">
        <v>4671</v>
      </c>
      <c r="G953" s="1" t="s">
        <v>2114</v>
      </c>
      <c r="J953" s="37"/>
    </row>
    <row r="954" spans="1:10" ht="15.75" customHeight="1" x14ac:dyDescent="0.2">
      <c r="A954" s="1" t="s">
        <v>1047</v>
      </c>
      <c r="B954" s="1" t="s">
        <v>4672</v>
      </c>
      <c r="C954" s="1" t="s">
        <v>2113</v>
      </c>
      <c r="D954" s="1" t="s">
        <v>3680</v>
      </c>
      <c r="E954" s="1" t="s">
        <v>2114</v>
      </c>
      <c r="F954" s="1" t="s">
        <v>4674</v>
      </c>
      <c r="G954" s="1" t="s">
        <v>2114</v>
      </c>
      <c r="J954" s="37"/>
    </row>
    <row r="955" spans="1:10" ht="15.75" customHeight="1" x14ac:dyDescent="0.2">
      <c r="A955" s="1" t="s">
        <v>1050</v>
      </c>
      <c r="B955" s="1" t="s">
        <v>3998</v>
      </c>
      <c r="C955" s="1" t="s">
        <v>2113</v>
      </c>
      <c r="D955" s="1" t="s">
        <v>2429</v>
      </c>
      <c r="E955" s="1" t="s">
        <v>2114</v>
      </c>
      <c r="F955" s="1" t="s">
        <v>4676</v>
      </c>
      <c r="G955" s="1" t="s">
        <v>2114</v>
      </c>
      <c r="J955" s="37"/>
    </row>
    <row r="956" spans="1:10" ht="15.75" customHeight="1" x14ac:dyDescent="0.2">
      <c r="A956" s="1" t="s">
        <v>1050</v>
      </c>
      <c r="B956" s="1" t="s">
        <v>4005</v>
      </c>
      <c r="C956" s="1" t="s">
        <v>2136</v>
      </c>
      <c r="D956" s="1" t="s">
        <v>2429</v>
      </c>
      <c r="E956" s="1">
        <v>99.2</v>
      </c>
      <c r="F956" s="1" t="s">
        <v>4677</v>
      </c>
      <c r="G956" s="1" t="s">
        <v>4676</v>
      </c>
      <c r="J956" s="37"/>
    </row>
    <row r="957" spans="1:10" ht="15.75" customHeight="1" x14ac:dyDescent="0.2">
      <c r="A957" s="1" t="s">
        <v>1052</v>
      </c>
      <c r="B957" s="1" t="s">
        <v>3374</v>
      </c>
      <c r="C957" s="1" t="s">
        <v>2113</v>
      </c>
      <c r="D957" s="1" t="s">
        <v>2431</v>
      </c>
      <c r="E957" s="1" t="s">
        <v>2114</v>
      </c>
      <c r="F957" s="1" t="s">
        <v>4678</v>
      </c>
      <c r="G957" s="1" t="s">
        <v>2114</v>
      </c>
      <c r="J957" s="37"/>
    </row>
    <row r="958" spans="1:10" ht="15.75" customHeight="1" x14ac:dyDescent="0.2">
      <c r="A958" s="1" t="s">
        <v>1052</v>
      </c>
      <c r="B958" s="1" t="s">
        <v>3383</v>
      </c>
      <c r="C958" s="1" t="s">
        <v>2136</v>
      </c>
      <c r="D958" s="1" t="s">
        <v>2431</v>
      </c>
      <c r="E958" s="1">
        <v>99.5</v>
      </c>
      <c r="F958" s="1" t="s">
        <v>4680</v>
      </c>
      <c r="G958" s="1" t="s">
        <v>4678</v>
      </c>
      <c r="J958" s="37"/>
    </row>
    <row r="959" spans="1:10" ht="15.75" customHeight="1" x14ac:dyDescent="0.2">
      <c r="A959" s="1" t="s">
        <v>1052</v>
      </c>
      <c r="B959" s="1" t="s">
        <v>4682</v>
      </c>
      <c r="C959" s="1" t="s">
        <v>2113</v>
      </c>
      <c r="D959" s="1" t="s">
        <v>3683</v>
      </c>
      <c r="E959" s="1" t="s">
        <v>2114</v>
      </c>
      <c r="F959" s="1" t="s">
        <v>4683</v>
      </c>
      <c r="G959" s="1" t="s">
        <v>2114</v>
      </c>
      <c r="J959" s="37"/>
    </row>
    <row r="960" spans="1:10" ht="15.75" customHeight="1" x14ac:dyDescent="0.2">
      <c r="A960" s="1" t="s">
        <v>1053</v>
      </c>
      <c r="B960" s="1" t="s">
        <v>1622</v>
      </c>
      <c r="C960" s="1" t="s">
        <v>2113</v>
      </c>
      <c r="D960" s="1" t="s">
        <v>1624</v>
      </c>
      <c r="E960" s="1" t="s">
        <v>2114</v>
      </c>
      <c r="F960" s="1" t="s">
        <v>4684</v>
      </c>
      <c r="G960" s="1" t="s">
        <v>2114</v>
      </c>
      <c r="J960" s="37"/>
    </row>
    <row r="961" spans="1:10" ht="15.75" customHeight="1" x14ac:dyDescent="0.2">
      <c r="A961" s="1" t="s">
        <v>1053</v>
      </c>
      <c r="B961" s="1" t="s">
        <v>4685</v>
      </c>
      <c r="C961" s="1" t="s">
        <v>2113</v>
      </c>
      <c r="D961" s="1" t="s">
        <v>3687</v>
      </c>
      <c r="E961" s="1" t="s">
        <v>2114</v>
      </c>
      <c r="F961" s="1" t="s">
        <v>4688</v>
      </c>
      <c r="G961" s="1" t="s">
        <v>2114</v>
      </c>
      <c r="J961" s="37"/>
    </row>
    <row r="962" spans="1:10" ht="15.75" customHeight="1" x14ac:dyDescent="0.2">
      <c r="A962" s="1" t="s">
        <v>1054</v>
      </c>
      <c r="B962" s="1" t="s">
        <v>1626</v>
      </c>
      <c r="C962" s="1" t="s">
        <v>2113</v>
      </c>
      <c r="D962" s="1" t="s">
        <v>1628</v>
      </c>
      <c r="E962" s="1" t="s">
        <v>2114</v>
      </c>
      <c r="F962" s="1" t="s">
        <v>4690</v>
      </c>
      <c r="G962" s="1" t="s">
        <v>2114</v>
      </c>
      <c r="J962" s="37"/>
    </row>
    <row r="963" spans="1:10" ht="15.75" customHeight="1" x14ac:dyDescent="0.2">
      <c r="A963" s="1" t="s">
        <v>1054</v>
      </c>
      <c r="B963" s="1" t="s">
        <v>4691</v>
      </c>
      <c r="C963" s="1" t="s">
        <v>2113</v>
      </c>
      <c r="D963" s="1" t="s">
        <v>3693</v>
      </c>
      <c r="E963" s="1" t="s">
        <v>2114</v>
      </c>
      <c r="F963" s="1" t="s">
        <v>4692</v>
      </c>
      <c r="G963" s="1" t="s">
        <v>2114</v>
      </c>
      <c r="J963" s="37"/>
    </row>
    <row r="964" spans="1:10" ht="15.75" customHeight="1" x14ac:dyDescent="0.2">
      <c r="A964" s="1" t="s">
        <v>1054</v>
      </c>
      <c r="B964" s="1" t="s">
        <v>1630</v>
      </c>
      <c r="C964" s="1" t="s">
        <v>2113</v>
      </c>
      <c r="D964" s="1" t="s">
        <v>1632</v>
      </c>
      <c r="E964" s="1" t="s">
        <v>2114</v>
      </c>
      <c r="F964" s="1" t="s">
        <v>4693</v>
      </c>
      <c r="G964" s="1" t="s">
        <v>2114</v>
      </c>
      <c r="J964" s="37"/>
    </row>
    <row r="965" spans="1:10" ht="15.75" customHeight="1" x14ac:dyDescent="0.2">
      <c r="A965" s="1" t="s">
        <v>1055</v>
      </c>
      <c r="B965" s="1" t="s">
        <v>1809</v>
      </c>
      <c r="C965" s="1" t="s">
        <v>2113</v>
      </c>
      <c r="D965" s="1" t="s">
        <v>1811</v>
      </c>
      <c r="E965" s="1" t="s">
        <v>2114</v>
      </c>
      <c r="F965" s="1" t="s">
        <v>1809</v>
      </c>
      <c r="G965" s="1" t="s">
        <v>2114</v>
      </c>
      <c r="J965" s="37"/>
    </row>
    <row r="966" spans="1:10" ht="15.75" customHeight="1" x14ac:dyDescent="0.2">
      <c r="A966" s="1" t="s">
        <v>1057</v>
      </c>
      <c r="B966" s="1" t="s">
        <v>1761</v>
      </c>
      <c r="C966" s="1" t="s">
        <v>2113</v>
      </c>
      <c r="D966" s="1" t="s">
        <v>1763</v>
      </c>
      <c r="E966" s="1" t="s">
        <v>2114</v>
      </c>
      <c r="F966" s="1" t="s">
        <v>1761</v>
      </c>
      <c r="G966" s="1" t="s">
        <v>2114</v>
      </c>
      <c r="J966" s="37"/>
    </row>
    <row r="967" spans="1:10" ht="15.75" customHeight="1" x14ac:dyDescent="0.2">
      <c r="A967" s="1" t="s">
        <v>1059</v>
      </c>
      <c r="B967" s="1" t="s">
        <v>4695</v>
      </c>
      <c r="C967" s="1" t="s">
        <v>2113</v>
      </c>
      <c r="D967" s="1" t="s">
        <v>3702</v>
      </c>
      <c r="E967" s="1" t="s">
        <v>2114</v>
      </c>
      <c r="F967" s="1" t="s">
        <v>4696</v>
      </c>
      <c r="G967" s="1" t="s">
        <v>2114</v>
      </c>
      <c r="J967" s="37"/>
    </row>
    <row r="968" spans="1:10" ht="15.75" customHeight="1" x14ac:dyDescent="0.2">
      <c r="A968" s="1" t="s">
        <v>1060</v>
      </c>
      <c r="B968" s="1" t="s">
        <v>1798</v>
      </c>
      <c r="C968" s="1" t="s">
        <v>2113</v>
      </c>
      <c r="D968" s="1" t="s">
        <v>1800</v>
      </c>
      <c r="E968" s="1" t="s">
        <v>2114</v>
      </c>
      <c r="F968" s="1" t="s">
        <v>1798</v>
      </c>
      <c r="G968" s="1" t="s">
        <v>2114</v>
      </c>
      <c r="J968" s="37"/>
    </row>
    <row r="969" spans="1:10" ht="15.75" customHeight="1" x14ac:dyDescent="0.2">
      <c r="A969" s="1" t="s">
        <v>1061</v>
      </c>
      <c r="B969" s="1" t="s">
        <v>4698</v>
      </c>
      <c r="C969" s="1" t="s">
        <v>2113</v>
      </c>
      <c r="D969" s="1" t="s">
        <v>3706</v>
      </c>
      <c r="E969" s="1" t="s">
        <v>2114</v>
      </c>
      <c r="F969" s="1" t="s">
        <v>4699</v>
      </c>
      <c r="G969" s="1" t="s">
        <v>2114</v>
      </c>
      <c r="J969" s="37"/>
    </row>
    <row r="970" spans="1:10" ht="15.75" customHeight="1" x14ac:dyDescent="0.2">
      <c r="A970" s="1" t="s">
        <v>1068</v>
      </c>
      <c r="B970" s="1" t="s">
        <v>4700</v>
      </c>
      <c r="C970" s="1" t="s">
        <v>2113</v>
      </c>
      <c r="D970" s="1" t="s">
        <v>3708</v>
      </c>
      <c r="E970" s="1" t="s">
        <v>2114</v>
      </c>
      <c r="F970" s="1" t="s">
        <v>4701</v>
      </c>
      <c r="G970" s="1" t="s">
        <v>2114</v>
      </c>
      <c r="J970" s="37"/>
    </row>
    <row r="971" spans="1:10" ht="15.75" customHeight="1" x14ac:dyDescent="0.2">
      <c r="A971" s="1" t="s">
        <v>1068</v>
      </c>
      <c r="B971" s="1" t="s">
        <v>1401</v>
      </c>
      <c r="C971" s="1" t="s">
        <v>2113</v>
      </c>
      <c r="D971" s="1" t="s">
        <v>1403</v>
      </c>
      <c r="E971" s="1" t="s">
        <v>2114</v>
      </c>
      <c r="F971" s="1" t="s">
        <v>4703</v>
      </c>
      <c r="G971" s="1" t="s">
        <v>2114</v>
      </c>
      <c r="J971" s="37"/>
    </row>
    <row r="972" spans="1:10" ht="15.75" customHeight="1" x14ac:dyDescent="0.2">
      <c r="A972" s="1" t="s">
        <v>1070</v>
      </c>
      <c r="B972" s="1" t="s">
        <v>4704</v>
      </c>
      <c r="C972" s="1" t="s">
        <v>2113</v>
      </c>
      <c r="D972" s="1" t="s">
        <v>2272</v>
      </c>
      <c r="E972" s="1" t="s">
        <v>2114</v>
      </c>
      <c r="F972" s="1" t="s">
        <v>4705</v>
      </c>
      <c r="G972" s="1" t="s">
        <v>2114</v>
      </c>
      <c r="J972" s="37"/>
    </row>
    <row r="973" spans="1:10" ht="15.75" customHeight="1" x14ac:dyDescent="0.2">
      <c r="A973" s="1" t="s">
        <v>1071</v>
      </c>
      <c r="B973" s="1" t="s">
        <v>4707</v>
      </c>
      <c r="C973" s="1" t="s">
        <v>2136</v>
      </c>
      <c r="D973" s="1" t="s">
        <v>2272</v>
      </c>
      <c r="E973" s="1">
        <v>99.3</v>
      </c>
      <c r="F973" s="1" t="s">
        <v>4708</v>
      </c>
      <c r="G973" s="1" t="s">
        <v>4705</v>
      </c>
      <c r="J973" s="37"/>
    </row>
    <row r="974" spans="1:10" ht="15.75" customHeight="1" x14ac:dyDescent="0.2">
      <c r="A974" s="1" t="s">
        <v>1072</v>
      </c>
      <c r="B974" s="1" t="s">
        <v>4710</v>
      </c>
      <c r="C974" s="1" t="s">
        <v>2136</v>
      </c>
      <c r="D974" s="1" t="s">
        <v>2272</v>
      </c>
      <c r="E974" s="1">
        <v>99.1</v>
      </c>
      <c r="F974" s="1" t="s">
        <v>4711</v>
      </c>
      <c r="G974" s="1" t="s">
        <v>4705</v>
      </c>
      <c r="J974" s="37"/>
    </row>
    <row r="975" spans="1:10" ht="15.75" customHeight="1" x14ac:dyDescent="0.2">
      <c r="A975" s="1" t="s">
        <v>1072</v>
      </c>
      <c r="B975" s="1" t="s">
        <v>2887</v>
      </c>
      <c r="C975" s="1" t="s">
        <v>2113</v>
      </c>
      <c r="D975" s="1" t="s">
        <v>2889</v>
      </c>
      <c r="E975" s="1" t="s">
        <v>2114</v>
      </c>
      <c r="F975" s="1" t="s">
        <v>4712</v>
      </c>
      <c r="G975" s="1" t="s">
        <v>2114</v>
      </c>
      <c r="J975" s="37"/>
    </row>
    <row r="976" spans="1:10" ht="15.75" customHeight="1" x14ac:dyDescent="0.2">
      <c r="A976" s="1" t="s">
        <v>1074</v>
      </c>
      <c r="B976" s="1" t="s">
        <v>4714</v>
      </c>
      <c r="C976" s="1" t="s">
        <v>2113</v>
      </c>
      <c r="D976" s="1" t="s">
        <v>3716</v>
      </c>
      <c r="E976" s="1" t="s">
        <v>2114</v>
      </c>
      <c r="F976" s="1" t="s">
        <v>4715</v>
      </c>
      <c r="G976" s="1" t="s">
        <v>2114</v>
      </c>
      <c r="J976" s="37"/>
    </row>
    <row r="977" spans="1:10" ht="15.75" customHeight="1" x14ac:dyDescent="0.2">
      <c r="A977" s="1" t="s">
        <v>1078</v>
      </c>
      <c r="B977" s="1" t="s">
        <v>4717</v>
      </c>
      <c r="C977" s="1" t="s">
        <v>2113</v>
      </c>
      <c r="D977" s="1" t="s">
        <v>3718</v>
      </c>
      <c r="E977" s="1" t="s">
        <v>2114</v>
      </c>
      <c r="F977" s="1" t="s">
        <v>4718</v>
      </c>
      <c r="G977" s="1" t="s">
        <v>2114</v>
      </c>
      <c r="J977" s="37"/>
    </row>
    <row r="978" spans="1:10" ht="15.75" customHeight="1" x14ac:dyDescent="0.2">
      <c r="A978" s="1" t="s">
        <v>1079</v>
      </c>
      <c r="B978" s="1" t="s">
        <v>2853</v>
      </c>
      <c r="C978" s="1" t="s">
        <v>2113</v>
      </c>
      <c r="D978" s="1" t="s">
        <v>2855</v>
      </c>
      <c r="E978" s="1" t="s">
        <v>2114</v>
      </c>
      <c r="F978" s="1" t="s">
        <v>4719</v>
      </c>
      <c r="G978" s="1" t="s">
        <v>2114</v>
      </c>
      <c r="J978" s="37"/>
    </row>
    <row r="979" spans="1:10" ht="15.75" customHeight="1" x14ac:dyDescent="0.2">
      <c r="A979" s="1" t="s">
        <v>1080</v>
      </c>
      <c r="B979" s="1" t="s">
        <v>2711</v>
      </c>
      <c r="C979" s="1" t="s">
        <v>2113</v>
      </c>
      <c r="D979" s="1" t="s">
        <v>2713</v>
      </c>
      <c r="E979" s="1" t="s">
        <v>2114</v>
      </c>
      <c r="F979" s="1" t="s">
        <v>4721</v>
      </c>
      <c r="G979" s="1" t="s">
        <v>2114</v>
      </c>
      <c r="J979" s="37"/>
    </row>
    <row r="980" spans="1:10" ht="15.75" customHeight="1" x14ac:dyDescent="0.2">
      <c r="A980" s="1" t="s">
        <v>1086</v>
      </c>
      <c r="B980" s="1" t="s">
        <v>2780</v>
      </c>
      <c r="C980" s="1" t="s">
        <v>2113</v>
      </c>
      <c r="D980" s="1" t="s">
        <v>2202</v>
      </c>
      <c r="E980" s="1" t="s">
        <v>2114</v>
      </c>
      <c r="F980" s="1" t="s">
        <v>4723</v>
      </c>
      <c r="G980" s="1" t="s">
        <v>2114</v>
      </c>
      <c r="J980" s="37"/>
    </row>
    <row r="981" spans="1:10" ht="15.75" customHeight="1" x14ac:dyDescent="0.2">
      <c r="A981" s="1" t="s">
        <v>1086</v>
      </c>
      <c r="B981" s="1" t="s">
        <v>2787</v>
      </c>
      <c r="C981" s="1" t="s">
        <v>2136</v>
      </c>
      <c r="D981" s="1" t="s">
        <v>2202</v>
      </c>
      <c r="E981" s="1">
        <v>99.6</v>
      </c>
      <c r="F981" s="1" t="s">
        <v>4724</v>
      </c>
      <c r="G981" s="1" t="s">
        <v>4723</v>
      </c>
      <c r="J981" s="37"/>
    </row>
    <row r="982" spans="1:10" ht="15.75" customHeight="1" x14ac:dyDescent="0.2">
      <c r="A982" s="1" t="s">
        <v>1086</v>
      </c>
      <c r="B982" s="1" t="s">
        <v>2797</v>
      </c>
      <c r="C982" s="1" t="s">
        <v>2136</v>
      </c>
      <c r="D982" s="1" t="s">
        <v>2202</v>
      </c>
      <c r="E982" s="1">
        <v>99.2</v>
      </c>
      <c r="F982" s="1" t="s">
        <v>4725</v>
      </c>
      <c r="G982" s="1" t="s">
        <v>4723</v>
      </c>
      <c r="J982" s="37"/>
    </row>
    <row r="983" spans="1:10" ht="15.75" customHeight="1" x14ac:dyDescent="0.2">
      <c r="A983" s="1" t="s">
        <v>1086</v>
      </c>
      <c r="B983" s="1" t="s">
        <v>2804</v>
      </c>
      <c r="C983" s="1" t="s">
        <v>2136</v>
      </c>
      <c r="D983" s="1" t="s">
        <v>2202</v>
      </c>
      <c r="E983" s="1">
        <v>99</v>
      </c>
      <c r="F983" s="1" t="s">
        <v>4727</v>
      </c>
      <c r="G983" s="1" t="s">
        <v>4723</v>
      </c>
      <c r="J983" s="37"/>
    </row>
    <row r="984" spans="1:10" ht="15.75" customHeight="1" x14ac:dyDescent="0.2">
      <c r="A984" s="1" t="s">
        <v>1090</v>
      </c>
      <c r="B984" s="1" t="s">
        <v>1166</v>
      </c>
      <c r="C984" s="1" t="s">
        <v>2113</v>
      </c>
      <c r="D984" s="1" t="s">
        <v>1169</v>
      </c>
      <c r="E984" s="1" t="s">
        <v>2114</v>
      </c>
      <c r="F984" s="1" t="s">
        <v>4728</v>
      </c>
      <c r="G984" s="1" t="s">
        <v>2114</v>
      </c>
      <c r="J984" s="37"/>
    </row>
    <row r="985" spans="1:10" ht="15.75" customHeight="1" x14ac:dyDescent="0.2">
      <c r="A985" s="1" t="s">
        <v>1092</v>
      </c>
      <c r="B985" s="1" t="s">
        <v>1717</v>
      </c>
      <c r="C985" s="1" t="s">
        <v>2113</v>
      </c>
      <c r="D985" s="1" t="s">
        <v>1718</v>
      </c>
      <c r="E985" s="1" t="s">
        <v>2114</v>
      </c>
      <c r="F985" s="1" t="s">
        <v>4729</v>
      </c>
      <c r="G985" s="1" t="s">
        <v>2114</v>
      </c>
      <c r="J985" s="37"/>
    </row>
    <row r="986" spans="1:10" ht="15.75" customHeight="1" x14ac:dyDescent="0.2">
      <c r="A986" s="1" t="s">
        <v>1092</v>
      </c>
      <c r="B986" s="1" t="s">
        <v>1743</v>
      </c>
      <c r="C986" s="1" t="s">
        <v>2113</v>
      </c>
      <c r="D986" s="1" t="s">
        <v>1745</v>
      </c>
      <c r="E986" s="1" t="s">
        <v>2114</v>
      </c>
      <c r="F986" s="1" t="s">
        <v>4731</v>
      </c>
      <c r="G986" s="1" t="s">
        <v>2114</v>
      </c>
      <c r="J986" s="37"/>
    </row>
    <row r="987" spans="1:10" ht="15.75" customHeight="1" x14ac:dyDescent="0.2">
      <c r="A987" s="1" t="s">
        <v>1095</v>
      </c>
      <c r="B987" s="1" t="s">
        <v>4732</v>
      </c>
      <c r="C987" s="1" t="s">
        <v>2113</v>
      </c>
      <c r="D987" s="1" t="s">
        <v>3732</v>
      </c>
      <c r="E987" s="1" t="s">
        <v>2114</v>
      </c>
      <c r="F987" s="1" t="s">
        <v>4733</v>
      </c>
      <c r="G987" s="1" t="s">
        <v>2114</v>
      </c>
      <c r="J987" s="37"/>
    </row>
    <row r="988" spans="1:10" ht="15.75" customHeight="1" x14ac:dyDescent="0.2">
      <c r="A988" s="1" t="s">
        <v>1095</v>
      </c>
      <c r="B988" s="1" t="s">
        <v>4734</v>
      </c>
      <c r="C988" s="1" t="s">
        <v>2113</v>
      </c>
      <c r="D988" s="1" t="s">
        <v>3736</v>
      </c>
      <c r="E988" s="1" t="s">
        <v>2114</v>
      </c>
      <c r="F988" s="1" t="s">
        <v>4735</v>
      </c>
      <c r="G988" s="1" t="s">
        <v>2114</v>
      </c>
      <c r="J988" s="37"/>
    </row>
    <row r="989" spans="1:10" ht="15.75" customHeight="1" x14ac:dyDescent="0.2">
      <c r="A989" s="1" t="s">
        <v>1096</v>
      </c>
      <c r="B989" s="1" t="s">
        <v>1153</v>
      </c>
      <c r="C989" s="1" t="s">
        <v>2113</v>
      </c>
      <c r="D989" s="1" t="s">
        <v>1155</v>
      </c>
      <c r="E989" s="1" t="s">
        <v>2114</v>
      </c>
      <c r="F989" s="1" t="s">
        <v>4736</v>
      </c>
      <c r="G989" s="1" t="s">
        <v>2114</v>
      </c>
      <c r="J989" s="37"/>
    </row>
    <row r="990" spans="1:10" ht="15.75" customHeight="1" x14ac:dyDescent="0.2">
      <c r="A990" s="1" t="s">
        <v>1097</v>
      </c>
      <c r="B990" s="1" t="s">
        <v>4738</v>
      </c>
      <c r="C990" s="1" t="s">
        <v>2113</v>
      </c>
      <c r="D990" s="1" t="s">
        <v>3741</v>
      </c>
      <c r="E990" s="1" t="s">
        <v>2114</v>
      </c>
      <c r="F990" s="1" t="s">
        <v>4739</v>
      </c>
      <c r="G990" s="1" t="s">
        <v>2114</v>
      </c>
      <c r="J990" s="37"/>
    </row>
    <row r="991" spans="1:10" ht="15.75" customHeight="1" x14ac:dyDescent="0.2">
      <c r="A991" s="1" t="s">
        <v>1098</v>
      </c>
      <c r="B991" s="1" t="s">
        <v>4740</v>
      </c>
      <c r="C991" s="1" t="s">
        <v>2113</v>
      </c>
      <c r="D991" s="1" t="s">
        <v>3743</v>
      </c>
      <c r="E991" s="1" t="s">
        <v>2114</v>
      </c>
      <c r="F991" s="1" t="s">
        <v>4741</v>
      </c>
      <c r="G991" s="1" t="s">
        <v>2114</v>
      </c>
      <c r="J991" s="37"/>
    </row>
    <row r="992" spans="1:10" ht="15.75" customHeight="1" x14ac:dyDescent="0.2">
      <c r="A992" s="1" t="s">
        <v>1098</v>
      </c>
      <c r="B992" s="1" t="s">
        <v>4742</v>
      </c>
      <c r="C992" s="1" t="s">
        <v>2113</v>
      </c>
      <c r="D992" s="1" t="s">
        <v>3748</v>
      </c>
      <c r="E992" s="1" t="s">
        <v>2114</v>
      </c>
      <c r="F992" s="1" t="s">
        <v>4743</v>
      </c>
      <c r="G992" s="1" t="s">
        <v>2114</v>
      </c>
      <c r="J992" s="37"/>
    </row>
    <row r="993" spans="1:10" ht="15.75" customHeight="1" x14ac:dyDescent="0.2">
      <c r="A993" s="1" t="s">
        <v>1102</v>
      </c>
      <c r="B993" s="1" t="s">
        <v>4745</v>
      </c>
      <c r="C993" s="1" t="s">
        <v>2113</v>
      </c>
      <c r="D993" s="1" t="s">
        <v>3750</v>
      </c>
      <c r="E993" s="1" t="s">
        <v>2114</v>
      </c>
      <c r="F993" s="1" t="s">
        <v>4746</v>
      </c>
      <c r="G993" s="1" t="s">
        <v>2114</v>
      </c>
      <c r="J993" s="37"/>
    </row>
    <row r="994" spans="1:10" ht="15.75" customHeight="1" x14ac:dyDescent="0.2">
      <c r="A994" s="1" t="s">
        <v>1102</v>
      </c>
      <c r="B994" s="1" t="s">
        <v>4747</v>
      </c>
      <c r="C994" s="1" t="s">
        <v>2113</v>
      </c>
      <c r="D994" s="1" t="s">
        <v>3753</v>
      </c>
      <c r="E994" s="1" t="s">
        <v>2114</v>
      </c>
      <c r="F994" s="1" t="s">
        <v>4748</v>
      </c>
      <c r="G994" s="1" t="s">
        <v>2114</v>
      </c>
      <c r="J994" s="37"/>
    </row>
    <row r="995" spans="1:10" ht="15.75" customHeight="1" x14ac:dyDescent="0.2">
      <c r="A995" s="1" t="s">
        <v>1105</v>
      </c>
      <c r="B995" s="1" t="s">
        <v>2751</v>
      </c>
      <c r="C995" s="1" t="s">
        <v>2113</v>
      </c>
      <c r="D995" s="1" t="s">
        <v>2434</v>
      </c>
      <c r="E995" s="1" t="s">
        <v>2114</v>
      </c>
      <c r="F995" s="1" t="s">
        <v>4750</v>
      </c>
      <c r="G995" s="1" t="s">
        <v>2114</v>
      </c>
      <c r="J995" s="37"/>
    </row>
    <row r="996" spans="1:10" ht="15.75" customHeight="1" x14ac:dyDescent="0.2">
      <c r="A996" s="1" t="s">
        <v>1105</v>
      </c>
      <c r="B996" s="1" t="s">
        <v>2757</v>
      </c>
      <c r="C996" s="1" t="s">
        <v>2136</v>
      </c>
      <c r="D996" s="1" t="s">
        <v>2434</v>
      </c>
      <c r="E996" s="1">
        <v>99</v>
      </c>
      <c r="F996" s="1" t="s">
        <v>4752</v>
      </c>
      <c r="G996" s="1" t="s">
        <v>4750</v>
      </c>
      <c r="J996" s="37"/>
    </row>
    <row r="997" spans="1:10" ht="15.75" customHeight="1" x14ac:dyDescent="0.2">
      <c r="A997" s="1" t="s">
        <v>1105</v>
      </c>
      <c r="B997" s="1" t="s">
        <v>2516</v>
      </c>
      <c r="C997" s="1" t="s">
        <v>2113</v>
      </c>
      <c r="D997" s="1" t="s">
        <v>2518</v>
      </c>
      <c r="E997" s="1" t="s">
        <v>2114</v>
      </c>
      <c r="F997" s="1" t="s">
        <v>4753</v>
      </c>
      <c r="G997" s="1" t="s">
        <v>2114</v>
      </c>
      <c r="J997" s="37"/>
    </row>
    <row r="998" spans="1:10" ht="15.75" customHeight="1" x14ac:dyDescent="0.2">
      <c r="A998" s="1" t="s">
        <v>973</v>
      </c>
      <c r="B998" s="1" t="s">
        <v>972</v>
      </c>
      <c r="C998" s="1" t="s">
        <v>2113</v>
      </c>
      <c r="D998" s="1" t="s">
        <v>975</v>
      </c>
      <c r="E998" s="1" t="s">
        <v>2114</v>
      </c>
      <c r="F998" s="1" t="s">
        <v>4755</v>
      </c>
      <c r="G998" s="1" t="s">
        <v>2114</v>
      </c>
      <c r="J998" s="37"/>
    </row>
    <row r="999" spans="1:10" ht="15.75" customHeight="1" x14ac:dyDescent="0.2">
      <c r="A999" s="1" t="s">
        <v>1111</v>
      </c>
      <c r="B999" s="1" t="s">
        <v>4756</v>
      </c>
      <c r="C999" s="1" t="s">
        <v>2113</v>
      </c>
      <c r="D999" s="1" t="s">
        <v>3761</v>
      </c>
      <c r="E999" s="1" t="s">
        <v>2114</v>
      </c>
      <c r="F999" s="1" t="s">
        <v>4756</v>
      </c>
      <c r="G999" s="1" t="s">
        <v>2114</v>
      </c>
      <c r="J999" s="37"/>
    </row>
    <row r="1000" spans="1:10" ht="15.75" customHeight="1" x14ac:dyDescent="0.2">
      <c r="A1000" s="1" t="s">
        <v>1112</v>
      </c>
      <c r="B1000" s="1" t="s">
        <v>4757</v>
      </c>
      <c r="C1000" s="1" t="s">
        <v>2113</v>
      </c>
      <c r="D1000" s="1" t="s">
        <v>3763</v>
      </c>
      <c r="E1000" s="1" t="s">
        <v>2114</v>
      </c>
      <c r="F1000" s="1" t="s">
        <v>4758</v>
      </c>
      <c r="G1000" s="1" t="s">
        <v>2114</v>
      </c>
      <c r="J1000" s="37"/>
    </row>
    <row r="1001" spans="1:10" ht="15.75" customHeight="1" x14ac:dyDescent="0.2">
      <c r="A1001" s="1" t="s">
        <v>1113</v>
      </c>
      <c r="B1001" s="1" t="s">
        <v>4759</v>
      </c>
      <c r="C1001" s="1" t="s">
        <v>2113</v>
      </c>
      <c r="D1001" s="1" t="s">
        <v>3765</v>
      </c>
      <c r="E1001" s="1" t="s">
        <v>2114</v>
      </c>
      <c r="F1001" s="1" t="s">
        <v>4761</v>
      </c>
      <c r="G1001" s="1" t="s">
        <v>2114</v>
      </c>
      <c r="J1001" s="37"/>
    </row>
    <row r="1002" spans="1:10" ht="15.75" customHeight="1" x14ac:dyDescent="0.2">
      <c r="A1002" s="1" t="s">
        <v>1113</v>
      </c>
      <c r="B1002" s="1" t="s">
        <v>4762</v>
      </c>
      <c r="C1002" s="1" t="s">
        <v>2113</v>
      </c>
      <c r="D1002" s="1" t="s">
        <v>3768</v>
      </c>
      <c r="E1002" s="1" t="s">
        <v>2114</v>
      </c>
      <c r="F1002" s="1" t="s">
        <v>4764</v>
      </c>
      <c r="G1002" s="1" t="s">
        <v>2114</v>
      </c>
      <c r="J1002" s="37"/>
    </row>
    <row r="1003" spans="1:10" ht="15.75" customHeight="1" x14ac:dyDescent="0.2">
      <c r="A1003" s="1" t="s">
        <v>1120</v>
      </c>
      <c r="B1003" s="1" t="s">
        <v>4765</v>
      </c>
      <c r="C1003" s="1" t="s">
        <v>2113</v>
      </c>
      <c r="D1003" s="1" t="s">
        <v>3772</v>
      </c>
      <c r="E1003" s="1" t="s">
        <v>2114</v>
      </c>
      <c r="F1003" s="1" t="s">
        <v>4766</v>
      </c>
      <c r="G1003" s="1" t="s">
        <v>2114</v>
      </c>
      <c r="J1003" s="37"/>
    </row>
    <row r="1004" spans="1:10" ht="15.75" customHeight="1" x14ac:dyDescent="0.2">
      <c r="A1004" s="1" t="s">
        <v>1121</v>
      </c>
      <c r="B1004" s="1" t="s">
        <v>4767</v>
      </c>
      <c r="C1004" s="1" t="s">
        <v>2113</v>
      </c>
      <c r="D1004" s="1" t="s">
        <v>3775</v>
      </c>
      <c r="E1004" s="1" t="s">
        <v>2114</v>
      </c>
      <c r="F1004" s="1" t="s">
        <v>4768</v>
      </c>
      <c r="G1004" s="1" t="s">
        <v>2114</v>
      </c>
      <c r="J1004" s="37"/>
    </row>
    <row r="1005" spans="1:10" ht="15.75" customHeight="1" x14ac:dyDescent="0.2">
      <c r="A1005" s="1" t="s">
        <v>1122</v>
      </c>
      <c r="B1005" s="1" t="s">
        <v>4770</v>
      </c>
      <c r="C1005" s="1" t="s">
        <v>2113</v>
      </c>
      <c r="D1005" s="1" t="s">
        <v>3777</v>
      </c>
      <c r="E1005" s="1" t="s">
        <v>2114</v>
      </c>
      <c r="F1005" s="1" t="s">
        <v>4772</v>
      </c>
      <c r="G1005" s="1" t="s">
        <v>2114</v>
      </c>
      <c r="J1005" s="37"/>
    </row>
    <row r="1006" spans="1:10" ht="15.75" customHeight="1" x14ac:dyDescent="0.2">
      <c r="A1006" s="1" t="s">
        <v>1123</v>
      </c>
      <c r="B1006" s="1" t="s">
        <v>4773</v>
      </c>
      <c r="C1006" s="1" t="s">
        <v>2113</v>
      </c>
      <c r="D1006" s="1" t="s">
        <v>3782</v>
      </c>
      <c r="E1006" s="1" t="s">
        <v>2114</v>
      </c>
      <c r="F1006" s="1" t="s">
        <v>4773</v>
      </c>
      <c r="G1006" s="1" t="s">
        <v>2114</v>
      </c>
      <c r="J1006" s="37"/>
    </row>
    <row r="1007" spans="1:10" ht="15.75" customHeight="1" x14ac:dyDescent="0.2">
      <c r="A1007" s="1" t="s">
        <v>1125</v>
      </c>
      <c r="B1007" s="1" t="s">
        <v>4686</v>
      </c>
      <c r="C1007" s="1" t="s">
        <v>2113</v>
      </c>
      <c r="D1007" s="1" t="s">
        <v>3784</v>
      </c>
      <c r="E1007" s="1" t="s">
        <v>2114</v>
      </c>
      <c r="F1007" s="1" t="s">
        <v>4774</v>
      </c>
      <c r="G1007" s="1" t="s">
        <v>2114</v>
      </c>
      <c r="J1007" s="37"/>
    </row>
    <row r="1008" spans="1:10" ht="15.75" customHeight="1" x14ac:dyDescent="0.2">
      <c r="A1008" s="1" t="s">
        <v>1130</v>
      </c>
      <c r="B1008" s="1" t="s">
        <v>4706</v>
      </c>
      <c r="C1008" s="1" t="s">
        <v>2113</v>
      </c>
      <c r="D1008" s="1" t="s">
        <v>3787</v>
      </c>
      <c r="E1008" s="1" t="s">
        <v>2114</v>
      </c>
      <c r="F1008" s="1" t="s">
        <v>4776</v>
      </c>
      <c r="G1008" s="1" t="s">
        <v>2114</v>
      </c>
      <c r="J1008" s="37"/>
    </row>
    <row r="1009" spans="1:10" ht="15.75" customHeight="1" x14ac:dyDescent="0.2">
      <c r="A1009" s="1" t="s">
        <v>1131</v>
      </c>
      <c r="B1009" s="1" t="s">
        <v>4777</v>
      </c>
      <c r="C1009" s="1" t="s">
        <v>2113</v>
      </c>
      <c r="D1009" s="1" t="s">
        <v>3791</v>
      </c>
      <c r="E1009" s="1" t="s">
        <v>2114</v>
      </c>
      <c r="F1009" s="1" t="s">
        <v>4778</v>
      </c>
      <c r="G1009" s="1" t="s">
        <v>2114</v>
      </c>
      <c r="J1009" s="37"/>
    </row>
    <row r="1010" spans="1:10" ht="15.75" customHeight="1" x14ac:dyDescent="0.2">
      <c r="A1010" s="1" t="s">
        <v>1136</v>
      </c>
      <c r="B1010" s="1" t="s">
        <v>4602</v>
      </c>
      <c r="C1010" s="1" t="s">
        <v>2113</v>
      </c>
      <c r="D1010" s="1" t="s">
        <v>2436</v>
      </c>
      <c r="E1010" s="1" t="s">
        <v>2114</v>
      </c>
      <c r="F1010" s="1" t="s">
        <v>4779</v>
      </c>
      <c r="G1010" s="1" t="s">
        <v>2114</v>
      </c>
      <c r="J1010" s="37"/>
    </row>
    <row r="1011" spans="1:10" ht="15.75" customHeight="1" x14ac:dyDescent="0.2">
      <c r="A1011" s="1" t="s">
        <v>1141</v>
      </c>
      <c r="B1011" s="1" t="s">
        <v>4610</v>
      </c>
      <c r="C1011" s="1" t="s">
        <v>2136</v>
      </c>
      <c r="D1011" s="1" t="s">
        <v>2436</v>
      </c>
      <c r="E1011" s="1">
        <v>99.4</v>
      </c>
      <c r="F1011" s="1" t="s">
        <v>4782</v>
      </c>
      <c r="G1011" s="1" t="s">
        <v>4779</v>
      </c>
      <c r="J1011" s="37"/>
    </row>
    <row r="1012" spans="1:10" ht="15.75" customHeight="1" x14ac:dyDescent="0.2">
      <c r="A1012" s="1" t="s">
        <v>1150</v>
      </c>
      <c r="B1012" s="1" t="s">
        <v>4479</v>
      </c>
      <c r="C1012" s="1" t="s">
        <v>2113</v>
      </c>
      <c r="D1012" s="1" t="s">
        <v>3795</v>
      </c>
      <c r="E1012" s="1" t="s">
        <v>2114</v>
      </c>
      <c r="F1012" s="1" t="s">
        <v>4783</v>
      </c>
      <c r="G1012" s="1" t="s">
        <v>2114</v>
      </c>
      <c r="J1012" s="37"/>
    </row>
    <row r="1013" spans="1:10" ht="15.75" customHeight="1" x14ac:dyDescent="0.2">
      <c r="A1013" s="1" t="s">
        <v>1151</v>
      </c>
      <c r="B1013" s="1" t="s">
        <v>4784</v>
      </c>
      <c r="C1013" s="1" t="s">
        <v>2113</v>
      </c>
      <c r="D1013" s="1" t="s">
        <v>3797</v>
      </c>
      <c r="E1013" s="1" t="s">
        <v>2114</v>
      </c>
      <c r="F1013" s="1" t="s">
        <v>4785</v>
      </c>
      <c r="G1013" s="1" t="s">
        <v>2114</v>
      </c>
      <c r="J1013" s="37"/>
    </row>
    <row r="1014" spans="1:10" ht="15.75" customHeight="1" x14ac:dyDescent="0.2">
      <c r="A1014" s="1" t="s">
        <v>1151</v>
      </c>
      <c r="B1014" s="1" t="s">
        <v>4787</v>
      </c>
      <c r="C1014" s="1" t="s">
        <v>2113</v>
      </c>
      <c r="D1014" s="1" t="s">
        <v>3800</v>
      </c>
      <c r="E1014" s="1" t="s">
        <v>2114</v>
      </c>
      <c r="F1014" s="1" t="s">
        <v>4788</v>
      </c>
      <c r="G1014" s="1" t="s">
        <v>2114</v>
      </c>
      <c r="J1014" s="37"/>
    </row>
    <row r="1015" spans="1:10" ht="15.75" customHeight="1" x14ac:dyDescent="0.2">
      <c r="A1015" s="1" t="s">
        <v>1152</v>
      </c>
      <c r="B1015" s="1" t="s">
        <v>4790</v>
      </c>
      <c r="C1015" s="1" t="s">
        <v>2113</v>
      </c>
      <c r="D1015" s="1" t="s">
        <v>3804</v>
      </c>
      <c r="E1015" s="1" t="s">
        <v>2114</v>
      </c>
      <c r="F1015" s="1" t="s">
        <v>4791</v>
      </c>
      <c r="G1015" s="1" t="s">
        <v>2114</v>
      </c>
      <c r="J1015" s="37"/>
    </row>
    <row r="1016" spans="1:10" ht="15.75" customHeight="1" x14ac:dyDescent="0.2">
      <c r="A1016" s="1" t="s">
        <v>1154</v>
      </c>
      <c r="B1016" s="1" t="s">
        <v>4792</v>
      </c>
      <c r="C1016" s="1" t="s">
        <v>2113</v>
      </c>
      <c r="D1016" s="1" t="s">
        <v>3808</v>
      </c>
      <c r="E1016" s="1" t="s">
        <v>2114</v>
      </c>
      <c r="F1016" s="1" t="s">
        <v>4793</v>
      </c>
      <c r="G1016" s="1" t="s">
        <v>2114</v>
      </c>
      <c r="J1016" s="37"/>
    </row>
    <row r="1017" spans="1:10" ht="15.75" customHeight="1" x14ac:dyDescent="0.2">
      <c r="A1017" s="1" t="s">
        <v>1156</v>
      </c>
      <c r="B1017" s="1" t="s">
        <v>4796</v>
      </c>
      <c r="C1017" s="1" t="s">
        <v>2113</v>
      </c>
      <c r="D1017" s="1" t="s">
        <v>2440</v>
      </c>
      <c r="E1017" s="1" t="s">
        <v>2114</v>
      </c>
      <c r="F1017" s="1" t="s">
        <v>4797</v>
      </c>
      <c r="G1017" s="1" t="s">
        <v>2114</v>
      </c>
      <c r="J1017" s="37"/>
    </row>
    <row r="1018" spans="1:10" ht="15.75" customHeight="1" x14ac:dyDescent="0.2">
      <c r="A1018" s="1" t="s">
        <v>1156</v>
      </c>
      <c r="B1018" s="1" t="s">
        <v>4799</v>
      </c>
      <c r="C1018" s="1" t="s">
        <v>2136</v>
      </c>
      <c r="D1018" s="1" t="s">
        <v>2440</v>
      </c>
      <c r="E1018" s="1">
        <v>99.3</v>
      </c>
      <c r="F1018" s="1" t="s">
        <v>4800</v>
      </c>
      <c r="G1018" s="1" t="s">
        <v>4797</v>
      </c>
      <c r="J1018" s="37"/>
    </row>
    <row r="1019" spans="1:10" ht="15.75" customHeight="1" x14ac:dyDescent="0.2">
      <c r="A1019" s="1" t="s">
        <v>1159</v>
      </c>
      <c r="B1019" s="1" t="s">
        <v>4803</v>
      </c>
      <c r="C1019" s="1" t="s">
        <v>2113</v>
      </c>
      <c r="D1019" s="1" t="s">
        <v>3811</v>
      </c>
      <c r="E1019" s="1" t="s">
        <v>2114</v>
      </c>
      <c r="F1019" s="1" t="s">
        <v>4804</v>
      </c>
      <c r="G1019" s="1" t="s">
        <v>2114</v>
      </c>
      <c r="J1019" s="37"/>
    </row>
    <row r="1020" spans="1:10" ht="15.75" customHeight="1" x14ac:dyDescent="0.2">
      <c r="A1020" s="1" t="s">
        <v>1160</v>
      </c>
      <c r="B1020" s="1" t="s">
        <v>4806</v>
      </c>
      <c r="C1020" s="1" t="s">
        <v>2113</v>
      </c>
      <c r="D1020" s="1" t="s">
        <v>3815</v>
      </c>
      <c r="E1020" s="1" t="s">
        <v>2114</v>
      </c>
      <c r="F1020" s="1" t="s">
        <v>4807</v>
      </c>
      <c r="G1020" s="1" t="s">
        <v>2114</v>
      </c>
      <c r="J1020" s="37"/>
    </row>
    <row r="1021" spans="1:10" ht="15.75" customHeight="1" x14ac:dyDescent="0.2">
      <c r="A1021" s="1" t="s">
        <v>1161</v>
      </c>
      <c r="B1021" s="1" t="s">
        <v>4794</v>
      </c>
      <c r="C1021" s="1" t="s">
        <v>2113</v>
      </c>
      <c r="D1021" s="1" t="s">
        <v>2442</v>
      </c>
      <c r="E1021" s="1" t="s">
        <v>2114</v>
      </c>
      <c r="F1021" s="1" t="s">
        <v>4808</v>
      </c>
      <c r="G1021" s="1" t="s">
        <v>2114</v>
      </c>
      <c r="J1021" s="37"/>
    </row>
    <row r="1022" spans="1:10" ht="15.75" customHeight="1" x14ac:dyDescent="0.2">
      <c r="A1022" s="1" t="s">
        <v>1161</v>
      </c>
      <c r="B1022" s="1" t="s">
        <v>4801</v>
      </c>
      <c r="C1022" s="1" t="s">
        <v>2136</v>
      </c>
      <c r="D1022" s="1" t="s">
        <v>2442</v>
      </c>
      <c r="E1022" s="1">
        <v>99.4</v>
      </c>
      <c r="F1022" s="1" t="s">
        <v>4809</v>
      </c>
      <c r="G1022" s="1" t="s">
        <v>4808</v>
      </c>
      <c r="J1022" s="37"/>
    </row>
    <row r="1023" spans="1:10" ht="15.75" customHeight="1" x14ac:dyDescent="0.2">
      <c r="A1023" s="1" t="s">
        <v>1162</v>
      </c>
      <c r="B1023" s="1" t="s">
        <v>4811</v>
      </c>
      <c r="C1023" s="1" t="s">
        <v>2113</v>
      </c>
      <c r="D1023" s="1" t="s">
        <v>3820</v>
      </c>
      <c r="E1023" s="1" t="s">
        <v>2114</v>
      </c>
      <c r="F1023" s="1" t="s">
        <v>4812</v>
      </c>
      <c r="G1023" s="1" t="s">
        <v>2114</v>
      </c>
      <c r="J1023" s="37"/>
    </row>
    <row r="1024" spans="1:10" ht="15.75" customHeight="1" x14ac:dyDescent="0.2">
      <c r="A1024" s="1" t="s">
        <v>1163</v>
      </c>
      <c r="B1024" s="1" t="s">
        <v>4813</v>
      </c>
      <c r="C1024" s="1" t="s">
        <v>2113</v>
      </c>
      <c r="D1024" s="1" t="s">
        <v>3823</v>
      </c>
      <c r="E1024" s="1" t="s">
        <v>2114</v>
      </c>
      <c r="F1024" s="1" t="s">
        <v>4814</v>
      </c>
      <c r="G1024" s="1" t="s">
        <v>2114</v>
      </c>
      <c r="J1024" s="37"/>
    </row>
    <row r="1025" spans="1:10" ht="15.75" customHeight="1" x14ac:dyDescent="0.2">
      <c r="A1025" s="1" t="s">
        <v>1164</v>
      </c>
      <c r="B1025" s="1" t="s">
        <v>4815</v>
      </c>
      <c r="C1025" s="1" t="s">
        <v>2113</v>
      </c>
      <c r="D1025" s="1" t="s">
        <v>2444</v>
      </c>
      <c r="E1025" s="1" t="s">
        <v>2114</v>
      </c>
      <c r="F1025" s="1" t="s">
        <v>4816</v>
      </c>
      <c r="G1025" s="1" t="s">
        <v>2114</v>
      </c>
      <c r="J1025" s="37"/>
    </row>
    <row r="1026" spans="1:10" ht="15.75" customHeight="1" x14ac:dyDescent="0.2">
      <c r="A1026" s="1" t="s">
        <v>1164</v>
      </c>
      <c r="B1026" s="1" t="s">
        <v>4818</v>
      </c>
      <c r="C1026" s="1" t="s">
        <v>2136</v>
      </c>
      <c r="D1026" s="1" t="s">
        <v>2444</v>
      </c>
      <c r="E1026" s="1">
        <v>99.2</v>
      </c>
      <c r="F1026" s="1" t="s">
        <v>4819</v>
      </c>
      <c r="G1026" s="1" t="s">
        <v>4816</v>
      </c>
      <c r="J1026" s="37"/>
    </row>
    <row r="1027" spans="1:10" ht="15.75" customHeight="1" x14ac:dyDescent="0.2">
      <c r="A1027" s="1" t="s">
        <v>1165</v>
      </c>
      <c r="B1027" s="1" t="s">
        <v>4820</v>
      </c>
      <c r="C1027" s="1" t="s">
        <v>2113</v>
      </c>
      <c r="D1027" s="1" t="s">
        <v>2447</v>
      </c>
      <c r="E1027" s="1" t="s">
        <v>2114</v>
      </c>
      <c r="F1027" s="1" t="s">
        <v>4821</v>
      </c>
      <c r="G1027" s="1" t="s">
        <v>2114</v>
      </c>
      <c r="J1027" s="37"/>
    </row>
    <row r="1028" spans="1:10" ht="15.75" customHeight="1" x14ac:dyDescent="0.2">
      <c r="A1028" s="1" t="s">
        <v>1165</v>
      </c>
      <c r="B1028" s="1" t="s">
        <v>4823</v>
      </c>
      <c r="C1028" s="1" t="s">
        <v>2136</v>
      </c>
      <c r="D1028" s="1" t="s">
        <v>2447</v>
      </c>
      <c r="E1028" s="1">
        <v>99.7</v>
      </c>
      <c r="F1028" s="1" t="s">
        <v>4824</v>
      </c>
      <c r="G1028" s="1" t="s">
        <v>4821</v>
      </c>
      <c r="J1028" s="37"/>
    </row>
    <row r="1029" spans="1:10" ht="15.75" customHeight="1" x14ac:dyDescent="0.2">
      <c r="A1029" s="1" t="s">
        <v>1168</v>
      </c>
      <c r="B1029" s="1" t="s">
        <v>4826</v>
      </c>
      <c r="C1029" s="1" t="s">
        <v>2113</v>
      </c>
      <c r="D1029" s="1" t="s">
        <v>2449</v>
      </c>
      <c r="E1029" s="1" t="s">
        <v>2114</v>
      </c>
      <c r="F1029" s="1" t="s">
        <v>4827</v>
      </c>
      <c r="G1029" s="1" t="s">
        <v>2114</v>
      </c>
      <c r="J1029" s="37"/>
    </row>
    <row r="1030" spans="1:10" ht="15.75" customHeight="1" x14ac:dyDescent="0.2">
      <c r="A1030" s="1" t="s">
        <v>1168</v>
      </c>
      <c r="B1030" s="1" t="s">
        <v>4828</v>
      </c>
      <c r="C1030" s="1" t="s">
        <v>2136</v>
      </c>
      <c r="D1030" s="1" t="s">
        <v>2449</v>
      </c>
      <c r="E1030" s="1">
        <v>99.5</v>
      </c>
      <c r="F1030" s="1" t="s">
        <v>4829</v>
      </c>
      <c r="G1030" s="1" t="s">
        <v>4827</v>
      </c>
      <c r="J1030" s="37"/>
    </row>
    <row r="1031" spans="1:10" ht="15.75" customHeight="1" x14ac:dyDescent="0.2">
      <c r="A1031" s="1" t="s">
        <v>1170</v>
      </c>
      <c r="B1031" s="1" t="s">
        <v>4830</v>
      </c>
      <c r="C1031" s="1" t="s">
        <v>2113</v>
      </c>
      <c r="D1031" s="1" t="s">
        <v>3828</v>
      </c>
      <c r="E1031" s="1" t="s">
        <v>2114</v>
      </c>
      <c r="F1031" s="1" t="s">
        <v>4832</v>
      </c>
      <c r="G1031" s="1" t="s">
        <v>2114</v>
      </c>
      <c r="J1031" s="37"/>
    </row>
    <row r="1032" spans="1:10" ht="15.75" customHeight="1" x14ac:dyDescent="0.2">
      <c r="A1032" s="1" t="s">
        <v>1170</v>
      </c>
      <c r="B1032" s="1" t="s">
        <v>4833</v>
      </c>
      <c r="C1032" s="1" t="s">
        <v>2113</v>
      </c>
      <c r="D1032" s="1" t="s">
        <v>3831</v>
      </c>
      <c r="E1032" s="1" t="s">
        <v>2114</v>
      </c>
      <c r="F1032" s="1" t="s">
        <v>4834</v>
      </c>
      <c r="G1032" s="1" t="s">
        <v>2114</v>
      </c>
      <c r="J1032" s="37"/>
    </row>
    <row r="1033" spans="1:10" ht="15.75" customHeight="1" x14ac:dyDescent="0.2">
      <c r="A1033" s="1" t="s">
        <v>1172</v>
      </c>
      <c r="B1033" s="1" t="s">
        <v>4835</v>
      </c>
      <c r="C1033" s="1" t="s">
        <v>2113</v>
      </c>
      <c r="D1033" s="1" t="s">
        <v>3834</v>
      </c>
      <c r="E1033" s="1" t="s">
        <v>2114</v>
      </c>
      <c r="F1033" s="1" t="s">
        <v>4836</v>
      </c>
      <c r="G1033" s="1" t="s">
        <v>2114</v>
      </c>
      <c r="J1033" s="37"/>
    </row>
    <row r="1034" spans="1:10" ht="15.75" customHeight="1" x14ac:dyDescent="0.2">
      <c r="A1034" s="1" t="s">
        <v>1173</v>
      </c>
      <c r="B1034" s="1" t="s">
        <v>4838</v>
      </c>
      <c r="C1034" s="1" t="s">
        <v>2113</v>
      </c>
      <c r="D1034" s="1" t="s">
        <v>3839</v>
      </c>
      <c r="E1034" s="1" t="s">
        <v>2114</v>
      </c>
      <c r="F1034" s="1" t="s">
        <v>4840</v>
      </c>
      <c r="G1034" s="1" t="s">
        <v>2114</v>
      </c>
      <c r="J1034" s="37"/>
    </row>
    <row r="1035" spans="1:10" ht="15.75" customHeight="1" x14ac:dyDescent="0.2">
      <c r="A1035" s="1" t="s">
        <v>1174</v>
      </c>
      <c r="B1035" s="1" t="s">
        <v>4841</v>
      </c>
      <c r="C1035" s="1" t="s">
        <v>2113</v>
      </c>
      <c r="D1035" s="1" t="s">
        <v>2452</v>
      </c>
      <c r="E1035" s="1" t="s">
        <v>2114</v>
      </c>
      <c r="F1035" s="1" t="s">
        <v>4842</v>
      </c>
      <c r="G1035" s="1" t="s">
        <v>2114</v>
      </c>
      <c r="J1035" s="37"/>
    </row>
    <row r="1036" spans="1:10" ht="15.75" customHeight="1" x14ac:dyDescent="0.2">
      <c r="A1036" s="1" t="s">
        <v>1174</v>
      </c>
      <c r="B1036" s="1" t="s">
        <v>4843</v>
      </c>
      <c r="C1036" s="1" t="s">
        <v>2136</v>
      </c>
      <c r="D1036" s="1" t="s">
        <v>2452</v>
      </c>
      <c r="E1036" s="1">
        <v>99.7</v>
      </c>
      <c r="F1036" s="1" t="s">
        <v>4844</v>
      </c>
      <c r="G1036" s="1" t="s">
        <v>4842</v>
      </c>
      <c r="J1036" s="37"/>
    </row>
    <row r="1037" spans="1:10" ht="15.75" customHeight="1" x14ac:dyDescent="0.2">
      <c r="A1037" s="1" t="s">
        <v>1175</v>
      </c>
      <c r="B1037" s="1" t="s">
        <v>4845</v>
      </c>
      <c r="C1037" s="1" t="s">
        <v>2113</v>
      </c>
      <c r="D1037" s="1" t="s">
        <v>3846</v>
      </c>
      <c r="E1037" s="1" t="s">
        <v>2114</v>
      </c>
      <c r="F1037" s="1" t="s">
        <v>4847</v>
      </c>
      <c r="G1037" s="1" t="s">
        <v>2114</v>
      </c>
      <c r="J1037" s="37"/>
    </row>
    <row r="1038" spans="1:10" ht="15.75" customHeight="1" x14ac:dyDescent="0.2">
      <c r="A1038" s="1" t="s">
        <v>1176</v>
      </c>
      <c r="B1038" s="1" t="s">
        <v>4713</v>
      </c>
      <c r="C1038" s="1" t="s">
        <v>2113</v>
      </c>
      <c r="D1038" s="1" t="s">
        <v>3849</v>
      </c>
      <c r="E1038" s="1" t="s">
        <v>2114</v>
      </c>
      <c r="F1038" s="1" t="s">
        <v>4848</v>
      </c>
      <c r="G1038" s="1" t="s">
        <v>2114</v>
      </c>
      <c r="J1038" s="37"/>
    </row>
    <row r="1039" spans="1:10" ht="15.75" customHeight="1" x14ac:dyDescent="0.2">
      <c r="A1039" s="1" t="s">
        <v>1177</v>
      </c>
      <c r="B1039" s="1" t="s">
        <v>4849</v>
      </c>
      <c r="C1039" s="1" t="s">
        <v>2113</v>
      </c>
      <c r="D1039" s="1" t="s">
        <v>3852</v>
      </c>
      <c r="E1039" s="1" t="s">
        <v>2114</v>
      </c>
      <c r="F1039" s="1" t="s">
        <v>4850</v>
      </c>
      <c r="G1039" s="1" t="s">
        <v>2114</v>
      </c>
      <c r="J1039" s="37"/>
    </row>
    <row r="1040" spans="1:10" ht="15.75" customHeight="1" x14ac:dyDescent="0.2">
      <c r="A1040" s="1" t="s">
        <v>1178</v>
      </c>
      <c r="B1040" s="1" t="s">
        <v>4837</v>
      </c>
      <c r="C1040" s="1" t="s">
        <v>2113</v>
      </c>
      <c r="D1040" s="1" t="s">
        <v>3857</v>
      </c>
      <c r="E1040" s="1" t="s">
        <v>2114</v>
      </c>
      <c r="F1040" s="1" t="s">
        <v>4852</v>
      </c>
      <c r="G1040" s="1" t="s">
        <v>2114</v>
      </c>
      <c r="J1040" s="37"/>
    </row>
    <row r="1041" spans="1:10" ht="15.75" customHeight="1" x14ac:dyDescent="0.2">
      <c r="A1041" s="1" t="s">
        <v>1179</v>
      </c>
      <c r="B1041" s="1" t="s">
        <v>4853</v>
      </c>
      <c r="C1041" s="1" t="s">
        <v>2113</v>
      </c>
      <c r="D1041" s="1" t="s">
        <v>2457</v>
      </c>
      <c r="E1041" s="1" t="s">
        <v>2114</v>
      </c>
      <c r="F1041" s="1" t="s">
        <v>4854</v>
      </c>
      <c r="G1041" s="1" t="s">
        <v>2114</v>
      </c>
      <c r="J1041" s="37"/>
    </row>
    <row r="1042" spans="1:10" ht="15.75" customHeight="1" x14ac:dyDescent="0.2">
      <c r="A1042" s="1" t="s">
        <v>1181</v>
      </c>
      <c r="B1042" s="1" t="s">
        <v>4855</v>
      </c>
      <c r="C1042" s="1" t="s">
        <v>2136</v>
      </c>
      <c r="D1042" s="1" t="s">
        <v>2457</v>
      </c>
      <c r="E1042" s="1">
        <v>99.2</v>
      </c>
      <c r="F1042" s="1" t="s">
        <v>4856</v>
      </c>
      <c r="G1042" s="1" t="s">
        <v>4854</v>
      </c>
      <c r="J1042" s="37"/>
    </row>
    <row r="1043" spans="1:10" ht="15.75" customHeight="1" x14ac:dyDescent="0.2">
      <c r="A1043" s="1" t="s">
        <v>1182</v>
      </c>
      <c r="B1043" s="1" t="s">
        <v>4858</v>
      </c>
      <c r="C1043" s="1" t="s">
        <v>2113</v>
      </c>
      <c r="D1043" s="1" t="s">
        <v>2460</v>
      </c>
      <c r="E1043" s="1" t="s">
        <v>2114</v>
      </c>
      <c r="F1043" s="1" t="s">
        <v>4859</v>
      </c>
      <c r="G1043" s="1" t="s">
        <v>2114</v>
      </c>
      <c r="J1043" s="37"/>
    </row>
    <row r="1044" spans="1:10" ht="15.75" customHeight="1" x14ac:dyDescent="0.2">
      <c r="A1044" s="1" t="s">
        <v>1182</v>
      </c>
      <c r="B1044" s="1" t="s">
        <v>4860</v>
      </c>
      <c r="C1044" s="1" t="s">
        <v>2136</v>
      </c>
      <c r="D1044" s="1" t="s">
        <v>2460</v>
      </c>
      <c r="E1044" s="1">
        <v>99.3</v>
      </c>
      <c r="F1044" s="1" t="s">
        <v>4861</v>
      </c>
      <c r="G1044" s="1" t="s">
        <v>4859</v>
      </c>
      <c r="J1044" s="37"/>
    </row>
    <row r="1045" spans="1:10" ht="15.75" customHeight="1" x14ac:dyDescent="0.2">
      <c r="A1045" s="1" t="s">
        <v>1184</v>
      </c>
      <c r="B1045" s="1" t="s">
        <v>4862</v>
      </c>
      <c r="C1045" s="1" t="s">
        <v>2113</v>
      </c>
      <c r="D1045" s="1" t="s">
        <v>3860</v>
      </c>
      <c r="E1045" s="1" t="s">
        <v>2114</v>
      </c>
      <c r="F1045" s="1" t="s">
        <v>4863</v>
      </c>
      <c r="G1045" s="1" t="s">
        <v>2114</v>
      </c>
      <c r="J1045" s="37"/>
    </row>
    <row r="1046" spans="1:10" ht="15.75" customHeight="1" x14ac:dyDescent="0.2">
      <c r="A1046" s="1" t="s">
        <v>1185</v>
      </c>
      <c r="B1046" s="1" t="s">
        <v>4865</v>
      </c>
      <c r="C1046" s="1" t="s">
        <v>2113</v>
      </c>
      <c r="D1046" s="1" t="s">
        <v>3862</v>
      </c>
      <c r="E1046" s="1" t="s">
        <v>2114</v>
      </c>
      <c r="F1046" s="1" t="s">
        <v>4866</v>
      </c>
      <c r="G1046" s="1" t="s">
        <v>2114</v>
      </c>
      <c r="J1046" s="37"/>
    </row>
    <row r="1047" spans="1:10" ht="15.75" customHeight="1" x14ac:dyDescent="0.2">
      <c r="A1047" s="1" t="s">
        <v>1186</v>
      </c>
      <c r="B1047" s="1" t="s">
        <v>3722</v>
      </c>
      <c r="C1047" s="1" t="s">
        <v>2113</v>
      </c>
      <c r="D1047" s="1" t="s">
        <v>3724</v>
      </c>
      <c r="E1047" s="1" t="s">
        <v>2114</v>
      </c>
      <c r="F1047" s="1" t="s">
        <v>4867</v>
      </c>
      <c r="G1047" s="1" t="s">
        <v>2114</v>
      </c>
      <c r="J1047" s="37"/>
    </row>
    <row r="1048" spans="1:10" ht="15.75" customHeight="1" x14ac:dyDescent="0.2">
      <c r="A1048" s="1" t="s">
        <v>1187</v>
      </c>
      <c r="B1048" s="1" t="s">
        <v>4868</v>
      </c>
      <c r="C1048" s="1" t="s">
        <v>2113</v>
      </c>
      <c r="D1048" s="1" t="s">
        <v>3867</v>
      </c>
      <c r="E1048" s="1" t="s">
        <v>2114</v>
      </c>
      <c r="F1048" s="1" t="s">
        <v>4869</v>
      </c>
      <c r="G1048" s="1" t="s">
        <v>2114</v>
      </c>
      <c r="J1048" s="37"/>
    </row>
    <row r="1049" spans="1:10" ht="15.75" customHeight="1" x14ac:dyDescent="0.2">
      <c r="A1049" s="1" t="s">
        <v>1188</v>
      </c>
      <c r="B1049" s="1" t="s">
        <v>4871</v>
      </c>
      <c r="C1049" s="1" t="s">
        <v>2113</v>
      </c>
      <c r="D1049" s="1" t="s">
        <v>3869</v>
      </c>
      <c r="E1049" s="1" t="s">
        <v>2114</v>
      </c>
      <c r="F1049" s="1" t="s">
        <v>4872</v>
      </c>
      <c r="G1049" s="1" t="s">
        <v>2114</v>
      </c>
      <c r="J1049" s="37"/>
    </row>
    <row r="1050" spans="1:10" ht="15.75" customHeight="1" x14ac:dyDescent="0.2">
      <c r="A1050" s="1" t="s">
        <v>1189</v>
      </c>
      <c r="B1050" s="1" t="s">
        <v>4873</v>
      </c>
      <c r="C1050" s="1" t="s">
        <v>2113</v>
      </c>
      <c r="D1050" s="1" t="s">
        <v>3872</v>
      </c>
      <c r="E1050" s="1" t="s">
        <v>2114</v>
      </c>
      <c r="F1050" s="1" t="s">
        <v>4874</v>
      </c>
      <c r="G1050" s="1" t="s">
        <v>2114</v>
      </c>
      <c r="J1050" s="37"/>
    </row>
    <row r="1051" spans="1:10" ht="15.75" customHeight="1" x14ac:dyDescent="0.2">
      <c r="A1051" s="1" t="s">
        <v>1190</v>
      </c>
      <c r="B1051" s="1" t="s">
        <v>4875</v>
      </c>
      <c r="C1051" s="1" t="s">
        <v>2113</v>
      </c>
      <c r="D1051" s="1" t="s">
        <v>3874</v>
      </c>
      <c r="E1051" s="1" t="s">
        <v>2114</v>
      </c>
      <c r="F1051" s="1" t="s">
        <v>4876</v>
      </c>
      <c r="G1051" s="1" t="s">
        <v>2114</v>
      </c>
      <c r="J1051" s="37"/>
    </row>
    <row r="1052" spans="1:10" ht="15.75" customHeight="1" x14ac:dyDescent="0.2">
      <c r="A1052" s="1" t="s">
        <v>1192</v>
      </c>
      <c r="B1052" s="1" t="s">
        <v>4786</v>
      </c>
      <c r="C1052" s="1" t="s">
        <v>2113</v>
      </c>
      <c r="D1052" s="1" t="s">
        <v>3878</v>
      </c>
      <c r="E1052" s="1" t="s">
        <v>2114</v>
      </c>
      <c r="F1052" s="1" t="s">
        <v>4877</v>
      </c>
      <c r="G1052" s="1" t="s">
        <v>2114</v>
      </c>
      <c r="J1052" s="37"/>
    </row>
    <row r="1053" spans="1:10" ht="15.75" customHeight="1" x14ac:dyDescent="0.2">
      <c r="A1053" s="1" t="s">
        <v>1194</v>
      </c>
      <c r="B1053" s="1" t="s">
        <v>4879</v>
      </c>
      <c r="C1053" s="1" t="s">
        <v>2113</v>
      </c>
      <c r="D1053" s="1" t="s">
        <v>3880</v>
      </c>
      <c r="E1053" s="1" t="s">
        <v>2114</v>
      </c>
      <c r="F1053" s="1" t="s">
        <v>4880</v>
      </c>
      <c r="G1053" s="1" t="s">
        <v>2114</v>
      </c>
      <c r="J1053" s="37"/>
    </row>
    <row r="1054" spans="1:10" ht="15.75" customHeight="1" x14ac:dyDescent="0.2">
      <c r="A1054" s="1" t="s">
        <v>1195</v>
      </c>
      <c r="B1054" s="1" t="s">
        <v>4881</v>
      </c>
      <c r="C1054" s="1" t="s">
        <v>2113</v>
      </c>
      <c r="D1054" s="1" t="s">
        <v>3884</v>
      </c>
      <c r="E1054" s="1" t="s">
        <v>2114</v>
      </c>
      <c r="F1054" s="1" t="s">
        <v>4882</v>
      </c>
      <c r="G1054" s="1" t="s">
        <v>2114</v>
      </c>
      <c r="J1054" s="37"/>
    </row>
    <row r="1055" spans="1:10" ht="15.75" customHeight="1" x14ac:dyDescent="0.2">
      <c r="A1055" s="1" t="s">
        <v>1196</v>
      </c>
      <c r="B1055" s="1" t="s">
        <v>4780</v>
      </c>
      <c r="C1055" s="1" t="s">
        <v>2113</v>
      </c>
      <c r="D1055" s="1" t="s">
        <v>3886</v>
      </c>
      <c r="E1055" s="1" t="s">
        <v>2114</v>
      </c>
      <c r="F1055" s="1" t="s">
        <v>4884</v>
      </c>
      <c r="G1055" s="1" t="s">
        <v>2114</v>
      </c>
      <c r="J1055" s="37"/>
    </row>
    <row r="1056" spans="1:10" ht="15.75" customHeight="1" x14ac:dyDescent="0.2">
      <c r="A1056" s="1" t="s">
        <v>1197</v>
      </c>
      <c r="B1056" s="1" t="s">
        <v>4885</v>
      </c>
      <c r="C1056" s="1" t="s">
        <v>2113</v>
      </c>
      <c r="D1056" s="1" t="s">
        <v>3890</v>
      </c>
      <c r="E1056" s="1" t="s">
        <v>2114</v>
      </c>
      <c r="F1056" s="1" t="s">
        <v>4887</v>
      </c>
      <c r="G1056" s="1" t="s">
        <v>2114</v>
      </c>
      <c r="J1056" s="37"/>
    </row>
    <row r="1057" spans="1:10" ht="15.75" customHeight="1" x14ac:dyDescent="0.2">
      <c r="A1057" s="1" t="s">
        <v>1198</v>
      </c>
      <c r="B1057" s="1" t="s">
        <v>4888</v>
      </c>
      <c r="C1057" s="1" t="s">
        <v>2113</v>
      </c>
      <c r="D1057" s="1" t="s">
        <v>3892</v>
      </c>
      <c r="E1057" s="1" t="s">
        <v>2114</v>
      </c>
      <c r="F1057" s="1" t="s">
        <v>4889</v>
      </c>
      <c r="G1057" s="1" t="s">
        <v>2114</v>
      </c>
      <c r="J1057" s="37"/>
    </row>
    <row r="1058" spans="1:10" ht="15.75" customHeight="1" x14ac:dyDescent="0.2">
      <c r="A1058" s="1" t="s">
        <v>1201</v>
      </c>
      <c r="B1058" s="1" t="s">
        <v>4720</v>
      </c>
      <c r="C1058" s="1" t="s">
        <v>2113</v>
      </c>
      <c r="D1058" s="1" t="s">
        <v>3899</v>
      </c>
      <c r="E1058" s="1" t="s">
        <v>2114</v>
      </c>
      <c r="F1058" s="1" t="s">
        <v>4890</v>
      </c>
      <c r="G1058" s="1" t="s">
        <v>2114</v>
      </c>
      <c r="J1058" s="37"/>
    </row>
    <row r="1059" spans="1:10" ht="15.75" customHeight="1" x14ac:dyDescent="0.2">
      <c r="A1059" s="1" t="s">
        <v>1203</v>
      </c>
      <c r="B1059" s="1" t="s">
        <v>4891</v>
      </c>
      <c r="C1059" s="1" t="s">
        <v>2113</v>
      </c>
      <c r="D1059" s="1" t="s">
        <v>3904</v>
      </c>
      <c r="E1059" s="1" t="s">
        <v>2114</v>
      </c>
      <c r="F1059" s="1" t="s">
        <v>4893</v>
      </c>
      <c r="G1059" s="1" t="s">
        <v>2114</v>
      </c>
      <c r="J1059" s="37"/>
    </row>
    <row r="1060" spans="1:10" ht="15.75" customHeight="1" x14ac:dyDescent="0.2">
      <c r="A1060" s="1" t="s">
        <v>1204</v>
      </c>
      <c r="B1060" s="1" t="s">
        <v>2116</v>
      </c>
      <c r="C1060" s="1" t="s">
        <v>2113</v>
      </c>
      <c r="D1060" s="1" t="s">
        <v>2117</v>
      </c>
      <c r="E1060" s="1" t="s">
        <v>2114</v>
      </c>
      <c r="F1060" s="1" t="s">
        <v>4895</v>
      </c>
      <c r="G1060" s="1" t="s">
        <v>2114</v>
      </c>
      <c r="J1060" s="37"/>
    </row>
    <row r="1061" spans="1:10" ht="15.75" customHeight="1" x14ac:dyDescent="0.2">
      <c r="A1061" s="1" t="s">
        <v>1205</v>
      </c>
      <c r="B1061" s="1" t="s">
        <v>4896</v>
      </c>
      <c r="C1061" s="1" t="s">
        <v>2113</v>
      </c>
      <c r="D1061" s="1" t="s">
        <v>3907</v>
      </c>
      <c r="E1061" s="1" t="s">
        <v>2114</v>
      </c>
      <c r="F1061" s="1" t="s">
        <v>4897</v>
      </c>
      <c r="G1061" s="1" t="s">
        <v>2114</v>
      </c>
      <c r="J1061" s="37"/>
    </row>
    <row r="1062" spans="1:10" ht="15.75" customHeight="1" x14ac:dyDescent="0.2">
      <c r="A1062" s="1" t="s">
        <v>1206</v>
      </c>
      <c r="B1062" s="1" t="s">
        <v>4898</v>
      </c>
      <c r="C1062" s="1" t="s">
        <v>2113</v>
      </c>
      <c r="D1062" s="1" t="s">
        <v>3910</v>
      </c>
      <c r="E1062" s="1" t="s">
        <v>2114</v>
      </c>
      <c r="F1062" s="1" t="s">
        <v>4899</v>
      </c>
      <c r="G1062" s="1" t="s">
        <v>2114</v>
      </c>
      <c r="J1062" s="37"/>
    </row>
    <row r="1063" spans="1:10" ht="15.75" customHeight="1" x14ac:dyDescent="0.2">
      <c r="A1063" s="1" t="s">
        <v>1208</v>
      </c>
      <c r="B1063" s="1" t="s">
        <v>4901</v>
      </c>
      <c r="C1063" s="1" t="s">
        <v>2113</v>
      </c>
      <c r="D1063" s="1" t="s">
        <v>3914</v>
      </c>
      <c r="E1063" s="1" t="s">
        <v>2114</v>
      </c>
      <c r="F1063" s="1" t="s">
        <v>4903</v>
      </c>
      <c r="G1063" s="1" t="s">
        <v>2114</v>
      </c>
      <c r="J1063" s="37"/>
    </row>
    <row r="1064" spans="1:10" ht="15.75" customHeight="1" x14ac:dyDescent="0.2">
      <c r="A1064" s="1" t="s">
        <v>1209</v>
      </c>
      <c r="B1064" s="1" t="s">
        <v>4904</v>
      </c>
      <c r="C1064" s="1" t="s">
        <v>2113</v>
      </c>
      <c r="D1064" s="1" t="s">
        <v>3917</v>
      </c>
      <c r="E1064" s="1" t="s">
        <v>2114</v>
      </c>
      <c r="F1064" s="1" t="s">
        <v>4905</v>
      </c>
      <c r="G1064" s="1" t="s">
        <v>2114</v>
      </c>
      <c r="J1064" s="37"/>
    </row>
    <row r="1065" spans="1:10" ht="15.75" customHeight="1" x14ac:dyDescent="0.2">
      <c r="A1065" s="1" t="s">
        <v>1212</v>
      </c>
      <c r="B1065" s="1" t="s">
        <v>4907</v>
      </c>
      <c r="C1065" s="1" t="s">
        <v>2113</v>
      </c>
      <c r="D1065" s="1" t="s">
        <v>3919</v>
      </c>
      <c r="E1065" s="1" t="s">
        <v>2114</v>
      </c>
      <c r="F1065" s="1" t="s">
        <v>4908</v>
      </c>
      <c r="G1065" s="1" t="s">
        <v>2114</v>
      </c>
      <c r="J1065" s="37"/>
    </row>
    <row r="1066" spans="1:10" ht="15.75" customHeight="1" x14ac:dyDescent="0.2">
      <c r="A1066" s="1" t="s">
        <v>1064</v>
      </c>
      <c r="B1066" s="1" t="s">
        <v>1063</v>
      </c>
      <c r="C1066" s="1" t="s">
        <v>2113</v>
      </c>
      <c r="D1066" s="1" t="s">
        <v>1066</v>
      </c>
      <c r="E1066" s="1" t="s">
        <v>2114</v>
      </c>
      <c r="F1066" s="1" t="s">
        <v>4910</v>
      </c>
      <c r="G1066" s="1" t="s">
        <v>2114</v>
      </c>
      <c r="J1066" s="37"/>
    </row>
    <row r="1067" spans="1:10" ht="15.75" customHeight="1" x14ac:dyDescent="0.2">
      <c r="A1067" s="1" t="s">
        <v>1216</v>
      </c>
      <c r="B1067" s="1" t="s">
        <v>4911</v>
      </c>
      <c r="C1067" s="1" t="s">
        <v>2113</v>
      </c>
      <c r="D1067" s="1" t="s">
        <v>3924</v>
      </c>
      <c r="E1067" s="1" t="s">
        <v>2114</v>
      </c>
      <c r="F1067" s="1" t="s">
        <v>4912</v>
      </c>
      <c r="G1067" s="1" t="s">
        <v>2114</v>
      </c>
      <c r="J1067" s="37"/>
    </row>
    <row r="1068" spans="1:10" ht="15.75" customHeight="1" x14ac:dyDescent="0.2">
      <c r="A1068" s="1" t="s">
        <v>1217</v>
      </c>
      <c r="B1068" s="1" t="s">
        <v>4914</v>
      </c>
      <c r="C1068" s="1" t="s">
        <v>2113</v>
      </c>
      <c r="D1068" s="1" t="s">
        <v>2465</v>
      </c>
      <c r="E1068" s="1" t="s">
        <v>2114</v>
      </c>
      <c r="F1068" s="1" t="s">
        <v>4915</v>
      </c>
      <c r="G1068" s="1" t="s">
        <v>2114</v>
      </c>
      <c r="J1068" s="37"/>
    </row>
    <row r="1069" spans="1:10" ht="15.75" customHeight="1" x14ac:dyDescent="0.2">
      <c r="A1069" s="1" t="s">
        <v>1219</v>
      </c>
      <c r="B1069" s="1" t="s">
        <v>4916</v>
      </c>
      <c r="C1069" s="1" t="s">
        <v>2136</v>
      </c>
      <c r="D1069" s="1" t="s">
        <v>2465</v>
      </c>
      <c r="E1069" s="1">
        <v>99</v>
      </c>
      <c r="F1069" s="1" t="s">
        <v>4918</v>
      </c>
      <c r="G1069" s="1" t="s">
        <v>4915</v>
      </c>
      <c r="J1069" s="37"/>
    </row>
    <row r="1070" spans="1:10" ht="15.75" customHeight="1" x14ac:dyDescent="0.2">
      <c r="A1070" s="1" t="s">
        <v>1220</v>
      </c>
      <c r="B1070" s="1" t="s">
        <v>3933</v>
      </c>
      <c r="C1070" s="1" t="s">
        <v>2113</v>
      </c>
      <c r="D1070" s="1" t="s">
        <v>2467</v>
      </c>
      <c r="E1070" s="1" t="s">
        <v>2114</v>
      </c>
      <c r="F1070" s="1" t="s">
        <v>4919</v>
      </c>
      <c r="G1070" s="1" t="s">
        <v>2114</v>
      </c>
      <c r="J1070" s="37"/>
    </row>
    <row r="1071" spans="1:10" ht="15.75" customHeight="1" x14ac:dyDescent="0.2">
      <c r="A1071" s="1" t="s">
        <v>1261</v>
      </c>
      <c r="B1071" s="1" t="s">
        <v>3942</v>
      </c>
      <c r="C1071" s="1" t="s">
        <v>2136</v>
      </c>
      <c r="D1071" s="1" t="s">
        <v>2467</v>
      </c>
      <c r="E1071" s="1">
        <v>99.1</v>
      </c>
      <c r="F1071" s="1" t="s">
        <v>4920</v>
      </c>
      <c r="G1071" s="1" t="s">
        <v>4919</v>
      </c>
      <c r="J1071" s="37"/>
    </row>
    <row r="1072" spans="1:10" ht="15.75" customHeight="1" x14ac:dyDescent="0.2">
      <c r="A1072" s="1" t="s">
        <v>1221</v>
      </c>
      <c r="B1072" s="1" t="s">
        <v>4922</v>
      </c>
      <c r="C1072" s="1" t="s">
        <v>2113</v>
      </c>
      <c r="D1072" s="1" t="s">
        <v>3930</v>
      </c>
      <c r="E1072" s="1" t="s">
        <v>2114</v>
      </c>
      <c r="F1072" s="1" t="s">
        <v>4923</v>
      </c>
      <c r="G1072" s="1" t="s">
        <v>2114</v>
      </c>
      <c r="J1072" s="37"/>
    </row>
    <row r="1073" spans="1:10" ht="15.75" customHeight="1" x14ac:dyDescent="0.2">
      <c r="A1073" s="1" t="s">
        <v>1223</v>
      </c>
      <c r="B1073" s="1" t="s">
        <v>4925</v>
      </c>
      <c r="C1073" s="1" t="s">
        <v>2113</v>
      </c>
      <c r="D1073" s="1" t="s">
        <v>3934</v>
      </c>
      <c r="E1073" s="1" t="s">
        <v>2114</v>
      </c>
      <c r="F1073" s="1" t="s">
        <v>4926</v>
      </c>
      <c r="G1073" s="1" t="s">
        <v>2114</v>
      </c>
      <c r="J1073" s="37"/>
    </row>
    <row r="1074" spans="1:10" ht="15.75" customHeight="1" x14ac:dyDescent="0.2">
      <c r="A1074" s="1" t="s">
        <v>1224</v>
      </c>
      <c r="B1074" s="1" t="s">
        <v>4927</v>
      </c>
      <c r="C1074" s="1" t="s">
        <v>2113</v>
      </c>
      <c r="D1074" s="1" t="s">
        <v>3938</v>
      </c>
      <c r="E1074" s="1" t="s">
        <v>2114</v>
      </c>
      <c r="F1074" s="1" t="s">
        <v>4928</v>
      </c>
      <c r="G1074" s="1" t="s">
        <v>2114</v>
      </c>
      <c r="J1074" s="37"/>
    </row>
    <row r="1075" spans="1:10" ht="15.75" customHeight="1" x14ac:dyDescent="0.2">
      <c r="A1075" s="1" t="s">
        <v>1227</v>
      </c>
      <c r="B1075" s="1" t="s">
        <v>4929</v>
      </c>
      <c r="C1075" s="1" t="s">
        <v>2113</v>
      </c>
      <c r="D1075" s="1" t="s">
        <v>3941</v>
      </c>
      <c r="E1075" s="1" t="s">
        <v>2114</v>
      </c>
      <c r="F1075" s="1" t="s">
        <v>4930</v>
      </c>
      <c r="G1075" s="1" t="s">
        <v>2114</v>
      </c>
      <c r="J1075" s="37"/>
    </row>
    <row r="1076" spans="1:10" ht="15.75" customHeight="1" x14ac:dyDescent="0.2">
      <c r="A1076" s="1" t="s">
        <v>1229</v>
      </c>
      <c r="B1076" s="1" t="s">
        <v>4931</v>
      </c>
      <c r="C1076" s="1" t="s">
        <v>2113</v>
      </c>
      <c r="D1076" s="1" t="s">
        <v>3946</v>
      </c>
      <c r="E1076" s="1" t="s">
        <v>2114</v>
      </c>
      <c r="F1076" s="1" t="s">
        <v>4933</v>
      </c>
      <c r="G1076" s="1" t="s">
        <v>2114</v>
      </c>
      <c r="J1076" s="37"/>
    </row>
    <row r="1077" spans="1:10" ht="15.75" customHeight="1" x14ac:dyDescent="0.2">
      <c r="A1077" s="1" t="s">
        <v>1230</v>
      </c>
      <c r="B1077" s="1" t="s">
        <v>4934</v>
      </c>
      <c r="C1077" s="1" t="s">
        <v>2113</v>
      </c>
      <c r="D1077" s="1" t="s">
        <v>3948</v>
      </c>
      <c r="E1077" s="1" t="s">
        <v>2114</v>
      </c>
      <c r="F1077" s="1" t="s">
        <v>4935</v>
      </c>
      <c r="G1077" s="1" t="s">
        <v>2114</v>
      </c>
      <c r="J1077" s="37"/>
    </row>
    <row r="1078" spans="1:10" ht="15.75" customHeight="1" x14ac:dyDescent="0.2">
      <c r="A1078" s="1" t="s">
        <v>1233</v>
      </c>
      <c r="B1078" s="1" t="s">
        <v>4936</v>
      </c>
      <c r="C1078" s="1" t="s">
        <v>2113</v>
      </c>
      <c r="D1078" s="1" t="s">
        <v>3951</v>
      </c>
      <c r="E1078" s="1" t="s">
        <v>2114</v>
      </c>
      <c r="F1078" s="1" t="s">
        <v>4937</v>
      </c>
      <c r="G1078" s="1" t="s">
        <v>2114</v>
      </c>
      <c r="J1078" s="37"/>
    </row>
    <row r="1079" spans="1:10" ht="15.75" customHeight="1" x14ac:dyDescent="0.2">
      <c r="A1079" s="1" t="s">
        <v>1234</v>
      </c>
      <c r="B1079" s="1" t="s">
        <v>4939</v>
      </c>
      <c r="C1079" s="1" t="s">
        <v>2113</v>
      </c>
      <c r="D1079" s="1" t="s">
        <v>3955</v>
      </c>
      <c r="E1079" s="1" t="s">
        <v>2114</v>
      </c>
      <c r="F1079" s="1" t="s">
        <v>4940</v>
      </c>
      <c r="G1079" s="1" t="s">
        <v>2114</v>
      </c>
      <c r="J1079" s="37"/>
    </row>
    <row r="1080" spans="1:10" ht="15.75" customHeight="1" x14ac:dyDescent="0.2">
      <c r="A1080" s="1" t="s">
        <v>1236</v>
      </c>
      <c r="B1080" s="1" t="s">
        <v>4942</v>
      </c>
      <c r="C1080" s="1" t="s">
        <v>2113</v>
      </c>
      <c r="D1080" s="1" t="s">
        <v>3959</v>
      </c>
      <c r="E1080" s="1" t="s">
        <v>2114</v>
      </c>
      <c r="F1080" s="1" t="s">
        <v>4943</v>
      </c>
      <c r="G1080" s="1" t="s">
        <v>2114</v>
      </c>
      <c r="J1080" s="37"/>
    </row>
    <row r="1081" spans="1:10" ht="15.75" customHeight="1" x14ac:dyDescent="0.2">
      <c r="A1081" s="1" t="s">
        <v>1237</v>
      </c>
      <c r="B1081" s="1" t="s">
        <v>4944</v>
      </c>
      <c r="C1081" s="1" t="s">
        <v>2113</v>
      </c>
      <c r="D1081" s="1" t="s">
        <v>3962</v>
      </c>
      <c r="E1081" s="1" t="s">
        <v>2114</v>
      </c>
      <c r="F1081" s="1" t="s">
        <v>4945</v>
      </c>
      <c r="G1081" s="1" t="s">
        <v>2114</v>
      </c>
      <c r="J1081" s="37"/>
    </row>
    <row r="1082" spans="1:10" ht="15.75" customHeight="1" x14ac:dyDescent="0.2">
      <c r="A1082" s="1" t="s">
        <v>1238</v>
      </c>
      <c r="B1082" s="1" t="s">
        <v>4946</v>
      </c>
      <c r="C1082" s="1" t="s">
        <v>2113</v>
      </c>
      <c r="D1082" s="1" t="s">
        <v>3964</v>
      </c>
      <c r="E1082" s="1" t="s">
        <v>2114</v>
      </c>
      <c r="F1082" s="1" t="s">
        <v>4948</v>
      </c>
      <c r="G1082" s="1" t="s">
        <v>2114</v>
      </c>
      <c r="J1082" s="37"/>
    </row>
    <row r="1083" spans="1:10" ht="15.75" customHeight="1" x14ac:dyDescent="0.2">
      <c r="A1083" s="1" t="s">
        <v>1239</v>
      </c>
      <c r="B1083" s="1" t="s">
        <v>4950</v>
      </c>
      <c r="C1083" s="1" t="s">
        <v>2113</v>
      </c>
      <c r="D1083" s="1" t="s">
        <v>3967</v>
      </c>
      <c r="E1083" s="1" t="s">
        <v>2114</v>
      </c>
      <c r="F1083" s="1" t="s">
        <v>4951</v>
      </c>
      <c r="G1083" s="1" t="s">
        <v>2114</v>
      </c>
      <c r="J1083" s="37"/>
    </row>
    <row r="1084" spans="1:10" ht="15.75" customHeight="1" x14ac:dyDescent="0.2">
      <c r="A1084" s="1" t="s">
        <v>1240</v>
      </c>
      <c r="B1084" s="1" t="s">
        <v>4952</v>
      </c>
      <c r="C1084" s="1" t="s">
        <v>2113</v>
      </c>
      <c r="D1084" s="1" t="s">
        <v>3970</v>
      </c>
      <c r="E1084" s="1" t="s">
        <v>2114</v>
      </c>
      <c r="F1084" s="1" t="s">
        <v>4953</v>
      </c>
      <c r="G1084" s="1" t="s">
        <v>2114</v>
      </c>
      <c r="J1084" s="37"/>
    </row>
    <row r="1085" spans="1:10" ht="15.75" customHeight="1" x14ac:dyDescent="0.2">
      <c r="A1085" s="1" t="s">
        <v>1242</v>
      </c>
      <c r="B1085" s="1" t="s">
        <v>4954</v>
      </c>
      <c r="C1085" s="1" t="s">
        <v>2113</v>
      </c>
      <c r="D1085" s="1" t="s">
        <v>3973</v>
      </c>
      <c r="E1085" s="1" t="s">
        <v>2114</v>
      </c>
      <c r="F1085" s="1" t="s">
        <v>4956</v>
      </c>
      <c r="G1085" s="1" t="s">
        <v>2114</v>
      </c>
      <c r="J1085" s="37"/>
    </row>
    <row r="1086" spans="1:10" ht="15.75" customHeight="1" x14ac:dyDescent="0.2">
      <c r="A1086" s="1" t="s">
        <v>1243</v>
      </c>
      <c r="B1086" s="1" t="s">
        <v>4958</v>
      </c>
      <c r="C1086" s="1" t="s">
        <v>2113</v>
      </c>
      <c r="D1086" s="1" t="s">
        <v>3975</v>
      </c>
      <c r="E1086" s="1" t="s">
        <v>2114</v>
      </c>
      <c r="F1086" s="1" t="s">
        <v>4959</v>
      </c>
      <c r="G1086" s="1" t="s">
        <v>2114</v>
      </c>
      <c r="J1086" s="37"/>
    </row>
    <row r="1087" spans="1:10" ht="15.75" customHeight="1" x14ac:dyDescent="0.2">
      <c r="A1087" s="1" t="s">
        <v>1246</v>
      </c>
      <c r="B1087" s="1" t="s">
        <v>4960</v>
      </c>
      <c r="C1087" s="1" t="s">
        <v>2113</v>
      </c>
      <c r="D1087" s="1" t="s">
        <v>3979</v>
      </c>
      <c r="E1087" s="1" t="s">
        <v>2114</v>
      </c>
      <c r="F1087" s="1" t="s">
        <v>4961</v>
      </c>
      <c r="G1087" s="1" t="s">
        <v>2114</v>
      </c>
      <c r="J1087" s="37"/>
    </row>
    <row r="1088" spans="1:10" ht="15.75" customHeight="1" x14ac:dyDescent="0.2">
      <c r="A1088" s="1" t="s">
        <v>1250</v>
      </c>
      <c r="B1088" s="1" t="s">
        <v>2771</v>
      </c>
      <c r="C1088" s="1" t="s">
        <v>2113</v>
      </c>
      <c r="D1088" s="1" t="s">
        <v>2772</v>
      </c>
      <c r="E1088" s="1" t="s">
        <v>2114</v>
      </c>
      <c r="F1088" s="1" t="s">
        <v>4962</v>
      </c>
      <c r="G1088" s="1" t="s">
        <v>2114</v>
      </c>
      <c r="J1088" s="37"/>
    </row>
    <row r="1089" spans="1:10" ht="15.75" customHeight="1" x14ac:dyDescent="0.2">
      <c r="A1089" s="1" t="s">
        <v>1251</v>
      </c>
      <c r="B1089" s="1" t="s">
        <v>4749</v>
      </c>
      <c r="C1089" s="1" t="s">
        <v>2113</v>
      </c>
      <c r="D1089" s="1" t="s">
        <v>3985</v>
      </c>
      <c r="E1089" s="1" t="s">
        <v>2114</v>
      </c>
      <c r="F1089" s="1" t="s">
        <v>4964</v>
      </c>
      <c r="G1089" s="1" t="s">
        <v>2114</v>
      </c>
      <c r="J1089" s="37"/>
    </row>
    <row r="1090" spans="1:10" ht="15.75" customHeight="1" x14ac:dyDescent="0.2">
      <c r="A1090" s="1" t="s">
        <v>1253</v>
      </c>
      <c r="B1090" s="1" t="s">
        <v>4913</v>
      </c>
      <c r="C1090" s="1" t="s">
        <v>2113</v>
      </c>
      <c r="D1090" s="1" t="s">
        <v>3990</v>
      </c>
      <c r="E1090" s="1" t="s">
        <v>2114</v>
      </c>
      <c r="F1090" s="1" t="s">
        <v>4965</v>
      </c>
      <c r="G1090" s="1" t="s">
        <v>2114</v>
      </c>
      <c r="J1090" s="37"/>
    </row>
    <row r="1091" spans="1:10" ht="15.75" customHeight="1" x14ac:dyDescent="0.2">
      <c r="A1091" s="1" t="s">
        <v>1254</v>
      </c>
      <c r="B1091" s="1" t="s">
        <v>4955</v>
      </c>
      <c r="C1091" s="1" t="s">
        <v>2113</v>
      </c>
      <c r="D1091" s="1" t="s">
        <v>3994</v>
      </c>
      <c r="E1091" s="1" t="s">
        <v>2114</v>
      </c>
      <c r="F1091" s="1" t="s">
        <v>4966</v>
      </c>
      <c r="G1091" s="1" t="s">
        <v>2114</v>
      </c>
      <c r="J1091" s="37"/>
    </row>
    <row r="1092" spans="1:10" ht="15.75" customHeight="1" x14ac:dyDescent="0.2">
      <c r="A1092" s="1" t="s">
        <v>1255</v>
      </c>
      <c r="B1092" s="1" t="s">
        <v>4921</v>
      </c>
      <c r="C1092" s="1" t="s">
        <v>2113</v>
      </c>
      <c r="D1092" s="1" t="s">
        <v>3996</v>
      </c>
      <c r="E1092" s="1" t="s">
        <v>2114</v>
      </c>
      <c r="F1092" s="1" t="s">
        <v>4967</v>
      </c>
      <c r="G1092" s="1" t="s">
        <v>2114</v>
      </c>
      <c r="J1092" s="37"/>
    </row>
    <row r="1093" spans="1:10" ht="15.75" customHeight="1" x14ac:dyDescent="0.2">
      <c r="A1093" s="1" t="s">
        <v>1256</v>
      </c>
      <c r="B1093" s="1" t="s">
        <v>4892</v>
      </c>
      <c r="C1093" s="1" t="s">
        <v>2113</v>
      </c>
      <c r="D1093" s="1" t="s">
        <v>4001</v>
      </c>
      <c r="E1093" s="1" t="s">
        <v>2114</v>
      </c>
      <c r="F1093" s="1" t="s">
        <v>4968</v>
      </c>
      <c r="G1093" s="1" t="s">
        <v>2114</v>
      </c>
      <c r="J1093" s="37"/>
    </row>
    <row r="1094" spans="1:10" ht="15.75" customHeight="1" x14ac:dyDescent="0.2">
      <c r="A1094" s="1" t="s">
        <v>1258</v>
      </c>
      <c r="B1094" s="1" t="s">
        <v>3630</v>
      </c>
      <c r="C1094" s="1" t="s">
        <v>2113</v>
      </c>
      <c r="D1094" s="1" t="s">
        <v>3632</v>
      </c>
      <c r="E1094" s="1" t="s">
        <v>2114</v>
      </c>
      <c r="F1094" s="1" t="s">
        <v>4970</v>
      </c>
      <c r="G1094" s="1" t="s">
        <v>2114</v>
      </c>
      <c r="J1094" s="37"/>
    </row>
    <row r="1095" spans="1:10" ht="15.75" customHeight="1" x14ac:dyDescent="0.2">
      <c r="A1095" s="1" t="s">
        <v>1259</v>
      </c>
      <c r="B1095" s="1" t="s">
        <v>4971</v>
      </c>
      <c r="C1095" s="1" t="s">
        <v>2113</v>
      </c>
      <c r="D1095" s="1" t="s">
        <v>4007</v>
      </c>
      <c r="E1095" s="1" t="s">
        <v>2114</v>
      </c>
      <c r="F1095" s="1" t="s">
        <v>4972</v>
      </c>
      <c r="G1095" s="1" t="s">
        <v>2114</v>
      </c>
      <c r="J1095" s="37"/>
    </row>
    <row r="1096" spans="1:10" ht="15.75" customHeight="1" x14ac:dyDescent="0.2">
      <c r="A1096" s="1" t="s">
        <v>1262</v>
      </c>
      <c r="B1096" s="1" t="s">
        <v>4973</v>
      </c>
      <c r="C1096" s="1" t="s">
        <v>2113</v>
      </c>
      <c r="D1096" s="1" t="s">
        <v>4010</v>
      </c>
      <c r="E1096" s="1" t="s">
        <v>2114</v>
      </c>
      <c r="F1096" s="1" t="s">
        <v>4974</v>
      </c>
      <c r="G1096" s="1" t="s">
        <v>2114</v>
      </c>
      <c r="J1096" s="37"/>
    </row>
    <row r="1097" spans="1:10" ht="15.75" customHeight="1" x14ac:dyDescent="0.2">
      <c r="A1097" s="1" t="s">
        <v>1262</v>
      </c>
      <c r="B1097" s="1" t="s">
        <v>4975</v>
      </c>
      <c r="C1097" s="1" t="s">
        <v>2113</v>
      </c>
      <c r="D1097" s="1" t="s">
        <v>4012</v>
      </c>
      <c r="E1097" s="1" t="s">
        <v>2114</v>
      </c>
      <c r="F1097" s="1" t="s">
        <v>4977</v>
      </c>
      <c r="G1097" s="1" t="s">
        <v>2114</v>
      </c>
      <c r="J1097" s="37"/>
    </row>
    <row r="1098" spans="1:10" ht="15.75" customHeight="1" x14ac:dyDescent="0.2">
      <c r="A1098" s="1" t="s">
        <v>1263</v>
      </c>
      <c r="B1098" s="1" t="s">
        <v>4978</v>
      </c>
      <c r="C1098" s="1" t="s">
        <v>2113</v>
      </c>
      <c r="D1098" s="1" t="s">
        <v>4017</v>
      </c>
      <c r="E1098" s="1" t="s">
        <v>2114</v>
      </c>
      <c r="F1098" s="1" t="s">
        <v>4980</v>
      </c>
      <c r="G1098" s="1" t="s">
        <v>2114</v>
      </c>
      <c r="J1098" s="37"/>
    </row>
    <row r="1099" spans="1:10" ht="15.75" customHeight="1" x14ac:dyDescent="0.2">
      <c r="A1099" s="1" t="s">
        <v>1263</v>
      </c>
      <c r="B1099" s="1" t="s">
        <v>4981</v>
      </c>
      <c r="C1099" s="1" t="s">
        <v>2113</v>
      </c>
      <c r="D1099" s="1" t="s">
        <v>4020</v>
      </c>
      <c r="E1099" s="1" t="s">
        <v>2114</v>
      </c>
      <c r="F1099" s="1" t="s">
        <v>4982</v>
      </c>
      <c r="G1099" s="1" t="s">
        <v>2114</v>
      </c>
      <c r="J1099" s="37"/>
    </row>
    <row r="1100" spans="1:10" ht="15.75" customHeight="1" x14ac:dyDescent="0.2">
      <c r="A1100" s="1" t="s">
        <v>1264</v>
      </c>
      <c r="B1100" s="1" t="s">
        <v>4983</v>
      </c>
      <c r="C1100" s="1" t="s">
        <v>2113</v>
      </c>
      <c r="D1100" s="1" t="s">
        <v>4026</v>
      </c>
      <c r="E1100" s="1" t="s">
        <v>2114</v>
      </c>
      <c r="F1100" s="1" t="s">
        <v>4984</v>
      </c>
      <c r="G1100" s="1" t="s">
        <v>2114</v>
      </c>
      <c r="J1100" s="37"/>
    </row>
    <row r="1101" spans="1:10" ht="15.75" customHeight="1" x14ac:dyDescent="0.2">
      <c r="A1101" s="1" t="s">
        <v>1266</v>
      </c>
      <c r="B1101" s="1" t="s">
        <v>4986</v>
      </c>
      <c r="C1101" s="1" t="s">
        <v>2113</v>
      </c>
      <c r="D1101" s="1" t="s">
        <v>4030</v>
      </c>
      <c r="E1101" s="1" t="s">
        <v>2114</v>
      </c>
      <c r="F1101" s="1" t="s">
        <v>4987</v>
      </c>
      <c r="G1101" s="1" t="s">
        <v>2114</v>
      </c>
      <c r="J1101" s="37"/>
    </row>
    <row r="1102" spans="1:10" ht="15.75" customHeight="1" x14ac:dyDescent="0.2">
      <c r="A1102" s="1" t="s">
        <v>1267</v>
      </c>
      <c r="B1102" s="1" t="s">
        <v>4989</v>
      </c>
      <c r="C1102" s="1" t="s">
        <v>2113</v>
      </c>
      <c r="D1102" s="1" t="s">
        <v>4032</v>
      </c>
      <c r="E1102" s="1" t="s">
        <v>2114</v>
      </c>
      <c r="F1102" s="1" t="s">
        <v>4990</v>
      </c>
      <c r="G1102" s="1" t="s">
        <v>2114</v>
      </c>
      <c r="J1102" s="37"/>
    </row>
    <row r="1103" spans="1:10" ht="15.75" customHeight="1" x14ac:dyDescent="0.2">
      <c r="A1103" s="1" t="s">
        <v>1269</v>
      </c>
      <c r="B1103" s="1" t="s">
        <v>4991</v>
      </c>
      <c r="C1103" s="1" t="s">
        <v>2113</v>
      </c>
      <c r="D1103" s="1" t="s">
        <v>4036</v>
      </c>
      <c r="E1103" s="1" t="s">
        <v>2114</v>
      </c>
      <c r="F1103" s="1" t="s">
        <v>4992</v>
      </c>
      <c r="G1103" s="1" t="s">
        <v>2114</v>
      </c>
      <c r="J1103" s="37"/>
    </row>
    <row r="1104" spans="1:10" ht="15.75" customHeight="1" x14ac:dyDescent="0.2">
      <c r="A1104" s="1" t="s">
        <v>1271</v>
      </c>
      <c r="B1104" s="1" t="s">
        <v>4993</v>
      </c>
      <c r="C1104" s="1" t="s">
        <v>2113</v>
      </c>
      <c r="D1104" s="1" t="s">
        <v>4039</v>
      </c>
      <c r="E1104" s="1" t="s">
        <v>2114</v>
      </c>
      <c r="F1104" s="1" t="s">
        <v>4994</v>
      </c>
      <c r="G1104" s="1" t="s">
        <v>2114</v>
      </c>
      <c r="J1104" s="37"/>
    </row>
    <row r="1105" spans="1:10" ht="15.75" customHeight="1" x14ac:dyDescent="0.2">
      <c r="A1105" s="1" t="s">
        <v>1272</v>
      </c>
      <c r="B1105" s="1" t="s">
        <v>4995</v>
      </c>
      <c r="C1105" s="1" t="s">
        <v>2113</v>
      </c>
      <c r="D1105" s="1" t="s">
        <v>4042</v>
      </c>
      <c r="E1105" s="1" t="s">
        <v>2114</v>
      </c>
      <c r="F1105" s="1" t="s">
        <v>4996</v>
      </c>
      <c r="G1105" s="1" t="s">
        <v>2114</v>
      </c>
      <c r="J1105" s="37"/>
    </row>
    <row r="1106" spans="1:10" ht="15.75" customHeight="1" x14ac:dyDescent="0.2">
      <c r="A1106" s="1" t="s">
        <v>1272</v>
      </c>
      <c r="B1106" s="1" t="s">
        <v>4998</v>
      </c>
      <c r="C1106" s="1" t="s">
        <v>2113</v>
      </c>
      <c r="D1106" s="1" t="s">
        <v>4045</v>
      </c>
      <c r="E1106" s="1" t="s">
        <v>2114</v>
      </c>
      <c r="F1106" s="1" t="s">
        <v>4999</v>
      </c>
      <c r="G1106" s="1" t="s">
        <v>2114</v>
      </c>
      <c r="J1106" s="37"/>
    </row>
    <row r="1107" spans="1:10" ht="15.75" customHeight="1" x14ac:dyDescent="0.2">
      <c r="A1107" s="1" t="s">
        <v>1275</v>
      </c>
      <c r="B1107" s="1" t="s">
        <v>5000</v>
      </c>
      <c r="C1107" s="1" t="s">
        <v>2113</v>
      </c>
      <c r="D1107" s="1" t="s">
        <v>4049</v>
      </c>
      <c r="E1107" s="1" t="s">
        <v>2114</v>
      </c>
      <c r="F1107" s="1" t="s">
        <v>5001</v>
      </c>
      <c r="G1107" s="1" t="s">
        <v>2114</v>
      </c>
      <c r="J1107" s="37"/>
    </row>
    <row r="1108" spans="1:10" ht="15.75" customHeight="1" x14ac:dyDescent="0.2">
      <c r="A1108" s="1" t="s">
        <v>1277</v>
      </c>
      <c r="B1108" s="1" t="s">
        <v>5002</v>
      </c>
      <c r="C1108" s="1" t="s">
        <v>2113</v>
      </c>
      <c r="D1108" s="1" t="s">
        <v>4051</v>
      </c>
      <c r="E1108" s="1" t="s">
        <v>2114</v>
      </c>
      <c r="F1108" s="1" t="s">
        <v>5003</v>
      </c>
      <c r="G1108" s="1" t="s">
        <v>2114</v>
      </c>
      <c r="J1108" s="37"/>
    </row>
    <row r="1109" spans="1:10" ht="15.75" customHeight="1" x14ac:dyDescent="0.2">
      <c r="A1109" s="1" t="s">
        <v>1278</v>
      </c>
      <c r="B1109" s="1" t="s">
        <v>5004</v>
      </c>
      <c r="C1109" s="1" t="s">
        <v>2113</v>
      </c>
      <c r="D1109" s="1" t="s">
        <v>4054</v>
      </c>
      <c r="E1109" s="1" t="s">
        <v>2114</v>
      </c>
      <c r="F1109" s="1" t="s">
        <v>5006</v>
      </c>
      <c r="G1109" s="1" t="s">
        <v>2114</v>
      </c>
      <c r="J1109" s="37"/>
    </row>
    <row r="1110" spans="1:10" ht="15.75" customHeight="1" x14ac:dyDescent="0.2">
      <c r="A1110" s="1" t="s">
        <v>1280</v>
      </c>
      <c r="B1110" s="1" t="s">
        <v>5007</v>
      </c>
      <c r="C1110" s="1" t="s">
        <v>2113</v>
      </c>
      <c r="D1110" s="1" t="s">
        <v>4057</v>
      </c>
      <c r="E1110" s="1" t="s">
        <v>2114</v>
      </c>
      <c r="F1110" s="1" t="s">
        <v>5008</v>
      </c>
      <c r="G1110" s="1" t="s">
        <v>2114</v>
      </c>
      <c r="J1110" s="37"/>
    </row>
    <row r="1111" spans="1:10" ht="15.75" customHeight="1" x14ac:dyDescent="0.2">
      <c r="A1111" s="1" t="s">
        <v>1281</v>
      </c>
      <c r="B1111" s="1" t="s">
        <v>1866</v>
      </c>
      <c r="C1111" s="1" t="s">
        <v>2113</v>
      </c>
      <c r="D1111" s="1" t="s">
        <v>1867</v>
      </c>
      <c r="E1111" s="1" t="s">
        <v>2114</v>
      </c>
      <c r="F1111" s="1" t="s">
        <v>5009</v>
      </c>
      <c r="G1111" s="1" t="s">
        <v>2114</v>
      </c>
      <c r="J1111" s="37"/>
    </row>
    <row r="1112" spans="1:10" ht="15.75" customHeight="1" x14ac:dyDescent="0.2">
      <c r="A1112" s="1" t="s">
        <v>1282</v>
      </c>
      <c r="B1112" s="1" t="s">
        <v>5010</v>
      </c>
      <c r="C1112" s="1" t="s">
        <v>2113</v>
      </c>
      <c r="D1112" s="1" t="s">
        <v>4061</v>
      </c>
      <c r="E1112" s="1" t="s">
        <v>2114</v>
      </c>
      <c r="F1112" s="1" t="s">
        <v>5011</v>
      </c>
      <c r="G1112" s="1" t="s">
        <v>2114</v>
      </c>
      <c r="J1112" s="37"/>
    </row>
    <row r="1113" spans="1:10" ht="15.75" customHeight="1" x14ac:dyDescent="0.2">
      <c r="A1113" s="1" t="s">
        <v>1283</v>
      </c>
      <c r="B1113" s="1" t="s">
        <v>5013</v>
      </c>
      <c r="C1113" s="1" t="s">
        <v>2113</v>
      </c>
      <c r="D1113" s="1" t="s">
        <v>4064</v>
      </c>
      <c r="E1113" s="1" t="s">
        <v>2114</v>
      </c>
      <c r="F1113" s="1" t="s">
        <v>5014</v>
      </c>
      <c r="G1113" s="1" t="s">
        <v>2114</v>
      </c>
      <c r="J1113" s="37"/>
    </row>
    <row r="1114" spans="1:10" ht="15.75" customHeight="1" x14ac:dyDescent="0.2">
      <c r="A1114" s="1" t="s">
        <v>1285</v>
      </c>
      <c r="B1114" s="1" t="s">
        <v>5015</v>
      </c>
      <c r="C1114" s="1" t="s">
        <v>2113</v>
      </c>
      <c r="D1114" s="1" t="s">
        <v>4068</v>
      </c>
      <c r="E1114" s="1" t="s">
        <v>2114</v>
      </c>
      <c r="F1114" s="1" t="s">
        <v>5016</v>
      </c>
      <c r="G1114" s="1" t="s">
        <v>2114</v>
      </c>
      <c r="J1114" s="37"/>
    </row>
    <row r="1115" spans="1:10" ht="15.75" customHeight="1" x14ac:dyDescent="0.2">
      <c r="A1115" s="1" t="s">
        <v>1286</v>
      </c>
      <c r="B1115" s="1" t="s">
        <v>1730</v>
      </c>
      <c r="C1115" s="1" t="s">
        <v>2113</v>
      </c>
      <c r="D1115" s="1" t="s">
        <v>1731</v>
      </c>
      <c r="E1115" s="1" t="s">
        <v>2114</v>
      </c>
      <c r="F1115" s="1" t="s">
        <v>5018</v>
      </c>
      <c r="G1115" s="1" t="s">
        <v>2114</v>
      </c>
      <c r="J1115" s="37"/>
    </row>
    <row r="1116" spans="1:10" ht="15.75" customHeight="1" x14ac:dyDescent="0.2">
      <c r="A1116" s="1" t="s">
        <v>1290</v>
      </c>
      <c r="B1116" s="1" t="s">
        <v>1711</v>
      </c>
      <c r="C1116" s="1" t="s">
        <v>2113</v>
      </c>
      <c r="D1116" s="1" t="s">
        <v>1712</v>
      </c>
      <c r="E1116" s="1" t="s">
        <v>2114</v>
      </c>
      <c r="F1116" s="1" t="s">
        <v>5019</v>
      </c>
      <c r="G1116" s="1" t="s">
        <v>2114</v>
      </c>
      <c r="J1116" s="37"/>
    </row>
    <row r="1117" spans="1:10" ht="15.75" customHeight="1" x14ac:dyDescent="0.2">
      <c r="A1117" s="1" t="s">
        <v>1290</v>
      </c>
      <c r="B1117" s="1" t="s">
        <v>2871</v>
      </c>
      <c r="C1117" s="1" t="s">
        <v>2113</v>
      </c>
      <c r="D1117" s="1" t="s">
        <v>2874</v>
      </c>
      <c r="E1117" s="1" t="s">
        <v>2114</v>
      </c>
      <c r="F1117" s="1" t="s">
        <v>5021</v>
      </c>
      <c r="G1117" s="1" t="s">
        <v>2114</v>
      </c>
      <c r="J1117" s="37"/>
    </row>
    <row r="1118" spans="1:10" ht="15.75" customHeight="1" x14ac:dyDescent="0.2">
      <c r="A1118" s="1" t="s">
        <v>1291</v>
      </c>
      <c r="B1118" s="1" t="s">
        <v>3911</v>
      </c>
      <c r="C1118" s="1" t="s">
        <v>2113</v>
      </c>
      <c r="D1118" s="1" t="s">
        <v>3912</v>
      </c>
      <c r="E1118" s="1" t="s">
        <v>2114</v>
      </c>
      <c r="F1118" s="1" t="s">
        <v>5022</v>
      </c>
      <c r="G1118" s="1" t="s">
        <v>2114</v>
      </c>
      <c r="J1118" s="37"/>
    </row>
    <row r="1119" spans="1:10" ht="15.75" customHeight="1" x14ac:dyDescent="0.2">
      <c r="A1119" s="1" t="s">
        <v>1292</v>
      </c>
      <c r="B1119" s="1" t="s">
        <v>4027</v>
      </c>
      <c r="C1119" s="1" t="s">
        <v>2113</v>
      </c>
      <c r="D1119" s="1" t="s">
        <v>4029</v>
      </c>
      <c r="E1119" s="1" t="s">
        <v>2114</v>
      </c>
      <c r="F1119" s="1" t="s">
        <v>5023</v>
      </c>
      <c r="G1119" s="1" t="s">
        <v>2114</v>
      </c>
      <c r="J1119" s="37"/>
    </row>
    <row r="1120" spans="1:10" ht="15.75" customHeight="1" x14ac:dyDescent="0.2">
      <c r="A1120" s="1" t="s">
        <v>1295</v>
      </c>
      <c r="B1120" s="1" t="s">
        <v>5024</v>
      </c>
      <c r="C1120" s="1" t="s">
        <v>2113</v>
      </c>
      <c r="D1120" s="1" t="s">
        <v>4078</v>
      </c>
      <c r="E1120" s="1" t="s">
        <v>2114</v>
      </c>
      <c r="F1120" s="1" t="s">
        <v>5026</v>
      </c>
      <c r="G1120" s="1" t="s">
        <v>2114</v>
      </c>
      <c r="J1120" s="37"/>
    </row>
    <row r="1121" spans="1:10" ht="15.75" customHeight="1" x14ac:dyDescent="0.2">
      <c r="A1121" s="1" t="s">
        <v>1296</v>
      </c>
      <c r="B1121" s="1" t="s">
        <v>4013</v>
      </c>
      <c r="C1121" s="1" t="s">
        <v>2113</v>
      </c>
      <c r="D1121" s="1" t="s">
        <v>4014</v>
      </c>
      <c r="E1121" s="1" t="s">
        <v>2114</v>
      </c>
      <c r="F1121" s="1" t="s">
        <v>5027</v>
      </c>
      <c r="G1121" s="1" t="s">
        <v>2114</v>
      </c>
      <c r="J1121" s="37"/>
    </row>
    <row r="1122" spans="1:10" ht="15.75" customHeight="1" x14ac:dyDescent="0.2">
      <c r="A1122" s="1" t="s">
        <v>1297</v>
      </c>
      <c r="B1122" s="1" t="s">
        <v>1555</v>
      </c>
      <c r="C1122" s="1" t="s">
        <v>2113</v>
      </c>
      <c r="D1122" s="1" t="s">
        <v>1556</v>
      </c>
      <c r="E1122" s="1" t="s">
        <v>2114</v>
      </c>
      <c r="F1122" s="1" t="s">
        <v>5028</v>
      </c>
      <c r="G1122" s="1" t="s">
        <v>2114</v>
      </c>
      <c r="J1122" s="37"/>
    </row>
    <row r="1123" spans="1:10" ht="15.75" customHeight="1" x14ac:dyDescent="0.2">
      <c r="A1123" s="1" t="s">
        <v>1298</v>
      </c>
      <c r="B1123" s="1" t="s">
        <v>1939</v>
      </c>
      <c r="C1123" s="1" t="s">
        <v>2113</v>
      </c>
      <c r="D1123" s="1" t="s">
        <v>1940</v>
      </c>
      <c r="E1123" s="1" t="s">
        <v>2114</v>
      </c>
      <c r="F1123" s="1" t="s">
        <v>5030</v>
      </c>
      <c r="G1123" s="1" t="s">
        <v>2114</v>
      </c>
      <c r="J1123" s="37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D16" sqref="D16"/>
    </sheetView>
  </sheetViews>
  <sheetFormatPr baseColWidth="10" defaultColWidth="11.28515625" defaultRowHeight="15" customHeight="1" x14ac:dyDescent="0.2"/>
  <cols>
    <col min="1" max="1" width="5.7109375" customWidth="1"/>
    <col min="2" max="2" width="8.7109375" customWidth="1"/>
    <col min="3" max="4" width="10.7109375" customWidth="1"/>
    <col min="5" max="5" width="7.140625" customWidth="1"/>
    <col min="6" max="6" width="6.7109375" customWidth="1"/>
    <col min="7" max="7" width="6.28515625" customWidth="1"/>
    <col min="8" max="8" width="9.28515625" customWidth="1"/>
    <col min="9" max="9" width="8.140625" customWidth="1"/>
    <col min="10" max="13" width="6.140625" customWidth="1"/>
    <col min="14" max="14" width="8.28515625" customWidth="1"/>
    <col min="15" max="15" width="7.7109375" customWidth="1"/>
    <col min="16" max="16" width="9.42578125" customWidth="1"/>
    <col min="17" max="17" width="2.7109375" customWidth="1"/>
    <col min="18" max="18" width="20.28515625" customWidth="1"/>
    <col min="19" max="19" width="6.28515625" customWidth="1"/>
    <col min="20" max="20" width="10.5703125" customWidth="1"/>
    <col min="21" max="21" width="7" customWidth="1"/>
    <col min="22" max="26" width="10.5703125" customWidth="1"/>
  </cols>
  <sheetData>
    <row r="1" spans="1:26" ht="51" x14ac:dyDescent="0.2">
      <c r="A1" s="2" t="s">
        <v>5045</v>
      </c>
      <c r="B1" s="2" t="s">
        <v>12</v>
      </c>
      <c r="C1" s="2" t="s">
        <v>5046</v>
      </c>
      <c r="D1" s="2" t="s">
        <v>5047</v>
      </c>
      <c r="E1" s="2" t="s">
        <v>2104</v>
      </c>
      <c r="F1" s="2" t="s">
        <v>5048</v>
      </c>
      <c r="G1" s="2" t="s">
        <v>5049</v>
      </c>
      <c r="H1" s="2" t="s">
        <v>5050</v>
      </c>
      <c r="I1" s="2" t="s">
        <v>5051</v>
      </c>
      <c r="J1" s="2" t="s">
        <v>5052</v>
      </c>
      <c r="K1" s="2" t="s">
        <v>5053</v>
      </c>
      <c r="L1" s="2" t="s">
        <v>5054</v>
      </c>
      <c r="M1" s="2" t="s">
        <v>5055</v>
      </c>
      <c r="N1" s="2" t="s">
        <v>5056</v>
      </c>
      <c r="O1" s="2" t="s">
        <v>5057</v>
      </c>
      <c r="P1" s="2" t="s">
        <v>5059</v>
      </c>
      <c r="Q1" s="64"/>
      <c r="R1" s="2" t="s">
        <v>5061</v>
      </c>
      <c r="S1" s="64" t="s">
        <v>5062</v>
      </c>
      <c r="T1" s="2" t="s">
        <v>5063</v>
      </c>
      <c r="U1" s="2"/>
      <c r="V1" s="2"/>
      <c r="W1" s="2"/>
      <c r="X1" s="2"/>
      <c r="Y1" s="2"/>
      <c r="Z1" s="2"/>
    </row>
    <row r="2" spans="1:26" ht="16" x14ac:dyDescent="0.2">
      <c r="A2" s="1">
        <v>-1</v>
      </c>
      <c r="B2" s="1" t="s">
        <v>113</v>
      </c>
      <c r="C2" s="1" t="s">
        <v>2077</v>
      </c>
      <c r="D2" s="1" t="s">
        <v>2673</v>
      </c>
      <c r="E2" s="1">
        <v>89.313000000000002</v>
      </c>
      <c r="F2" s="1">
        <f t="shared" ref="F2:F429" si="0">IF(E2&lt;&gt;"",ROUND(E2,1),70)</f>
        <v>89.3</v>
      </c>
      <c r="G2" s="1">
        <v>14457</v>
      </c>
      <c r="H2" s="1">
        <v>1491</v>
      </c>
      <c r="I2" s="1">
        <v>44</v>
      </c>
      <c r="J2" s="1">
        <v>1</v>
      </c>
      <c r="K2" s="1">
        <v>14430</v>
      </c>
      <c r="L2" s="1">
        <v>1</v>
      </c>
      <c r="M2" s="1">
        <v>14430</v>
      </c>
      <c r="N2" s="65">
        <v>0</v>
      </c>
      <c r="O2" s="1">
        <v>18367</v>
      </c>
      <c r="P2" s="1" t="s">
        <v>5067</v>
      </c>
      <c r="Q2" s="66">
        <f t="shared" ref="Q2:Q429" si="1">IF(B2&lt;&gt;B1,IF(F2&gt;=98,1,0),Q1&amp;", "&amp;IF(F2&gt;=98,1,0))</f>
        <v>0</v>
      </c>
      <c r="R2" s="1" t="str">
        <f t="shared" ref="R2:R429" si="2">IF($B2&lt;&gt;$B3,Q2,"")</f>
        <v/>
      </c>
      <c r="S2" s="66">
        <f t="shared" ref="S2:S429" si="3">IF(B2&lt;&gt;B1,F2,S1&amp;", "&amp;F2)</f>
        <v>89.3</v>
      </c>
      <c r="T2" s="1" t="str">
        <f t="shared" ref="T2:T429" si="4">IF($B2&lt;&gt;$B3,S2,"")</f>
        <v/>
      </c>
      <c r="V2" s="1" t="s">
        <v>5072</v>
      </c>
    </row>
    <row r="3" spans="1:26" ht="16" x14ac:dyDescent="0.2">
      <c r="A3" s="1">
        <f t="shared" ref="A3:A429" si="5">IF(B3&lt;&gt;B2,-1*A2,A2)</f>
        <v>-1</v>
      </c>
      <c r="B3" s="1" t="s">
        <v>113</v>
      </c>
      <c r="C3" s="1" t="s">
        <v>2660</v>
      </c>
      <c r="D3" s="1" t="s">
        <v>2673</v>
      </c>
      <c r="E3" s="1">
        <v>86.146000000000001</v>
      </c>
      <c r="F3" s="1">
        <f t="shared" si="0"/>
        <v>86.1</v>
      </c>
      <c r="G3" s="1">
        <v>14386</v>
      </c>
      <c r="H3" s="1">
        <v>1929</v>
      </c>
      <c r="I3" s="1">
        <v>50</v>
      </c>
      <c r="J3" s="1">
        <v>77</v>
      </c>
      <c r="K3" s="1">
        <v>14430</v>
      </c>
      <c r="L3" s="1">
        <v>77</v>
      </c>
      <c r="M3" s="1">
        <v>14430</v>
      </c>
      <c r="N3" s="1">
        <v>0</v>
      </c>
      <c r="O3" s="1">
        <v>15597</v>
      </c>
      <c r="P3" s="1" t="s">
        <v>5067</v>
      </c>
      <c r="Q3" s="66" t="str">
        <f t="shared" si="1"/>
        <v>0, 0</v>
      </c>
      <c r="R3" s="1" t="str">
        <f t="shared" si="2"/>
        <v/>
      </c>
      <c r="S3" s="66" t="str">
        <f t="shared" si="3"/>
        <v>89.3, 86.1</v>
      </c>
      <c r="T3" s="1" t="str">
        <f t="shared" si="4"/>
        <v/>
      </c>
      <c r="U3" s="1" t="s">
        <v>5075</v>
      </c>
      <c r="V3" s="67">
        <f>MEDIAN(E:E)</f>
        <v>98.672499999999999</v>
      </c>
    </row>
    <row r="4" spans="1:26" ht="16" x14ac:dyDescent="0.2">
      <c r="A4" s="1">
        <f t="shared" si="5"/>
        <v>-1</v>
      </c>
      <c r="B4" s="1" t="s">
        <v>113</v>
      </c>
      <c r="C4" s="1" t="s">
        <v>2660</v>
      </c>
      <c r="D4" s="1" t="s">
        <v>2077</v>
      </c>
      <c r="E4" s="1">
        <v>82.790999999999997</v>
      </c>
      <c r="F4" s="1">
        <f t="shared" si="0"/>
        <v>82.8</v>
      </c>
      <c r="G4" s="1">
        <v>14475</v>
      </c>
      <c r="H4" s="1">
        <v>2399</v>
      </c>
      <c r="I4" s="1">
        <v>79</v>
      </c>
      <c r="J4" s="1">
        <v>2</v>
      </c>
      <c r="K4" s="1">
        <v>14430</v>
      </c>
      <c r="L4" s="1">
        <v>2</v>
      </c>
      <c r="M4" s="1">
        <v>14430</v>
      </c>
      <c r="N4" s="1">
        <v>0</v>
      </c>
      <c r="O4" s="1">
        <v>13027</v>
      </c>
      <c r="P4" s="1" t="s">
        <v>5067</v>
      </c>
      <c r="Q4" s="66" t="str">
        <f t="shared" si="1"/>
        <v>0, 0, 0</v>
      </c>
      <c r="R4" s="1" t="str">
        <f t="shared" si="2"/>
        <v/>
      </c>
      <c r="S4" s="66" t="str">
        <f t="shared" si="3"/>
        <v>89.3, 86.1, 82.8</v>
      </c>
      <c r="T4" s="1" t="str">
        <f t="shared" si="4"/>
        <v/>
      </c>
      <c r="U4" s="1" t="s">
        <v>5078</v>
      </c>
      <c r="V4" s="67">
        <f>AVERAGE(E:E)</f>
        <v>94.443845108695726</v>
      </c>
    </row>
    <row r="5" spans="1:26" ht="16" x14ac:dyDescent="0.2">
      <c r="A5" s="1">
        <f t="shared" si="5"/>
        <v>-1</v>
      </c>
      <c r="B5" s="1" t="s">
        <v>113</v>
      </c>
      <c r="C5" s="1" t="s">
        <v>2666</v>
      </c>
      <c r="D5" s="1" t="s">
        <v>2077</v>
      </c>
      <c r="E5" s="1">
        <v>76.361999999999995</v>
      </c>
      <c r="F5" s="1">
        <f t="shared" si="0"/>
        <v>76.400000000000006</v>
      </c>
      <c r="G5" s="1">
        <v>11101</v>
      </c>
      <c r="H5" s="1">
        <v>2500</v>
      </c>
      <c r="I5" s="1">
        <v>113</v>
      </c>
      <c r="J5" s="1">
        <v>2699</v>
      </c>
      <c r="K5" s="1">
        <v>13737</v>
      </c>
      <c r="L5" s="1">
        <v>2699</v>
      </c>
      <c r="M5" s="1">
        <v>13737</v>
      </c>
      <c r="N5" s="1">
        <v>0</v>
      </c>
      <c r="O5" s="1">
        <v>6089</v>
      </c>
      <c r="P5" s="1" t="s">
        <v>5067</v>
      </c>
      <c r="Q5" s="66" t="str">
        <f t="shared" si="1"/>
        <v>0, 0, 0, 0</v>
      </c>
      <c r="R5" s="1" t="str">
        <f t="shared" si="2"/>
        <v/>
      </c>
      <c r="S5" s="66" t="str">
        <f t="shared" si="3"/>
        <v>89.3, 86.1, 82.8, 76.4</v>
      </c>
      <c r="T5" s="1" t="str">
        <f t="shared" si="4"/>
        <v/>
      </c>
    </row>
    <row r="6" spans="1:26" ht="16" x14ac:dyDescent="0.2">
      <c r="A6" s="1">
        <f t="shared" si="5"/>
        <v>-1</v>
      </c>
      <c r="B6" s="1" t="s">
        <v>113</v>
      </c>
      <c r="C6" s="1" t="s">
        <v>2660</v>
      </c>
      <c r="D6" s="1" t="s">
        <v>2666</v>
      </c>
      <c r="F6" s="1">
        <f t="shared" si="0"/>
        <v>70</v>
      </c>
      <c r="P6" s="1" t="s">
        <v>5067</v>
      </c>
      <c r="Q6" s="66" t="str">
        <f t="shared" si="1"/>
        <v>0, 0, 0, 0, 0</v>
      </c>
      <c r="R6" s="1" t="str">
        <f t="shared" si="2"/>
        <v/>
      </c>
      <c r="S6" s="66" t="str">
        <f t="shared" si="3"/>
        <v>89.3, 86.1, 82.8, 76.4, 70</v>
      </c>
      <c r="T6" s="1" t="str">
        <f t="shared" si="4"/>
        <v/>
      </c>
    </row>
    <row r="7" spans="1:26" ht="16" x14ac:dyDescent="0.2">
      <c r="A7" s="1">
        <f t="shared" si="5"/>
        <v>-1</v>
      </c>
      <c r="B7" s="1" t="s">
        <v>113</v>
      </c>
      <c r="C7" s="1" t="s">
        <v>2666</v>
      </c>
      <c r="D7" s="1" t="s">
        <v>2673</v>
      </c>
      <c r="F7" s="1">
        <f t="shared" si="0"/>
        <v>70</v>
      </c>
      <c r="P7" s="1" t="s">
        <v>5067</v>
      </c>
      <c r="Q7" s="66" t="str">
        <f t="shared" si="1"/>
        <v>0, 0, 0, 0, 0, 0</v>
      </c>
      <c r="R7" s="1" t="str">
        <f t="shared" si="2"/>
        <v>0, 0, 0, 0, 0, 0</v>
      </c>
      <c r="S7" s="66" t="str">
        <f t="shared" si="3"/>
        <v>89.3, 86.1, 82.8, 76.4, 70, 70</v>
      </c>
      <c r="T7" s="1" t="str">
        <f t="shared" si="4"/>
        <v>89.3, 86.1, 82.8, 76.4, 70, 70</v>
      </c>
    </row>
    <row r="8" spans="1:26" ht="16" x14ac:dyDescent="0.2">
      <c r="A8" s="1">
        <f t="shared" si="5"/>
        <v>1</v>
      </c>
      <c r="B8" s="1" t="s">
        <v>131</v>
      </c>
      <c r="C8" s="1" t="s">
        <v>2084</v>
      </c>
      <c r="D8" s="1" t="s">
        <v>2091</v>
      </c>
      <c r="E8" s="1">
        <v>99.834000000000003</v>
      </c>
      <c r="F8" s="1">
        <f t="shared" si="0"/>
        <v>99.8</v>
      </c>
      <c r="G8" s="1">
        <v>14430</v>
      </c>
      <c r="H8" s="1">
        <v>24</v>
      </c>
      <c r="I8" s="1">
        <v>0</v>
      </c>
      <c r="J8" s="1">
        <v>1</v>
      </c>
      <c r="K8" s="1">
        <v>14430</v>
      </c>
      <c r="L8" s="1">
        <v>1</v>
      </c>
      <c r="M8" s="1">
        <v>14430</v>
      </c>
      <c r="N8" s="1">
        <v>0</v>
      </c>
      <c r="O8" s="1">
        <v>26546</v>
      </c>
      <c r="P8" s="1" t="s">
        <v>5067</v>
      </c>
      <c r="Q8" s="66">
        <f t="shared" si="1"/>
        <v>1</v>
      </c>
      <c r="R8" s="1" t="str">
        <f t="shared" si="2"/>
        <v/>
      </c>
      <c r="S8" s="66">
        <f t="shared" si="3"/>
        <v>99.8</v>
      </c>
      <c r="T8" s="1" t="str">
        <f t="shared" si="4"/>
        <v/>
      </c>
    </row>
    <row r="9" spans="1:26" ht="16" x14ac:dyDescent="0.2">
      <c r="A9" s="1">
        <f t="shared" si="5"/>
        <v>1</v>
      </c>
      <c r="B9" s="1" t="s">
        <v>131</v>
      </c>
      <c r="C9" s="1" t="s">
        <v>2088</v>
      </c>
      <c r="D9" s="1" t="s">
        <v>2081</v>
      </c>
      <c r="E9" s="1">
        <v>99.349000000000004</v>
      </c>
      <c r="F9" s="1">
        <f t="shared" si="0"/>
        <v>99.3</v>
      </c>
      <c r="G9" s="1">
        <v>14430</v>
      </c>
      <c r="H9" s="1">
        <v>94</v>
      </c>
      <c r="I9" s="1">
        <v>0</v>
      </c>
      <c r="J9" s="1">
        <v>1</v>
      </c>
      <c r="K9" s="1">
        <v>14430</v>
      </c>
      <c r="L9" s="1">
        <v>1</v>
      </c>
      <c r="M9" s="1">
        <v>14430</v>
      </c>
      <c r="N9" s="1">
        <v>0</v>
      </c>
      <c r="O9" s="1">
        <v>26258</v>
      </c>
      <c r="P9" s="1" t="s">
        <v>5067</v>
      </c>
      <c r="Q9" s="66" t="str">
        <f t="shared" si="1"/>
        <v>1, 1</v>
      </c>
      <c r="R9" s="1" t="str">
        <f t="shared" si="2"/>
        <v/>
      </c>
      <c r="S9" s="66" t="str">
        <f t="shared" si="3"/>
        <v>99.8, 99.3</v>
      </c>
      <c r="T9" s="1" t="str">
        <f t="shared" si="4"/>
        <v/>
      </c>
    </row>
    <row r="10" spans="1:26" ht="16" x14ac:dyDescent="0.2">
      <c r="A10" s="1">
        <f t="shared" si="5"/>
        <v>1</v>
      </c>
      <c r="B10" s="1" t="s">
        <v>131</v>
      </c>
      <c r="C10" s="1" t="s">
        <v>2088</v>
      </c>
      <c r="D10" s="1" t="s">
        <v>2091</v>
      </c>
      <c r="E10" s="1">
        <v>98.793999999999997</v>
      </c>
      <c r="F10" s="1">
        <f t="shared" si="0"/>
        <v>98.8</v>
      </c>
      <c r="G10" s="1">
        <v>14430</v>
      </c>
      <c r="H10" s="1">
        <v>174</v>
      </c>
      <c r="I10" s="1">
        <v>0</v>
      </c>
      <c r="J10" s="1">
        <v>1</v>
      </c>
      <c r="K10" s="1">
        <v>14430</v>
      </c>
      <c r="L10" s="1">
        <v>1</v>
      </c>
      <c r="M10" s="1">
        <v>14430</v>
      </c>
      <c r="N10" s="1">
        <v>0</v>
      </c>
      <c r="O10" s="1">
        <v>25752</v>
      </c>
      <c r="P10" s="1" t="s">
        <v>5067</v>
      </c>
      <c r="Q10" s="66" t="str">
        <f t="shared" si="1"/>
        <v>1, 1, 1</v>
      </c>
      <c r="R10" s="1" t="str">
        <f t="shared" si="2"/>
        <v/>
      </c>
      <c r="S10" s="66" t="str">
        <f t="shared" si="3"/>
        <v>99.8, 99.3, 98.8</v>
      </c>
      <c r="T10" s="1" t="str">
        <f t="shared" si="4"/>
        <v/>
      </c>
    </row>
    <row r="11" spans="1:26" ht="16" x14ac:dyDescent="0.2">
      <c r="A11" s="1">
        <f t="shared" si="5"/>
        <v>1</v>
      </c>
      <c r="B11" s="1" t="s">
        <v>131</v>
      </c>
      <c r="C11" s="1" t="s">
        <v>2088</v>
      </c>
      <c r="D11" s="1" t="s">
        <v>2084</v>
      </c>
      <c r="E11" s="1">
        <v>98.724999999999994</v>
      </c>
      <c r="F11" s="1">
        <f t="shared" si="0"/>
        <v>98.7</v>
      </c>
      <c r="G11" s="1">
        <v>14430</v>
      </c>
      <c r="H11" s="1">
        <v>184</v>
      </c>
      <c r="I11" s="1">
        <v>0</v>
      </c>
      <c r="J11" s="1">
        <v>1</v>
      </c>
      <c r="K11" s="1">
        <v>14430</v>
      </c>
      <c r="L11" s="1">
        <v>1</v>
      </c>
      <c r="M11" s="1">
        <v>14430</v>
      </c>
      <c r="N11" s="1">
        <v>0</v>
      </c>
      <c r="O11" s="1">
        <v>25706</v>
      </c>
      <c r="P11" s="1" t="s">
        <v>5067</v>
      </c>
      <c r="Q11" s="66" t="str">
        <f t="shared" si="1"/>
        <v>1, 1, 1, 1</v>
      </c>
      <c r="R11" s="1" t="str">
        <f t="shared" si="2"/>
        <v/>
      </c>
      <c r="S11" s="66" t="str">
        <f t="shared" si="3"/>
        <v>99.8, 99.3, 98.8, 98.7</v>
      </c>
      <c r="T11" s="1" t="str">
        <f t="shared" si="4"/>
        <v/>
      </c>
    </row>
    <row r="12" spans="1:26" ht="16" x14ac:dyDescent="0.2">
      <c r="A12" s="1">
        <f t="shared" si="5"/>
        <v>1</v>
      </c>
      <c r="B12" s="1" t="s">
        <v>131</v>
      </c>
      <c r="C12" s="1" t="s">
        <v>2081</v>
      </c>
      <c r="D12" s="1" t="s">
        <v>2091</v>
      </c>
      <c r="E12" s="1">
        <v>98.641999999999996</v>
      </c>
      <c r="F12" s="1">
        <f t="shared" si="0"/>
        <v>98.6</v>
      </c>
      <c r="G12" s="1">
        <v>14430</v>
      </c>
      <c r="H12" s="1">
        <v>196</v>
      </c>
      <c r="I12" s="1">
        <v>0</v>
      </c>
      <c r="J12" s="1">
        <v>1</v>
      </c>
      <c r="K12" s="1">
        <v>14430</v>
      </c>
      <c r="L12" s="1">
        <v>1</v>
      </c>
      <c r="M12" s="1">
        <v>14430</v>
      </c>
      <c r="N12" s="1">
        <v>0</v>
      </c>
      <c r="O12" s="1">
        <v>25662</v>
      </c>
      <c r="P12" s="1" t="s">
        <v>5067</v>
      </c>
      <c r="Q12" s="66" t="str">
        <f t="shared" si="1"/>
        <v>1, 1, 1, 1, 1</v>
      </c>
      <c r="R12" s="1" t="str">
        <f t="shared" si="2"/>
        <v/>
      </c>
      <c r="S12" s="66" t="str">
        <f t="shared" si="3"/>
        <v>99.8, 99.3, 98.8, 98.7, 98.6</v>
      </c>
      <c r="T12" s="1" t="str">
        <f t="shared" si="4"/>
        <v/>
      </c>
    </row>
    <row r="13" spans="1:26" ht="16" x14ac:dyDescent="0.2">
      <c r="A13" s="1">
        <f t="shared" si="5"/>
        <v>1</v>
      </c>
      <c r="B13" s="1" t="s">
        <v>131</v>
      </c>
      <c r="C13" s="1" t="s">
        <v>2081</v>
      </c>
      <c r="D13" s="1" t="s">
        <v>2084</v>
      </c>
      <c r="E13" s="1">
        <v>98.572000000000003</v>
      </c>
      <c r="F13" s="1">
        <f t="shared" si="0"/>
        <v>98.6</v>
      </c>
      <c r="G13" s="1">
        <v>14430</v>
      </c>
      <c r="H13" s="1">
        <v>206</v>
      </c>
      <c r="I13" s="1">
        <v>0</v>
      </c>
      <c r="J13" s="1">
        <v>1</v>
      </c>
      <c r="K13" s="1">
        <v>14430</v>
      </c>
      <c r="L13" s="1">
        <v>1</v>
      </c>
      <c r="M13" s="1">
        <v>14430</v>
      </c>
      <c r="N13" s="1">
        <v>0</v>
      </c>
      <c r="O13" s="1">
        <v>25623</v>
      </c>
      <c r="P13" s="1" t="s">
        <v>5067</v>
      </c>
      <c r="Q13" s="66" t="str">
        <f t="shared" si="1"/>
        <v>1, 1, 1, 1, 1, 1</v>
      </c>
      <c r="R13" s="1" t="str">
        <f t="shared" si="2"/>
        <v>1, 1, 1, 1, 1, 1</v>
      </c>
      <c r="S13" s="66" t="str">
        <f t="shared" si="3"/>
        <v>99.8, 99.3, 98.8, 98.7, 98.6, 98.6</v>
      </c>
      <c r="T13" s="1" t="str">
        <f t="shared" si="4"/>
        <v>99.8, 99.3, 98.8, 98.7, 98.6, 98.6</v>
      </c>
    </row>
    <row r="14" spans="1:26" ht="16" x14ac:dyDescent="0.2">
      <c r="A14" s="1">
        <f t="shared" si="5"/>
        <v>-1</v>
      </c>
      <c r="B14" s="1" t="s">
        <v>138</v>
      </c>
      <c r="C14" s="1" t="s">
        <v>1351</v>
      </c>
      <c r="D14" s="1" t="s">
        <v>1342</v>
      </c>
      <c r="E14" s="1">
        <v>99.82</v>
      </c>
      <c r="F14" s="1">
        <f t="shared" si="0"/>
        <v>99.8</v>
      </c>
      <c r="G14" s="1">
        <v>14430</v>
      </c>
      <c r="H14" s="1">
        <v>26</v>
      </c>
      <c r="I14" s="1">
        <v>0</v>
      </c>
      <c r="J14" s="1">
        <v>1</v>
      </c>
      <c r="K14" s="1">
        <v>14430</v>
      </c>
      <c r="L14" s="1">
        <v>1</v>
      </c>
      <c r="M14" s="1">
        <v>14430</v>
      </c>
      <c r="N14" s="1">
        <v>0</v>
      </c>
      <c r="O14" s="1">
        <v>26535</v>
      </c>
      <c r="P14" s="1" t="s">
        <v>5067</v>
      </c>
      <c r="Q14" s="66">
        <f t="shared" si="1"/>
        <v>1</v>
      </c>
      <c r="R14" s="1" t="str">
        <f t="shared" si="2"/>
        <v/>
      </c>
      <c r="S14" s="66">
        <f t="shared" si="3"/>
        <v>99.8</v>
      </c>
      <c r="T14" s="1" t="str">
        <f t="shared" si="4"/>
        <v/>
      </c>
    </row>
    <row r="15" spans="1:26" ht="16" x14ac:dyDescent="0.2">
      <c r="A15" s="1">
        <f t="shared" si="5"/>
        <v>-1</v>
      </c>
      <c r="B15" s="1" t="s">
        <v>138</v>
      </c>
      <c r="C15" s="1" t="s">
        <v>1342</v>
      </c>
      <c r="D15" s="1" t="s">
        <v>1345</v>
      </c>
      <c r="E15" s="1">
        <v>98.995000000000005</v>
      </c>
      <c r="F15" s="1">
        <f t="shared" si="0"/>
        <v>99</v>
      </c>
      <c r="G15" s="1">
        <v>14430</v>
      </c>
      <c r="H15" s="1">
        <v>145</v>
      </c>
      <c r="I15" s="1">
        <v>0</v>
      </c>
      <c r="J15" s="1">
        <v>1</v>
      </c>
      <c r="K15" s="1">
        <v>14430</v>
      </c>
      <c r="L15" s="1">
        <v>1</v>
      </c>
      <c r="M15" s="1">
        <v>14430</v>
      </c>
      <c r="N15" s="1">
        <v>0</v>
      </c>
      <c r="O15" s="1">
        <v>26081</v>
      </c>
      <c r="P15" s="1" t="s">
        <v>5067</v>
      </c>
      <c r="Q15" s="66" t="str">
        <f t="shared" si="1"/>
        <v>1, 1</v>
      </c>
      <c r="R15" s="1" t="str">
        <f t="shared" si="2"/>
        <v/>
      </c>
      <c r="S15" s="66" t="str">
        <f t="shared" si="3"/>
        <v>99.8, 99</v>
      </c>
      <c r="T15" s="1" t="str">
        <f t="shared" si="4"/>
        <v/>
      </c>
    </row>
    <row r="16" spans="1:26" ht="16" x14ac:dyDescent="0.2">
      <c r="A16" s="1">
        <f t="shared" si="5"/>
        <v>-1</v>
      </c>
      <c r="B16" s="1" t="s">
        <v>138</v>
      </c>
      <c r="C16" s="1" t="s">
        <v>1351</v>
      </c>
      <c r="D16" s="1" t="s">
        <v>1345</v>
      </c>
      <c r="E16" s="1">
        <v>98.953999999999994</v>
      </c>
      <c r="F16" s="1">
        <f t="shared" si="0"/>
        <v>99</v>
      </c>
      <c r="G16" s="1">
        <v>14430</v>
      </c>
      <c r="H16" s="1">
        <v>151</v>
      </c>
      <c r="I16" s="1">
        <v>0</v>
      </c>
      <c r="J16" s="1">
        <v>1</v>
      </c>
      <c r="K16" s="1">
        <v>14430</v>
      </c>
      <c r="L16" s="1">
        <v>1</v>
      </c>
      <c r="M16" s="1">
        <v>14430</v>
      </c>
      <c r="N16" s="1">
        <v>0</v>
      </c>
      <c r="O16" s="1">
        <v>26064</v>
      </c>
      <c r="P16" s="1" t="s">
        <v>5067</v>
      </c>
      <c r="Q16" s="66" t="str">
        <f t="shared" si="1"/>
        <v>1, 1, 1</v>
      </c>
      <c r="R16" s="1" t="str">
        <f t="shared" si="2"/>
        <v>1, 1, 1</v>
      </c>
      <c r="S16" s="66" t="str">
        <f t="shared" si="3"/>
        <v>99.8, 99, 99</v>
      </c>
      <c r="T16" s="1" t="str">
        <f t="shared" si="4"/>
        <v>99.8, 99, 99</v>
      </c>
    </row>
    <row r="17" spans="1:20" ht="16" x14ac:dyDescent="0.2">
      <c r="A17" s="1">
        <f t="shared" si="5"/>
        <v>1</v>
      </c>
      <c r="B17" s="1" t="s">
        <v>159</v>
      </c>
      <c r="C17" s="1" t="s">
        <v>993</v>
      </c>
      <c r="D17" s="1" t="s">
        <v>1002</v>
      </c>
      <c r="E17" s="1">
        <v>99.584000000000003</v>
      </c>
      <c r="F17" s="1">
        <f t="shared" si="0"/>
        <v>99.6</v>
      </c>
      <c r="G17" s="1">
        <v>14430</v>
      </c>
      <c r="H17" s="1">
        <v>60</v>
      </c>
      <c r="I17" s="1">
        <v>0</v>
      </c>
      <c r="J17" s="1">
        <v>1</v>
      </c>
      <c r="K17" s="1">
        <v>14430</v>
      </c>
      <c r="L17" s="1">
        <v>1</v>
      </c>
      <c r="M17" s="1">
        <v>14430</v>
      </c>
      <c r="N17" s="1">
        <v>0</v>
      </c>
      <c r="O17" s="1">
        <v>26371</v>
      </c>
      <c r="P17" s="1" t="s">
        <v>178</v>
      </c>
      <c r="Q17" s="66">
        <f t="shared" si="1"/>
        <v>1</v>
      </c>
      <c r="R17" s="1">
        <f t="shared" si="2"/>
        <v>1</v>
      </c>
      <c r="S17" s="66">
        <f t="shared" si="3"/>
        <v>99.6</v>
      </c>
      <c r="T17" s="1">
        <f t="shared" si="4"/>
        <v>99.6</v>
      </c>
    </row>
    <row r="18" spans="1:20" ht="16" x14ac:dyDescent="0.2">
      <c r="A18" s="1">
        <f t="shared" si="5"/>
        <v>-1</v>
      </c>
      <c r="B18" s="1" t="s">
        <v>166</v>
      </c>
      <c r="C18" s="1" t="s">
        <v>662</v>
      </c>
      <c r="D18" s="1" t="s">
        <v>673</v>
      </c>
      <c r="E18" s="1">
        <v>99.328000000000003</v>
      </c>
      <c r="F18" s="1">
        <f t="shared" si="0"/>
        <v>99.3</v>
      </c>
      <c r="G18" s="1">
        <v>14430</v>
      </c>
      <c r="H18" s="1">
        <v>97</v>
      </c>
      <c r="I18" s="1">
        <v>0</v>
      </c>
      <c r="J18" s="1">
        <v>1</v>
      </c>
      <c r="K18" s="1">
        <v>14430</v>
      </c>
      <c r="L18" s="1">
        <v>1</v>
      </c>
      <c r="M18" s="1">
        <v>14430</v>
      </c>
      <c r="N18" s="1">
        <v>0</v>
      </c>
      <c r="O18" s="1">
        <v>26253</v>
      </c>
      <c r="P18" s="1" t="s">
        <v>178</v>
      </c>
      <c r="Q18" s="66">
        <f t="shared" si="1"/>
        <v>1</v>
      </c>
      <c r="R18" s="1">
        <f t="shared" si="2"/>
        <v>1</v>
      </c>
      <c r="S18" s="66">
        <f t="shared" si="3"/>
        <v>99.3</v>
      </c>
      <c r="T18" s="1">
        <f t="shared" si="4"/>
        <v>99.3</v>
      </c>
    </row>
    <row r="19" spans="1:20" ht="16" x14ac:dyDescent="0.2">
      <c r="A19" s="1">
        <f t="shared" si="5"/>
        <v>1</v>
      </c>
      <c r="B19" s="1" t="s">
        <v>181</v>
      </c>
      <c r="C19" s="1" t="s">
        <v>2843</v>
      </c>
      <c r="D19" s="1" t="s">
        <v>2710</v>
      </c>
      <c r="E19" s="1">
        <v>99.867999999999995</v>
      </c>
      <c r="F19" s="1">
        <f t="shared" si="0"/>
        <v>99.9</v>
      </c>
      <c r="G19" s="1">
        <v>14430</v>
      </c>
      <c r="H19" s="1">
        <v>19</v>
      </c>
      <c r="I19" s="1">
        <v>0</v>
      </c>
      <c r="J19" s="1">
        <v>1</v>
      </c>
      <c r="K19" s="1">
        <v>14430</v>
      </c>
      <c r="L19" s="1">
        <v>1</v>
      </c>
      <c r="M19" s="1">
        <v>14430</v>
      </c>
      <c r="N19" s="1">
        <v>0</v>
      </c>
      <c r="O19" s="1">
        <v>26572</v>
      </c>
      <c r="P19" s="1" t="s">
        <v>178</v>
      </c>
      <c r="Q19" s="66">
        <f t="shared" si="1"/>
        <v>1</v>
      </c>
      <c r="R19" s="1" t="str">
        <f t="shared" si="2"/>
        <v/>
      </c>
      <c r="S19" s="66">
        <f t="shared" si="3"/>
        <v>99.9</v>
      </c>
      <c r="T19" s="1" t="str">
        <f t="shared" si="4"/>
        <v/>
      </c>
    </row>
    <row r="20" spans="1:20" ht="16" x14ac:dyDescent="0.2">
      <c r="A20" s="1">
        <f t="shared" si="5"/>
        <v>1</v>
      </c>
      <c r="B20" s="1" t="s">
        <v>181</v>
      </c>
      <c r="C20" s="1" t="s">
        <v>2710</v>
      </c>
      <c r="D20" s="1" t="s">
        <v>2753</v>
      </c>
      <c r="E20" s="1">
        <v>99.653000000000006</v>
      </c>
      <c r="F20" s="1">
        <f t="shared" si="0"/>
        <v>99.7</v>
      </c>
      <c r="G20" s="1">
        <v>14430</v>
      </c>
      <c r="H20" s="1">
        <v>50</v>
      </c>
      <c r="I20" s="1">
        <v>0</v>
      </c>
      <c r="J20" s="1">
        <v>1</v>
      </c>
      <c r="K20" s="1">
        <v>14430</v>
      </c>
      <c r="L20" s="1">
        <v>1</v>
      </c>
      <c r="M20" s="1">
        <v>14430</v>
      </c>
      <c r="N20" s="1">
        <v>0</v>
      </c>
      <c r="O20" s="1">
        <v>26446</v>
      </c>
      <c r="P20" s="1" t="s">
        <v>178</v>
      </c>
      <c r="Q20" s="66" t="str">
        <f t="shared" si="1"/>
        <v>1, 1</v>
      </c>
      <c r="R20" s="1" t="str">
        <f t="shared" si="2"/>
        <v/>
      </c>
      <c r="S20" s="66" t="str">
        <f t="shared" si="3"/>
        <v>99.9, 99.7</v>
      </c>
      <c r="T20" s="1" t="str">
        <f t="shared" si="4"/>
        <v/>
      </c>
    </row>
    <row r="21" spans="1:20" ht="15.75" customHeight="1" x14ac:dyDescent="0.2">
      <c r="A21" s="1">
        <f t="shared" si="5"/>
        <v>1</v>
      </c>
      <c r="B21" s="1" t="s">
        <v>181</v>
      </c>
      <c r="C21" s="1" t="s">
        <v>2843</v>
      </c>
      <c r="D21" s="1" t="s">
        <v>2753</v>
      </c>
      <c r="E21" s="1">
        <v>99.647000000000006</v>
      </c>
      <c r="F21" s="1">
        <f t="shared" si="0"/>
        <v>99.6</v>
      </c>
      <c r="G21" s="1">
        <v>14430</v>
      </c>
      <c r="H21" s="1">
        <v>51</v>
      </c>
      <c r="I21" s="1">
        <v>0</v>
      </c>
      <c r="J21" s="1">
        <v>1</v>
      </c>
      <c r="K21" s="1">
        <v>14430</v>
      </c>
      <c r="L21" s="1">
        <v>1</v>
      </c>
      <c r="M21" s="1">
        <v>14430</v>
      </c>
      <c r="N21" s="1">
        <v>0</v>
      </c>
      <c r="O21" s="1">
        <v>26448</v>
      </c>
      <c r="P21" s="1" t="s">
        <v>178</v>
      </c>
      <c r="Q21" s="66" t="str">
        <f t="shared" si="1"/>
        <v>1, 1, 1</v>
      </c>
      <c r="R21" s="1" t="str">
        <f t="shared" si="2"/>
        <v>1, 1, 1</v>
      </c>
      <c r="S21" s="66" t="str">
        <f t="shared" si="3"/>
        <v>99.9, 99.7, 99.6</v>
      </c>
      <c r="T21" s="1" t="str">
        <f t="shared" si="4"/>
        <v>99.9, 99.7, 99.6</v>
      </c>
    </row>
    <row r="22" spans="1:20" ht="15.75" customHeight="1" x14ac:dyDescent="0.2">
      <c r="A22" s="1">
        <f t="shared" si="5"/>
        <v>-1</v>
      </c>
      <c r="B22" s="1" t="s">
        <v>193</v>
      </c>
      <c r="C22" s="1" t="s">
        <v>1515</v>
      </c>
      <c r="D22" s="1" t="s">
        <v>525</v>
      </c>
      <c r="E22" s="1">
        <v>97.186000000000007</v>
      </c>
      <c r="F22" s="1">
        <f t="shared" si="0"/>
        <v>97.2</v>
      </c>
      <c r="G22" s="1">
        <v>14430</v>
      </c>
      <c r="H22" s="1">
        <v>406</v>
      </c>
      <c r="I22" s="1">
        <v>0</v>
      </c>
      <c r="J22" s="1">
        <v>1</v>
      </c>
      <c r="K22" s="1">
        <v>14430</v>
      </c>
      <c r="L22" s="1">
        <v>1</v>
      </c>
      <c r="M22" s="1">
        <v>14430</v>
      </c>
      <c r="N22" s="1">
        <v>0</v>
      </c>
      <c r="O22" s="1">
        <v>24705</v>
      </c>
      <c r="P22" s="1" t="s">
        <v>178</v>
      </c>
      <c r="Q22" s="66">
        <f t="shared" si="1"/>
        <v>0</v>
      </c>
      <c r="R22" s="1">
        <f t="shared" si="2"/>
        <v>0</v>
      </c>
      <c r="S22" s="66">
        <f t="shared" si="3"/>
        <v>97.2</v>
      </c>
      <c r="T22" s="1">
        <f t="shared" si="4"/>
        <v>97.2</v>
      </c>
    </row>
    <row r="23" spans="1:20" ht="15.75" customHeight="1" x14ac:dyDescent="0.2">
      <c r="A23" s="1">
        <f t="shared" si="5"/>
        <v>1</v>
      </c>
      <c r="B23" s="1" t="s">
        <v>195</v>
      </c>
      <c r="C23" s="1" t="s">
        <v>591</v>
      </c>
      <c r="D23" s="1" t="s">
        <v>1707</v>
      </c>
      <c r="E23" s="1">
        <v>81.900999999999996</v>
      </c>
      <c r="F23" s="1">
        <f t="shared" si="0"/>
        <v>81.900000000000006</v>
      </c>
      <c r="G23" s="1">
        <v>14509</v>
      </c>
      <c r="H23" s="1">
        <v>2468</v>
      </c>
      <c r="I23" s="1">
        <v>142</v>
      </c>
      <c r="J23" s="1">
        <v>1</v>
      </c>
      <c r="K23" s="1">
        <v>14430</v>
      </c>
      <c r="L23" s="1">
        <v>1</v>
      </c>
      <c r="M23" s="1">
        <v>14430</v>
      </c>
      <c r="N23" s="1">
        <v>0</v>
      </c>
      <c r="O23" s="1">
        <v>12445</v>
      </c>
      <c r="P23" s="1" t="s">
        <v>178</v>
      </c>
      <c r="Q23" s="66">
        <f t="shared" si="1"/>
        <v>0</v>
      </c>
      <c r="R23" s="1">
        <f t="shared" si="2"/>
        <v>0</v>
      </c>
      <c r="S23" s="66">
        <f t="shared" si="3"/>
        <v>81.900000000000006</v>
      </c>
      <c r="T23" s="1">
        <f t="shared" si="4"/>
        <v>81.900000000000006</v>
      </c>
    </row>
    <row r="24" spans="1:20" ht="15.75" customHeight="1" x14ac:dyDescent="0.2">
      <c r="A24" s="1">
        <f t="shared" si="5"/>
        <v>-1</v>
      </c>
      <c r="B24" s="1" t="s">
        <v>200</v>
      </c>
      <c r="C24" s="1" t="s">
        <v>711</v>
      </c>
      <c r="D24" s="1" t="s">
        <v>720</v>
      </c>
      <c r="E24" s="1">
        <v>99.805999999999997</v>
      </c>
      <c r="F24" s="1">
        <f t="shared" si="0"/>
        <v>99.8</v>
      </c>
      <c r="G24" s="1">
        <v>14430</v>
      </c>
      <c r="H24" s="1">
        <v>28</v>
      </c>
      <c r="I24" s="1">
        <v>0</v>
      </c>
      <c r="J24" s="1">
        <v>1</v>
      </c>
      <c r="K24" s="1">
        <v>14430</v>
      </c>
      <c r="L24" s="1">
        <v>1</v>
      </c>
      <c r="M24" s="1">
        <v>14430</v>
      </c>
      <c r="N24" s="1">
        <v>0</v>
      </c>
      <c r="O24" s="1">
        <v>26520</v>
      </c>
      <c r="P24" s="1" t="s">
        <v>5067</v>
      </c>
      <c r="Q24" s="66">
        <f t="shared" si="1"/>
        <v>1</v>
      </c>
      <c r="R24" s="1" t="str">
        <f t="shared" si="2"/>
        <v/>
      </c>
      <c r="S24" s="66">
        <f t="shared" si="3"/>
        <v>99.8</v>
      </c>
      <c r="T24" s="1" t="str">
        <f t="shared" si="4"/>
        <v/>
      </c>
    </row>
    <row r="25" spans="1:20" ht="15.75" customHeight="1" x14ac:dyDescent="0.2">
      <c r="A25" s="1">
        <f t="shared" si="5"/>
        <v>-1</v>
      </c>
      <c r="B25" s="1" t="s">
        <v>200</v>
      </c>
      <c r="C25" s="1" t="s">
        <v>703</v>
      </c>
      <c r="D25" s="1" t="s">
        <v>720</v>
      </c>
      <c r="E25" s="1">
        <v>99.03</v>
      </c>
      <c r="F25" s="1">
        <f t="shared" si="0"/>
        <v>99</v>
      </c>
      <c r="G25" s="1">
        <v>14430</v>
      </c>
      <c r="H25" s="1">
        <v>140</v>
      </c>
      <c r="I25" s="1">
        <v>0</v>
      </c>
      <c r="J25" s="1">
        <v>1</v>
      </c>
      <c r="K25" s="1">
        <v>14430</v>
      </c>
      <c r="L25" s="1">
        <v>1</v>
      </c>
      <c r="M25" s="1">
        <v>14430</v>
      </c>
      <c r="N25" s="1">
        <v>0</v>
      </c>
      <c r="O25" s="1">
        <v>26068</v>
      </c>
      <c r="P25" s="1" t="s">
        <v>5067</v>
      </c>
      <c r="Q25" s="66" t="str">
        <f t="shared" si="1"/>
        <v>1, 1</v>
      </c>
      <c r="R25" s="1" t="str">
        <f t="shared" si="2"/>
        <v/>
      </c>
      <c r="S25" s="66" t="str">
        <f t="shared" si="3"/>
        <v>99.8, 99</v>
      </c>
      <c r="T25" s="1" t="str">
        <f t="shared" si="4"/>
        <v/>
      </c>
    </row>
    <row r="26" spans="1:20" ht="15.75" customHeight="1" x14ac:dyDescent="0.2">
      <c r="A26" s="1">
        <f t="shared" si="5"/>
        <v>-1</v>
      </c>
      <c r="B26" s="1" t="s">
        <v>200</v>
      </c>
      <c r="C26" s="1" t="s">
        <v>694</v>
      </c>
      <c r="D26" s="1" t="s">
        <v>720</v>
      </c>
      <c r="E26" s="1">
        <v>99.016000000000005</v>
      </c>
      <c r="F26" s="1">
        <f t="shared" si="0"/>
        <v>99</v>
      </c>
      <c r="G26" s="1">
        <v>14430</v>
      </c>
      <c r="H26" s="1">
        <v>142</v>
      </c>
      <c r="I26" s="1">
        <v>0</v>
      </c>
      <c r="J26" s="1">
        <v>1</v>
      </c>
      <c r="K26" s="1">
        <v>14430</v>
      </c>
      <c r="L26" s="1">
        <v>1</v>
      </c>
      <c r="M26" s="1">
        <v>14430</v>
      </c>
      <c r="N26" s="1">
        <v>0</v>
      </c>
      <c r="O26" s="1">
        <v>26055</v>
      </c>
      <c r="P26" s="1" t="s">
        <v>5067</v>
      </c>
      <c r="Q26" s="66" t="str">
        <f t="shared" si="1"/>
        <v>1, 1, 1</v>
      </c>
      <c r="R26" s="1" t="str">
        <f t="shared" si="2"/>
        <v/>
      </c>
      <c r="S26" s="66" t="str">
        <f t="shared" si="3"/>
        <v>99.8, 99, 99</v>
      </c>
      <c r="T26" s="1" t="str">
        <f t="shared" si="4"/>
        <v/>
      </c>
    </row>
    <row r="27" spans="1:20" ht="15.75" customHeight="1" x14ac:dyDescent="0.2">
      <c r="A27" s="1">
        <f t="shared" si="5"/>
        <v>-1</v>
      </c>
      <c r="B27" s="1" t="s">
        <v>200</v>
      </c>
      <c r="C27" s="1" t="s">
        <v>711</v>
      </c>
      <c r="D27" s="1" t="s">
        <v>703</v>
      </c>
      <c r="E27" s="1">
        <v>99.001999999999995</v>
      </c>
      <c r="F27" s="1">
        <f t="shared" si="0"/>
        <v>99</v>
      </c>
      <c r="G27" s="1">
        <v>14430</v>
      </c>
      <c r="H27" s="1">
        <v>144</v>
      </c>
      <c r="I27" s="1">
        <v>0</v>
      </c>
      <c r="J27" s="1">
        <v>1</v>
      </c>
      <c r="K27" s="1">
        <v>14430</v>
      </c>
      <c r="L27" s="1">
        <v>1</v>
      </c>
      <c r="M27" s="1">
        <v>14430</v>
      </c>
      <c r="N27" s="1">
        <v>0</v>
      </c>
      <c r="O27" s="1">
        <v>26055</v>
      </c>
      <c r="P27" s="1" t="s">
        <v>5067</v>
      </c>
      <c r="Q27" s="66" t="str">
        <f t="shared" si="1"/>
        <v>1, 1, 1, 1</v>
      </c>
      <c r="R27" s="1" t="str">
        <f t="shared" si="2"/>
        <v/>
      </c>
      <c r="S27" s="66" t="str">
        <f t="shared" si="3"/>
        <v>99.8, 99, 99, 99</v>
      </c>
      <c r="T27" s="1" t="str">
        <f t="shared" si="4"/>
        <v/>
      </c>
    </row>
    <row r="28" spans="1:20" ht="15.75" customHeight="1" x14ac:dyDescent="0.2">
      <c r="A28" s="1">
        <f t="shared" si="5"/>
        <v>-1</v>
      </c>
      <c r="B28" s="1" t="s">
        <v>200</v>
      </c>
      <c r="C28" s="1" t="s">
        <v>694</v>
      </c>
      <c r="D28" s="1" t="s">
        <v>711</v>
      </c>
      <c r="E28" s="1">
        <v>98.974000000000004</v>
      </c>
      <c r="F28" s="1">
        <f t="shared" si="0"/>
        <v>99</v>
      </c>
      <c r="G28" s="1">
        <v>14430</v>
      </c>
      <c r="H28" s="1">
        <v>148</v>
      </c>
      <c r="I28" s="1">
        <v>0</v>
      </c>
      <c r="J28" s="1">
        <v>1</v>
      </c>
      <c r="K28" s="1">
        <v>14430</v>
      </c>
      <c r="L28" s="1">
        <v>1</v>
      </c>
      <c r="M28" s="1">
        <v>14430</v>
      </c>
      <c r="N28" s="1">
        <v>0</v>
      </c>
      <c r="O28" s="1">
        <v>26031</v>
      </c>
      <c r="P28" s="1" t="s">
        <v>5067</v>
      </c>
      <c r="Q28" s="66" t="str">
        <f t="shared" si="1"/>
        <v>1, 1, 1, 1, 1</v>
      </c>
      <c r="R28" s="1" t="str">
        <f t="shared" si="2"/>
        <v/>
      </c>
      <c r="S28" s="66" t="str">
        <f t="shared" si="3"/>
        <v>99.8, 99, 99, 99, 99</v>
      </c>
      <c r="T28" s="1" t="str">
        <f t="shared" si="4"/>
        <v/>
      </c>
    </row>
    <row r="29" spans="1:20" ht="15.75" customHeight="1" x14ac:dyDescent="0.2">
      <c r="A29" s="1">
        <f t="shared" si="5"/>
        <v>-1</v>
      </c>
      <c r="B29" s="1" t="s">
        <v>200</v>
      </c>
      <c r="C29" s="1" t="s">
        <v>694</v>
      </c>
      <c r="D29" s="1" t="s">
        <v>703</v>
      </c>
      <c r="E29" s="1">
        <v>98.254000000000005</v>
      </c>
      <c r="F29" s="1">
        <f t="shared" si="0"/>
        <v>98.3</v>
      </c>
      <c r="G29" s="1">
        <v>14430</v>
      </c>
      <c r="H29" s="1">
        <v>252</v>
      </c>
      <c r="I29" s="1">
        <v>0</v>
      </c>
      <c r="J29" s="1">
        <v>1</v>
      </c>
      <c r="K29" s="1">
        <v>14430</v>
      </c>
      <c r="L29" s="1">
        <v>1</v>
      </c>
      <c r="M29" s="1">
        <v>14430</v>
      </c>
      <c r="N29" s="1">
        <v>0</v>
      </c>
      <c r="O29" s="1">
        <v>25608</v>
      </c>
      <c r="P29" s="1" t="s">
        <v>5067</v>
      </c>
      <c r="Q29" s="66" t="str">
        <f t="shared" si="1"/>
        <v>1, 1, 1, 1, 1, 1</v>
      </c>
      <c r="R29" s="1" t="str">
        <f t="shared" si="2"/>
        <v>1, 1, 1, 1, 1, 1</v>
      </c>
      <c r="S29" s="66" t="str">
        <f t="shared" si="3"/>
        <v>99.8, 99, 99, 99, 99, 98.3</v>
      </c>
      <c r="T29" s="1" t="str">
        <f t="shared" si="4"/>
        <v>99.8, 99, 99, 99, 99, 98.3</v>
      </c>
    </row>
    <row r="30" spans="1:20" ht="15.75" customHeight="1" x14ac:dyDescent="0.2">
      <c r="A30" s="1">
        <f t="shared" si="5"/>
        <v>1</v>
      </c>
      <c r="B30" s="1" t="s">
        <v>203</v>
      </c>
      <c r="C30" s="1" t="s">
        <v>3111</v>
      </c>
      <c r="D30" s="1" t="s">
        <v>2847</v>
      </c>
      <c r="E30" s="1">
        <v>98.933000000000007</v>
      </c>
      <c r="F30" s="1">
        <f t="shared" si="0"/>
        <v>98.9</v>
      </c>
      <c r="G30" s="1">
        <v>14430</v>
      </c>
      <c r="H30" s="1">
        <v>154</v>
      </c>
      <c r="I30" s="1">
        <v>0</v>
      </c>
      <c r="J30" s="1">
        <v>1</v>
      </c>
      <c r="K30" s="1">
        <v>14430</v>
      </c>
      <c r="L30" s="1">
        <v>1</v>
      </c>
      <c r="M30" s="1">
        <v>14430</v>
      </c>
      <c r="N30" s="1">
        <v>0</v>
      </c>
      <c r="O30" s="1">
        <v>26044</v>
      </c>
      <c r="P30" s="1" t="s">
        <v>178</v>
      </c>
      <c r="Q30" s="66">
        <f t="shared" si="1"/>
        <v>1</v>
      </c>
      <c r="R30" s="1">
        <f t="shared" si="2"/>
        <v>1</v>
      </c>
      <c r="S30" s="66">
        <f t="shared" si="3"/>
        <v>98.9</v>
      </c>
      <c r="T30" s="1">
        <f t="shared" si="4"/>
        <v>98.9</v>
      </c>
    </row>
    <row r="31" spans="1:20" ht="15.75" customHeight="1" x14ac:dyDescent="0.2">
      <c r="A31" s="1">
        <f t="shared" si="5"/>
        <v>-1</v>
      </c>
      <c r="B31" s="1" t="s">
        <v>206</v>
      </c>
      <c r="C31" s="1" t="s">
        <v>1889</v>
      </c>
      <c r="D31" s="1" t="s">
        <v>3123</v>
      </c>
      <c r="E31" s="1">
        <v>76.745000000000005</v>
      </c>
      <c r="F31" s="1">
        <f t="shared" si="0"/>
        <v>76.7</v>
      </c>
      <c r="G31" s="1">
        <v>11765</v>
      </c>
      <c r="H31" s="1">
        <v>2660</v>
      </c>
      <c r="I31" s="1">
        <v>65</v>
      </c>
      <c r="J31" s="1">
        <v>2703</v>
      </c>
      <c r="K31" s="1">
        <v>14429</v>
      </c>
      <c r="L31" s="1">
        <v>2703</v>
      </c>
      <c r="M31" s="1">
        <v>14429</v>
      </c>
      <c r="N31" s="1">
        <v>0</v>
      </c>
      <c r="O31" s="1">
        <v>7053</v>
      </c>
      <c r="P31" s="1" t="s">
        <v>178</v>
      </c>
      <c r="Q31" s="66">
        <f t="shared" si="1"/>
        <v>0</v>
      </c>
      <c r="R31" s="1" t="str">
        <f t="shared" si="2"/>
        <v/>
      </c>
      <c r="S31" s="66">
        <f t="shared" si="3"/>
        <v>76.7</v>
      </c>
      <c r="T31" s="1" t="str">
        <f t="shared" si="4"/>
        <v/>
      </c>
    </row>
    <row r="32" spans="1:20" ht="15.75" customHeight="1" x14ac:dyDescent="0.2">
      <c r="A32" s="1">
        <f t="shared" si="5"/>
        <v>-1</v>
      </c>
      <c r="B32" s="1" t="s">
        <v>206</v>
      </c>
      <c r="C32" s="1" t="s">
        <v>1889</v>
      </c>
      <c r="D32" s="1" t="s">
        <v>2229</v>
      </c>
      <c r="F32" s="1">
        <f t="shared" si="0"/>
        <v>70</v>
      </c>
      <c r="P32" s="1" t="s">
        <v>178</v>
      </c>
      <c r="Q32" s="66" t="str">
        <f t="shared" si="1"/>
        <v>0, 0</v>
      </c>
      <c r="R32" s="1" t="str">
        <f t="shared" si="2"/>
        <v/>
      </c>
      <c r="S32" s="66" t="str">
        <f t="shared" si="3"/>
        <v>76.7, 70</v>
      </c>
      <c r="T32" s="1" t="str">
        <f t="shared" si="4"/>
        <v/>
      </c>
    </row>
    <row r="33" spans="1:20" ht="15.75" customHeight="1" x14ac:dyDescent="0.2">
      <c r="A33" s="1">
        <f t="shared" si="5"/>
        <v>-1</v>
      </c>
      <c r="B33" s="1" t="s">
        <v>206</v>
      </c>
      <c r="C33" s="1" t="s">
        <v>3123</v>
      </c>
      <c r="D33" s="1" t="s">
        <v>2229</v>
      </c>
      <c r="F33" s="1">
        <f t="shared" si="0"/>
        <v>70</v>
      </c>
      <c r="P33" s="1" t="s">
        <v>178</v>
      </c>
      <c r="Q33" s="66" t="str">
        <f t="shared" si="1"/>
        <v>0, 0, 0</v>
      </c>
      <c r="R33" s="1" t="str">
        <f t="shared" si="2"/>
        <v>0, 0, 0</v>
      </c>
      <c r="S33" s="66" t="str">
        <f t="shared" si="3"/>
        <v>76.7, 70, 70</v>
      </c>
      <c r="T33" s="1" t="str">
        <f t="shared" si="4"/>
        <v>76.7, 70, 70</v>
      </c>
    </row>
    <row r="34" spans="1:20" ht="15.75" customHeight="1" x14ac:dyDescent="0.2">
      <c r="A34" s="1">
        <f t="shared" si="5"/>
        <v>1</v>
      </c>
      <c r="B34" s="1" t="s">
        <v>211</v>
      </c>
      <c r="C34" s="1" t="s">
        <v>3132</v>
      </c>
      <c r="D34" s="1" t="s">
        <v>2755</v>
      </c>
      <c r="E34" s="1">
        <v>99.224000000000004</v>
      </c>
      <c r="F34" s="1">
        <f t="shared" si="0"/>
        <v>99.2</v>
      </c>
      <c r="G34" s="1">
        <v>14430</v>
      </c>
      <c r="H34" s="1">
        <v>112</v>
      </c>
      <c r="I34" s="1">
        <v>0</v>
      </c>
      <c r="J34" s="1">
        <v>1</v>
      </c>
      <c r="K34" s="1">
        <v>14430</v>
      </c>
      <c r="L34" s="1">
        <v>1</v>
      </c>
      <c r="M34" s="1">
        <v>14430</v>
      </c>
      <c r="N34" s="1">
        <v>0</v>
      </c>
      <c r="O34" s="1">
        <v>26203</v>
      </c>
      <c r="P34" s="1" t="s">
        <v>178</v>
      </c>
      <c r="Q34" s="66">
        <f t="shared" si="1"/>
        <v>1</v>
      </c>
      <c r="R34" s="1">
        <f t="shared" si="2"/>
        <v>1</v>
      </c>
      <c r="S34" s="66">
        <f t="shared" si="3"/>
        <v>99.2</v>
      </c>
      <c r="T34" s="1">
        <f t="shared" si="4"/>
        <v>99.2</v>
      </c>
    </row>
    <row r="35" spans="1:20" ht="15.75" customHeight="1" x14ac:dyDescent="0.2">
      <c r="A35" s="1">
        <f t="shared" si="5"/>
        <v>-1</v>
      </c>
      <c r="B35" s="1" t="s">
        <v>214</v>
      </c>
      <c r="C35" s="1" t="s">
        <v>3137</v>
      </c>
      <c r="D35" s="1" t="s">
        <v>3144</v>
      </c>
      <c r="E35" s="1">
        <v>99.680999999999997</v>
      </c>
      <c r="F35" s="1">
        <f t="shared" si="0"/>
        <v>99.7</v>
      </c>
      <c r="G35" s="1">
        <v>14430</v>
      </c>
      <c r="H35" s="1">
        <v>46</v>
      </c>
      <c r="I35" s="1">
        <v>0</v>
      </c>
      <c r="J35" s="1">
        <v>1</v>
      </c>
      <c r="K35" s="1">
        <v>14430</v>
      </c>
      <c r="L35" s="1">
        <v>1</v>
      </c>
      <c r="M35" s="1">
        <v>14430</v>
      </c>
      <c r="N35" s="1">
        <v>0</v>
      </c>
      <c r="O35" s="1">
        <v>26456</v>
      </c>
      <c r="P35" s="1" t="s">
        <v>5067</v>
      </c>
      <c r="Q35" s="66">
        <f t="shared" si="1"/>
        <v>1</v>
      </c>
      <c r="R35" s="1" t="str">
        <f t="shared" si="2"/>
        <v/>
      </c>
      <c r="S35" s="66">
        <f t="shared" si="3"/>
        <v>99.7</v>
      </c>
      <c r="T35" s="1" t="str">
        <f t="shared" si="4"/>
        <v/>
      </c>
    </row>
    <row r="36" spans="1:20" ht="15.75" customHeight="1" x14ac:dyDescent="0.2">
      <c r="A36" s="1">
        <f t="shared" si="5"/>
        <v>-1</v>
      </c>
      <c r="B36" s="1" t="s">
        <v>214</v>
      </c>
      <c r="C36" s="1" t="s">
        <v>3137</v>
      </c>
      <c r="D36" s="1" t="s">
        <v>3140</v>
      </c>
      <c r="E36" s="1">
        <v>99.403999999999996</v>
      </c>
      <c r="F36" s="1">
        <f t="shared" si="0"/>
        <v>99.4</v>
      </c>
      <c r="G36" s="1">
        <v>14430</v>
      </c>
      <c r="H36" s="1">
        <v>86</v>
      </c>
      <c r="I36" s="1">
        <v>0</v>
      </c>
      <c r="J36" s="1">
        <v>1</v>
      </c>
      <c r="K36" s="1">
        <v>14430</v>
      </c>
      <c r="L36" s="1">
        <v>1</v>
      </c>
      <c r="M36" s="1">
        <v>14430</v>
      </c>
      <c r="N36" s="1">
        <v>0</v>
      </c>
      <c r="O36" s="1">
        <v>26299</v>
      </c>
      <c r="P36" s="1" t="s">
        <v>5067</v>
      </c>
      <c r="Q36" s="66" t="str">
        <f t="shared" si="1"/>
        <v>1, 1</v>
      </c>
      <c r="R36" s="1" t="str">
        <f t="shared" si="2"/>
        <v/>
      </c>
      <c r="S36" s="66" t="str">
        <f t="shared" si="3"/>
        <v>99.7, 99.4</v>
      </c>
      <c r="T36" s="1" t="str">
        <f t="shared" si="4"/>
        <v/>
      </c>
    </row>
    <row r="37" spans="1:20" ht="15.75" customHeight="1" x14ac:dyDescent="0.2">
      <c r="A37" s="1">
        <f t="shared" si="5"/>
        <v>-1</v>
      </c>
      <c r="B37" s="1" t="s">
        <v>214</v>
      </c>
      <c r="C37" s="1" t="s">
        <v>3140</v>
      </c>
      <c r="D37" s="1" t="s">
        <v>3144</v>
      </c>
      <c r="E37" s="1">
        <v>99.238</v>
      </c>
      <c r="F37" s="1">
        <f t="shared" si="0"/>
        <v>99.2</v>
      </c>
      <c r="G37" s="1">
        <v>14430</v>
      </c>
      <c r="H37" s="1">
        <v>110</v>
      </c>
      <c r="I37" s="1">
        <v>0</v>
      </c>
      <c r="J37" s="1">
        <v>1</v>
      </c>
      <c r="K37" s="1">
        <v>14430</v>
      </c>
      <c r="L37" s="1">
        <v>1</v>
      </c>
      <c r="M37" s="1">
        <v>14430</v>
      </c>
      <c r="N37" s="1">
        <v>0</v>
      </c>
      <c r="O37" s="1">
        <v>26218</v>
      </c>
      <c r="P37" s="1" t="s">
        <v>5067</v>
      </c>
      <c r="Q37" s="66" t="str">
        <f t="shared" si="1"/>
        <v>1, 1, 1</v>
      </c>
      <c r="R37" s="1" t="str">
        <f t="shared" si="2"/>
        <v>1, 1, 1</v>
      </c>
      <c r="S37" s="66" t="str">
        <f t="shared" si="3"/>
        <v>99.7, 99.4, 99.2</v>
      </c>
      <c r="T37" s="1" t="str">
        <f t="shared" si="4"/>
        <v>99.7, 99.4, 99.2</v>
      </c>
    </row>
    <row r="38" spans="1:20" ht="15.75" customHeight="1" x14ac:dyDescent="0.2">
      <c r="A38" s="1">
        <f t="shared" si="5"/>
        <v>1</v>
      </c>
      <c r="B38" s="1" t="s">
        <v>69</v>
      </c>
      <c r="C38" s="1" t="s">
        <v>136</v>
      </c>
      <c r="D38" s="1" t="s">
        <v>78</v>
      </c>
      <c r="E38" s="1">
        <v>99.744</v>
      </c>
      <c r="F38" s="1">
        <f t="shared" si="0"/>
        <v>99.7</v>
      </c>
      <c r="G38" s="1">
        <v>14430</v>
      </c>
      <c r="H38" s="1">
        <v>37</v>
      </c>
      <c r="I38" s="1">
        <v>0</v>
      </c>
      <c r="J38" s="1">
        <v>1</v>
      </c>
      <c r="K38" s="1">
        <v>14430</v>
      </c>
      <c r="L38" s="1">
        <v>1</v>
      </c>
      <c r="M38" s="1">
        <v>14430</v>
      </c>
      <c r="N38" s="1">
        <v>0</v>
      </c>
      <c r="O38" s="1">
        <v>26502</v>
      </c>
      <c r="P38" s="1" t="s">
        <v>5067</v>
      </c>
      <c r="Q38" s="66">
        <f t="shared" si="1"/>
        <v>1</v>
      </c>
      <c r="R38" s="1" t="str">
        <f t="shared" si="2"/>
        <v/>
      </c>
      <c r="S38" s="66">
        <f t="shared" si="3"/>
        <v>99.7</v>
      </c>
      <c r="T38" s="1" t="str">
        <f t="shared" si="4"/>
        <v/>
      </c>
    </row>
    <row r="39" spans="1:20" ht="15.75" customHeight="1" x14ac:dyDescent="0.2">
      <c r="A39" s="1">
        <f t="shared" si="5"/>
        <v>1</v>
      </c>
      <c r="B39" s="1" t="s">
        <v>69</v>
      </c>
      <c r="C39" s="1" t="s">
        <v>136</v>
      </c>
      <c r="D39" s="1" t="s">
        <v>89</v>
      </c>
      <c r="E39" s="1">
        <v>99.611999999999995</v>
      </c>
      <c r="F39" s="1">
        <f t="shared" si="0"/>
        <v>99.6</v>
      </c>
      <c r="G39" s="1">
        <v>14430</v>
      </c>
      <c r="H39" s="1">
        <v>56</v>
      </c>
      <c r="I39" s="1">
        <v>0</v>
      </c>
      <c r="J39" s="1">
        <v>1</v>
      </c>
      <c r="K39" s="1">
        <v>14430</v>
      </c>
      <c r="L39" s="1">
        <v>1</v>
      </c>
      <c r="M39" s="1">
        <v>14430</v>
      </c>
      <c r="N39" s="1">
        <v>0</v>
      </c>
      <c r="O39" s="1">
        <v>26415</v>
      </c>
      <c r="P39" s="1" t="s">
        <v>5067</v>
      </c>
      <c r="Q39" s="66" t="str">
        <f t="shared" si="1"/>
        <v>1, 1</v>
      </c>
      <c r="R39" s="1" t="str">
        <f t="shared" si="2"/>
        <v/>
      </c>
      <c r="S39" s="66" t="str">
        <f t="shared" si="3"/>
        <v>99.7, 99.6</v>
      </c>
      <c r="T39" s="1" t="str">
        <f t="shared" si="4"/>
        <v/>
      </c>
    </row>
    <row r="40" spans="1:20" ht="15.75" customHeight="1" x14ac:dyDescent="0.2">
      <c r="A40" s="1">
        <f t="shared" si="5"/>
        <v>1</v>
      </c>
      <c r="B40" s="1" t="s">
        <v>69</v>
      </c>
      <c r="C40" s="1" t="s">
        <v>136</v>
      </c>
      <c r="D40" s="1" t="s">
        <v>67</v>
      </c>
      <c r="E40" s="1">
        <v>99.543000000000006</v>
      </c>
      <c r="F40" s="1">
        <f t="shared" si="0"/>
        <v>99.5</v>
      </c>
      <c r="G40" s="1">
        <v>14430</v>
      </c>
      <c r="H40" s="1">
        <v>66</v>
      </c>
      <c r="I40" s="1">
        <v>0</v>
      </c>
      <c r="J40" s="1">
        <v>1</v>
      </c>
      <c r="K40" s="1">
        <v>14430</v>
      </c>
      <c r="L40" s="1">
        <v>1</v>
      </c>
      <c r="M40" s="1">
        <v>14430</v>
      </c>
      <c r="N40" s="1">
        <v>0</v>
      </c>
      <c r="O40" s="1">
        <v>26380</v>
      </c>
      <c r="P40" s="1" t="s">
        <v>5067</v>
      </c>
      <c r="Q40" s="66" t="str">
        <f t="shared" si="1"/>
        <v>1, 1, 1</v>
      </c>
      <c r="R40" s="1" t="str">
        <f t="shared" si="2"/>
        <v/>
      </c>
      <c r="S40" s="66" t="str">
        <f t="shared" si="3"/>
        <v>99.7, 99.6, 99.5</v>
      </c>
      <c r="T40" s="1" t="str">
        <f t="shared" si="4"/>
        <v/>
      </c>
    </row>
    <row r="41" spans="1:20" ht="15.75" customHeight="1" x14ac:dyDescent="0.2">
      <c r="A41" s="1">
        <f t="shared" si="5"/>
        <v>1</v>
      </c>
      <c r="B41" s="1" t="s">
        <v>69</v>
      </c>
      <c r="C41" s="1" t="s">
        <v>89</v>
      </c>
      <c r="D41" s="1" t="s">
        <v>78</v>
      </c>
      <c r="E41" s="1">
        <v>99.522000000000006</v>
      </c>
      <c r="F41" s="1">
        <f t="shared" si="0"/>
        <v>99.5</v>
      </c>
      <c r="G41" s="1">
        <v>14430</v>
      </c>
      <c r="H41" s="1">
        <v>69</v>
      </c>
      <c r="I41" s="1">
        <v>0</v>
      </c>
      <c r="J41" s="1">
        <v>1</v>
      </c>
      <c r="K41" s="1">
        <v>14430</v>
      </c>
      <c r="L41" s="1">
        <v>1</v>
      </c>
      <c r="M41" s="1">
        <v>14430</v>
      </c>
      <c r="N41" s="1">
        <v>0</v>
      </c>
      <c r="O41" s="1">
        <v>26362</v>
      </c>
      <c r="P41" s="1" t="s">
        <v>5067</v>
      </c>
      <c r="Q41" s="66" t="str">
        <f t="shared" si="1"/>
        <v>1, 1, 1, 1</v>
      </c>
      <c r="R41" s="1" t="str">
        <f t="shared" si="2"/>
        <v/>
      </c>
      <c r="S41" s="66" t="str">
        <f t="shared" si="3"/>
        <v>99.7, 99.6, 99.5, 99.5</v>
      </c>
      <c r="T41" s="1" t="str">
        <f t="shared" si="4"/>
        <v/>
      </c>
    </row>
    <row r="42" spans="1:20" ht="15.75" customHeight="1" x14ac:dyDescent="0.2">
      <c r="A42" s="1">
        <f t="shared" si="5"/>
        <v>1</v>
      </c>
      <c r="B42" s="1" t="s">
        <v>69</v>
      </c>
      <c r="C42" s="1" t="s">
        <v>67</v>
      </c>
      <c r="D42" s="1" t="s">
        <v>78</v>
      </c>
      <c r="E42" s="1">
        <v>99.438999999999993</v>
      </c>
      <c r="F42" s="1">
        <f t="shared" si="0"/>
        <v>99.4</v>
      </c>
      <c r="G42" s="1">
        <v>14430</v>
      </c>
      <c r="H42" s="1">
        <v>81</v>
      </c>
      <c r="I42" s="1">
        <v>0</v>
      </c>
      <c r="J42" s="1">
        <v>1</v>
      </c>
      <c r="K42" s="1">
        <v>14430</v>
      </c>
      <c r="L42" s="1">
        <v>1</v>
      </c>
      <c r="M42" s="1">
        <v>14430</v>
      </c>
      <c r="N42" s="1">
        <v>0</v>
      </c>
      <c r="O42" s="1">
        <v>26323</v>
      </c>
      <c r="P42" s="1" t="s">
        <v>5067</v>
      </c>
      <c r="Q42" s="66" t="str">
        <f t="shared" si="1"/>
        <v>1, 1, 1, 1, 1</v>
      </c>
      <c r="R42" s="1" t="str">
        <f t="shared" si="2"/>
        <v/>
      </c>
      <c r="S42" s="66" t="str">
        <f t="shared" si="3"/>
        <v>99.7, 99.6, 99.5, 99.5, 99.4</v>
      </c>
      <c r="T42" s="1" t="str">
        <f t="shared" si="4"/>
        <v/>
      </c>
    </row>
    <row r="43" spans="1:20" ht="15.75" customHeight="1" x14ac:dyDescent="0.2">
      <c r="A43" s="1">
        <f t="shared" si="5"/>
        <v>1</v>
      </c>
      <c r="B43" s="1" t="s">
        <v>69</v>
      </c>
      <c r="C43" s="1" t="s">
        <v>89</v>
      </c>
      <c r="D43" s="1" t="s">
        <v>67</v>
      </c>
      <c r="E43" s="1">
        <v>99.320999999999998</v>
      </c>
      <c r="F43" s="1">
        <f t="shared" si="0"/>
        <v>99.3</v>
      </c>
      <c r="G43" s="1">
        <v>14430</v>
      </c>
      <c r="H43" s="1">
        <v>98</v>
      </c>
      <c r="I43" s="1">
        <v>0</v>
      </c>
      <c r="J43" s="1">
        <v>1</v>
      </c>
      <c r="K43" s="1">
        <v>14430</v>
      </c>
      <c r="L43" s="1">
        <v>1</v>
      </c>
      <c r="M43" s="1">
        <v>14430</v>
      </c>
      <c r="N43" s="1">
        <v>0</v>
      </c>
      <c r="O43" s="1">
        <v>26240</v>
      </c>
      <c r="P43" s="1" t="s">
        <v>5067</v>
      </c>
      <c r="Q43" s="66" t="str">
        <f t="shared" si="1"/>
        <v>1, 1, 1, 1, 1, 1</v>
      </c>
      <c r="R43" s="1" t="str">
        <f t="shared" si="2"/>
        <v>1, 1, 1, 1, 1, 1</v>
      </c>
      <c r="S43" s="66" t="str">
        <f t="shared" si="3"/>
        <v>99.7, 99.6, 99.5, 99.5, 99.4, 99.3</v>
      </c>
      <c r="T43" s="1" t="str">
        <f t="shared" si="4"/>
        <v>99.7, 99.6, 99.5, 99.5, 99.4, 99.3</v>
      </c>
    </row>
    <row r="44" spans="1:20" ht="15.75" customHeight="1" x14ac:dyDescent="0.2">
      <c r="A44" s="1">
        <f t="shared" si="5"/>
        <v>-1</v>
      </c>
      <c r="B44" s="1" t="s">
        <v>218</v>
      </c>
      <c r="C44" s="1" t="s">
        <v>3156</v>
      </c>
      <c r="D44" s="1" t="s">
        <v>3160</v>
      </c>
      <c r="E44" s="1">
        <v>98.370999999999995</v>
      </c>
      <c r="F44" s="1">
        <f t="shared" si="0"/>
        <v>98.4</v>
      </c>
      <c r="G44" s="1">
        <v>14430</v>
      </c>
      <c r="H44" s="1">
        <v>235</v>
      </c>
      <c r="I44" s="1">
        <v>0</v>
      </c>
      <c r="J44" s="1">
        <v>1</v>
      </c>
      <c r="K44" s="1">
        <v>14430</v>
      </c>
      <c r="L44" s="1">
        <v>1</v>
      </c>
      <c r="M44" s="1">
        <v>14430</v>
      </c>
      <c r="N44" s="1">
        <v>0</v>
      </c>
      <c r="O44" s="1">
        <v>25682</v>
      </c>
      <c r="P44" s="1" t="s">
        <v>178</v>
      </c>
      <c r="Q44" s="66">
        <f t="shared" si="1"/>
        <v>1</v>
      </c>
      <c r="R44" s="1">
        <f t="shared" si="2"/>
        <v>1</v>
      </c>
      <c r="S44" s="66">
        <f t="shared" si="3"/>
        <v>98.4</v>
      </c>
      <c r="T44" s="1">
        <f t="shared" si="4"/>
        <v>98.4</v>
      </c>
    </row>
    <row r="45" spans="1:20" ht="15.75" customHeight="1" x14ac:dyDescent="0.2">
      <c r="A45" s="1">
        <f t="shared" si="5"/>
        <v>1</v>
      </c>
      <c r="B45" s="1" t="s">
        <v>221</v>
      </c>
      <c r="C45" s="1" t="s">
        <v>3168</v>
      </c>
      <c r="D45" s="1" t="s">
        <v>3171</v>
      </c>
      <c r="E45" s="1">
        <v>96.001999999999995</v>
      </c>
      <c r="F45" s="1">
        <f t="shared" si="0"/>
        <v>96</v>
      </c>
      <c r="G45" s="1">
        <v>14433</v>
      </c>
      <c r="H45" s="1">
        <v>571</v>
      </c>
      <c r="I45" s="1">
        <v>6</v>
      </c>
      <c r="J45" s="1">
        <v>1</v>
      </c>
      <c r="K45" s="1">
        <v>14430</v>
      </c>
      <c r="L45" s="1">
        <v>1</v>
      </c>
      <c r="M45" s="1">
        <v>14430</v>
      </c>
      <c r="N45" s="1">
        <v>0</v>
      </c>
      <c r="O45" s="1">
        <v>23625</v>
      </c>
      <c r="P45" s="1" t="s">
        <v>178</v>
      </c>
      <c r="Q45" s="66">
        <f t="shared" si="1"/>
        <v>0</v>
      </c>
      <c r="R45" s="1">
        <f t="shared" si="2"/>
        <v>0</v>
      </c>
      <c r="S45" s="66">
        <f t="shared" si="3"/>
        <v>96</v>
      </c>
      <c r="T45" s="1">
        <f t="shared" si="4"/>
        <v>96</v>
      </c>
    </row>
    <row r="46" spans="1:20" ht="15.75" customHeight="1" x14ac:dyDescent="0.2">
      <c r="A46" s="1">
        <f t="shared" si="5"/>
        <v>-1</v>
      </c>
      <c r="B46" s="1" t="s">
        <v>227</v>
      </c>
      <c r="C46" s="1" t="s">
        <v>1311</v>
      </c>
      <c r="D46" s="1" t="s">
        <v>1680</v>
      </c>
      <c r="E46" s="1">
        <v>89.751000000000005</v>
      </c>
      <c r="F46" s="1">
        <f t="shared" si="0"/>
        <v>89.8</v>
      </c>
      <c r="G46" s="1">
        <v>14440</v>
      </c>
      <c r="H46" s="1">
        <v>1460</v>
      </c>
      <c r="I46" s="1">
        <v>19</v>
      </c>
      <c r="J46" s="1">
        <v>1</v>
      </c>
      <c r="K46" s="1">
        <v>14430</v>
      </c>
      <c r="L46" s="1">
        <v>1</v>
      </c>
      <c r="M46" s="1">
        <v>14430</v>
      </c>
      <c r="N46" s="1">
        <v>0</v>
      </c>
      <c r="O46" s="1">
        <v>18715</v>
      </c>
      <c r="P46" s="1" t="s">
        <v>178</v>
      </c>
      <c r="Q46" s="66">
        <f t="shared" si="1"/>
        <v>0</v>
      </c>
      <c r="R46" s="1">
        <f t="shared" si="2"/>
        <v>0</v>
      </c>
      <c r="S46" s="66">
        <f t="shared" si="3"/>
        <v>89.8</v>
      </c>
      <c r="T46" s="1">
        <f t="shared" si="4"/>
        <v>89.8</v>
      </c>
    </row>
    <row r="47" spans="1:20" ht="15.75" customHeight="1" x14ac:dyDescent="0.2">
      <c r="A47" s="1">
        <f t="shared" si="5"/>
        <v>1</v>
      </c>
      <c r="B47" s="1" t="s">
        <v>228</v>
      </c>
      <c r="C47" s="1" t="s">
        <v>3293</v>
      </c>
      <c r="D47" s="1" t="s">
        <v>3297</v>
      </c>
      <c r="E47" s="1">
        <v>99.563000000000002</v>
      </c>
      <c r="F47" s="1">
        <f t="shared" si="0"/>
        <v>99.6</v>
      </c>
      <c r="G47" s="1">
        <v>14430</v>
      </c>
      <c r="H47" s="1">
        <v>63</v>
      </c>
      <c r="I47" s="1">
        <v>0</v>
      </c>
      <c r="J47" s="1">
        <v>1</v>
      </c>
      <c r="K47" s="1">
        <v>14430</v>
      </c>
      <c r="L47" s="1">
        <v>1</v>
      </c>
      <c r="M47" s="1">
        <v>14430</v>
      </c>
      <c r="N47" s="1">
        <v>0</v>
      </c>
      <c r="O47" s="1">
        <v>26393</v>
      </c>
      <c r="P47" s="1" t="s">
        <v>178</v>
      </c>
      <c r="Q47" s="66">
        <f t="shared" si="1"/>
        <v>1</v>
      </c>
      <c r="R47" s="1">
        <f t="shared" si="2"/>
        <v>1</v>
      </c>
      <c r="S47" s="66">
        <f t="shared" si="3"/>
        <v>99.6</v>
      </c>
      <c r="T47" s="1">
        <f t="shared" si="4"/>
        <v>99.6</v>
      </c>
    </row>
    <row r="48" spans="1:20" ht="15.75" customHeight="1" x14ac:dyDescent="0.2">
      <c r="A48" s="1">
        <f t="shared" si="5"/>
        <v>-1</v>
      </c>
      <c r="B48" s="1" t="s">
        <v>229</v>
      </c>
      <c r="C48" s="1" t="s">
        <v>2901</v>
      </c>
      <c r="D48" s="1" t="s">
        <v>2908</v>
      </c>
      <c r="E48" s="1">
        <v>99.174999999999997</v>
      </c>
      <c r="F48" s="1">
        <f t="shared" si="0"/>
        <v>99.2</v>
      </c>
      <c r="G48" s="1">
        <v>14430</v>
      </c>
      <c r="H48" s="1">
        <v>119</v>
      </c>
      <c r="I48" s="1">
        <v>0</v>
      </c>
      <c r="J48" s="1">
        <v>1</v>
      </c>
      <c r="K48" s="1">
        <v>14430</v>
      </c>
      <c r="L48" s="1">
        <v>1</v>
      </c>
      <c r="M48" s="1">
        <v>14430</v>
      </c>
      <c r="N48" s="1">
        <v>0</v>
      </c>
      <c r="O48" s="1">
        <v>26182</v>
      </c>
      <c r="P48" s="1" t="s">
        <v>178</v>
      </c>
      <c r="Q48" s="66">
        <f t="shared" si="1"/>
        <v>1</v>
      </c>
      <c r="R48" s="1">
        <f t="shared" si="2"/>
        <v>1</v>
      </c>
      <c r="S48" s="66">
        <f t="shared" si="3"/>
        <v>99.2</v>
      </c>
      <c r="T48" s="1">
        <f t="shared" si="4"/>
        <v>99.2</v>
      </c>
    </row>
    <row r="49" spans="1:20" ht="15.75" customHeight="1" x14ac:dyDescent="0.2">
      <c r="A49" s="1">
        <f t="shared" si="5"/>
        <v>1</v>
      </c>
      <c r="B49" s="1" t="s">
        <v>238</v>
      </c>
      <c r="C49" s="1" t="s">
        <v>3310</v>
      </c>
      <c r="D49" s="1" t="s">
        <v>3316</v>
      </c>
      <c r="F49" s="1">
        <f t="shared" si="0"/>
        <v>70</v>
      </c>
      <c r="P49" s="1" t="s">
        <v>178</v>
      </c>
      <c r="Q49" s="66">
        <f t="shared" si="1"/>
        <v>0</v>
      </c>
      <c r="R49" s="1">
        <f t="shared" si="2"/>
        <v>0</v>
      </c>
      <c r="S49" s="66">
        <f t="shared" si="3"/>
        <v>70</v>
      </c>
      <c r="T49" s="1">
        <f t="shared" si="4"/>
        <v>70</v>
      </c>
    </row>
    <row r="50" spans="1:20" ht="15.75" customHeight="1" x14ac:dyDescent="0.2">
      <c r="A50" s="1">
        <f t="shared" si="5"/>
        <v>-1</v>
      </c>
      <c r="B50" s="1" t="s">
        <v>241</v>
      </c>
      <c r="C50" s="1" t="s">
        <v>2150</v>
      </c>
      <c r="D50" s="1" t="s">
        <v>3321</v>
      </c>
      <c r="E50" s="1">
        <v>84.323999999999998</v>
      </c>
      <c r="F50" s="1">
        <f t="shared" si="0"/>
        <v>84.3</v>
      </c>
      <c r="G50" s="1">
        <v>14411</v>
      </c>
      <c r="H50" s="1">
        <v>2259</v>
      </c>
      <c r="I50" s="1">
        <v>0</v>
      </c>
      <c r="J50" s="1">
        <v>2</v>
      </c>
      <c r="K50" s="1">
        <v>14412</v>
      </c>
      <c r="L50" s="1">
        <v>2</v>
      </c>
      <c r="M50" s="1">
        <v>14412</v>
      </c>
      <c r="N50" s="1">
        <v>0</v>
      </c>
      <c r="O50" s="1">
        <v>14643</v>
      </c>
      <c r="P50" s="1" t="s">
        <v>178</v>
      </c>
      <c r="Q50" s="66">
        <f t="shared" si="1"/>
        <v>0</v>
      </c>
      <c r="R50" s="1">
        <f t="shared" si="2"/>
        <v>0</v>
      </c>
      <c r="S50" s="66">
        <f t="shared" si="3"/>
        <v>84.3</v>
      </c>
      <c r="T50" s="1">
        <f t="shared" si="4"/>
        <v>84.3</v>
      </c>
    </row>
    <row r="51" spans="1:20" ht="15.75" customHeight="1" x14ac:dyDescent="0.2">
      <c r="A51" s="1">
        <f t="shared" si="5"/>
        <v>1</v>
      </c>
      <c r="B51" s="1" t="s">
        <v>245</v>
      </c>
      <c r="C51" s="1" t="s">
        <v>2269</v>
      </c>
      <c r="D51" s="1" t="s">
        <v>2231</v>
      </c>
      <c r="E51" s="1">
        <v>98.947000000000003</v>
      </c>
      <c r="F51" s="1">
        <f t="shared" si="0"/>
        <v>98.9</v>
      </c>
      <c r="G51" s="1">
        <v>14430</v>
      </c>
      <c r="H51" s="1">
        <v>152</v>
      </c>
      <c r="I51" s="1">
        <v>0</v>
      </c>
      <c r="J51" s="1">
        <v>1</v>
      </c>
      <c r="K51" s="1">
        <v>14430</v>
      </c>
      <c r="L51" s="1">
        <v>1</v>
      </c>
      <c r="M51" s="1">
        <v>14430</v>
      </c>
      <c r="N51" s="1">
        <v>0</v>
      </c>
      <c r="O51" s="1">
        <v>26044</v>
      </c>
      <c r="P51" s="1" t="s">
        <v>178</v>
      </c>
      <c r="Q51" s="66">
        <f t="shared" si="1"/>
        <v>1</v>
      </c>
      <c r="R51" s="1">
        <f t="shared" si="2"/>
        <v>1</v>
      </c>
      <c r="S51" s="66">
        <f t="shared" si="3"/>
        <v>98.9</v>
      </c>
      <c r="T51" s="1">
        <f t="shared" si="4"/>
        <v>98.9</v>
      </c>
    </row>
    <row r="52" spans="1:20" ht="15.75" customHeight="1" x14ac:dyDescent="0.2">
      <c r="A52" s="1">
        <f t="shared" si="5"/>
        <v>-1</v>
      </c>
      <c r="B52" s="1" t="s">
        <v>255</v>
      </c>
      <c r="C52" s="1" t="s">
        <v>3344</v>
      </c>
      <c r="D52" s="1" t="s">
        <v>3350</v>
      </c>
      <c r="E52" s="1">
        <v>97.581000000000003</v>
      </c>
      <c r="F52" s="1">
        <f t="shared" si="0"/>
        <v>97.6</v>
      </c>
      <c r="G52" s="1">
        <v>14430</v>
      </c>
      <c r="H52" s="1">
        <v>349</v>
      </c>
      <c r="I52" s="1">
        <v>0</v>
      </c>
      <c r="J52" s="1">
        <v>1</v>
      </c>
      <c r="K52" s="1">
        <v>14430</v>
      </c>
      <c r="L52" s="1">
        <v>1</v>
      </c>
      <c r="M52" s="1">
        <v>14430</v>
      </c>
      <c r="N52" s="1">
        <v>0</v>
      </c>
      <c r="O52" s="1">
        <v>25167</v>
      </c>
      <c r="P52" s="1" t="s">
        <v>178</v>
      </c>
      <c r="Q52" s="66">
        <f t="shared" si="1"/>
        <v>0</v>
      </c>
      <c r="R52" s="1">
        <f t="shared" si="2"/>
        <v>0</v>
      </c>
      <c r="S52" s="66">
        <f t="shared" si="3"/>
        <v>97.6</v>
      </c>
      <c r="T52" s="1">
        <f t="shared" si="4"/>
        <v>97.6</v>
      </c>
    </row>
    <row r="53" spans="1:20" ht="15.75" customHeight="1" x14ac:dyDescent="0.2">
      <c r="A53" s="1">
        <f t="shared" si="5"/>
        <v>1</v>
      </c>
      <c r="B53" s="1" t="s">
        <v>259</v>
      </c>
      <c r="C53" s="1" t="s">
        <v>3357</v>
      </c>
      <c r="D53" s="1" t="s">
        <v>3362</v>
      </c>
      <c r="E53" s="1">
        <v>86.293000000000006</v>
      </c>
      <c r="F53" s="1">
        <f t="shared" si="0"/>
        <v>86.3</v>
      </c>
      <c r="G53" s="1">
        <v>13249</v>
      </c>
      <c r="H53" s="1">
        <v>1768</v>
      </c>
      <c r="I53" s="1">
        <v>46</v>
      </c>
      <c r="J53" s="1">
        <v>1206</v>
      </c>
      <c r="K53" s="1">
        <v>14430</v>
      </c>
      <c r="L53" s="1">
        <v>1206</v>
      </c>
      <c r="M53" s="1">
        <v>14430</v>
      </c>
      <c r="N53" s="1">
        <v>0</v>
      </c>
      <c r="O53" s="1">
        <v>14554</v>
      </c>
      <c r="P53" s="1" t="s">
        <v>178</v>
      </c>
      <c r="Q53" s="66">
        <f t="shared" si="1"/>
        <v>0</v>
      </c>
      <c r="R53" s="1">
        <f t="shared" si="2"/>
        <v>0</v>
      </c>
      <c r="S53" s="66">
        <f t="shared" si="3"/>
        <v>86.3</v>
      </c>
      <c r="T53" s="1">
        <f t="shared" si="4"/>
        <v>86.3</v>
      </c>
    </row>
    <row r="54" spans="1:20" ht="15.75" customHeight="1" x14ac:dyDescent="0.2">
      <c r="A54" s="1">
        <f t="shared" si="5"/>
        <v>-1</v>
      </c>
      <c r="B54" s="1" t="s">
        <v>163</v>
      </c>
      <c r="C54" s="1" t="s">
        <v>240</v>
      </c>
      <c r="D54" s="1" t="s">
        <v>160</v>
      </c>
      <c r="E54" s="1">
        <v>99.091999999999999</v>
      </c>
      <c r="F54" s="1">
        <f t="shared" si="0"/>
        <v>99.1</v>
      </c>
      <c r="G54" s="1">
        <v>14430</v>
      </c>
      <c r="H54" s="1">
        <v>131</v>
      </c>
      <c r="I54" s="1">
        <v>0</v>
      </c>
      <c r="J54" s="1">
        <v>1</v>
      </c>
      <c r="K54" s="1">
        <v>14430</v>
      </c>
      <c r="L54" s="1">
        <v>1</v>
      </c>
      <c r="M54" s="1">
        <v>14430</v>
      </c>
      <c r="N54" s="1">
        <v>0</v>
      </c>
      <c r="O54" s="1">
        <v>26114</v>
      </c>
      <c r="P54" s="1" t="s">
        <v>178</v>
      </c>
      <c r="Q54" s="66">
        <f t="shared" si="1"/>
        <v>1</v>
      </c>
      <c r="R54" s="1">
        <f t="shared" si="2"/>
        <v>1</v>
      </c>
      <c r="S54" s="66">
        <f t="shared" si="3"/>
        <v>99.1</v>
      </c>
      <c r="T54" s="1">
        <f t="shared" si="4"/>
        <v>99.1</v>
      </c>
    </row>
    <row r="55" spans="1:20" ht="15.75" customHeight="1" x14ac:dyDescent="0.2">
      <c r="A55" s="1">
        <f t="shared" si="5"/>
        <v>1</v>
      </c>
      <c r="B55" s="1" t="s">
        <v>267</v>
      </c>
      <c r="C55" s="1" t="s">
        <v>2235</v>
      </c>
      <c r="D55" s="1" t="s">
        <v>2454</v>
      </c>
      <c r="E55" s="1">
        <v>98.558999999999997</v>
      </c>
      <c r="F55" s="1">
        <f t="shared" si="0"/>
        <v>98.6</v>
      </c>
      <c r="G55" s="1">
        <v>14430</v>
      </c>
      <c r="H55" s="1">
        <v>208</v>
      </c>
      <c r="I55" s="1">
        <v>0</v>
      </c>
      <c r="J55" s="1">
        <v>1</v>
      </c>
      <c r="K55" s="1">
        <v>14430</v>
      </c>
      <c r="L55" s="1">
        <v>1</v>
      </c>
      <c r="M55" s="1">
        <v>14430</v>
      </c>
      <c r="N55" s="1">
        <v>0</v>
      </c>
      <c r="O55" s="1">
        <v>25789</v>
      </c>
      <c r="P55" s="1" t="s">
        <v>178</v>
      </c>
      <c r="Q55" s="66">
        <f t="shared" si="1"/>
        <v>1</v>
      </c>
      <c r="R55" s="1">
        <f t="shared" si="2"/>
        <v>1</v>
      </c>
      <c r="S55" s="66">
        <f t="shared" si="3"/>
        <v>98.6</v>
      </c>
      <c r="T55" s="1">
        <f t="shared" si="4"/>
        <v>98.6</v>
      </c>
    </row>
    <row r="56" spans="1:20" ht="15.75" customHeight="1" x14ac:dyDescent="0.2">
      <c r="A56" s="1">
        <f t="shared" si="5"/>
        <v>-1</v>
      </c>
      <c r="B56" s="1" t="s">
        <v>272</v>
      </c>
      <c r="C56" s="1" t="s">
        <v>1133</v>
      </c>
      <c r="D56" s="1" t="s">
        <v>1142</v>
      </c>
      <c r="E56" s="1">
        <v>99.472999999999999</v>
      </c>
      <c r="F56" s="1">
        <f t="shared" si="0"/>
        <v>99.5</v>
      </c>
      <c r="G56" s="1">
        <v>14430</v>
      </c>
      <c r="H56" s="1">
        <v>76</v>
      </c>
      <c r="I56" s="1">
        <v>0</v>
      </c>
      <c r="J56" s="1">
        <v>1</v>
      </c>
      <c r="K56" s="1">
        <v>14430</v>
      </c>
      <c r="L56" s="1">
        <v>1</v>
      </c>
      <c r="M56" s="1">
        <v>14430</v>
      </c>
      <c r="N56" s="1">
        <v>0</v>
      </c>
      <c r="O56" s="1">
        <v>26338</v>
      </c>
      <c r="P56" s="1" t="s">
        <v>178</v>
      </c>
      <c r="Q56" s="66">
        <f t="shared" si="1"/>
        <v>1</v>
      </c>
      <c r="R56" s="1">
        <f t="shared" si="2"/>
        <v>1</v>
      </c>
      <c r="S56" s="66">
        <f t="shared" si="3"/>
        <v>99.5</v>
      </c>
      <c r="T56" s="1">
        <f t="shared" si="4"/>
        <v>99.5</v>
      </c>
    </row>
    <row r="57" spans="1:20" ht="15.75" customHeight="1" x14ac:dyDescent="0.2">
      <c r="A57" s="1">
        <f t="shared" si="5"/>
        <v>1</v>
      </c>
      <c r="B57" s="1" t="s">
        <v>273</v>
      </c>
      <c r="C57" s="1" t="s">
        <v>3379</v>
      </c>
      <c r="D57" s="1" t="s">
        <v>3381</v>
      </c>
      <c r="E57" s="1">
        <v>99.680999999999997</v>
      </c>
      <c r="F57" s="1">
        <f t="shared" si="0"/>
        <v>99.7</v>
      </c>
      <c r="G57" s="1">
        <v>14430</v>
      </c>
      <c r="H57" s="1">
        <v>46</v>
      </c>
      <c r="I57" s="1">
        <v>0</v>
      </c>
      <c r="J57" s="1">
        <v>1</v>
      </c>
      <c r="K57" s="1">
        <v>14430</v>
      </c>
      <c r="L57" s="1">
        <v>1</v>
      </c>
      <c r="M57" s="1">
        <v>14430</v>
      </c>
      <c r="N57" s="1">
        <v>0</v>
      </c>
      <c r="O57" s="1">
        <v>26465</v>
      </c>
      <c r="P57" s="1" t="s">
        <v>178</v>
      </c>
      <c r="Q57" s="66">
        <f t="shared" si="1"/>
        <v>1</v>
      </c>
      <c r="R57" s="1">
        <f t="shared" si="2"/>
        <v>1</v>
      </c>
      <c r="S57" s="66">
        <f t="shared" si="3"/>
        <v>99.7</v>
      </c>
      <c r="T57" s="1">
        <f t="shared" si="4"/>
        <v>99.7</v>
      </c>
    </row>
    <row r="58" spans="1:20" ht="15.75" customHeight="1" x14ac:dyDescent="0.2">
      <c r="A58" s="1">
        <f t="shared" si="5"/>
        <v>-1</v>
      </c>
      <c r="B58" s="1" t="s">
        <v>280</v>
      </c>
      <c r="C58" s="1" t="s">
        <v>3396</v>
      </c>
      <c r="D58" s="1" t="s">
        <v>3400</v>
      </c>
      <c r="E58" s="1">
        <v>95.218000000000004</v>
      </c>
      <c r="F58" s="1">
        <f t="shared" si="0"/>
        <v>95.2</v>
      </c>
      <c r="G58" s="1">
        <v>14429</v>
      </c>
      <c r="H58" s="1">
        <v>690</v>
      </c>
      <c r="I58" s="1">
        <v>0</v>
      </c>
      <c r="J58" s="1">
        <v>2</v>
      </c>
      <c r="K58" s="1">
        <v>14430</v>
      </c>
      <c r="L58" s="1">
        <v>2</v>
      </c>
      <c r="M58" s="1">
        <v>14430</v>
      </c>
      <c r="N58" s="1">
        <v>0</v>
      </c>
      <c r="O58" s="1">
        <v>23795</v>
      </c>
      <c r="P58" s="1" t="s">
        <v>178</v>
      </c>
      <c r="Q58" s="66">
        <f t="shared" si="1"/>
        <v>0</v>
      </c>
      <c r="R58" s="1">
        <f t="shared" si="2"/>
        <v>0</v>
      </c>
      <c r="S58" s="66">
        <f t="shared" si="3"/>
        <v>95.2</v>
      </c>
      <c r="T58" s="1">
        <f t="shared" si="4"/>
        <v>95.2</v>
      </c>
    </row>
    <row r="59" spans="1:20" ht="15.75" customHeight="1" x14ac:dyDescent="0.2">
      <c r="A59" s="1">
        <f t="shared" si="5"/>
        <v>1</v>
      </c>
      <c r="B59" s="1" t="s">
        <v>288</v>
      </c>
      <c r="C59" s="1" t="s">
        <v>3415</v>
      </c>
      <c r="D59" s="1" t="s">
        <v>2121</v>
      </c>
      <c r="E59" s="1">
        <v>78.153999999999996</v>
      </c>
      <c r="F59" s="1">
        <f t="shared" si="0"/>
        <v>78.2</v>
      </c>
      <c r="G59" s="1">
        <v>14483</v>
      </c>
      <c r="H59" s="1">
        <v>3058</v>
      </c>
      <c r="I59" s="1">
        <v>97</v>
      </c>
      <c r="J59" s="1">
        <v>1</v>
      </c>
      <c r="K59" s="1">
        <v>14430</v>
      </c>
      <c r="L59" s="1">
        <v>1</v>
      </c>
      <c r="M59" s="1">
        <v>14430</v>
      </c>
      <c r="N59" s="1">
        <v>0</v>
      </c>
      <c r="O59" s="1">
        <v>9539</v>
      </c>
      <c r="P59" s="1" t="s">
        <v>5067</v>
      </c>
      <c r="Q59" s="66">
        <f t="shared" si="1"/>
        <v>0</v>
      </c>
      <c r="R59" s="1">
        <f t="shared" si="2"/>
        <v>0</v>
      </c>
      <c r="S59" s="66">
        <f t="shared" si="3"/>
        <v>78.2</v>
      </c>
      <c r="T59" s="1">
        <f t="shared" si="4"/>
        <v>78.2</v>
      </c>
    </row>
    <row r="60" spans="1:20" ht="15.75" customHeight="1" x14ac:dyDescent="0.2">
      <c r="A60" s="1">
        <f t="shared" si="5"/>
        <v>-1</v>
      </c>
      <c r="B60" s="1" t="s">
        <v>298</v>
      </c>
      <c r="C60" s="1" t="s">
        <v>2656</v>
      </c>
      <c r="D60" s="1" t="s">
        <v>2640</v>
      </c>
      <c r="E60" s="1">
        <v>98.668999999999997</v>
      </c>
      <c r="F60" s="1">
        <f t="shared" si="0"/>
        <v>98.7</v>
      </c>
      <c r="G60" s="1">
        <v>14430</v>
      </c>
      <c r="H60" s="1">
        <v>192</v>
      </c>
      <c r="I60" s="1">
        <v>0</v>
      </c>
      <c r="J60" s="1">
        <v>1</v>
      </c>
      <c r="K60" s="1">
        <v>14430</v>
      </c>
      <c r="L60" s="1">
        <v>1</v>
      </c>
      <c r="M60" s="1">
        <v>14430</v>
      </c>
      <c r="N60" s="1">
        <v>0</v>
      </c>
      <c r="O60" s="1">
        <v>25881</v>
      </c>
      <c r="P60" s="1" t="s">
        <v>178</v>
      </c>
      <c r="Q60" s="66">
        <f t="shared" si="1"/>
        <v>1</v>
      </c>
      <c r="R60" s="1">
        <f t="shared" si="2"/>
        <v>1</v>
      </c>
      <c r="S60" s="66">
        <f t="shared" si="3"/>
        <v>98.7</v>
      </c>
      <c r="T60" s="1">
        <f t="shared" si="4"/>
        <v>98.7</v>
      </c>
    </row>
    <row r="61" spans="1:20" ht="15.75" customHeight="1" x14ac:dyDescent="0.2">
      <c r="A61" s="1">
        <f t="shared" si="5"/>
        <v>1</v>
      </c>
      <c r="B61" s="1" t="s">
        <v>307</v>
      </c>
      <c r="C61" s="1" t="s">
        <v>1207</v>
      </c>
      <c r="D61" s="1" t="s">
        <v>1214</v>
      </c>
      <c r="E61" s="1">
        <v>99.361999999999995</v>
      </c>
      <c r="F61" s="1">
        <f t="shared" si="0"/>
        <v>99.4</v>
      </c>
      <c r="G61" s="1">
        <v>14430</v>
      </c>
      <c r="H61" s="1">
        <v>92</v>
      </c>
      <c r="I61" s="1">
        <v>0</v>
      </c>
      <c r="J61" s="1">
        <v>1</v>
      </c>
      <c r="K61" s="1">
        <v>14430</v>
      </c>
      <c r="L61" s="1">
        <v>1</v>
      </c>
      <c r="M61" s="1">
        <v>14430</v>
      </c>
      <c r="N61" s="1">
        <v>0</v>
      </c>
      <c r="O61" s="1">
        <v>26260</v>
      </c>
      <c r="P61" s="1" t="s">
        <v>178</v>
      </c>
      <c r="Q61" s="66">
        <f t="shared" si="1"/>
        <v>1</v>
      </c>
      <c r="R61" s="1">
        <f t="shared" si="2"/>
        <v>1</v>
      </c>
      <c r="S61" s="66">
        <f t="shared" si="3"/>
        <v>99.4</v>
      </c>
      <c r="T61" s="1">
        <f t="shared" si="4"/>
        <v>99.4</v>
      </c>
    </row>
    <row r="62" spans="1:20" ht="15.75" customHeight="1" x14ac:dyDescent="0.2">
      <c r="A62" s="1">
        <f t="shared" si="5"/>
        <v>-1</v>
      </c>
      <c r="B62" s="1" t="s">
        <v>319</v>
      </c>
      <c r="C62" s="1" t="s">
        <v>3471</v>
      </c>
      <c r="D62" s="1" t="s">
        <v>3475</v>
      </c>
      <c r="E62" s="1">
        <v>99.840999999999994</v>
      </c>
      <c r="F62" s="1">
        <f t="shared" si="0"/>
        <v>99.8</v>
      </c>
      <c r="G62" s="1">
        <v>14430</v>
      </c>
      <c r="H62" s="1">
        <v>23</v>
      </c>
      <c r="I62" s="1">
        <v>0</v>
      </c>
      <c r="J62" s="1">
        <v>1</v>
      </c>
      <c r="K62" s="1">
        <v>14430</v>
      </c>
      <c r="L62" s="1">
        <v>1</v>
      </c>
      <c r="M62" s="1">
        <v>14430</v>
      </c>
      <c r="N62" s="1">
        <v>0</v>
      </c>
      <c r="O62" s="1">
        <v>26555</v>
      </c>
      <c r="P62" s="1" t="s">
        <v>178</v>
      </c>
      <c r="Q62" s="66">
        <f t="shared" si="1"/>
        <v>1</v>
      </c>
      <c r="R62" s="1" t="str">
        <f t="shared" si="2"/>
        <v/>
      </c>
      <c r="S62" s="66">
        <f t="shared" si="3"/>
        <v>99.8</v>
      </c>
      <c r="T62" s="1" t="str">
        <f t="shared" si="4"/>
        <v/>
      </c>
    </row>
    <row r="63" spans="1:20" ht="15.75" customHeight="1" x14ac:dyDescent="0.2">
      <c r="A63" s="1">
        <f t="shared" si="5"/>
        <v>-1</v>
      </c>
      <c r="B63" s="1" t="s">
        <v>319</v>
      </c>
      <c r="C63" s="1" t="s">
        <v>3475</v>
      </c>
      <c r="D63" s="1" t="s">
        <v>3479</v>
      </c>
      <c r="E63" s="1">
        <v>99.543000000000006</v>
      </c>
      <c r="F63" s="1">
        <f t="shared" si="0"/>
        <v>99.5</v>
      </c>
      <c r="G63" s="1">
        <v>14430</v>
      </c>
      <c r="H63" s="1">
        <v>66</v>
      </c>
      <c r="I63" s="1">
        <v>0</v>
      </c>
      <c r="J63" s="1">
        <v>1</v>
      </c>
      <c r="K63" s="1">
        <v>14430</v>
      </c>
      <c r="L63" s="1">
        <v>1</v>
      </c>
      <c r="M63" s="1">
        <v>14430</v>
      </c>
      <c r="N63" s="1">
        <v>0</v>
      </c>
      <c r="O63" s="1">
        <v>26384</v>
      </c>
      <c r="P63" s="1" t="s">
        <v>178</v>
      </c>
      <c r="Q63" s="66" t="str">
        <f t="shared" si="1"/>
        <v>1, 1</v>
      </c>
      <c r="R63" s="1" t="str">
        <f t="shared" si="2"/>
        <v/>
      </c>
      <c r="S63" s="66" t="str">
        <f t="shared" si="3"/>
        <v>99.8, 99.5</v>
      </c>
      <c r="T63" s="1" t="str">
        <f t="shared" si="4"/>
        <v/>
      </c>
    </row>
    <row r="64" spans="1:20" ht="15.75" customHeight="1" x14ac:dyDescent="0.2">
      <c r="A64" s="1">
        <f t="shared" si="5"/>
        <v>-1</v>
      </c>
      <c r="B64" s="1" t="s">
        <v>319</v>
      </c>
      <c r="C64" s="1" t="s">
        <v>3471</v>
      </c>
      <c r="D64" s="1" t="s">
        <v>3479</v>
      </c>
      <c r="E64" s="1">
        <v>99.494</v>
      </c>
      <c r="F64" s="1">
        <f t="shared" si="0"/>
        <v>99.5</v>
      </c>
      <c r="G64" s="1">
        <v>14430</v>
      </c>
      <c r="H64" s="1">
        <v>73</v>
      </c>
      <c r="I64" s="1">
        <v>0</v>
      </c>
      <c r="J64" s="1">
        <v>1</v>
      </c>
      <c r="K64" s="1">
        <v>14430</v>
      </c>
      <c r="L64" s="1">
        <v>1</v>
      </c>
      <c r="M64" s="1">
        <v>14430</v>
      </c>
      <c r="N64" s="1">
        <v>0</v>
      </c>
      <c r="O64" s="1">
        <v>26350</v>
      </c>
      <c r="P64" s="1" t="s">
        <v>178</v>
      </c>
      <c r="Q64" s="66" t="str">
        <f t="shared" si="1"/>
        <v>1, 1, 1</v>
      </c>
      <c r="R64" s="1" t="str">
        <f t="shared" si="2"/>
        <v>1, 1, 1</v>
      </c>
      <c r="S64" s="66" t="str">
        <f t="shared" si="3"/>
        <v>99.8, 99.5, 99.5</v>
      </c>
      <c r="T64" s="1" t="str">
        <f t="shared" si="4"/>
        <v>99.8, 99.5, 99.5</v>
      </c>
    </row>
    <row r="65" spans="1:20" ht="15.75" customHeight="1" x14ac:dyDescent="0.2">
      <c r="A65" s="1">
        <f t="shared" si="5"/>
        <v>1</v>
      </c>
      <c r="B65" s="1" t="s">
        <v>326</v>
      </c>
      <c r="C65" s="1" t="s">
        <v>3218</v>
      </c>
      <c r="D65" s="1" t="s">
        <v>3501</v>
      </c>
      <c r="E65" s="1">
        <v>95.988</v>
      </c>
      <c r="F65" s="1">
        <f t="shared" si="0"/>
        <v>96</v>
      </c>
      <c r="G65" s="1">
        <v>14432</v>
      </c>
      <c r="H65" s="1">
        <v>573</v>
      </c>
      <c r="I65" s="1">
        <v>5</v>
      </c>
      <c r="J65" s="1">
        <v>2</v>
      </c>
      <c r="K65" s="1">
        <v>14430</v>
      </c>
      <c r="L65" s="1">
        <v>2</v>
      </c>
      <c r="M65" s="1">
        <v>14430</v>
      </c>
      <c r="N65" s="1">
        <v>0</v>
      </c>
      <c r="O65" s="1">
        <v>23571</v>
      </c>
      <c r="P65" s="1" t="s">
        <v>178</v>
      </c>
      <c r="Q65" s="66">
        <f t="shared" si="1"/>
        <v>0</v>
      </c>
      <c r="R65" s="1">
        <f t="shared" si="2"/>
        <v>0</v>
      </c>
      <c r="S65" s="66">
        <f t="shared" si="3"/>
        <v>96</v>
      </c>
      <c r="T65" s="1">
        <f t="shared" si="4"/>
        <v>96</v>
      </c>
    </row>
    <row r="66" spans="1:20" ht="15.75" customHeight="1" x14ac:dyDescent="0.2">
      <c r="A66" s="1">
        <f t="shared" si="5"/>
        <v>-1</v>
      </c>
      <c r="B66" s="1" t="s">
        <v>329</v>
      </c>
      <c r="C66" s="1" t="s">
        <v>3504</v>
      </c>
      <c r="D66" s="1" t="s">
        <v>2630</v>
      </c>
      <c r="E66" s="1">
        <v>80.248999999999995</v>
      </c>
      <c r="F66" s="1">
        <f t="shared" si="0"/>
        <v>80.2</v>
      </c>
      <c r="G66" s="1">
        <v>13235</v>
      </c>
      <c r="H66" s="1">
        <v>2462</v>
      </c>
      <c r="I66" s="1">
        <v>127</v>
      </c>
      <c r="J66" s="1">
        <v>1272</v>
      </c>
      <c r="K66" s="1">
        <v>14430</v>
      </c>
      <c r="L66" s="1">
        <v>1272</v>
      </c>
      <c r="M66" s="1">
        <v>14430</v>
      </c>
      <c r="N66" s="1">
        <v>0</v>
      </c>
      <c r="O66" s="1">
        <v>9982</v>
      </c>
      <c r="P66" s="1" t="s">
        <v>178</v>
      </c>
      <c r="Q66" s="66">
        <f t="shared" si="1"/>
        <v>0</v>
      </c>
      <c r="R66" s="1">
        <f t="shared" si="2"/>
        <v>0</v>
      </c>
      <c r="S66" s="66">
        <f t="shared" si="3"/>
        <v>80.2</v>
      </c>
      <c r="T66" s="1">
        <f t="shared" si="4"/>
        <v>80.2</v>
      </c>
    </row>
    <row r="67" spans="1:20" ht="15.75" customHeight="1" x14ac:dyDescent="0.2">
      <c r="A67" s="1">
        <f t="shared" si="5"/>
        <v>1</v>
      </c>
      <c r="B67" s="1" t="s">
        <v>337</v>
      </c>
      <c r="C67" s="1" t="s">
        <v>3514</v>
      </c>
      <c r="D67" s="1" t="s">
        <v>3517</v>
      </c>
      <c r="E67" s="1">
        <v>99.507999999999996</v>
      </c>
      <c r="F67" s="1">
        <f t="shared" si="0"/>
        <v>99.5</v>
      </c>
      <c r="G67" s="1">
        <v>14430</v>
      </c>
      <c r="H67" s="1">
        <v>71</v>
      </c>
      <c r="I67" s="1">
        <v>0</v>
      </c>
      <c r="J67" s="1">
        <v>1</v>
      </c>
      <c r="K67" s="1">
        <v>14430</v>
      </c>
      <c r="L67" s="1">
        <v>1</v>
      </c>
      <c r="M67" s="1">
        <v>14430</v>
      </c>
      <c r="N67" s="1">
        <v>0</v>
      </c>
      <c r="O67" s="1">
        <v>26345</v>
      </c>
      <c r="P67" s="1" t="s">
        <v>178</v>
      </c>
      <c r="Q67" s="66">
        <f t="shared" si="1"/>
        <v>1</v>
      </c>
      <c r="R67" s="1">
        <f t="shared" si="2"/>
        <v>1</v>
      </c>
      <c r="S67" s="66">
        <f t="shared" si="3"/>
        <v>99.5</v>
      </c>
      <c r="T67" s="1">
        <f t="shared" si="4"/>
        <v>99.5</v>
      </c>
    </row>
    <row r="68" spans="1:20" ht="15.75" customHeight="1" x14ac:dyDescent="0.2">
      <c r="A68" s="1">
        <f t="shared" si="5"/>
        <v>-1</v>
      </c>
      <c r="B68" s="1" t="s">
        <v>342</v>
      </c>
      <c r="C68" s="1" t="s">
        <v>3524</v>
      </c>
      <c r="D68" s="1" t="s">
        <v>3527</v>
      </c>
      <c r="E68" s="1">
        <v>96.66</v>
      </c>
      <c r="F68" s="1">
        <f t="shared" si="0"/>
        <v>96.7</v>
      </c>
      <c r="G68" s="1">
        <v>14430</v>
      </c>
      <c r="H68" s="1">
        <v>482</v>
      </c>
      <c r="I68" s="1">
        <v>0</v>
      </c>
      <c r="J68" s="1">
        <v>1</v>
      </c>
      <c r="K68" s="1">
        <v>14430</v>
      </c>
      <c r="L68" s="1">
        <v>1</v>
      </c>
      <c r="M68" s="1">
        <v>14430</v>
      </c>
      <c r="N68" s="1">
        <v>0</v>
      </c>
      <c r="O68" s="1">
        <v>24107</v>
      </c>
      <c r="P68" s="1" t="s">
        <v>178</v>
      </c>
      <c r="Q68" s="66">
        <f t="shared" si="1"/>
        <v>0</v>
      </c>
      <c r="R68" s="1">
        <f t="shared" si="2"/>
        <v>0</v>
      </c>
      <c r="S68" s="66">
        <f t="shared" si="3"/>
        <v>96.7</v>
      </c>
      <c r="T68" s="1">
        <f t="shared" si="4"/>
        <v>96.7</v>
      </c>
    </row>
    <row r="69" spans="1:20" ht="15.75" customHeight="1" x14ac:dyDescent="0.2">
      <c r="A69" s="1">
        <f t="shared" si="5"/>
        <v>1</v>
      </c>
      <c r="B69" s="1" t="s">
        <v>343</v>
      </c>
      <c r="C69" s="1" t="s">
        <v>3531</v>
      </c>
      <c r="D69" s="1" t="s">
        <v>3543</v>
      </c>
      <c r="E69" s="1">
        <v>88.762</v>
      </c>
      <c r="F69" s="1">
        <f t="shared" si="0"/>
        <v>88.8</v>
      </c>
      <c r="G69" s="1">
        <v>14460</v>
      </c>
      <c r="H69" s="1">
        <v>1559</v>
      </c>
      <c r="I69" s="1">
        <v>60</v>
      </c>
      <c r="J69" s="1">
        <v>4</v>
      </c>
      <c r="K69" s="1">
        <v>14430</v>
      </c>
      <c r="L69" s="1">
        <v>4</v>
      </c>
      <c r="M69" s="1">
        <v>14430</v>
      </c>
      <c r="N69" s="1">
        <v>0</v>
      </c>
      <c r="O69" s="1">
        <v>17732</v>
      </c>
      <c r="P69" s="1" t="s">
        <v>178</v>
      </c>
      <c r="Q69" s="66">
        <f t="shared" si="1"/>
        <v>0</v>
      </c>
      <c r="R69" s="1">
        <f t="shared" si="2"/>
        <v>0</v>
      </c>
      <c r="S69" s="66">
        <f t="shared" si="3"/>
        <v>88.8</v>
      </c>
      <c r="T69" s="1">
        <f t="shared" si="4"/>
        <v>88.8</v>
      </c>
    </row>
    <row r="70" spans="1:20" ht="15.75" customHeight="1" x14ac:dyDescent="0.2">
      <c r="A70" s="1">
        <f t="shared" si="5"/>
        <v>-1</v>
      </c>
      <c r="B70" s="1" t="s">
        <v>357</v>
      </c>
      <c r="C70" s="1" t="s">
        <v>3555</v>
      </c>
      <c r="D70" s="1" t="s">
        <v>3558</v>
      </c>
      <c r="E70" s="1">
        <v>94</v>
      </c>
      <c r="F70" s="1">
        <f t="shared" si="0"/>
        <v>94</v>
      </c>
      <c r="G70" s="1">
        <v>14433</v>
      </c>
      <c r="H70" s="1">
        <v>860</v>
      </c>
      <c r="I70" s="1">
        <v>6</v>
      </c>
      <c r="J70" s="1">
        <v>1</v>
      </c>
      <c r="K70" s="1">
        <v>14430</v>
      </c>
      <c r="L70" s="1">
        <v>1</v>
      </c>
      <c r="M70" s="1">
        <v>14430</v>
      </c>
      <c r="N70" s="1">
        <v>0</v>
      </c>
      <c r="O70" s="1">
        <v>21950</v>
      </c>
      <c r="P70" s="1" t="s">
        <v>178</v>
      </c>
      <c r="Q70" s="66">
        <f t="shared" si="1"/>
        <v>0</v>
      </c>
      <c r="R70" s="1">
        <f t="shared" si="2"/>
        <v>0</v>
      </c>
      <c r="S70" s="66">
        <f t="shared" si="3"/>
        <v>94</v>
      </c>
      <c r="T70" s="1">
        <f t="shared" si="4"/>
        <v>94</v>
      </c>
    </row>
    <row r="71" spans="1:20" ht="15.75" customHeight="1" x14ac:dyDescent="0.2">
      <c r="A71" s="1">
        <f t="shared" si="5"/>
        <v>1</v>
      </c>
      <c r="B71" s="1" t="s">
        <v>369</v>
      </c>
      <c r="C71" s="1" t="s">
        <v>3574</v>
      </c>
      <c r="D71" s="1" t="s">
        <v>3577</v>
      </c>
      <c r="E71" s="1">
        <v>97.852000000000004</v>
      </c>
      <c r="F71" s="1">
        <f t="shared" si="0"/>
        <v>97.9</v>
      </c>
      <c r="G71" s="1">
        <v>14430</v>
      </c>
      <c r="H71" s="1">
        <v>310</v>
      </c>
      <c r="I71" s="1">
        <v>0</v>
      </c>
      <c r="J71" s="1">
        <v>1</v>
      </c>
      <c r="K71" s="1">
        <v>14430</v>
      </c>
      <c r="L71" s="1">
        <v>1</v>
      </c>
      <c r="M71" s="1">
        <v>14430</v>
      </c>
      <c r="N71" s="1">
        <v>0</v>
      </c>
      <c r="O71" s="1">
        <v>25324</v>
      </c>
      <c r="P71" s="1" t="s">
        <v>178</v>
      </c>
      <c r="Q71" s="66">
        <f t="shared" si="1"/>
        <v>0</v>
      </c>
      <c r="R71" s="1" t="str">
        <f t="shared" si="2"/>
        <v/>
      </c>
      <c r="S71" s="66">
        <f t="shared" si="3"/>
        <v>97.9</v>
      </c>
      <c r="T71" s="1" t="str">
        <f t="shared" si="4"/>
        <v/>
      </c>
    </row>
    <row r="72" spans="1:20" ht="15.75" customHeight="1" x14ac:dyDescent="0.2">
      <c r="A72" s="1">
        <f t="shared" si="5"/>
        <v>1</v>
      </c>
      <c r="B72" s="1" t="s">
        <v>369</v>
      </c>
      <c r="C72" s="1" t="s">
        <v>3577</v>
      </c>
      <c r="D72" s="1" t="s">
        <v>3583</v>
      </c>
      <c r="E72" s="1">
        <v>90.397999999999996</v>
      </c>
      <c r="F72" s="1">
        <f t="shared" si="0"/>
        <v>90.4</v>
      </c>
      <c r="G72" s="1">
        <v>14413</v>
      </c>
      <c r="H72" s="1">
        <v>1382</v>
      </c>
      <c r="I72" s="1">
        <v>2</v>
      </c>
      <c r="J72" s="1">
        <v>19</v>
      </c>
      <c r="K72" s="1">
        <v>14430</v>
      </c>
      <c r="L72" s="1">
        <v>19</v>
      </c>
      <c r="M72" s="1">
        <v>14430</v>
      </c>
      <c r="N72" s="1">
        <v>0</v>
      </c>
      <c r="O72" s="1">
        <v>19221</v>
      </c>
      <c r="P72" s="1" t="s">
        <v>178</v>
      </c>
      <c r="Q72" s="66" t="str">
        <f t="shared" si="1"/>
        <v>0, 0</v>
      </c>
      <c r="R72" s="1" t="str">
        <f t="shared" si="2"/>
        <v/>
      </c>
      <c r="S72" s="66" t="str">
        <f t="shared" si="3"/>
        <v>97.9, 90.4</v>
      </c>
      <c r="T72" s="1" t="str">
        <f t="shared" si="4"/>
        <v/>
      </c>
    </row>
    <row r="73" spans="1:20" ht="15.75" customHeight="1" x14ac:dyDescent="0.2">
      <c r="A73" s="1">
        <f t="shared" si="5"/>
        <v>1</v>
      </c>
      <c r="B73" s="1" t="s">
        <v>369</v>
      </c>
      <c r="C73" s="1" t="s">
        <v>3574</v>
      </c>
      <c r="D73" s="1" t="s">
        <v>3583</v>
      </c>
      <c r="E73" s="1">
        <v>89.757999999999996</v>
      </c>
      <c r="F73" s="1">
        <f t="shared" si="0"/>
        <v>89.8</v>
      </c>
      <c r="G73" s="1">
        <v>14421</v>
      </c>
      <c r="H73" s="1">
        <v>1477</v>
      </c>
      <c r="I73" s="1">
        <v>0</v>
      </c>
      <c r="J73" s="1">
        <v>10</v>
      </c>
      <c r="K73" s="1">
        <v>14430</v>
      </c>
      <c r="L73" s="1">
        <v>10</v>
      </c>
      <c r="M73" s="1">
        <v>14430</v>
      </c>
      <c r="N73" s="1">
        <v>0</v>
      </c>
      <c r="O73" s="1">
        <v>18921</v>
      </c>
      <c r="P73" s="1" t="s">
        <v>178</v>
      </c>
      <c r="Q73" s="66" t="str">
        <f t="shared" si="1"/>
        <v>0, 0, 0</v>
      </c>
      <c r="R73" s="1" t="str">
        <f t="shared" si="2"/>
        <v>0, 0, 0</v>
      </c>
      <c r="S73" s="66" t="str">
        <f t="shared" si="3"/>
        <v>97.9, 90.4, 89.8</v>
      </c>
      <c r="T73" s="1" t="str">
        <f t="shared" si="4"/>
        <v>97.9, 90.4, 89.8</v>
      </c>
    </row>
    <row r="74" spans="1:20" ht="15.75" customHeight="1" x14ac:dyDescent="0.2">
      <c r="A74" s="1">
        <f t="shared" si="5"/>
        <v>-1</v>
      </c>
      <c r="B74" s="1" t="s">
        <v>375</v>
      </c>
      <c r="C74" s="1" t="s">
        <v>3597</v>
      </c>
      <c r="D74" s="1" t="s">
        <v>3610</v>
      </c>
      <c r="E74" s="1">
        <v>99.245000000000005</v>
      </c>
      <c r="F74" s="1">
        <f t="shared" si="0"/>
        <v>99.2</v>
      </c>
      <c r="G74" s="1">
        <v>14430</v>
      </c>
      <c r="H74" s="1">
        <v>109</v>
      </c>
      <c r="I74" s="1">
        <v>0</v>
      </c>
      <c r="J74" s="1">
        <v>1</v>
      </c>
      <c r="K74" s="1">
        <v>14430</v>
      </c>
      <c r="L74" s="1">
        <v>1</v>
      </c>
      <c r="M74" s="1">
        <v>14430</v>
      </c>
      <c r="N74" s="1">
        <v>0</v>
      </c>
      <c r="O74" s="1">
        <v>26173</v>
      </c>
      <c r="P74" s="1" t="s">
        <v>5067</v>
      </c>
      <c r="Q74" s="66">
        <f t="shared" si="1"/>
        <v>1</v>
      </c>
      <c r="R74" s="1" t="str">
        <f t="shared" si="2"/>
        <v/>
      </c>
      <c r="S74" s="66">
        <f t="shared" si="3"/>
        <v>99.2</v>
      </c>
      <c r="T74" s="1" t="str">
        <f t="shared" si="4"/>
        <v/>
      </c>
    </row>
    <row r="75" spans="1:20" ht="15.75" customHeight="1" x14ac:dyDescent="0.2">
      <c r="A75" s="1">
        <f t="shared" si="5"/>
        <v>-1</v>
      </c>
      <c r="B75" s="1" t="s">
        <v>375</v>
      </c>
      <c r="C75" s="1" t="s">
        <v>3597</v>
      </c>
      <c r="D75" s="1" t="s">
        <v>3605</v>
      </c>
      <c r="E75" s="1">
        <v>89.105000000000004</v>
      </c>
      <c r="F75" s="1">
        <f t="shared" si="0"/>
        <v>89.1</v>
      </c>
      <c r="G75" s="1">
        <v>14429</v>
      </c>
      <c r="H75" s="1">
        <v>1554</v>
      </c>
      <c r="I75" s="1">
        <v>18</v>
      </c>
      <c r="J75" s="1">
        <v>1</v>
      </c>
      <c r="K75" s="1">
        <v>14420</v>
      </c>
      <c r="L75" s="1">
        <v>1</v>
      </c>
      <c r="M75" s="1">
        <v>14420</v>
      </c>
      <c r="N75" s="1">
        <v>0</v>
      </c>
      <c r="O75" s="1">
        <v>18606</v>
      </c>
      <c r="P75" s="1" t="s">
        <v>5067</v>
      </c>
      <c r="Q75" s="66" t="str">
        <f t="shared" si="1"/>
        <v>1, 0</v>
      </c>
      <c r="R75" s="1" t="str">
        <f t="shared" si="2"/>
        <v/>
      </c>
      <c r="S75" s="66" t="str">
        <f t="shared" si="3"/>
        <v>99.2, 89.1</v>
      </c>
      <c r="T75" s="1" t="str">
        <f t="shared" si="4"/>
        <v/>
      </c>
    </row>
    <row r="76" spans="1:20" ht="15.75" customHeight="1" x14ac:dyDescent="0.2">
      <c r="A76" s="1">
        <f t="shared" si="5"/>
        <v>-1</v>
      </c>
      <c r="B76" s="1" t="s">
        <v>375</v>
      </c>
      <c r="C76" s="1" t="s">
        <v>3605</v>
      </c>
      <c r="D76" s="1" t="s">
        <v>3610</v>
      </c>
      <c r="E76" s="1">
        <v>89.055999999999997</v>
      </c>
      <c r="F76" s="1">
        <f t="shared" si="0"/>
        <v>89.1</v>
      </c>
      <c r="G76" s="1">
        <v>14428</v>
      </c>
      <c r="H76" s="1">
        <v>1563</v>
      </c>
      <c r="I76" s="1">
        <v>16</v>
      </c>
      <c r="J76" s="1">
        <v>1</v>
      </c>
      <c r="K76" s="1">
        <v>14420</v>
      </c>
      <c r="L76" s="1">
        <v>1</v>
      </c>
      <c r="M76" s="1">
        <v>14420</v>
      </c>
      <c r="N76" s="1">
        <v>0</v>
      </c>
      <c r="O76" s="1">
        <v>18569</v>
      </c>
      <c r="P76" s="1" t="s">
        <v>5067</v>
      </c>
      <c r="Q76" s="66" t="str">
        <f t="shared" si="1"/>
        <v>1, 0, 0</v>
      </c>
      <c r="R76" s="1" t="str">
        <f t="shared" si="2"/>
        <v/>
      </c>
      <c r="S76" s="66" t="str">
        <f t="shared" si="3"/>
        <v>99.2, 89.1, 89.1</v>
      </c>
      <c r="T76" s="1" t="str">
        <f t="shared" si="4"/>
        <v/>
      </c>
    </row>
    <row r="77" spans="1:20" ht="15.75" customHeight="1" x14ac:dyDescent="0.2">
      <c r="A77" s="1">
        <f t="shared" si="5"/>
        <v>-1</v>
      </c>
      <c r="B77" s="1" t="s">
        <v>375</v>
      </c>
      <c r="C77" s="1" t="s">
        <v>3602</v>
      </c>
      <c r="D77" s="1" t="s">
        <v>3605</v>
      </c>
      <c r="E77" s="1">
        <v>79.328999999999994</v>
      </c>
      <c r="F77" s="1">
        <f t="shared" si="0"/>
        <v>79.3</v>
      </c>
      <c r="G77" s="1">
        <v>12965</v>
      </c>
      <c r="H77" s="1">
        <v>2630</v>
      </c>
      <c r="I77" s="1">
        <v>44</v>
      </c>
      <c r="J77" s="1">
        <v>1479</v>
      </c>
      <c r="K77" s="1">
        <v>14418</v>
      </c>
      <c r="L77" s="1">
        <v>1479</v>
      </c>
      <c r="M77" s="1">
        <v>14418</v>
      </c>
      <c r="N77" s="1">
        <v>0</v>
      </c>
      <c r="O77" s="1">
        <v>9913</v>
      </c>
      <c r="P77" s="1" t="s">
        <v>5067</v>
      </c>
      <c r="Q77" s="66" t="str">
        <f t="shared" si="1"/>
        <v>1, 0, 0, 0</v>
      </c>
      <c r="R77" s="1" t="str">
        <f t="shared" si="2"/>
        <v/>
      </c>
      <c r="S77" s="66" t="str">
        <f t="shared" si="3"/>
        <v>99.2, 89.1, 89.1, 79.3</v>
      </c>
      <c r="T77" s="1" t="str">
        <f t="shared" si="4"/>
        <v/>
      </c>
    </row>
    <row r="78" spans="1:20" ht="15.75" customHeight="1" x14ac:dyDescent="0.2">
      <c r="A78" s="1">
        <f t="shared" si="5"/>
        <v>-1</v>
      </c>
      <c r="B78" s="1" t="s">
        <v>375</v>
      </c>
      <c r="C78" s="1" t="s">
        <v>3597</v>
      </c>
      <c r="D78" s="1" t="s">
        <v>3602</v>
      </c>
      <c r="E78" s="1">
        <v>76.923000000000002</v>
      </c>
      <c r="F78" s="1">
        <f t="shared" si="0"/>
        <v>76.900000000000006</v>
      </c>
      <c r="G78" s="1">
        <v>12922</v>
      </c>
      <c r="H78" s="1">
        <v>2914</v>
      </c>
      <c r="I78" s="1">
        <v>61</v>
      </c>
      <c r="J78" s="1">
        <v>1382</v>
      </c>
      <c r="K78" s="1">
        <v>14269</v>
      </c>
      <c r="L78" s="1">
        <v>1382</v>
      </c>
      <c r="M78" s="1">
        <v>14269</v>
      </c>
      <c r="N78" s="1">
        <v>0</v>
      </c>
      <c r="O78" s="1">
        <v>7998</v>
      </c>
      <c r="P78" s="1" t="s">
        <v>5067</v>
      </c>
      <c r="Q78" s="66" t="str">
        <f t="shared" si="1"/>
        <v>1, 0, 0, 0, 0</v>
      </c>
      <c r="R78" s="1" t="str">
        <f t="shared" si="2"/>
        <v/>
      </c>
      <c r="S78" s="66" t="str">
        <f t="shared" si="3"/>
        <v>99.2, 89.1, 89.1, 79.3, 76.9</v>
      </c>
      <c r="T78" s="1" t="str">
        <f t="shared" si="4"/>
        <v/>
      </c>
    </row>
    <row r="79" spans="1:20" ht="15.75" customHeight="1" x14ac:dyDescent="0.2">
      <c r="A79" s="1">
        <f t="shared" si="5"/>
        <v>-1</v>
      </c>
      <c r="B79" s="1" t="s">
        <v>375</v>
      </c>
      <c r="C79" s="1" t="s">
        <v>3602</v>
      </c>
      <c r="D79" s="1" t="s">
        <v>3610</v>
      </c>
      <c r="E79" s="1">
        <v>76.902000000000001</v>
      </c>
      <c r="F79" s="1">
        <f t="shared" si="0"/>
        <v>76.900000000000006</v>
      </c>
      <c r="G79" s="1">
        <v>12932</v>
      </c>
      <c r="H79" s="1">
        <v>2899</v>
      </c>
      <c r="I79" s="1">
        <v>76</v>
      </c>
      <c r="J79" s="1">
        <v>1382</v>
      </c>
      <c r="K79" s="1">
        <v>14269</v>
      </c>
      <c r="L79" s="1">
        <v>1382</v>
      </c>
      <c r="M79" s="1">
        <v>14269</v>
      </c>
      <c r="N79" s="1">
        <v>0</v>
      </c>
      <c r="O79" s="1">
        <v>7978</v>
      </c>
      <c r="P79" s="1" t="s">
        <v>5067</v>
      </c>
      <c r="Q79" s="66" t="str">
        <f t="shared" si="1"/>
        <v>1, 0, 0, 0, 0, 0</v>
      </c>
      <c r="R79" s="1" t="str">
        <f t="shared" si="2"/>
        <v>1, 0, 0, 0, 0, 0</v>
      </c>
      <c r="S79" s="66" t="str">
        <f t="shared" si="3"/>
        <v>99.2, 89.1, 89.1, 79.3, 76.9, 76.9</v>
      </c>
      <c r="T79" s="1" t="str">
        <f t="shared" si="4"/>
        <v>99.2, 89.1, 89.1, 79.3, 76.9, 76.9</v>
      </c>
    </row>
    <row r="80" spans="1:20" ht="15.75" customHeight="1" x14ac:dyDescent="0.2">
      <c r="A80" s="1">
        <f t="shared" si="5"/>
        <v>1</v>
      </c>
      <c r="B80" s="1" t="s">
        <v>379</v>
      </c>
      <c r="C80" s="1" t="s">
        <v>2380</v>
      </c>
      <c r="D80" s="1" t="s">
        <v>3620</v>
      </c>
      <c r="E80" s="1">
        <v>99.709000000000003</v>
      </c>
      <c r="F80" s="1">
        <f t="shared" si="0"/>
        <v>99.7</v>
      </c>
      <c r="G80" s="1">
        <v>14430</v>
      </c>
      <c r="H80" s="1">
        <v>42</v>
      </c>
      <c r="I80" s="1">
        <v>0</v>
      </c>
      <c r="J80" s="1">
        <v>1</v>
      </c>
      <c r="K80" s="1">
        <v>14430</v>
      </c>
      <c r="L80" s="1">
        <v>1</v>
      </c>
      <c r="M80" s="1">
        <v>14430</v>
      </c>
      <c r="N80" s="1">
        <v>0</v>
      </c>
      <c r="O80" s="1">
        <v>26476</v>
      </c>
      <c r="P80" s="1" t="s">
        <v>5067</v>
      </c>
      <c r="Q80" s="66">
        <f t="shared" si="1"/>
        <v>1</v>
      </c>
      <c r="R80" s="1" t="str">
        <f t="shared" si="2"/>
        <v/>
      </c>
      <c r="S80" s="66">
        <f t="shared" si="3"/>
        <v>99.7</v>
      </c>
      <c r="T80" s="1" t="str">
        <f t="shared" si="4"/>
        <v/>
      </c>
    </row>
    <row r="81" spans="1:20" ht="15.75" customHeight="1" x14ac:dyDescent="0.2">
      <c r="A81" s="1">
        <f t="shared" si="5"/>
        <v>1</v>
      </c>
      <c r="B81" s="1" t="s">
        <v>379</v>
      </c>
      <c r="C81" s="1" t="s">
        <v>2380</v>
      </c>
      <c r="D81" s="1" t="s">
        <v>2373</v>
      </c>
      <c r="E81" s="1">
        <v>99.070999999999998</v>
      </c>
      <c r="F81" s="1">
        <f t="shared" si="0"/>
        <v>99.1</v>
      </c>
      <c r="G81" s="1">
        <v>14430</v>
      </c>
      <c r="H81" s="1">
        <v>134</v>
      </c>
      <c r="I81" s="1">
        <v>0</v>
      </c>
      <c r="J81" s="1">
        <v>1</v>
      </c>
      <c r="K81" s="1">
        <v>14430</v>
      </c>
      <c r="L81" s="1">
        <v>1</v>
      </c>
      <c r="M81" s="1">
        <v>14430</v>
      </c>
      <c r="N81" s="1">
        <v>0</v>
      </c>
      <c r="O81" s="1">
        <v>26120</v>
      </c>
      <c r="P81" s="1" t="s">
        <v>5067</v>
      </c>
      <c r="Q81" s="66" t="str">
        <f t="shared" si="1"/>
        <v>1, 1</v>
      </c>
      <c r="R81" s="1" t="str">
        <f t="shared" si="2"/>
        <v/>
      </c>
      <c r="S81" s="66" t="str">
        <f t="shared" si="3"/>
        <v>99.7, 99.1</v>
      </c>
      <c r="T81" s="1" t="str">
        <f t="shared" si="4"/>
        <v/>
      </c>
    </row>
    <row r="82" spans="1:20" ht="15.75" customHeight="1" x14ac:dyDescent="0.2">
      <c r="A82" s="1">
        <f t="shared" si="5"/>
        <v>1</v>
      </c>
      <c r="B82" s="1" t="s">
        <v>379</v>
      </c>
      <c r="C82" s="1" t="s">
        <v>3620</v>
      </c>
      <c r="D82" s="1" t="s">
        <v>2373</v>
      </c>
      <c r="E82" s="1">
        <v>99.058000000000007</v>
      </c>
      <c r="F82" s="1">
        <f t="shared" si="0"/>
        <v>99.1</v>
      </c>
      <c r="G82" s="1">
        <v>14430</v>
      </c>
      <c r="H82" s="1">
        <v>136</v>
      </c>
      <c r="I82" s="1">
        <v>0</v>
      </c>
      <c r="J82" s="1">
        <v>1</v>
      </c>
      <c r="K82" s="1">
        <v>14430</v>
      </c>
      <c r="L82" s="1">
        <v>1</v>
      </c>
      <c r="M82" s="1">
        <v>14430</v>
      </c>
      <c r="N82" s="1">
        <v>0</v>
      </c>
      <c r="O82" s="1">
        <v>26092</v>
      </c>
      <c r="P82" s="1" t="s">
        <v>5067</v>
      </c>
      <c r="Q82" s="66" t="str">
        <f t="shared" si="1"/>
        <v>1, 1, 1</v>
      </c>
      <c r="R82" s="1" t="str">
        <f t="shared" si="2"/>
        <v/>
      </c>
      <c r="S82" s="66" t="str">
        <f t="shared" si="3"/>
        <v>99.7, 99.1, 99.1</v>
      </c>
      <c r="T82" s="1" t="str">
        <f t="shared" si="4"/>
        <v/>
      </c>
    </row>
    <row r="83" spans="1:20" ht="15.75" customHeight="1" x14ac:dyDescent="0.2">
      <c r="A83" s="1">
        <f t="shared" si="5"/>
        <v>1</v>
      </c>
      <c r="B83" s="1" t="s">
        <v>379</v>
      </c>
      <c r="C83" s="1" t="s">
        <v>2380</v>
      </c>
      <c r="D83" s="1" t="s">
        <v>2366</v>
      </c>
      <c r="E83" s="1">
        <v>82.006</v>
      </c>
      <c r="F83" s="1">
        <f t="shared" si="0"/>
        <v>82</v>
      </c>
      <c r="G83" s="1">
        <v>13182</v>
      </c>
      <c r="H83" s="1">
        <v>2262</v>
      </c>
      <c r="I83" s="1">
        <v>100</v>
      </c>
      <c r="J83" s="1">
        <v>1304</v>
      </c>
      <c r="K83" s="1">
        <v>14430</v>
      </c>
      <c r="L83" s="1">
        <v>1304</v>
      </c>
      <c r="M83" s="1">
        <v>14430</v>
      </c>
      <c r="N83" s="1">
        <v>0</v>
      </c>
      <c r="O83" s="1">
        <v>11145</v>
      </c>
      <c r="P83" s="1" t="s">
        <v>5067</v>
      </c>
      <c r="Q83" s="66" t="str">
        <f t="shared" si="1"/>
        <v>1, 1, 1, 0</v>
      </c>
      <c r="R83" s="1" t="str">
        <f t="shared" si="2"/>
        <v/>
      </c>
      <c r="S83" s="66" t="str">
        <f t="shared" si="3"/>
        <v>99.7, 99.1, 99.1, 82</v>
      </c>
      <c r="T83" s="1" t="str">
        <f t="shared" si="4"/>
        <v/>
      </c>
    </row>
    <row r="84" spans="1:20" ht="15.75" customHeight="1" x14ac:dyDescent="0.2">
      <c r="A84" s="1">
        <f t="shared" si="5"/>
        <v>1</v>
      </c>
      <c r="B84" s="1" t="s">
        <v>379</v>
      </c>
      <c r="C84" s="1" t="s">
        <v>2366</v>
      </c>
      <c r="D84" s="1" t="s">
        <v>3620</v>
      </c>
      <c r="E84" s="1">
        <v>81.92</v>
      </c>
      <c r="F84" s="1">
        <f t="shared" si="0"/>
        <v>81.900000000000006</v>
      </c>
      <c r="G84" s="1">
        <v>13180</v>
      </c>
      <c r="H84" s="1">
        <v>2277</v>
      </c>
      <c r="I84" s="1">
        <v>98</v>
      </c>
      <c r="J84" s="1">
        <v>1304</v>
      </c>
      <c r="K84" s="1">
        <v>14430</v>
      </c>
      <c r="L84" s="1">
        <v>1304</v>
      </c>
      <c r="M84" s="1">
        <v>14430</v>
      </c>
      <c r="N84" s="1">
        <v>0</v>
      </c>
      <c r="O84" s="1">
        <v>11101</v>
      </c>
      <c r="P84" s="1" t="s">
        <v>5067</v>
      </c>
      <c r="Q84" s="66" t="str">
        <f t="shared" si="1"/>
        <v>1, 1, 1, 0, 0</v>
      </c>
      <c r="R84" s="1" t="str">
        <f t="shared" si="2"/>
        <v/>
      </c>
      <c r="S84" s="66" t="str">
        <f t="shared" si="3"/>
        <v>99.7, 99.1, 99.1, 82, 81.9</v>
      </c>
      <c r="T84" s="1" t="str">
        <f t="shared" si="4"/>
        <v/>
      </c>
    </row>
    <row r="85" spans="1:20" ht="15.75" customHeight="1" x14ac:dyDescent="0.2">
      <c r="A85" s="1">
        <f t="shared" si="5"/>
        <v>1</v>
      </c>
      <c r="B85" s="1" t="s">
        <v>379</v>
      </c>
      <c r="C85" s="1" t="s">
        <v>2366</v>
      </c>
      <c r="D85" s="1" t="s">
        <v>2373</v>
      </c>
      <c r="E85" s="1">
        <v>81.528999999999996</v>
      </c>
      <c r="F85" s="1">
        <f t="shared" si="0"/>
        <v>81.5</v>
      </c>
      <c r="G85" s="1">
        <v>13183</v>
      </c>
      <c r="H85" s="1">
        <v>2323</v>
      </c>
      <c r="I85" s="1">
        <v>103</v>
      </c>
      <c r="J85" s="1">
        <v>1304</v>
      </c>
      <c r="K85" s="1">
        <v>14430</v>
      </c>
      <c r="L85" s="1">
        <v>1304</v>
      </c>
      <c r="M85" s="1">
        <v>14430</v>
      </c>
      <c r="N85" s="1">
        <v>0</v>
      </c>
      <c r="O85" s="1">
        <v>10944</v>
      </c>
      <c r="P85" s="1" t="s">
        <v>5067</v>
      </c>
      <c r="Q85" s="66" t="str">
        <f t="shared" si="1"/>
        <v>1, 1, 1, 0, 0, 0</v>
      </c>
      <c r="R85" s="1" t="str">
        <f t="shared" si="2"/>
        <v>1, 1, 1, 0, 0, 0</v>
      </c>
      <c r="S85" s="66" t="str">
        <f t="shared" si="3"/>
        <v>99.7, 99.1, 99.1, 82, 81.9, 81.5</v>
      </c>
      <c r="T85" s="1" t="str">
        <f t="shared" si="4"/>
        <v>99.7, 99.1, 99.1, 82, 81.9, 81.5</v>
      </c>
    </row>
    <row r="86" spans="1:20" ht="15.75" customHeight="1" x14ac:dyDescent="0.2">
      <c r="A86" s="1">
        <f t="shared" si="5"/>
        <v>-1</v>
      </c>
      <c r="B86" s="1" t="s">
        <v>388</v>
      </c>
      <c r="C86" s="1" t="s">
        <v>2724</v>
      </c>
      <c r="D86" s="1" t="s">
        <v>3627</v>
      </c>
      <c r="E86" s="1">
        <v>97.872</v>
      </c>
      <c r="F86" s="1">
        <f t="shared" si="0"/>
        <v>97.9</v>
      </c>
      <c r="G86" s="1">
        <v>14430</v>
      </c>
      <c r="H86" s="1">
        <v>307</v>
      </c>
      <c r="I86" s="1">
        <v>0</v>
      </c>
      <c r="J86" s="1">
        <v>1</v>
      </c>
      <c r="K86" s="1">
        <v>14430</v>
      </c>
      <c r="L86" s="1">
        <v>1</v>
      </c>
      <c r="M86" s="1">
        <v>14430</v>
      </c>
      <c r="N86" s="1">
        <v>0</v>
      </c>
      <c r="O86" s="1">
        <v>25340</v>
      </c>
      <c r="P86" s="1" t="s">
        <v>178</v>
      </c>
      <c r="Q86" s="66">
        <f t="shared" si="1"/>
        <v>0</v>
      </c>
      <c r="R86" s="1">
        <f t="shared" si="2"/>
        <v>0</v>
      </c>
      <c r="S86" s="66">
        <f t="shared" si="3"/>
        <v>97.9</v>
      </c>
      <c r="T86" s="1">
        <f t="shared" si="4"/>
        <v>97.9</v>
      </c>
    </row>
    <row r="87" spans="1:20" ht="15.75" customHeight="1" x14ac:dyDescent="0.2">
      <c r="A87" s="1">
        <f t="shared" si="5"/>
        <v>1</v>
      </c>
      <c r="B87" s="1" t="s">
        <v>390</v>
      </c>
      <c r="C87" s="1" t="s">
        <v>2728</v>
      </c>
      <c r="D87" s="1" t="s">
        <v>3629</v>
      </c>
      <c r="E87" s="1">
        <v>98.129000000000005</v>
      </c>
      <c r="F87" s="1">
        <f t="shared" si="0"/>
        <v>98.1</v>
      </c>
      <c r="G87" s="1">
        <v>14430</v>
      </c>
      <c r="H87" s="1">
        <v>270</v>
      </c>
      <c r="I87" s="1">
        <v>0</v>
      </c>
      <c r="J87" s="1">
        <v>1</v>
      </c>
      <c r="K87" s="1">
        <v>14430</v>
      </c>
      <c r="L87" s="1">
        <v>1</v>
      </c>
      <c r="M87" s="1">
        <v>14430</v>
      </c>
      <c r="N87" s="1">
        <v>0</v>
      </c>
      <c r="O87" s="1">
        <v>25499</v>
      </c>
      <c r="P87" s="1" t="s">
        <v>178</v>
      </c>
      <c r="Q87" s="66">
        <f t="shared" si="1"/>
        <v>1</v>
      </c>
      <c r="R87" s="1">
        <f t="shared" si="2"/>
        <v>1</v>
      </c>
      <c r="S87" s="66">
        <f t="shared" si="3"/>
        <v>98.1</v>
      </c>
      <c r="T87" s="1">
        <f t="shared" si="4"/>
        <v>98.1</v>
      </c>
    </row>
    <row r="88" spans="1:20" ht="15.75" customHeight="1" x14ac:dyDescent="0.2">
      <c r="A88" s="1">
        <f t="shared" si="5"/>
        <v>-1</v>
      </c>
      <c r="B88" s="1" t="s">
        <v>391</v>
      </c>
      <c r="C88" s="1" t="s">
        <v>3195</v>
      </c>
      <c r="D88" s="1" t="s">
        <v>3227</v>
      </c>
      <c r="E88" s="1">
        <v>99.293000000000006</v>
      </c>
      <c r="F88" s="1">
        <f t="shared" si="0"/>
        <v>99.3</v>
      </c>
      <c r="G88" s="1">
        <v>14430</v>
      </c>
      <c r="H88" s="1">
        <v>102</v>
      </c>
      <c r="I88" s="1">
        <v>0</v>
      </c>
      <c r="J88" s="1">
        <v>1</v>
      </c>
      <c r="K88" s="1">
        <v>14430</v>
      </c>
      <c r="L88" s="1">
        <v>1</v>
      </c>
      <c r="M88" s="1">
        <v>14430</v>
      </c>
      <c r="N88" s="1">
        <v>0</v>
      </c>
      <c r="O88" s="1">
        <v>26219</v>
      </c>
      <c r="P88" s="1" t="s">
        <v>178</v>
      </c>
      <c r="Q88" s="66">
        <f t="shared" si="1"/>
        <v>1</v>
      </c>
      <c r="R88" s="1">
        <f t="shared" si="2"/>
        <v>1</v>
      </c>
      <c r="S88" s="66">
        <f t="shared" si="3"/>
        <v>99.3</v>
      </c>
      <c r="T88" s="1">
        <f t="shared" si="4"/>
        <v>99.3</v>
      </c>
    </row>
    <row r="89" spans="1:20" ht="15.75" customHeight="1" x14ac:dyDescent="0.2">
      <c r="A89" s="1">
        <f t="shared" si="5"/>
        <v>1</v>
      </c>
      <c r="B89" s="1" t="s">
        <v>396</v>
      </c>
      <c r="C89" s="1" t="s">
        <v>2773</v>
      </c>
      <c r="D89" s="1" t="s">
        <v>3634</v>
      </c>
      <c r="E89" s="1">
        <v>87.575000000000003</v>
      </c>
      <c r="F89" s="1">
        <f t="shared" si="0"/>
        <v>87.6</v>
      </c>
      <c r="G89" s="1">
        <v>13207</v>
      </c>
      <c r="H89" s="1">
        <v>1589</v>
      </c>
      <c r="I89" s="1">
        <v>47</v>
      </c>
      <c r="J89" s="1">
        <v>1250</v>
      </c>
      <c r="K89" s="1">
        <v>14430</v>
      </c>
      <c r="L89" s="1">
        <v>1250</v>
      </c>
      <c r="M89" s="1">
        <v>14430</v>
      </c>
      <c r="N89" s="1">
        <v>0</v>
      </c>
      <c r="O89" s="1">
        <v>15372</v>
      </c>
      <c r="P89" s="1" t="s">
        <v>178</v>
      </c>
      <c r="Q89" s="66">
        <f t="shared" si="1"/>
        <v>0</v>
      </c>
      <c r="R89" s="1">
        <f t="shared" si="2"/>
        <v>0</v>
      </c>
      <c r="S89" s="66">
        <f t="shared" si="3"/>
        <v>87.6</v>
      </c>
      <c r="T89" s="1">
        <f t="shared" si="4"/>
        <v>87.6</v>
      </c>
    </row>
    <row r="90" spans="1:20" ht="15.75" customHeight="1" x14ac:dyDescent="0.2">
      <c r="A90" s="1">
        <f t="shared" si="5"/>
        <v>-1</v>
      </c>
      <c r="B90" s="1" t="s">
        <v>401</v>
      </c>
      <c r="C90" s="1" t="s">
        <v>2727</v>
      </c>
      <c r="D90" s="1" t="s">
        <v>3649</v>
      </c>
      <c r="E90" s="1">
        <v>87.245000000000005</v>
      </c>
      <c r="F90" s="1">
        <f t="shared" si="0"/>
        <v>87.2</v>
      </c>
      <c r="G90" s="1">
        <v>14434</v>
      </c>
      <c r="H90" s="1">
        <v>1829</v>
      </c>
      <c r="I90" s="1">
        <v>10</v>
      </c>
      <c r="J90" s="1">
        <v>3</v>
      </c>
      <c r="K90" s="1">
        <v>14430</v>
      </c>
      <c r="L90" s="1">
        <v>3</v>
      </c>
      <c r="M90" s="1">
        <v>14430</v>
      </c>
      <c r="N90" s="1">
        <v>0</v>
      </c>
      <c r="O90" s="1">
        <v>17529</v>
      </c>
      <c r="P90" s="1" t="s">
        <v>178</v>
      </c>
      <c r="Q90" s="66">
        <f t="shared" si="1"/>
        <v>0</v>
      </c>
      <c r="R90" s="1">
        <f t="shared" si="2"/>
        <v>0</v>
      </c>
      <c r="S90" s="66">
        <f t="shared" si="3"/>
        <v>87.2</v>
      </c>
      <c r="T90" s="1">
        <f t="shared" si="4"/>
        <v>87.2</v>
      </c>
    </row>
    <row r="91" spans="1:20" ht="15.75" customHeight="1" x14ac:dyDescent="0.2">
      <c r="A91" s="1">
        <f t="shared" si="5"/>
        <v>1</v>
      </c>
      <c r="B91" s="1" t="s">
        <v>404</v>
      </c>
      <c r="C91" s="1" t="s">
        <v>3639</v>
      </c>
      <c r="D91" s="1" t="s">
        <v>3642</v>
      </c>
      <c r="E91" s="1">
        <v>99.771000000000001</v>
      </c>
      <c r="F91" s="1">
        <f t="shared" si="0"/>
        <v>99.8</v>
      </c>
      <c r="G91" s="1">
        <v>14430</v>
      </c>
      <c r="H91" s="1">
        <v>33</v>
      </c>
      <c r="I91" s="1">
        <v>0</v>
      </c>
      <c r="J91" s="1">
        <v>1</v>
      </c>
      <c r="K91" s="1">
        <v>14430</v>
      </c>
      <c r="L91" s="1">
        <v>1</v>
      </c>
      <c r="M91" s="1">
        <v>14430</v>
      </c>
      <c r="N91" s="65">
        <v>0</v>
      </c>
      <c r="O91" s="1">
        <v>26500</v>
      </c>
      <c r="P91" s="1" t="s">
        <v>178</v>
      </c>
      <c r="Q91" s="66">
        <f t="shared" si="1"/>
        <v>1</v>
      </c>
      <c r="R91" s="1">
        <f t="shared" si="2"/>
        <v>1</v>
      </c>
      <c r="S91" s="66">
        <f t="shared" si="3"/>
        <v>99.8</v>
      </c>
      <c r="T91" s="1">
        <f t="shared" si="4"/>
        <v>99.8</v>
      </c>
    </row>
    <row r="92" spans="1:20" ht="15.75" customHeight="1" x14ac:dyDescent="0.2">
      <c r="A92" s="1">
        <f t="shared" si="5"/>
        <v>-1</v>
      </c>
      <c r="B92" s="1" t="s">
        <v>409</v>
      </c>
      <c r="C92" s="1" t="s">
        <v>2094</v>
      </c>
      <c r="D92" s="1" t="s">
        <v>2098</v>
      </c>
      <c r="E92" s="1">
        <v>99.853999999999999</v>
      </c>
      <c r="F92" s="1">
        <f t="shared" si="0"/>
        <v>99.9</v>
      </c>
      <c r="G92" s="1">
        <v>14430</v>
      </c>
      <c r="H92" s="1">
        <v>21</v>
      </c>
      <c r="I92" s="1">
        <v>0</v>
      </c>
      <c r="J92" s="1">
        <v>1</v>
      </c>
      <c r="K92" s="1">
        <v>14430</v>
      </c>
      <c r="L92" s="1">
        <v>1</v>
      </c>
      <c r="M92" s="1">
        <v>14430</v>
      </c>
      <c r="N92" s="1">
        <v>0</v>
      </c>
      <c r="O92" s="1">
        <v>26559</v>
      </c>
      <c r="P92" s="1" t="s">
        <v>178</v>
      </c>
      <c r="Q92" s="66">
        <f t="shared" si="1"/>
        <v>1</v>
      </c>
      <c r="R92" s="1">
        <f t="shared" si="2"/>
        <v>1</v>
      </c>
      <c r="S92" s="66">
        <f t="shared" si="3"/>
        <v>99.9</v>
      </c>
      <c r="T92" s="1">
        <f t="shared" si="4"/>
        <v>99.9</v>
      </c>
    </row>
    <row r="93" spans="1:20" ht="15.75" customHeight="1" x14ac:dyDescent="0.2">
      <c r="A93" s="1">
        <f t="shared" si="5"/>
        <v>1</v>
      </c>
      <c r="B93" s="1" t="s">
        <v>411</v>
      </c>
      <c r="C93" s="1" t="s">
        <v>3484</v>
      </c>
      <c r="D93" s="1" t="s">
        <v>3492</v>
      </c>
      <c r="E93" s="1">
        <v>99.563000000000002</v>
      </c>
      <c r="F93" s="1">
        <f t="shared" si="0"/>
        <v>99.6</v>
      </c>
      <c r="G93" s="1">
        <v>14430</v>
      </c>
      <c r="H93" s="1">
        <v>63</v>
      </c>
      <c r="I93" s="1">
        <v>0</v>
      </c>
      <c r="J93" s="1">
        <v>1</v>
      </c>
      <c r="K93" s="1">
        <v>14430</v>
      </c>
      <c r="L93" s="1">
        <v>1</v>
      </c>
      <c r="M93" s="1">
        <v>14430</v>
      </c>
      <c r="N93" s="1">
        <v>0</v>
      </c>
      <c r="O93" s="1">
        <v>26387</v>
      </c>
      <c r="P93" s="1" t="s">
        <v>178</v>
      </c>
      <c r="Q93" s="66">
        <f t="shared" si="1"/>
        <v>1</v>
      </c>
      <c r="R93" s="1">
        <f t="shared" si="2"/>
        <v>1</v>
      </c>
      <c r="S93" s="66">
        <f t="shared" si="3"/>
        <v>99.6</v>
      </c>
      <c r="T93" s="1">
        <f t="shared" si="4"/>
        <v>99.6</v>
      </c>
    </row>
    <row r="94" spans="1:20" ht="15.75" customHeight="1" x14ac:dyDescent="0.2">
      <c r="A94" s="1">
        <f t="shared" si="5"/>
        <v>-1</v>
      </c>
      <c r="B94" s="1" t="s">
        <v>414</v>
      </c>
      <c r="C94" s="1" t="s">
        <v>3436</v>
      </c>
      <c r="D94" s="1" t="s">
        <v>3443</v>
      </c>
      <c r="E94" s="1">
        <v>99.834000000000003</v>
      </c>
      <c r="F94" s="1">
        <f t="shared" si="0"/>
        <v>99.8</v>
      </c>
      <c r="G94" s="1">
        <v>14430</v>
      </c>
      <c r="H94" s="1">
        <v>24</v>
      </c>
      <c r="I94" s="1">
        <v>0</v>
      </c>
      <c r="J94" s="1">
        <v>1</v>
      </c>
      <c r="K94" s="1">
        <v>14430</v>
      </c>
      <c r="L94" s="1">
        <v>1</v>
      </c>
      <c r="M94" s="1">
        <v>14430</v>
      </c>
      <c r="N94" s="1">
        <v>0</v>
      </c>
      <c r="O94" s="1">
        <v>26550</v>
      </c>
      <c r="P94" s="1" t="s">
        <v>178</v>
      </c>
      <c r="Q94" s="66">
        <f t="shared" si="1"/>
        <v>1</v>
      </c>
      <c r="R94" s="1">
        <f t="shared" si="2"/>
        <v>1</v>
      </c>
      <c r="S94" s="66">
        <f t="shared" si="3"/>
        <v>99.8</v>
      </c>
      <c r="T94" s="1">
        <f t="shared" si="4"/>
        <v>99.8</v>
      </c>
    </row>
    <row r="95" spans="1:20" ht="15.75" customHeight="1" x14ac:dyDescent="0.2">
      <c r="A95" s="1">
        <f t="shared" si="5"/>
        <v>1</v>
      </c>
      <c r="B95" s="1" t="s">
        <v>415</v>
      </c>
      <c r="C95" s="1" t="s">
        <v>3675</v>
      </c>
      <c r="D95" s="1" t="s">
        <v>3677</v>
      </c>
      <c r="E95" s="1">
        <v>99.257999999999996</v>
      </c>
      <c r="F95" s="1">
        <f t="shared" si="0"/>
        <v>99.3</v>
      </c>
      <c r="G95" s="1">
        <v>14430</v>
      </c>
      <c r="H95" s="1">
        <v>107</v>
      </c>
      <c r="I95" s="1">
        <v>0</v>
      </c>
      <c r="J95" s="1">
        <v>1</v>
      </c>
      <c r="K95" s="1">
        <v>14430</v>
      </c>
      <c r="L95" s="1">
        <v>1</v>
      </c>
      <c r="M95" s="1">
        <v>14430</v>
      </c>
      <c r="N95" s="1">
        <v>0</v>
      </c>
      <c r="O95" s="1">
        <v>26214</v>
      </c>
      <c r="P95" s="1" t="s">
        <v>178</v>
      </c>
      <c r="Q95" s="66">
        <f t="shared" si="1"/>
        <v>1</v>
      </c>
      <c r="R95" s="1">
        <f t="shared" si="2"/>
        <v>1</v>
      </c>
      <c r="S95" s="66">
        <f t="shared" si="3"/>
        <v>99.3</v>
      </c>
      <c r="T95" s="1">
        <f t="shared" si="4"/>
        <v>99.3</v>
      </c>
    </row>
    <row r="96" spans="1:20" ht="15.75" customHeight="1" x14ac:dyDescent="0.2">
      <c r="A96" s="1">
        <f t="shared" si="5"/>
        <v>-1</v>
      </c>
      <c r="B96" s="1" t="s">
        <v>416</v>
      </c>
      <c r="C96" s="1" t="s">
        <v>3442</v>
      </c>
      <c r="D96" s="1" t="s">
        <v>3437</v>
      </c>
      <c r="E96" s="1">
        <v>99.799000000000007</v>
      </c>
      <c r="F96" s="1">
        <f t="shared" si="0"/>
        <v>99.8</v>
      </c>
      <c r="G96" s="1">
        <v>14430</v>
      </c>
      <c r="H96" s="1">
        <v>29</v>
      </c>
      <c r="I96" s="1">
        <v>0</v>
      </c>
      <c r="J96" s="1">
        <v>1</v>
      </c>
      <c r="K96" s="1">
        <v>14430</v>
      </c>
      <c r="L96" s="1">
        <v>1</v>
      </c>
      <c r="M96" s="1">
        <v>14430</v>
      </c>
      <c r="N96" s="1">
        <v>0</v>
      </c>
      <c r="O96" s="1">
        <v>26500</v>
      </c>
      <c r="P96" s="1" t="s">
        <v>178</v>
      </c>
      <c r="Q96" s="66">
        <f t="shared" si="1"/>
        <v>1</v>
      </c>
      <c r="R96" s="1">
        <f t="shared" si="2"/>
        <v>1</v>
      </c>
      <c r="S96" s="66">
        <f t="shared" si="3"/>
        <v>99.8</v>
      </c>
      <c r="T96" s="1">
        <f t="shared" si="4"/>
        <v>99.8</v>
      </c>
    </row>
    <row r="97" spans="1:20" ht="15.75" customHeight="1" x14ac:dyDescent="0.2">
      <c r="A97" s="1">
        <f t="shared" si="5"/>
        <v>1</v>
      </c>
      <c r="B97" s="1" t="s">
        <v>419</v>
      </c>
      <c r="C97" s="1" t="s">
        <v>3448</v>
      </c>
      <c r="D97" s="1" t="s">
        <v>3453</v>
      </c>
      <c r="E97" s="1">
        <v>98.855999999999995</v>
      </c>
      <c r="F97" s="1">
        <f t="shared" si="0"/>
        <v>98.9</v>
      </c>
      <c r="G97" s="1">
        <v>14429</v>
      </c>
      <c r="H97" s="1">
        <v>165</v>
      </c>
      <c r="I97" s="1">
        <v>0</v>
      </c>
      <c r="J97" s="1">
        <v>1</v>
      </c>
      <c r="K97" s="1">
        <v>14429</v>
      </c>
      <c r="L97" s="1">
        <v>1</v>
      </c>
      <c r="M97" s="1">
        <v>14429</v>
      </c>
      <c r="N97" s="1">
        <v>0</v>
      </c>
      <c r="O97" s="1">
        <v>25856</v>
      </c>
      <c r="P97" s="1" t="s">
        <v>178</v>
      </c>
      <c r="Q97" s="66">
        <f t="shared" si="1"/>
        <v>1</v>
      </c>
      <c r="R97" s="1">
        <f t="shared" si="2"/>
        <v>1</v>
      </c>
      <c r="S97" s="66">
        <f t="shared" si="3"/>
        <v>98.9</v>
      </c>
      <c r="T97" s="1">
        <f t="shared" si="4"/>
        <v>98.9</v>
      </c>
    </row>
    <row r="98" spans="1:20" ht="15.75" customHeight="1" x14ac:dyDescent="0.2">
      <c r="A98" s="1">
        <f t="shared" si="5"/>
        <v>-1</v>
      </c>
      <c r="B98" s="1" t="s">
        <v>420</v>
      </c>
      <c r="C98" s="1" t="s">
        <v>2213</v>
      </c>
      <c r="D98" s="1" t="s">
        <v>2197</v>
      </c>
      <c r="E98" s="1">
        <v>99.882000000000005</v>
      </c>
      <c r="F98" s="1">
        <f t="shared" si="0"/>
        <v>99.9</v>
      </c>
      <c r="G98" s="1">
        <v>14430</v>
      </c>
      <c r="H98" s="1">
        <v>17</v>
      </c>
      <c r="I98" s="1">
        <v>0</v>
      </c>
      <c r="J98" s="1">
        <v>1</v>
      </c>
      <c r="K98" s="1">
        <v>14430</v>
      </c>
      <c r="L98" s="1">
        <v>1</v>
      </c>
      <c r="M98" s="1">
        <v>14430</v>
      </c>
      <c r="N98" s="1">
        <v>0</v>
      </c>
      <c r="O98" s="1">
        <v>26579</v>
      </c>
      <c r="P98" s="1" t="s">
        <v>178</v>
      </c>
      <c r="Q98" s="66">
        <f t="shared" si="1"/>
        <v>1</v>
      </c>
      <c r="R98" s="1">
        <f t="shared" si="2"/>
        <v>1</v>
      </c>
      <c r="S98" s="66">
        <f t="shared" si="3"/>
        <v>99.9</v>
      </c>
      <c r="T98" s="1">
        <f t="shared" si="4"/>
        <v>99.9</v>
      </c>
    </row>
    <row r="99" spans="1:20" ht="15.75" customHeight="1" x14ac:dyDescent="0.2">
      <c r="A99" s="1">
        <f t="shared" si="5"/>
        <v>1</v>
      </c>
      <c r="B99" s="1" t="s">
        <v>421</v>
      </c>
      <c r="C99" s="1" t="s">
        <v>2614</v>
      </c>
      <c r="D99" s="1" t="s">
        <v>2200</v>
      </c>
      <c r="E99" s="1">
        <v>98.912000000000006</v>
      </c>
      <c r="F99" s="1">
        <f t="shared" si="0"/>
        <v>98.9</v>
      </c>
      <c r="G99" s="1">
        <v>14432</v>
      </c>
      <c r="H99" s="1">
        <v>153</v>
      </c>
      <c r="I99" s="1">
        <v>3</v>
      </c>
      <c r="J99" s="1">
        <v>1</v>
      </c>
      <c r="K99" s="1">
        <v>14430</v>
      </c>
      <c r="L99" s="1">
        <v>1</v>
      </c>
      <c r="M99" s="1">
        <v>14430</v>
      </c>
      <c r="N99" s="1">
        <v>0</v>
      </c>
      <c r="O99" s="1">
        <v>25856</v>
      </c>
      <c r="P99" s="1" t="s">
        <v>178</v>
      </c>
      <c r="Q99" s="66">
        <f t="shared" si="1"/>
        <v>1</v>
      </c>
      <c r="R99" s="1">
        <f t="shared" si="2"/>
        <v>1</v>
      </c>
      <c r="S99" s="66">
        <f t="shared" si="3"/>
        <v>98.9</v>
      </c>
      <c r="T99" s="1">
        <f t="shared" si="4"/>
        <v>98.9</v>
      </c>
    </row>
    <row r="100" spans="1:20" ht="15.75" customHeight="1" x14ac:dyDescent="0.2">
      <c r="A100" s="1">
        <f t="shared" si="5"/>
        <v>-1</v>
      </c>
      <c r="B100" s="1" t="s">
        <v>424</v>
      </c>
      <c r="C100" s="1" t="s">
        <v>2203</v>
      </c>
      <c r="D100" s="1" t="s">
        <v>2567</v>
      </c>
      <c r="E100" s="1">
        <v>98.489000000000004</v>
      </c>
      <c r="F100" s="1">
        <f t="shared" si="0"/>
        <v>98.5</v>
      </c>
      <c r="G100" s="1">
        <v>14432</v>
      </c>
      <c r="H100" s="1">
        <v>214</v>
      </c>
      <c r="I100" s="1">
        <v>2</v>
      </c>
      <c r="J100" s="1">
        <v>1</v>
      </c>
      <c r="K100" s="1">
        <v>14430</v>
      </c>
      <c r="L100" s="1">
        <v>1</v>
      </c>
      <c r="M100" s="1">
        <v>14430</v>
      </c>
      <c r="N100" s="1">
        <v>0</v>
      </c>
      <c r="O100" s="1">
        <v>25466</v>
      </c>
      <c r="P100" s="1" t="s">
        <v>178</v>
      </c>
      <c r="Q100" s="66">
        <f t="shared" si="1"/>
        <v>1</v>
      </c>
      <c r="R100" s="1">
        <f t="shared" si="2"/>
        <v>1</v>
      </c>
      <c r="S100" s="66">
        <f t="shared" si="3"/>
        <v>98.5</v>
      </c>
      <c r="T100" s="1">
        <f t="shared" si="4"/>
        <v>98.5</v>
      </c>
    </row>
    <row r="101" spans="1:20" ht="15.75" customHeight="1" x14ac:dyDescent="0.2">
      <c r="A101" s="1">
        <f t="shared" si="5"/>
        <v>1</v>
      </c>
      <c r="B101" s="1" t="s">
        <v>432</v>
      </c>
      <c r="C101" s="1" t="s">
        <v>748</v>
      </c>
      <c r="D101" s="1" t="s">
        <v>3277</v>
      </c>
      <c r="F101" s="1">
        <f t="shared" si="0"/>
        <v>70</v>
      </c>
      <c r="P101" s="1" t="s">
        <v>178</v>
      </c>
      <c r="Q101" s="66">
        <f t="shared" si="1"/>
        <v>0</v>
      </c>
      <c r="R101" s="1">
        <f t="shared" si="2"/>
        <v>0</v>
      </c>
      <c r="S101" s="66">
        <f t="shared" si="3"/>
        <v>70</v>
      </c>
      <c r="T101" s="1">
        <f t="shared" si="4"/>
        <v>70</v>
      </c>
    </row>
    <row r="102" spans="1:20" ht="15.75" customHeight="1" x14ac:dyDescent="0.2">
      <c r="A102" s="1">
        <f t="shared" si="5"/>
        <v>-1</v>
      </c>
      <c r="B102" s="1" t="s">
        <v>435</v>
      </c>
      <c r="C102" s="1" t="s">
        <v>1379</v>
      </c>
      <c r="D102" s="1" t="s">
        <v>2386</v>
      </c>
      <c r="F102" s="1">
        <f t="shared" si="0"/>
        <v>70</v>
      </c>
      <c r="P102" s="1" t="s">
        <v>178</v>
      </c>
      <c r="Q102" s="66">
        <f t="shared" si="1"/>
        <v>0</v>
      </c>
      <c r="R102" s="1">
        <f t="shared" si="2"/>
        <v>0</v>
      </c>
      <c r="S102" s="66">
        <f t="shared" si="3"/>
        <v>70</v>
      </c>
      <c r="T102" s="1">
        <f t="shared" si="4"/>
        <v>70</v>
      </c>
    </row>
    <row r="103" spans="1:20" ht="15.75" customHeight="1" x14ac:dyDescent="0.2">
      <c r="A103" s="1">
        <f t="shared" si="5"/>
        <v>1</v>
      </c>
      <c r="B103" s="1" t="s">
        <v>443</v>
      </c>
      <c r="C103" s="1" t="s">
        <v>766</v>
      </c>
      <c r="D103" s="1" t="s">
        <v>1360</v>
      </c>
      <c r="E103" s="1">
        <v>99.022999999999996</v>
      </c>
      <c r="F103" s="1">
        <f t="shared" si="0"/>
        <v>99</v>
      </c>
      <c r="G103" s="1">
        <v>14430</v>
      </c>
      <c r="H103" s="1">
        <v>141</v>
      </c>
      <c r="I103" s="1">
        <v>0</v>
      </c>
      <c r="J103" s="1">
        <v>1</v>
      </c>
      <c r="K103" s="1">
        <v>14430</v>
      </c>
      <c r="L103" s="1">
        <v>1</v>
      </c>
      <c r="M103" s="1">
        <v>14430</v>
      </c>
      <c r="N103" s="1">
        <v>0</v>
      </c>
      <c r="O103" s="1">
        <v>26042</v>
      </c>
      <c r="P103" s="1" t="s">
        <v>178</v>
      </c>
      <c r="Q103" s="66">
        <f t="shared" si="1"/>
        <v>1</v>
      </c>
      <c r="R103" s="1">
        <f t="shared" si="2"/>
        <v>1</v>
      </c>
      <c r="S103" s="66">
        <f t="shared" si="3"/>
        <v>99</v>
      </c>
      <c r="T103" s="1">
        <f t="shared" si="4"/>
        <v>99</v>
      </c>
    </row>
    <row r="104" spans="1:20" ht="15.75" customHeight="1" x14ac:dyDescent="0.2">
      <c r="A104" s="1">
        <f t="shared" si="5"/>
        <v>-1</v>
      </c>
      <c r="B104" s="1" t="s">
        <v>450</v>
      </c>
      <c r="C104" s="1" t="s">
        <v>1356</v>
      </c>
      <c r="D104" s="1" t="s">
        <v>1293</v>
      </c>
      <c r="E104" s="1">
        <v>99.536000000000001</v>
      </c>
      <c r="F104" s="1">
        <f t="shared" si="0"/>
        <v>99.5</v>
      </c>
      <c r="G104" s="1">
        <v>14430</v>
      </c>
      <c r="H104" s="1">
        <v>67</v>
      </c>
      <c r="I104" s="1">
        <v>0</v>
      </c>
      <c r="J104" s="1">
        <v>1</v>
      </c>
      <c r="K104" s="1">
        <v>14430</v>
      </c>
      <c r="L104" s="1">
        <v>1</v>
      </c>
      <c r="M104" s="1">
        <v>14430</v>
      </c>
      <c r="N104" s="1">
        <v>0</v>
      </c>
      <c r="O104" s="1">
        <v>26363</v>
      </c>
      <c r="P104" s="1" t="s">
        <v>178</v>
      </c>
      <c r="Q104" s="66">
        <f t="shared" si="1"/>
        <v>1</v>
      </c>
      <c r="R104" s="1">
        <f t="shared" si="2"/>
        <v>1</v>
      </c>
      <c r="S104" s="66">
        <f t="shared" si="3"/>
        <v>99.5</v>
      </c>
      <c r="T104" s="1">
        <f t="shared" si="4"/>
        <v>99.5</v>
      </c>
    </row>
    <row r="105" spans="1:20" ht="15.75" customHeight="1" x14ac:dyDescent="0.2">
      <c r="A105" s="1">
        <f t="shared" si="5"/>
        <v>1</v>
      </c>
      <c r="B105" s="1" t="s">
        <v>452</v>
      </c>
      <c r="C105" s="1" t="s">
        <v>883</v>
      </c>
      <c r="D105" s="1" t="s">
        <v>1231</v>
      </c>
      <c r="E105" s="1">
        <v>99.418000000000006</v>
      </c>
      <c r="F105" s="1">
        <f t="shared" si="0"/>
        <v>99.4</v>
      </c>
      <c r="G105" s="1">
        <v>14430</v>
      </c>
      <c r="H105" s="1">
        <v>84</v>
      </c>
      <c r="I105" s="1">
        <v>0</v>
      </c>
      <c r="J105" s="1">
        <v>1</v>
      </c>
      <c r="K105" s="1">
        <v>14430</v>
      </c>
      <c r="L105" s="1">
        <v>1</v>
      </c>
      <c r="M105" s="1">
        <v>14430</v>
      </c>
      <c r="N105" s="1">
        <v>0</v>
      </c>
      <c r="O105" s="1">
        <v>26297</v>
      </c>
      <c r="P105" s="1" t="s">
        <v>178</v>
      </c>
      <c r="Q105" s="66">
        <f t="shared" si="1"/>
        <v>1</v>
      </c>
      <c r="R105" s="1">
        <f t="shared" si="2"/>
        <v>1</v>
      </c>
      <c r="S105" s="66">
        <f t="shared" si="3"/>
        <v>99.4</v>
      </c>
      <c r="T105" s="1">
        <f t="shared" si="4"/>
        <v>99.4</v>
      </c>
    </row>
    <row r="106" spans="1:20" ht="15.75" customHeight="1" x14ac:dyDescent="0.2">
      <c r="A106" s="1">
        <f t="shared" si="5"/>
        <v>-1</v>
      </c>
      <c r="B106" s="1" t="s">
        <v>455</v>
      </c>
      <c r="C106" s="1" t="s">
        <v>1531</v>
      </c>
      <c r="D106" s="1" t="s">
        <v>1383</v>
      </c>
      <c r="E106" s="1">
        <v>96.570999999999998</v>
      </c>
      <c r="F106" s="1">
        <f t="shared" si="0"/>
        <v>96.6</v>
      </c>
      <c r="G106" s="1">
        <v>14434</v>
      </c>
      <c r="H106" s="1">
        <v>483</v>
      </c>
      <c r="I106" s="1">
        <v>9</v>
      </c>
      <c r="J106" s="1">
        <v>3</v>
      </c>
      <c r="K106" s="1">
        <v>14430</v>
      </c>
      <c r="L106" s="1">
        <v>3</v>
      </c>
      <c r="M106" s="1">
        <v>14430</v>
      </c>
      <c r="N106" s="1">
        <v>0</v>
      </c>
      <c r="O106" s="1">
        <v>24210</v>
      </c>
      <c r="P106" s="1" t="s">
        <v>178</v>
      </c>
      <c r="Q106" s="66">
        <f t="shared" si="1"/>
        <v>0</v>
      </c>
      <c r="R106" s="1">
        <f t="shared" si="2"/>
        <v>0</v>
      </c>
      <c r="S106" s="66">
        <f t="shared" si="3"/>
        <v>96.6</v>
      </c>
      <c r="T106" s="1">
        <f t="shared" si="4"/>
        <v>96.6</v>
      </c>
    </row>
    <row r="107" spans="1:20" ht="15.75" customHeight="1" x14ac:dyDescent="0.2">
      <c r="A107" s="1">
        <f t="shared" si="5"/>
        <v>1</v>
      </c>
      <c r="B107" s="1" t="s">
        <v>471</v>
      </c>
      <c r="C107" s="1" t="s">
        <v>1358</v>
      </c>
      <c r="D107" s="1" t="s">
        <v>775</v>
      </c>
      <c r="E107" s="1">
        <v>99.701999999999998</v>
      </c>
      <c r="F107" s="1">
        <f t="shared" si="0"/>
        <v>99.7</v>
      </c>
      <c r="G107" s="1">
        <v>14430</v>
      </c>
      <c r="H107" s="1">
        <v>43</v>
      </c>
      <c r="I107" s="1">
        <v>0</v>
      </c>
      <c r="J107" s="1">
        <v>1</v>
      </c>
      <c r="K107" s="1">
        <v>14430</v>
      </c>
      <c r="L107" s="1">
        <v>1</v>
      </c>
      <c r="M107" s="1">
        <v>14430</v>
      </c>
      <c r="N107" s="1">
        <v>0</v>
      </c>
      <c r="O107" s="1">
        <v>26454</v>
      </c>
      <c r="P107" s="1" t="s">
        <v>178</v>
      </c>
      <c r="Q107" s="66">
        <f t="shared" si="1"/>
        <v>1</v>
      </c>
      <c r="R107" s="1" t="str">
        <f t="shared" si="2"/>
        <v/>
      </c>
      <c r="S107" s="66">
        <f t="shared" si="3"/>
        <v>99.7</v>
      </c>
      <c r="T107" s="1" t="str">
        <f t="shared" si="4"/>
        <v/>
      </c>
    </row>
    <row r="108" spans="1:20" ht="15.75" customHeight="1" x14ac:dyDescent="0.2">
      <c r="A108" s="1">
        <f t="shared" si="5"/>
        <v>1</v>
      </c>
      <c r="B108" s="1" t="s">
        <v>471</v>
      </c>
      <c r="C108" s="1" t="s">
        <v>1358</v>
      </c>
      <c r="D108" s="1" t="s">
        <v>890</v>
      </c>
      <c r="E108" s="1">
        <v>99.576999999999998</v>
      </c>
      <c r="F108" s="1">
        <f t="shared" si="0"/>
        <v>99.6</v>
      </c>
      <c r="G108" s="1">
        <v>14430</v>
      </c>
      <c r="H108" s="1">
        <v>61</v>
      </c>
      <c r="I108" s="1">
        <v>0</v>
      </c>
      <c r="J108" s="1">
        <v>1</v>
      </c>
      <c r="K108" s="1">
        <v>14430</v>
      </c>
      <c r="L108" s="1">
        <v>1</v>
      </c>
      <c r="M108" s="1">
        <v>14430</v>
      </c>
      <c r="N108" s="1">
        <v>0</v>
      </c>
      <c r="O108" s="1">
        <v>26376</v>
      </c>
      <c r="P108" s="1" t="s">
        <v>178</v>
      </c>
      <c r="Q108" s="66" t="str">
        <f t="shared" si="1"/>
        <v>1, 1</v>
      </c>
      <c r="R108" s="1" t="str">
        <f t="shared" si="2"/>
        <v/>
      </c>
      <c r="S108" s="66" t="str">
        <f t="shared" si="3"/>
        <v>99.7, 99.6</v>
      </c>
      <c r="T108" s="1" t="str">
        <f t="shared" si="4"/>
        <v/>
      </c>
    </row>
    <row r="109" spans="1:20" ht="15.75" customHeight="1" x14ac:dyDescent="0.2">
      <c r="A109" s="1">
        <f t="shared" si="5"/>
        <v>1</v>
      </c>
      <c r="B109" s="1" t="s">
        <v>471</v>
      </c>
      <c r="C109" s="1" t="s">
        <v>890</v>
      </c>
      <c r="D109" s="1" t="s">
        <v>775</v>
      </c>
      <c r="E109" s="1">
        <v>99.472999999999999</v>
      </c>
      <c r="F109" s="1">
        <f t="shared" si="0"/>
        <v>99.5</v>
      </c>
      <c r="G109" s="1">
        <v>14430</v>
      </c>
      <c r="H109" s="1">
        <v>76</v>
      </c>
      <c r="I109" s="1">
        <v>0</v>
      </c>
      <c r="J109" s="1">
        <v>1</v>
      </c>
      <c r="K109" s="1">
        <v>14430</v>
      </c>
      <c r="L109" s="1">
        <v>1</v>
      </c>
      <c r="M109" s="1">
        <v>14430</v>
      </c>
      <c r="N109" s="1">
        <v>0</v>
      </c>
      <c r="O109" s="1">
        <v>26304</v>
      </c>
      <c r="P109" s="1" t="s">
        <v>178</v>
      </c>
      <c r="Q109" s="66" t="str">
        <f t="shared" si="1"/>
        <v>1, 1, 1</v>
      </c>
      <c r="R109" s="1" t="str">
        <f t="shared" si="2"/>
        <v>1, 1, 1</v>
      </c>
      <c r="S109" s="66" t="str">
        <f t="shared" si="3"/>
        <v>99.7, 99.6, 99.5</v>
      </c>
      <c r="T109" s="1" t="str">
        <f t="shared" si="4"/>
        <v>99.7, 99.6, 99.5</v>
      </c>
    </row>
    <row r="110" spans="1:20" ht="15.75" customHeight="1" x14ac:dyDescent="0.2">
      <c r="A110" s="1">
        <f t="shared" si="5"/>
        <v>-1</v>
      </c>
      <c r="B110" s="1" t="s">
        <v>393</v>
      </c>
      <c r="C110" s="1" t="s">
        <v>392</v>
      </c>
      <c r="D110" s="1" t="s">
        <v>825</v>
      </c>
      <c r="E110" s="1">
        <v>98.018000000000001</v>
      </c>
      <c r="F110" s="1">
        <f t="shared" si="0"/>
        <v>98</v>
      </c>
      <c r="G110" s="1">
        <v>14432</v>
      </c>
      <c r="H110" s="1">
        <v>282</v>
      </c>
      <c r="I110" s="1">
        <v>2</v>
      </c>
      <c r="J110" s="1">
        <v>1</v>
      </c>
      <c r="K110" s="1">
        <v>14430</v>
      </c>
      <c r="L110" s="1">
        <v>1</v>
      </c>
      <c r="M110" s="1">
        <v>14430</v>
      </c>
      <c r="N110" s="1">
        <v>0</v>
      </c>
      <c r="O110" s="1">
        <v>25399</v>
      </c>
      <c r="P110" s="1" t="s">
        <v>178</v>
      </c>
      <c r="Q110" s="66">
        <f t="shared" si="1"/>
        <v>1</v>
      </c>
      <c r="R110" s="1">
        <f t="shared" si="2"/>
        <v>1</v>
      </c>
      <c r="S110" s="66">
        <f t="shared" si="3"/>
        <v>98</v>
      </c>
      <c r="T110" s="1">
        <f t="shared" si="4"/>
        <v>98</v>
      </c>
    </row>
    <row r="111" spans="1:20" ht="15.75" customHeight="1" x14ac:dyDescent="0.2">
      <c r="A111" s="1">
        <f t="shared" si="5"/>
        <v>1</v>
      </c>
      <c r="B111" s="1" t="s">
        <v>473</v>
      </c>
      <c r="C111" s="1" t="s">
        <v>2074</v>
      </c>
      <c r="D111" s="1" t="s">
        <v>1999</v>
      </c>
      <c r="F111" s="1">
        <f t="shared" si="0"/>
        <v>70</v>
      </c>
      <c r="P111" s="1" t="s">
        <v>178</v>
      </c>
      <c r="Q111" s="66">
        <f t="shared" si="1"/>
        <v>0</v>
      </c>
      <c r="R111" s="1">
        <f t="shared" si="2"/>
        <v>0</v>
      </c>
      <c r="S111" s="66">
        <f t="shared" si="3"/>
        <v>70</v>
      </c>
      <c r="T111" s="1">
        <f t="shared" si="4"/>
        <v>70</v>
      </c>
    </row>
    <row r="112" spans="1:20" ht="15.75" customHeight="1" x14ac:dyDescent="0.2">
      <c r="A112" s="1">
        <f t="shared" si="5"/>
        <v>-1</v>
      </c>
      <c r="B112" s="1" t="s">
        <v>478</v>
      </c>
      <c r="C112" s="1" t="s">
        <v>3049</v>
      </c>
      <c r="D112" s="1" t="s">
        <v>629</v>
      </c>
      <c r="F112" s="1">
        <f t="shared" si="0"/>
        <v>70</v>
      </c>
      <c r="P112" s="1" t="s">
        <v>178</v>
      </c>
      <c r="Q112" s="66">
        <f t="shared" si="1"/>
        <v>0</v>
      </c>
      <c r="R112" s="1">
        <f t="shared" si="2"/>
        <v>0</v>
      </c>
      <c r="S112" s="66">
        <f t="shared" si="3"/>
        <v>70</v>
      </c>
      <c r="T112" s="1">
        <f t="shared" si="4"/>
        <v>70</v>
      </c>
    </row>
    <row r="113" spans="1:20" ht="15.75" customHeight="1" x14ac:dyDescent="0.2">
      <c r="A113" s="1">
        <f t="shared" si="5"/>
        <v>1</v>
      </c>
      <c r="B113" s="1" t="s">
        <v>490</v>
      </c>
      <c r="C113" s="1" t="s">
        <v>1558</v>
      </c>
      <c r="D113" s="1" t="s">
        <v>1588</v>
      </c>
      <c r="E113" s="1">
        <v>99.078000000000003</v>
      </c>
      <c r="F113" s="1">
        <f t="shared" si="0"/>
        <v>99.1</v>
      </c>
      <c r="G113" s="1">
        <v>14430</v>
      </c>
      <c r="H113" s="1">
        <v>133</v>
      </c>
      <c r="I113" s="1">
        <v>0</v>
      </c>
      <c r="J113" s="1">
        <v>1</v>
      </c>
      <c r="K113" s="1">
        <v>14430</v>
      </c>
      <c r="L113" s="1">
        <v>1</v>
      </c>
      <c r="M113" s="1">
        <v>14430</v>
      </c>
      <c r="N113" s="1">
        <v>0</v>
      </c>
      <c r="O113" s="1">
        <v>26083</v>
      </c>
      <c r="P113" s="1" t="s">
        <v>178</v>
      </c>
      <c r="Q113" s="66">
        <f t="shared" si="1"/>
        <v>1</v>
      </c>
      <c r="R113" s="1">
        <f t="shared" si="2"/>
        <v>1</v>
      </c>
      <c r="S113" s="66">
        <f t="shared" si="3"/>
        <v>99.1</v>
      </c>
      <c r="T113" s="1">
        <f t="shared" si="4"/>
        <v>99.1</v>
      </c>
    </row>
    <row r="114" spans="1:20" ht="15.75" customHeight="1" x14ac:dyDescent="0.2">
      <c r="A114" s="1">
        <f t="shared" si="5"/>
        <v>-1</v>
      </c>
      <c r="B114" s="1" t="s">
        <v>491</v>
      </c>
      <c r="C114" s="1" t="s">
        <v>1573</v>
      </c>
      <c r="D114" s="1" t="s">
        <v>2007</v>
      </c>
      <c r="E114" s="1">
        <v>70.085999999999999</v>
      </c>
      <c r="F114" s="1">
        <f t="shared" si="0"/>
        <v>70.099999999999994</v>
      </c>
      <c r="G114" s="1">
        <v>1979</v>
      </c>
      <c r="H114" s="1">
        <v>582</v>
      </c>
      <c r="I114" s="1">
        <v>10</v>
      </c>
      <c r="J114" s="1">
        <v>11635</v>
      </c>
      <c r="K114" s="1">
        <v>13608</v>
      </c>
      <c r="L114" s="1">
        <v>11635</v>
      </c>
      <c r="M114" s="1">
        <v>13608</v>
      </c>
      <c r="N114" s="65">
        <v>1.09E-153</v>
      </c>
      <c r="O114" s="1">
        <v>545</v>
      </c>
      <c r="P114" s="1" t="s">
        <v>178</v>
      </c>
      <c r="Q114" s="66">
        <f t="shared" si="1"/>
        <v>0</v>
      </c>
      <c r="R114" s="1">
        <f t="shared" si="2"/>
        <v>0</v>
      </c>
      <c r="S114" s="66">
        <f t="shared" si="3"/>
        <v>70.099999999999994</v>
      </c>
      <c r="T114" s="1">
        <f t="shared" si="4"/>
        <v>70.099999999999994</v>
      </c>
    </row>
    <row r="115" spans="1:20" ht="15.75" customHeight="1" x14ac:dyDescent="0.2">
      <c r="A115" s="1">
        <f t="shared" si="5"/>
        <v>1</v>
      </c>
      <c r="B115" s="1" t="s">
        <v>492</v>
      </c>
      <c r="C115" s="1" t="s">
        <v>2273</v>
      </c>
      <c r="D115" s="1" t="s">
        <v>1326</v>
      </c>
      <c r="F115" s="1">
        <f t="shared" si="0"/>
        <v>70</v>
      </c>
      <c r="P115" s="1" t="s">
        <v>178</v>
      </c>
      <c r="Q115" s="66">
        <f t="shared" si="1"/>
        <v>0</v>
      </c>
      <c r="R115" s="1">
        <f t="shared" si="2"/>
        <v>0</v>
      </c>
      <c r="S115" s="66">
        <f t="shared" si="3"/>
        <v>70</v>
      </c>
      <c r="T115" s="1">
        <f t="shared" si="4"/>
        <v>70</v>
      </c>
    </row>
    <row r="116" spans="1:20" ht="15.75" customHeight="1" x14ac:dyDescent="0.2">
      <c r="A116" s="1">
        <f t="shared" si="5"/>
        <v>-1</v>
      </c>
      <c r="B116" s="1" t="s">
        <v>498</v>
      </c>
      <c r="C116" s="1" t="s">
        <v>1560</v>
      </c>
      <c r="D116" s="1" t="s">
        <v>1563</v>
      </c>
      <c r="E116" s="1">
        <v>98.703999999999994</v>
      </c>
      <c r="F116" s="1">
        <f t="shared" si="0"/>
        <v>98.7</v>
      </c>
      <c r="G116" s="1">
        <v>14430</v>
      </c>
      <c r="H116" s="1">
        <v>187</v>
      </c>
      <c r="I116" s="1">
        <v>0</v>
      </c>
      <c r="J116" s="1">
        <v>1</v>
      </c>
      <c r="K116" s="1">
        <v>14430</v>
      </c>
      <c r="L116" s="1">
        <v>1</v>
      </c>
      <c r="M116" s="1">
        <v>14430</v>
      </c>
      <c r="N116" s="1">
        <v>0</v>
      </c>
      <c r="O116" s="1">
        <v>25915</v>
      </c>
      <c r="P116" s="1" t="s">
        <v>178</v>
      </c>
      <c r="Q116" s="66">
        <f t="shared" si="1"/>
        <v>1</v>
      </c>
      <c r="R116" s="1">
        <f t="shared" si="2"/>
        <v>1</v>
      </c>
      <c r="S116" s="66">
        <f t="shared" si="3"/>
        <v>98.7</v>
      </c>
      <c r="T116" s="1">
        <f t="shared" si="4"/>
        <v>98.7</v>
      </c>
    </row>
    <row r="117" spans="1:20" ht="15.75" customHeight="1" x14ac:dyDescent="0.2">
      <c r="A117" s="1">
        <f t="shared" si="5"/>
        <v>1</v>
      </c>
      <c r="B117" s="1" t="s">
        <v>500</v>
      </c>
      <c r="C117" s="1" t="s">
        <v>2993</v>
      </c>
      <c r="D117" s="1" t="s">
        <v>3802</v>
      </c>
      <c r="E117" s="1">
        <v>84.936999999999998</v>
      </c>
      <c r="F117" s="1">
        <f t="shared" si="0"/>
        <v>84.9</v>
      </c>
      <c r="G117" s="1">
        <v>12926</v>
      </c>
      <c r="H117" s="1">
        <v>1927</v>
      </c>
      <c r="I117" s="1">
        <v>15</v>
      </c>
      <c r="J117" s="1">
        <v>1515</v>
      </c>
      <c r="K117" s="1">
        <v>14430</v>
      </c>
      <c r="L117" s="1">
        <v>1515</v>
      </c>
      <c r="M117" s="1">
        <v>14430</v>
      </c>
      <c r="N117" s="65">
        <v>0</v>
      </c>
      <c r="O117" s="1">
        <v>13686</v>
      </c>
      <c r="P117" s="1" t="s">
        <v>178</v>
      </c>
      <c r="Q117" s="66">
        <f t="shared" si="1"/>
        <v>0</v>
      </c>
      <c r="R117" s="1">
        <f t="shared" si="2"/>
        <v>0</v>
      </c>
      <c r="S117" s="66">
        <f t="shared" si="3"/>
        <v>84.9</v>
      </c>
      <c r="T117" s="1">
        <f t="shared" si="4"/>
        <v>84.9</v>
      </c>
    </row>
    <row r="118" spans="1:20" ht="15.75" customHeight="1" x14ac:dyDescent="0.2">
      <c r="A118" s="1">
        <f t="shared" si="5"/>
        <v>-1</v>
      </c>
      <c r="B118" s="1" t="s">
        <v>502</v>
      </c>
      <c r="C118" s="1" t="s">
        <v>1410</v>
      </c>
      <c r="D118" s="1" t="s">
        <v>3809</v>
      </c>
      <c r="F118" s="1">
        <f t="shared" si="0"/>
        <v>70</v>
      </c>
      <c r="P118" s="1" t="s">
        <v>178</v>
      </c>
      <c r="Q118" s="66">
        <f t="shared" si="1"/>
        <v>0</v>
      </c>
      <c r="R118" s="1">
        <f t="shared" si="2"/>
        <v>0</v>
      </c>
      <c r="S118" s="66">
        <f t="shared" si="3"/>
        <v>70</v>
      </c>
      <c r="T118" s="1">
        <f t="shared" si="4"/>
        <v>70</v>
      </c>
    </row>
    <row r="119" spans="1:20" ht="15.75" customHeight="1" x14ac:dyDescent="0.2">
      <c r="A119" s="1">
        <f t="shared" si="5"/>
        <v>1</v>
      </c>
      <c r="B119" s="1" t="s">
        <v>504</v>
      </c>
      <c r="C119" s="1" t="s">
        <v>3821</v>
      </c>
      <c r="D119" s="1" t="s">
        <v>3825</v>
      </c>
      <c r="E119" s="1">
        <v>89.411000000000001</v>
      </c>
      <c r="F119" s="1">
        <f t="shared" si="0"/>
        <v>89.4</v>
      </c>
      <c r="G119" s="1">
        <v>14364</v>
      </c>
      <c r="H119" s="1">
        <v>1493</v>
      </c>
      <c r="I119" s="1">
        <v>21</v>
      </c>
      <c r="J119" s="1">
        <v>4</v>
      </c>
      <c r="K119" s="1">
        <v>14353</v>
      </c>
      <c r="L119" s="1">
        <v>4</v>
      </c>
      <c r="M119" s="1">
        <v>14353</v>
      </c>
      <c r="N119" s="1">
        <v>0</v>
      </c>
      <c r="O119" s="1">
        <v>18238</v>
      </c>
      <c r="P119" s="1" t="s">
        <v>5067</v>
      </c>
      <c r="Q119" s="66">
        <f t="shared" si="1"/>
        <v>0</v>
      </c>
      <c r="R119" s="1" t="str">
        <f t="shared" si="2"/>
        <v/>
      </c>
      <c r="S119" s="66">
        <f t="shared" si="3"/>
        <v>89.4</v>
      </c>
      <c r="T119" s="1" t="str">
        <f t="shared" si="4"/>
        <v/>
      </c>
    </row>
    <row r="120" spans="1:20" ht="15.75" customHeight="1" x14ac:dyDescent="0.2">
      <c r="A120" s="1">
        <f t="shared" si="5"/>
        <v>1</v>
      </c>
      <c r="B120" s="1" t="s">
        <v>504</v>
      </c>
      <c r="C120" s="1" t="s">
        <v>2880</v>
      </c>
      <c r="D120" s="1" t="s">
        <v>3821</v>
      </c>
      <c r="E120" s="1">
        <v>85.834000000000003</v>
      </c>
      <c r="F120" s="1">
        <f t="shared" si="0"/>
        <v>85.8</v>
      </c>
      <c r="G120" s="1">
        <v>14443</v>
      </c>
      <c r="H120" s="1">
        <v>2014</v>
      </c>
      <c r="I120" s="1">
        <v>29</v>
      </c>
      <c r="J120" s="1">
        <v>3</v>
      </c>
      <c r="K120" s="1">
        <v>14429</v>
      </c>
      <c r="L120" s="1">
        <v>3</v>
      </c>
      <c r="M120" s="1">
        <v>14429</v>
      </c>
      <c r="N120" s="1">
        <v>0</v>
      </c>
      <c r="O120" s="1">
        <v>15721</v>
      </c>
      <c r="P120" s="1" t="s">
        <v>5067</v>
      </c>
      <c r="Q120" s="66" t="str">
        <f t="shared" si="1"/>
        <v>0, 0</v>
      </c>
      <c r="R120" s="1" t="str">
        <f t="shared" si="2"/>
        <v/>
      </c>
      <c r="S120" s="66" t="str">
        <f t="shared" si="3"/>
        <v>89.4, 85.8</v>
      </c>
      <c r="T120" s="1" t="str">
        <f t="shared" si="4"/>
        <v/>
      </c>
    </row>
    <row r="121" spans="1:20" ht="15.75" customHeight="1" x14ac:dyDescent="0.2">
      <c r="A121" s="1">
        <f t="shared" si="5"/>
        <v>1</v>
      </c>
      <c r="B121" s="1" t="s">
        <v>504</v>
      </c>
      <c r="C121" s="1" t="s">
        <v>2880</v>
      </c>
      <c r="D121" s="1" t="s">
        <v>3825</v>
      </c>
      <c r="E121" s="1">
        <v>83.233000000000004</v>
      </c>
      <c r="F121" s="1">
        <f t="shared" si="0"/>
        <v>83.2</v>
      </c>
      <c r="G121" s="1">
        <v>14457</v>
      </c>
      <c r="H121" s="1">
        <v>2368</v>
      </c>
      <c r="I121" s="1">
        <v>52</v>
      </c>
      <c r="J121" s="1">
        <v>1</v>
      </c>
      <c r="K121" s="1">
        <v>14429</v>
      </c>
      <c r="L121" s="1">
        <v>1</v>
      </c>
      <c r="M121" s="1">
        <v>14429</v>
      </c>
      <c r="N121" s="1">
        <v>0</v>
      </c>
      <c r="O121" s="1">
        <v>13579</v>
      </c>
      <c r="P121" s="1" t="s">
        <v>5067</v>
      </c>
      <c r="Q121" s="66" t="str">
        <f t="shared" si="1"/>
        <v>0, 0, 0</v>
      </c>
      <c r="R121" s="1" t="str">
        <f t="shared" si="2"/>
        <v>0, 0, 0</v>
      </c>
      <c r="S121" s="66" t="str">
        <f t="shared" si="3"/>
        <v>89.4, 85.8, 83.2</v>
      </c>
      <c r="T121" s="1" t="str">
        <f t="shared" si="4"/>
        <v>89.4, 85.8, 83.2</v>
      </c>
    </row>
    <row r="122" spans="1:20" ht="15.75" customHeight="1" x14ac:dyDescent="0.2">
      <c r="A122" s="1">
        <f t="shared" si="5"/>
        <v>-1</v>
      </c>
      <c r="B122" s="1" t="s">
        <v>513</v>
      </c>
      <c r="C122" s="1" t="s">
        <v>1257</v>
      </c>
      <c r="D122" s="1" t="s">
        <v>3829</v>
      </c>
      <c r="F122" s="1">
        <f t="shared" si="0"/>
        <v>70</v>
      </c>
      <c r="P122" s="1" t="s">
        <v>178</v>
      </c>
      <c r="Q122" s="66">
        <f t="shared" si="1"/>
        <v>0</v>
      </c>
      <c r="R122" s="1">
        <f t="shared" si="2"/>
        <v>0</v>
      </c>
      <c r="S122" s="66">
        <f t="shared" si="3"/>
        <v>70</v>
      </c>
      <c r="T122" s="1">
        <f t="shared" si="4"/>
        <v>70</v>
      </c>
    </row>
    <row r="123" spans="1:20" ht="15.75" customHeight="1" x14ac:dyDescent="0.2">
      <c r="A123" s="1">
        <f t="shared" si="5"/>
        <v>1</v>
      </c>
      <c r="B123" s="1" t="s">
        <v>514</v>
      </c>
      <c r="C123" s="1" t="s">
        <v>1319</v>
      </c>
      <c r="D123" s="1" t="s">
        <v>1273</v>
      </c>
      <c r="E123" s="1">
        <v>99.751000000000005</v>
      </c>
      <c r="F123" s="1">
        <f t="shared" si="0"/>
        <v>99.8</v>
      </c>
      <c r="G123" s="1">
        <v>14430</v>
      </c>
      <c r="H123" s="1">
        <v>36</v>
      </c>
      <c r="I123" s="1">
        <v>0</v>
      </c>
      <c r="J123" s="1">
        <v>1</v>
      </c>
      <c r="K123" s="1">
        <v>14430</v>
      </c>
      <c r="L123" s="1">
        <v>1</v>
      </c>
      <c r="M123" s="1">
        <v>14430</v>
      </c>
      <c r="N123" s="1">
        <v>0</v>
      </c>
      <c r="O123" s="1">
        <v>26498</v>
      </c>
      <c r="P123" s="1" t="s">
        <v>178</v>
      </c>
      <c r="Q123" s="66">
        <f t="shared" si="1"/>
        <v>1</v>
      </c>
      <c r="R123" s="1">
        <f t="shared" si="2"/>
        <v>1</v>
      </c>
      <c r="S123" s="66">
        <f t="shared" si="3"/>
        <v>99.8</v>
      </c>
      <c r="T123" s="1">
        <f t="shared" si="4"/>
        <v>99.8</v>
      </c>
    </row>
    <row r="124" spans="1:20" ht="15.75" customHeight="1" x14ac:dyDescent="0.2">
      <c r="A124" s="1">
        <f t="shared" si="5"/>
        <v>-1</v>
      </c>
      <c r="B124" s="1" t="s">
        <v>517</v>
      </c>
      <c r="C124" s="1" t="s">
        <v>3840</v>
      </c>
      <c r="D124" s="1" t="s">
        <v>3843</v>
      </c>
      <c r="F124" s="1">
        <f t="shared" si="0"/>
        <v>70</v>
      </c>
      <c r="P124" s="1" t="s">
        <v>178</v>
      </c>
      <c r="Q124" s="66">
        <f t="shared" si="1"/>
        <v>0</v>
      </c>
      <c r="R124" s="1">
        <f t="shared" si="2"/>
        <v>0</v>
      </c>
      <c r="S124" s="66">
        <f t="shared" si="3"/>
        <v>70</v>
      </c>
      <c r="T124" s="1">
        <f t="shared" si="4"/>
        <v>70</v>
      </c>
    </row>
    <row r="125" spans="1:20" ht="15.75" customHeight="1" x14ac:dyDescent="0.2">
      <c r="A125" s="1">
        <f t="shared" si="5"/>
        <v>1</v>
      </c>
      <c r="B125" s="1" t="s">
        <v>523</v>
      </c>
      <c r="C125" s="1" t="s">
        <v>1831</v>
      </c>
      <c r="D125" s="1" t="s">
        <v>2021</v>
      </c>
      <c r="E125" s="1">
        <v>90.983000000000004</v>
      </c>
      <c r="F125" s="1">
        <f t="shared" si="0"/>
        <v>91</v>
      </c>
      <c r="G125" s="1">
        <v>1608</v>
      </c>
      <c r="H125" s="1">
        <v>136</v>
      </c>
      <c r="I125" s="1">
        <v>9</v>
      </c>
      <c r="J125" s="1">
        <v>1</v>
      </c>
      <c r="K125" s="1">
        <v>1603</v>
      </c>
      <c r="L125" s="1">
        <v>1</v>
      </c>
      <c r="M125" s="1">
        <v>1604</v>
      </c>
      <c r="N125" s="1">
        <v>0</v>
      </c>
      <c r="O125" s="1">
        <v>2163</v>
      </c>
      <c r="P125" s="1" t="s">
        <v>5067</v>
      </c>
      <c r="Q125" s="66">
        <f t="shared" si="1"/>
        <v>0</v>
      </c>
      <c r="R125" s="1">
        <f t="shared" si="2"/>
        <v>0</v>
      </c>
      <c r="S125" s="66">
        <f t="shared" si="3"/>
        <v>91</v>
      </c>
      <c r="T125" s="1">
        <f t="shared" si="4"/>
        <v>91</v>
      </c>
    </row>
    <row r="126" spans="1:20" ht="15.75" customHeight="1" x14ac:dyDescent="0.2">
      <c r="A126" s="1">
        <f t="shared" si="5"/>
        <v>-1</v>
      </c>
      <c r="B126" s="1" t="s">
        <v>524</v>
      </c>
      <c r="C126" s="1" t="s">
        <v>532</v>
      </c>
      <c r="D126" s="1" t="s">
        <v>2029</v>
      </c>
      <c r="E126" s="1">
        <v>91.603999999999999</v>
      </c>
      <c r="F126" s="1">
        <f t="shared" si="0"/>
        <v>91.6</v>
      </c>
      <c r="G126" s="1">
        <v>1608</v>
      </c>
      <c r="H126" s="1">
        <v>129</v>
      </c>
      <c r="I126" s="1">
        <v>6</v>
      </c>
      <c r="J126" s="1">
        <v>1</v>
      </c>
      <c r="K126" s="1">
        <v>1605</v>
      </c>
      <c r="L126" s="1">
        <v>1</v>
      </c>
      <c r="M126" s="1">
        <v>1605</v>
      </c>
      <c r="N126" s="65">
        <v>0</v>
      </c>
      <c r="O126" s="1">
        <v>2218</v>
      </c>
      <c r="P126" s="1" t="s">
        <v>5067</v>
      </c>
      <c r="Q126" s="66">
        <f t="shared" si="1"/>
        <v>0</v>
      </c>
      <c r="R126" s="1" t="str">
        <f t="shared" si="2"/>
        <v/>
      </c>
      <c r="S126" s="66">
        <f t="shared" si="3"/>
        <v>91.6</v>
      </c>
      <c r="T126" s="1" t="str">
        <f t="shared" si="4"/>
        <v/>
      </c>
    </row>
    <row r="127" spans="1:20" ht="15.75" customHeight="1" x14ac:dyDescent="0.2">
      <c r="A127" s="1">
        <f t="shared" si="5"/>
        <v>-1</v>
      </c>
      <c r="B127" s="1" t="s">
        <v>524</v>
      </c>
      <c r="C127" s="1" t="s">
        <v>2026</v>
      </c>
      <c r="D127" s="1" t="s">
        <v>2029</v>
      </c>
      <c r="E127" s="1">
        <v>91.03</v>
      </c>
      <c r="F127" s="1">
        <f t="shared" si="0"/>
        <v>91</v>
      </c>
      <c r="G127" s="1">
        <v>1505</v>
      </c>
      <c r="H127" s="1">
        <v>135</v>
      </c>
      <c r="I127" s="1">
        <v>0</v>
      </c>
      <c r="J127" s="1">
        <v>2</v>
      </c>
      <c r="K127" s="1">
        <v>1506</v>
      </c>
      <c r="L127" s="1">
        <v>2</v>
      </c>
      <c r="M127" s="1">
        <v>1506</v>
      </c>
      <c r="N127" s="1">
        <v>0</v>
      </c>
      <c r="O127" s="1">
        <v>2050</v>
      </c>
      <c r="P127" s="1" t="s">
        <v>5067</v>
      </c>
      <c r="Q127" s="66" t="str">
        <f t="shared" si="1"/>
        <v>0, 0</v>
      </c>
      <c r="R127" s="1" t="str">
        <f t="shared" si="2"/>
        <v/>
      </c>
      <c r="S127" s="66" t="str">
        <f t="shared" si="3"/>
        <v>91.6, 91</v>
      </c>
      <c r="T127" s="1" t="str">
        <f t="shared" si="4"/>
        <v/>
      </c>
    </row>
    <row r="128" spans="1:20" ht="15.75" customHeight="1" x14ac:dyDescent="0.2">
      <c r="A128" s="1">
        <f t="shared" si="5"/>
        <v>-1</v>
      </c>
      <c r="B128" s="1" t="s">
        <v>524</v>
      </c>
      <c r="C128" s="1" t="s">
        <v>532</v>
      </c>
      <c r="D128" s="1" t="s">
        <v>2026</v>
      </c>
      <c r="E128" s="1">
        <v>83.165999999999997</v>
      </c>
      <c r="F128" s="1">
        <f t="shared" si="0"/>
        <v>83.2</v>
      </c>
      <c r="G128" s="1">
        <v>11780</v>
      </c>
      <c r="H128" s="1">
        <v>1907</v>
      </c>
      <c r="I128" s="1">
        <v>69</v>
      </c>
      <c r="J128" s="1">
        <v>2679</v>
      </c>
      <c r="K128" s="1">
        <v>14420</v>
      </c>
      <c r="L128" s="1">
        <v>2679</v>
      </c>
      <c r="M128" s="1">
        <v>14420</v>
      </c>
      <c r="N128" s="1">
        <v>0</v>
      </c>
      <c r="O128" s="1">
        <v>10861</v>
      </c>
      <c r="P128" s="1" t="s">
        <v>5067</v>
      </c>
      <c r="Q128" s="66" t="str">
        <f t="shared" si="1"/>
        <v>0, 0, 0</v>
      </c>
      <c r="R128" s="1" t="str">
        <f t="shared" si="2"/>
        <v>0, 0, 0</v>
      </c>
      <c r="S128" s="66" t="str">
        <f t="shared" si="3"/>
        <v>91.6, 91, 83.2</v>
      </c>
      <c r="T128" s="1" t="str">
        <f t="shared" si="4"/>
        <v>91.6, 91, 83.2</v>
      </c>
    </row>
    <row r="129" spans="1:20" ht="15.75" customHeight="1" x14ac:dyDescent="0.2">
      <c r="A129" s="1">
        <f t="shared" si="5"/>
        <v>1</v>
      </c>
      <c r="B129" s="1" t="s">
        <v>527</v>
      </c>
      <c r="C129" s="1" t="s">
        <v>1886</v>
      </c>
      <c r="D129" s="1" t="s">
        <v>2063</v>
      </c>
      <c r="E129" s="1">
        <v>98.177999999999997</v>
      </c>
      <c r="F129" s="1">
        <f t="shared" si="0"/>
        <v>98.2</v>
      </c>
      <c r="G129" s="1">
        <v>14431</v>
      </c>
      <c r="H129" s="1">
        <v>261</v>
      </c>
      <c r="I129" s="1">
        <v>2</v>
      </c>
      <c r="J129" s="1">
        <v>1</v>
      </c>
      <c r="K129" s="1">
        <v>14430</v>
      </c>
      <c r="L129" s="1">
        <v>1</v>
      </c>
      <c r="M129" s="1">
        <v>14430</v>
      </c>
      <c r="N129" s="65">
        <v>0</v>
      </c>
      <c r="O129" s="1">
        <v>25361</v>
      </c>
      <c r="P129" s="1" t="s">
        <v>5067</v>
      </c>
      <c r="Q129" s="66">
        <f t="shared" si="1"/>
        <v>1</v>
      </c>
      <c r="R129" s="1" t="str">
        <f t="shared" si="2"/>
        <v/>
      </c>
      <c r="S129" s="66">
        <f t="shared" si="3"/>
        <v>98.2</v>
      </c>
      <c r="T129" s="1" t="str">
        <f t="shared" si="4"/>
        <v/>
      </c>
    </row>
    <row r="130" spans="1:20" ht="15.75" customHeight="1" x14ac:dyDescent="0.2">
      <c r="A130" s="1">
        <f t="shared" si="5"/>
        <v>1</v>
      </c>
      <c r="B130" s="1" t="s">
        <v>527</v>
      </c>
      <c r="C130" s="1" t="s">
        <v>1886</v>
      </c>
      <c r="D130" s="1" t="s">
        <v>2057</v>
      </c>
      <c r="F130" s="1">
        <f t="shared" si="0"/>
        <v>70</v>
      </c>
      <c r="P130" s="1" t="s">
        <v>5067</v>
      </c>
      <c r="Q130" s="66" t="str">
        <f t="shared" si="1"/>
        <v>1, 0</v>
      </c>
      <c r="R130" s="1" t="str">
        <f t="shared" si="2"/>
        <v/>
      </c>
      <c r="S130" s="66" t="str">
        <f t="shared" si="3"/>
        <v>98.2, 70</v>
      </c>
      <c r="T130" s="1" t="str">
        <f t="shared" si="4"/>
        <v/>
      </c>
    </row>
    <row r="131" spans="1:20" ht="15.75" customHeight="1" x14ac:dyDescent="0.2">
      <c r="A131" s="1">
        <f t="shared" si="5"/>
        <v>1</v>
      </c>
      <c r="B131" s="1" t="s">
        <v>527</v>
      </c>
      <c r="C131" s="1" t="s">
        <v>2063</v>
      </c>
      <c r="D131" s="1" t="s">
        <v>2057</v>
      </c>
      <c r="F131" s="1">
        <f t="shared" si="0"/>
        <v>70</v>
      </c>
      <c r="P131" s="1" t="s">
        <v>5067</v>
      </c>
      <c r="Q131" s="66" t="str">
        <f t="shared" si="1"/>
        <v>1, 0, 0</v>
      </c>
      <c r="R131" s="1" t="str">
        <f t="shared" si="2"/>
        <v>1, 0, 0</v>
      </c>
      <c r="S131" s="66" t="str">
        <f t="shared" si="3"/>
        <v>98.2, 70, 70</v>
      </c>
      <c r="T131" s="1" t="str">
        <f t="shared" si="4"/>
        <v>98.2, 70, 70</v>
      </c>
    </row>
    <row r="132" spans="1:20" ht="15.75" customHeight="1" x14ac:dyDescent="0.2">
      <c r="A132" s="1">
        <f t="shared" si="5"/>
        <v>-1</v>
      </c>
      <c r="B132" s="1" t="s">
        <v>529</v>
      </c>
      <c r="C132" s="1" t="s">
        <v>1789</v>
      </c>
      <c r="D132" s="1" t="s">
        <v>3887</v>
      </c>
      <c r="E132" s="1">
        <v>83.506</v>
      </c>
      <c r="F132" s="1">
        <f t="shared" si="0"/>
        <v>83.5</v>
      </c>
      <c r="G132" s="1">
        <v>14448</v>
      </c>
      <c r="H132" s="1">
        <v>2347</v>
      </c>
      <c r="I132" s="1">
        <v>36</v>
      </c>
      <c r="J132" s="1">
        <v>1</v>
      </c>
      <c r="K132" s="1">
        <v>14430</v>
      </c>
      <c r="L132" s="1">
        <v>1</v>
      </c>
      <c r="M132" s="1">
        <v>14430</v>
      </c>
      <c r="N132" s="1">
        <v>0</v>
      </c>
      <c r="O132" s="1">
        <v>14065</v>
      </c>
      <c r="P132" s="1" t="s">
        <v>5067</v>
      </c>
      <c r="Q132" s="66">
        <f t="shared" si="1"/>
        <v>0</v>
      </c>
      <c r="R132" s="1" t="str">
        <f t="shared" si="2"/>
        <v/>
      </c>
      <c r="S132" s="66">
        <f t="shared" si="3"/>
        <v>83.5</v>
      </c>
      <c r="T132" s="1" t="str">
        <f t="shared" si="4"/>
        <v/>
      </c>
    </row>
    <row r="133" spans="1:20" ht="15.75" customHeight="1" x14ac:dyDescent="0.2">
      <c r="A133" s="1">
        <f t="shared" si="5"/>
        <v>-1</v>
      </c>
      <c r="B133" s="1" t="s">
        <v>529</v>
      </c>
      <c r="C133" s="1" t="s">
        <v>2274</v>
      </c>
      <c r="D133" s="1" t="s">
        <v>3887</v>
      </c>
      <c r="E133" s="1">
        <v>80.846999999999994</v>
      </c>
      <c r="F133" s="1">
        <f t="shared" si="0"/>
        <v>80.8</v>
      </c>
      <c r="G133" s="1">
        <v>7795</v>
      </c>
      <c r="H133" s="1">
        <v>1463</v>
      </c>
      <c r="I133" s="1">
        <v>28</v>
      </c>
      <c r="J133" s="1">
        <v>4233</v>
      </c>
      <c r="K133" s="1">
        <v>12012</v>
      </c>
      <c r="L133" s="1">
        <v>4233</v>
      </c>
      <c r="M133" s="1">
        <v>12012</v>
      </c>
      <c r="N133" s="65">
        <v>0</v>
      </c>
      <c r="O133" s="1">
        <v>6303</v>
      </c>
      <c r="P133" s="1" t="s">
        <v>5067</v>
      </c>
      <c r="Q133" s="66" t="str">
        <f t="shared" si="1"/>
        <v>0, 0</v>
      </c>
      <c r="R133" s="1" t="str">
        <f t="shared" si="2"/>
        <v/>
      </c>
      <c r="S133" s="66" t="str">
        <f t="shared" si="3"/>
        <v>83.5, 80.8</v>
      </c>
      <c r="T133" s="1" t="str">
        <f t="shared" si="4"/>
        <v/>
      </c>
    </row>
    <row r="134" spans="1:20" ht="15.75" customHeight="1" x14ac:dyDescent="0.2">
      <c r="A134" s="1">
        <f t="shared" si="5"/>
        <v>-1</v>
      </c>
      <c r="B134" s="1" t="s">
        <v>529</v>
      </c>
      <c r="C134" s="1" t="s">
        <v>1789</v>
      </c>
      <c r="D134" s="1" t="s">
        <v>2274</v>
      </c>
      <c r="E134" s="1">
        <v>76.748000000000005</v>
      </c>
      <c r="F134" s="1">
        <f t="shared" si="0"/>
        <v>76.7</v>
      </c>
      <c r="G134" s="1">
        <v>12842</v>
      </c>
      <c r="H134" s="1">
        <v>2840</v>
      </c>
      <c r="I134" s="1">
        <v>124</v>
      </c>
      <c r="J134" s="1">
        <v>1500</v>
      </c>
      <c r="K134" s="1">
        <v>14268</v>
      </c>
      <c r="L134" s="1">
        <v>1500</v>
      </c>
      <c r="M134" s="1">
        <v>14268</v>
      </c>
      <c r="N134" s="65">
        <v>0</v>
      </c>
      <c r="O134" s="1">
        <v>7371</v>
      </c>
      <c r="P134" s="1" t="s">
        <v>5067</v>
      </c>
      <c r="Q134" s="66" t="str">
        <f t="shared" si="1"/>
        <v>0, 0, 0</v>
      </c>
      <c r="R134" s="1" t="str">
        <f t="shared" si="2"/>
        <v/>
      </c>
      <c r="S134" s="66" t="str">
        <f t="shared" si="3"/>
        <v>83.5, 80.8, 76.7</v>
      </c>
      <c r="T134" s="1" t="str">
        <f t="shared" si="4"/>
        <v/>
      </c>
    </row>
    <row r="135" spans="1:20" ht="15.75" customHeight="1" x14ac:dyDescent="0.2">
      <c r="A135" s="1">
        <f t="shared" si="5"/>
        <v>-1</v>
      </c>
      <c r="B135" s="1" t="s">
        <v>529</v>
      </c>
      <c r="C135" s="1" t="s">
        <v>1789</v>
      </c>
      <c r="D135" s="1" t="s">
        <v>2298</v>
      </c>
      <c r="F135" s="1">
        <f t="shared" si="0"/>
        <v>70</v>
      </c>
      <c r="P135" s="1" t="s">
        <v>5067</v>
      </c>
      <c r="Q135" s="66" t="str">
        <f t="shared" si="1"/>
        <v>0, 0, 0, 0</v>
      </c>
      <c r="R135" s="1" t="str">
        <f t="shared" si="2"/>
        <v/>
      </c>
      <c r="S135" s="66" t="str">
        <f t="shared" si="3"/>
        <v>83.5, 80.8, 76.7, 70</v>
      </c>
      <c r="T135" s="1" t="str">
        <f t="shared" si="4"/>
        <v/>
      </c>
    </row>
    <row r="136" spans="1:20" ht="15.75" customHeight="1" x14ac:dyDescent="0.2">
      <c r="A136" s="1">
        <f t="shared" si="5"/>
        <v>-1</v>
      </c>
      <c r="B136" s="1" t="s">
        <v>529</v>
      </c>
      <c r="C136" s="1" t="s">
        <v>2274</v>
      </c>
      <c r="D136" s="1" t="s">
        <v>2298</v>
      </c>
      <c r="F136" s="1">
        <f t="shared" si="0"/>
        <v>70</v>
      </c>
      <c r="N136" s="65"/>
      <c r="P136" s="1" t="s">
        <v>5067</v>
      </c>
      <c r="Q136" s="66" t="str">
        <f t="shared" si="1"/>
        <v>0, 0, 0, 0, 0</v>
      </c>
      <c r="R136" s="1" t="str">
        <f t="shared" si="2"/>
        <v/>
      </c>
      <c r="S136" s="66" t="str">
        <f t="shared" si="3"/>
        <v>83.5, 80.8, 76.7, 70, 70</v>
      </c>
      <c r="T136" s="1" t="str">
        <f t="shared" si="4"/>
        <v/>
      </c>
    </row>
    <row r="137" spans="1:20" ht="15.75" customHeight="1" x14ac:dyDescent="0.2">
      <c r="A137" s="1">
        <f t="shared" si="5"/>
        <v>-1</v>
      </c>
      <c r="B137" s="1" t="s">
        <v>529</v>
      </c>
      <c r="C137" s="1" t="s">
        <v>3887</v>
      </c>
      <c r="D137" s="1" t="s">
        <v>2298</v>
      </c>
      <c r="F137" s="1">
        <f t="shared" si="0"/>
        <v>70</v>
      </c>
      <c r="N137" s="65"/>
      <c r="P137" s="1" t="s">
        <v>5067</v>
      </c>
      <c r="Q137" s="66" t="str">
        <f t="shared" si="1"/>
        <v>0, 0, 0, 0, 0, 0</v>
      </c>
      <c r="R137" s="1" t="str">
        <f t="shared" si="2"/>
        <v>0, 0, 0, 0, 0, 0</v>
      </c>
      <c r="S137" s="66" t="str">
        <f t="shared" si="3"/>
        <v>83.5, 80.8, 76.7, 70, 70, 70</v>
      </c>
      <c r="T137" s="1" t="str">
        <f t="shared" si="4"/>
        <v>83.5, 80.8, 76.7, 70, 70, 70</v>
      </c>
    </row>
    <row r="138" spans="1:20" ht="15.75" customHeight="1" x14ac:dyDescent="0.2">
      <c r="A138" s="1">
        <f t="shared" si="5"/>
        <v>1</v>
      </c>
      <c r="B138" s="1" t="s">
        <v>359</v>
      </c>
      <c r="C138" s="1" t="s">
        <v>358</v>
      </c>
      <c r="D138" s="1" t="s">
        <v>3894</v>
      </c>
      <c r="E138" s="1">
        <v>81.391000000000005</v>
      </c>
      <c r="F138" s="1">
        <f t="shared" si="0"/>
        <v>81.400000000000006</v>
      </c>
      <c r="G138" s="1">
        <v>13273</v>
      </c>
      <c r="H138" s="1">
        <v>2384</v>
      </c>
      <c r="I138" s="1">
        <v>78</v>
      </c>
      <c r="J138" s="1">
        <v>1201</v>
      </c>
      <c r="K138" s="1">
        <v>14430</v>
      </c>
      <c r="L138" s="1">
        <v>1201</v>
      </c>
      <c r="M138" s="1">
        <v>14430</v>
      </c>
      <c r="N138" s="65">
        <v>0</v>
      </c>
      <c r="O138" s="1">
        <v>11415</v>
      </c>
      <c r="P138" s="1" t="s">
        <v>5067</v>
      </c>
      <c r="Q138" s="66">
        <f t="shared" si="1"/>
        <v>0</v>
      </c>
      <c r="R138" s="1" t="str">
        <f t="shared" si="2"/>
        <v/>
      </c>
      <c r="S138" s="66">
        <f t="shared" si="3"/>
        <v>81.400000000000006</v>
      </c>
      <c r="T138" s="1" t="str">
        <f t="shared" si="4"/>
        <v/>
      </c>
    </row>
    <row r="139" spans="1:20" ht="15.75" customHeight="1" x14ac:dyDescent="0.2">
      <c r="A139" s="1">
        <f t="shared" si="5"/>
        <v>1</v>
      </c>
      <c r="B139" s="1" t="s">
        <v>359</v>
      </c>
      <c r="C139" s="1" t="s">
        <v>358</v>
      </c>
      <c r="D139" s="1" t="s">
        <v>3897</v>
      </c>
      <c r="F139" s="1">
        <f t="shared" si="0"/>
        <v>70</v>
      </c>
      <c r="P139" s="1" t="s">
        <v>5067</v>
      </c>
      <c r="Q139" s="66" t="str">
        <f t="shared" si="1"/>
        <v>0, 0</v>
      </c>
      <c r="R139" s="1" t="str">
        <f t="shared" si="2"/>
        <v/>
      </c>
      <c r="S139" s="66" t="str">
        <f t="shared" si="3"/>
        <v>81.4, 70</v>
      </c>
      <c r="T139" s="1" t="str">
        <f t="shared" si="4"/>
        <v/>
      </c>
    </row>
    <row r="140" spans="1:20" ht="15.75" customHeight="1" x14ac:dyDescent="0.2">
      <c r="A140" s="1">
        <f t="shared" si="5"/>
        <v>1</v>
      </c>
      <c r="B140" s="1" t="s">
        <v>359</v>
      </c>
      <c r="C140" s="1" t="s">
        <v>3894</v>
      </c>
      <c r="D140" s="1" t="s">
        <v>3897</v>
      </c>
      <c r="F140" s="1">
        <f t="shared" si="0"/>
        <v>70</v>
      </c>
      <c r="P140" s="1" t="s">
        <v>5067</v>
      </c>
      <c r="Q140" s="66" t="str">
        <f t="shared" si="1"/>
        <v>0, 0, 0</v>
      </c>
      <c r="R140" s="1" t="str">
        <f t="shared" si="2"/>
        <v>0, 0, 0</v>
      </c>
      <c r="S140" s="66" t="str">
        <f t="shared" si="3"/>
        <v>81.4, 70, 70</v>
      </c>
      <c r="T140" s="1" t="str">
        <f t="shared" si="4"/>
        <v>81.4, 70, 70</v>
      </c>
    </row>
    <row r="141" spans="1:20" ht="15.75" customHeight="1" x14ac:dyDescent="0.2">
      <c r="A141" s="1">
        <f t="shared" si="5"/>
        <v>-1</v>
      </c>
      <c r="B141" s="1" t="s">
        <v>530</v>
      </c>
      <c r="C141" s="1" t="s">
        <v>846</v>
      </c>
      <c r="D141" s="1" t="s">
        <v>2040</v>
      </c>
      <c r="F141" s="1">
        <f t="shared" si="0"/>
        <v>70</v>
      </c>
      <c r="P141" s="1" t="s">
        <v>178</v>
      </c>
      <c r="Q141" s="66">
        <f t="shared" si="1"/>
        <v>0</v>
      </c>
      <c r="R141" s="1">
        <f t="shared" si="2"/>
        <v>0</v>
      </c>
      <c r="S141" s="66">
        <f t="shared" si="3"/>
        <v>70</v>
      </c>
      <c r="T141" s="1">
        <f t="shared" si="4"/>
        <v>70</v>
      </c>
    </row>
    <row r="142" spans="1:20" ht="15.75" customHeight="1" x14ac:dyDescent="0.2">
      <c r="A142" s="1">
        <f t="shared" si="5"/>
        <v>1</v>
      </c>
      <c r="B142" s="1" t="s">
        <v>531</v>
      </c>
      <c r="C142" s="1" t="s">
        <v>537</v>
      </c>
      <c r="D142" s="1" t="s">
        <v>2067</v>
      </c>
      <c r="F142" s="1">
        <f t="shared" si="0"/>
        <v>70</v>
      </c>
      <c r="P142" s="1" t="s">
        <v>178</v>
      </c>
      <c r="Q142" s="66">
        <f t="shared" si="1"/>
        <v>0</v>
      </c>
      <c r="R142" s="1">
        <f t="shared" si="2"/>
        <v>0</v>
      </c>
      <c r="S142" s="66">
        <f t="shared" si="3"/>
        <v>70</v>
      </c>
      <c r="T142" s="1">
        <f t="shared" si="4"/>
        <v>70</v>
      </c>
    </row>
    <row r="143" spans="1:20" ht="15.75" customHeight="1" x14ac:dyDescent="0.2">
      <c r="A143" s="1">
        <f t="shared" si="5"/>
        <v>-1</v>
      </c>
      <c r="B143" s="1" t="s">
        <v>536</v>
      </c>
      <c r="C143" s="1" t="s">
        <v>1424</v>
      </c>
      <c r="D143" s="1" t="s">
        <v>2306</v>
      </c>
      <c r="F143" s="1">
        <f t="shared" si="0"/>
        <v>70</v>
      </c>
      <c r="P143" s="1" t="s">
        <v>178</v>
      </c>
      <c r="Q143" s="66">
        <f t="shared" si="1"/>
        <v>0</v>
      </c>
      <c r="R143" s="1">
        <f t="shared" si="2"/>
        <v>0</v>
      </c>
      <c r="S143" s="66">
        <f t="shared" si="3"/>
        <v>70</v>
      </c>
      <c r="T143" s="1">
        <f t="shared" si="4"/>
        <v>70</v>
      </c>
    </row>
    <row r="144" spans="1:20" ht="15.75" customHeight="1" x14ac:dyDescent="0.2">
      <c r="A144" s="1">
        <f t="shared" si="5"/>
        <v>1</v>
      </c>
      <c r="B144" s="1" t="s">
        <v>540</v>
      </c>
      <c r="C144" s="1" t="s">
        <v>3922</v>
      </c>
      <c r="D144" s="1" t="s">
        <v>3925</v>
      </c>
      <c r="F144" s="1">
        <f t="shared" si="0"/>
        <v>70</v>
      </c>
      <c r="P144" s="1" t="s">
        <v>178</v>
      </c>
      <c r="Q144" s="66">
        <f t="shared" si="1"/>
        <v>0</v>
      </c>
      <c r="R144" s="1">
        <f t="shared" si="2"/>
        <v>0</v>
      </c>
      <c r="S144" s="66">
        <f t="shared" si="3"/>
        <v>70</v>
      </c>
      <c r="T144" s="1">
        <f t="shared" si="4"/>
        <v>70</v>
      </c>
    </row>
    <row r="145" spans="1:20" ht="15.75" customHeight="1" x14ac:dyDescent="0.2">
      <c r="A145" s="1">
        <f t="shared" si="5"/>
        <v>-1</v>
      </c>
      <c r="B145" s="1" t="s">
        <v>541</v>
      </c>
      <c r="C145" s="1" t="s">
        <v>3931</v>
      </c>
      <c r="D145" s="1" t="s">
        <v>2685</v>
      </c>
      <c r="F145" s="1">
        <f t="shared" si="0"/>
        <v>70</v>
      </c>
      <c r="P145" s="1" t="s">
        <v>178</v>
      </c>
      <c r="Q145" s="66">
        <f t="shared" si="1"/>
        <v>0</v>
      </c>
      <c r="R145" s="1">
        <f t="shared" si="2"/>
        <v>0</v>
      </c>
      <c r="S145" s="66">
        <f t="shared" si="3"/>
        <v>70</v>
      </c>
      <c r="T145" s="1">
        <f t="shared" si="4"/>
        <v>70</v>
      </c>
    </row>
    <row r="146" spans="1:20" ht="15.75" customHeight="1" x14ac:dyDescent="0.2">
      <c r="A146" s="1">
        <f t="shared" si="5"/>
        <v>1</v>
      </c>
      <c r="B146" s="1" t="s">
        <v>545</v>
      </c>
      <c r="C146" s="1" t="s">
        <v>2811</v>
      </c>
      <c r="D146" s="1" t="s">
        <v>2777</v>
      </c>
      <c r="E146" s="1">
        <v>99.472999999999999</v>
      </c>
      <c r="F146" s="1">
        <f t="shared" si="0"/>
        <v>99.5</v>
      </c>
      <c r="G146" s="1">
        <v>14430</v>
      </c>
      <c r="H146" s="1">
        <v>76</v>
      </c>
      <c r="I146" s="1">
        <v>0</v>
      </c>
      <c r="J146" s="1">
        <v>1</v>
      </c>
      <c r="K146" s="1">
        <v>14430</v>
      </c>
      <c r="L146" s="1">
        <v>1</v>
      </c>
      <c r="M146" s="1">
        <v>14430</v>
      </c>
      <c r="N146" s="65">
        <v>0</v>
      </c>
      <c r="O146" s="1">
        <v>26326</v>
      </c>
      <c r="P146" s="1" t="s">
        <v>178</v>
      </c>
      <c r="Q146" s="66">
        <f t="shared" si="1"/>
        <v>1</v>
      </c>
      <c r="R146" s="1">
        <f t="shared" si="2"/>
        <v>1</v>
      </c>
      <c r="S146" s="66">
        <f t="shared" si="3"/>
        <v>99.5</v>
      </c>
      <c r="T146" s="1">
        <f t="shared" si="4"/>
        <v>99.5</v>
      </c>
    </row>
    <row r="147" spans="1:20" ht="15.75" customHeight="1" x14ac:dyDescent="0.2">
      <c r="A147" s="1">
        <f t="shared" si="5"/>
        <v>-1</v>
      </c>
      <c r="B147" s="1" t="s">
        <v>548</v>
      </c>
      <c r="C147" s="1" t="s">
        <v>1073</v>
      </c>
      <c r="D147" s="1" t="s">
        <v>1108</v>
      </c>
      <c r="E147" s="1">
        <v>99.674000000000007</v>
      </c>
      <c r="F147" s="1">
        <f t="shared" si="0"/>
        <v>99.7</v>
      </c>
      <c r="G147" s="1">
        <v>14430</v>
      </c>
      <c r="H147" s="1">
        <v>47</v>
      </c>
      <c r="I147" s="1">
        <v>0</v>
      </c>
      <c r="J147" s="1">
        <v>1</v>
      </c>
      <c r="K147" s="1">
        <v>14430</v>
      </c>
      <c r="L147" s="1">
        <v>1</v>
      </c>
      <c r="M147" s="1">
        <v>14430</v>
      </c>
      <c r="N147" s="1">
        <v>0</v>
      </c>
      <c r="O147" s="1">
        <v>26452</v>
      </c>
      <c r="P147" s="1" t="s">
        <v>178</v>
      </c>
      <c r="Q147" s="66">
        <f t="shared" si="1"/>
        <v>1</v>
      </c>
      <c r="R147" s="1">
        <f t="shared" si="2"/>
        <v>1</v>
      </c>
      <c r="S147" s="66">
        <f t="shared" si="3"/>
        <v>99.7</v>
      </c>
      <c r="T147" s="1">
        <f t="shared" si="4"/>
        <v>99.7</v>
      </c>
    </row>
    <row r="148" spans="1:20" ht="15.75" customHeight="1" x14ac:dyDescent="0.2">
      <c r="A148" s="1">
        <f t="shared" si="5"/>
        <v>1</v>
      </c>
      <c r="B148" s="1" t="s">
        <v>551</v>
      </c>
      <c r="C148" s="1" t="s">
        <v>3337</v>
      </c>
      <c r="D148" s="1" t="s">
        <v>3347</v>
      </c>
      <c r="E148" s="1">
        <v>98.843000000000004</v>
      </c>
      <c r="F148" s="1">
        <f t="shared" si="0"/>
        <v>98.8</v>
      </c>
      <c r="G148" s="1">
        <v>14430</v>
      </c>
      <c r="H148" s="1">
        <v>167</v>
      </c>
      <c r="I148" s="1">
        <v>0</v>
      </c>
      <c r="J148" s="1">
        <v>1</v>
      </c>
      <c r="K148" s="1">
        <v>14430</v>
      </c>
      <c r="L148" s="1">
        <v>1</v>
      </c>
      <c r="M148" s="1">
        <v>14430</v>
      </c>
      <c r="N148" s="1">
        <v>0</v>
      </c>
      <c r="O148" s="1">
        <v>25876</v>
      </c>
      <c r="P148" s="1" t="s">
        <v>178</v>
      </c>
      <c r="Q148" s="66">
        <f t="shared" si="1"/>
        <v>1</v>
      </c>
      <c r="R148" s="1">
        <f t="shared" si="2"/>
        <v>1</v>
      </c>
      <c r="S148" s="66">
        <f t="shared" si="3"/>
        <v>98.8</v>
      </c>
      <c r="T148" s="1">
        <f t="shared" si="4"/>
        <v>98.8</v>
      </c>
    </row>
    <row r="149" spans="1:20" ht="15.75" customHeight="1" x14ac:dyDescent="0.2">
      <c r="A149" s="1">
        <f t="shared" si="5"/>
        <v>-1</v>
      </c>
      <c r="B149" s="1" t="s">
        <v>552</v>
      </c>
      <c r="C149" s="1" t="s">
        <v>2817</v>
      </c>
      <c r="D149" s="1" t="s">
        <v>2781</v>
      </c>
      <c r="E149" s="1">
        <v>99.48</v>
      </c>
      <c r="F149" s="1">
        <f t="shared" si="0"/>
        <v>99.5</v>
      </c>
      <c r="G149" s="1">
        <v>14430</v>
      </c>
      <c r="H149" s="1">
        <v>75</v>
      </c>
      <c r="I149" s="1">
        <v>0</v>
      </c>
      <c r="J149" s="1">
        <v>1</v>
      </c>
      <c r="K149" s="1">
        <v>14430</v>
      </c>
      <c r="L149" s="1">
        <v>1</v>
      </c>
      <c r="M149" s="1">
        <v>14430</v>
      </c>
      <c r="N149" s="1">
        <v>0</v>
      </c>
      <c r="O149" s="1">
        <v>26358</v>
      </c>
      <c r="P149" s="1" t="s">
        <v>178</v>
      </c>
      <c r="Q149" s="66">
        <f t="shared" si="1"/>
        <v>1</v>
      </c>
      <c r="R149" s="1">
        <f t="shared" si="2"/>
        <v>1</v>
      </c>
      <c r="S149" s="66">
        <f t="shared" si="3"/>
        <v>99.5</v>
      </c>
      <c r="T149" s="1">
        <f t="shared" si="4"/>
        <v>99.5</v>
      </c>
    </row>
    <row r="150" spans="1:20" ht="15.75" customHeight="1" x14ac:dyDescent="0.2">
      <c r="A150" s="1">
        <f t="shared" si="5"/>
        <v>1</v>
      </c>
      <c r="B150" s="1" t="s">
        <v>555</v>
      </c>
      <c r="C150" s="1" t="s">
        <v>1124</v>
      </c>
      <c r="D150" s="1" t="s">
        <v>1088</v>
      </c>
      <c r="E150" s="1">
        <v>99.03</v>
      </c>
      <c r="F150" s="1">
        <f t="shared" si="0"/>
        <v>99</v>
      </c>
      <c r="G150" s="1">
        <v>14430</v>
      </c>
      <c r="H150" s="1">
        <v>140</v>
      </c>
      <c r="I150" s="1">
        <v>0</v>
      </c>
      <c r="J150" s="1">
        <v>1</v>
      </c>
      <c r="K150" s="1">
        <v>14430</v>
      </c>
      <c r="L150" s="1">
        <v>1</v>
      </c>
      <c r="M150" s="1">
        <v>14430</v>
      </c>
      <c r="N150" s="1">
        <v>0</v>
      </c>
      <c r="O150" s="1">
        <v>26061</v>
      </c>
      <c r="P150" s="1" t="s">
        <v>178</v>
      </c>
      <c r="Q150" s="66">
        <f t="shared" si="1"/>
        <v>1</v>
      </c>
      <c r="R150" s="1">
        <f t="shared" si="2"/>
        <v>1</v>
      </c>
      <c r="S150" s="66">
        <f t="shared" si="3"/>
        <v>99</v>
      </c>
      <c r="T150" s="1">
        <f t="shared" si="4"/>
        <v>99</v>
      </c>
    </row>
    <row r="151" spans="1:20" ht="15.75" customHeight="1" x14ac:dyDescent="0.2">
      <c r="A151" s="1">
        <f t="shared" si="5"/>
        <v>-1</v>
      </c>
      <c r="B151" s="1" t="s">
        <v>381</v>
      </c>
      <c r="C151" s="1" t="s">
        <v>380</v>
      </c>
      <c r="D151" s="1" t="s">
        <v>402</v>
      </c>
      <c r="E151" s="1">
        <v>99.605000000000004</v>
      </c>
      <c r="F151" s="1">
        <f t="shared" si="0"/>
        <v>99.6</v>
      </c>
      <c r="G151" s="1">
        <v>14430</v>
      </c>
      <c r="H151" s="1">
        <v>57</v>
      </c>
      <c r="I151" s="1">
        <v>0</v>
      </c>
      <c r="J151" s="1">
        <v>1</v>
      </c>
      <c r="K151" s="1">
        <v>14430</v>
      </c>
      <c r="L151" s="1">
        <v>1</v>
      </c>
      <c r="M151" s="1">
        <v>14430</v>
      </c>
      <c r="N151" s="1">
        <v>0</v>
      </c>
      <c r="O151" s="1">
        <v>26410</v>
      </c>
      <c r="P151" s="1" t="s">
        <v>178</v>
      </c>
      <c r="Q151" s="66">
        <f t="shared" si="1"/>
        <v>1</v>
      </c>
      <c r="R151" s="1">
        <f t="shared" si="2"/>
        <v>1</v>
      </c>
      <c r="S151" s="66">
        <f t="shared" si="3"/>
        <v>99.6</v>
      </c>
      <c r="T151" s="1">
        <f t="shared" si="4"/>
        <v>99.6</v>
      </c>
    </row>
    <row r="152" spans="1:20" ht="15.75" customHeight="1" x14ac:dyDescent="0.2">
      <c r="A152" s="1">
        <f t="shared" si="5"/>
        <v>1</v>
      </c>
      <c r="B152" s="1" t="s">
        <v>562</v>
      </c>
      <c r="C152" s="1" t="s">
        <v>1581</v>
      </c>
      <c r="D152" s="1" t="s">
        <v>1601</v>
      </c>
      <c r="E152" s="1">
        <v>97.665000000000006</v>
      </c>
      <c r="F152" s="1">
        <f t="shared" si="0"/>
        <v>97.7</v>
      </c>
      <c r="G152" s="1">
        <v>14430</v>
      </c>
      <c r="H152" s="1">
        <v>337</v>
      </c>
      <c r="I152" s="1">
        <v>0</v>
      </c>
      <c r="J152" s="1">
        <v>1</v>
      </c>
      <c r="K152" s="1">
        <v>14430</v>
      </c>
      <c r="L152" s="1">
        <v>1</v>
      </c>
      <c r="M152" s="1">
        <v>14430</v>
      </c>
      <c r="N152" s="1">
        <v>0</v>
      </c>
      <c r="O152" s="1">
        <v>25279</v>
      </c>
      <c r="P152" s="1" t="s">
        <v>178</v>
      </c>
      <c r="Q152" s="66">
        <f t="shared" si="1"/>
        <v>0</v>
      </c>
      <c r="R152" s="1">
        <f t="shared" si="2"/>
        <v>0</v>
      </c>
      <c r="S152" s="66">
        <f t="shared" si="3"/>
        <v>97.7</v>
      </c>
      <c r="T152" s="1">
        <f t="shared" si="4"/>
        <v>97.7</v>
      </c>
    </row>
    <row r="153" spans="1:20" ht="15.75" customHeight="1" x14ac:dyDescent="0.2">
      <c r="A153" s="1">
        <f t="shared" si="5"/>
        <v>-1</v>
      </c>
      <c r="B153" s="1" t="s">
        <v>291</v>
      </c>
      <c r="C153" s="1" t="s">
        <v>2289</v>
      </c>
      <c r="D153" s="1" t="s">
        <v>289</v>
      </c>
      <c r="E153" s="1">
        <v>98.08</v>
      </c>
      <c r="F153" s="1">
        <f t="shared" si="0"/>
        <v>98.1</v>
      </c>
      <c r="G153" s="1">
        <v>14430</v>
      </c>
      <c r="H153" s="1">
        <v>277</v>
      </c>
      <c r="I153" s="1">
        <v>0</v>
      </c>
      <c r="J153" s="1">
        <v>1</v>
      </c>
      <c r="K153" s="1">
        <v>14430</v>
      </c>
      <c r="L153" s="1">
        <v>1</v>
      </c>
      <c r="M153" s="1">
        <v>14430</v>
      </c>
      <c r="N153" s="1">
        <v>0</v>
      </c>
      <c r="O153" s="1">
        <v>25508</v>
      </c>
      <c r="P153" s="1" t="s">
        <v>5067</v>
      </c>
      <c r="Q153" s="66">
        <f t="shared" si="1"/>
        <v>1</v>
      </c>
      <c r="R153" s="1" t="str">
        <f t="shared" si="2"/>
        <v/>
      </c>
      <c r="S153" s="66">
        <f t="shared" si="3"/>
        <v>98.1</v>
      </c>
      <c r="T153" s="1" t="str">
        <f t="shared" si="4"/>
        <v/>
      </c>
    </row>
    <row r="154" spans="1:20" ht="15.75" customHeight="1" x14ac:dyDescent="0.2">
      <c r="A154" s="1">
        <f t="shared" si="5"/>
        <v>-1</v>
      </c>
      <c r="B154" s="1" t="s">
        <v>291</v>
      </c>
      <c r="C154" s="1" t="s">
        <v>312</v>
      </c>
      <c r="D154" s="1" t="s">
        <v>2289</v>
      </c>
      <c r="F154" s="1">
        <f t="shared" si="0"/>
        <v>70</v>
      </c>
      <c r="P154" s="1" t="s">
        <v>5067</v>
      </c>
      <c r="Q154" s="66" t="str">
        <f t="shared" si="1"/>
        <v>1, 0</v>
      </c>
      <c r="R154" s="1" t="str">
        <f t="shared" si="2"/>
        <v/>
      </c>
      <c r="S154" s="66" t="str">
        <f t="shared" si="3"/>
        <v>98.1, 70</v>
      </c>
      <c r="T154" s="1" t="str">
        <f t="shared" si="4"/>
        <v/>
      </c>
    </row>
    <row r="155" spans="1:20" ht="15.75" customHeight="1" x14ac:dyDescent="0.2">
      <c r="A155" s="1">
        <f t="shared" si="5"/>
        <v>-1</v>
      </c>
      <c r="B155" s="1" t="s">
        <v>291</v>
      </c>
      <c r="C155" s="1" t="s">
        <v>312</v>
      </c>
      <c r="D155" s="1" t="s">
        <v>289</v>
      </c>
      <c r="F155" s="1">
        <f t="shared" si="0"/>
        <v>70</v>
      </c>
      <c r="P155" s="1" t="s">
        <v>5067</v>
      </c>
      <c r="Q155" s="66" t="str">
        <f t="shared" si="1"/>
        <v>1, 0, 0</v>
      </c>
      <c r="R155" s="1" t="str">
        <f t="shared" si="2"/>
        <v>1, 0, 0</v>
      </c>
      <c r="S155" s="66" t="str">
        <f t="shared" si="3"/>
        <v>98.1, 70, 70</v>
      </c>
      <c r="T155" s="1" t="str">
        <f t="shared" si="4"/>
        <v>98.1, 70, 70</v>
      </c>
    </row>
    <row r="156" spans="1:20" ht="15.75" customHeight="1" x14ac:dyDescent="0.2">
      <c r="A156" s="1">
        <f t="shared" si="5"/>
        <v>1</v>
      </c>
      <c r="B156" s="1" t="s">
        <v>52</v>
      </c>
      <c r="C156" s="1" t="s">
        <v>51</v>
      </c>
      <c r="D156" s="1" t="s">
        <v>118</v>
      </c>
      <c r="E156" s="1">
        <v>99.82</v>
      </c>
      <c r="F156" s="1">
        <f t="shared" si="0"/>
        <v>99.8</v>
      </c>
      <c r="G156" s="1">
        <v>14430</v>
      </c>
      <c r="H156" s="1">
        <v>26</v>
      </c>
      <c r="I156" s="1">
        <v>0</v>
      </c>
      <c r="J156" s="1">
        <v>1</v>
      </c>
      <c r="K156" s="1">
        <v>14430</v>
      </c>
      <c r="L156" s="1">
        <v>1</v>
      </c>
      <c r="M156" s="1">
        <v>14430</v>
      </c>
      <c r="N156" s="1">
        <v>0</v>
      </c>
      <c r="O156" s="1">
        <v>26533</v>
      </c>
      <c r="P156" s="1" t="s">
        <v>178</v>
      </c>
      <c r="Q156" s="66">
        <f t="shared" si="1"/>
        <v>1</v>
      </c>
      <c r="R156" s="1" t="str">
        <f t="shared" si="2"/>
        <v/>
      </c>
      <c r="S156" s="66">
        <f t="shared" si="3"/>
        <v>99.8</v>
      </c>
      <c r="T156" s="1" t="str">
        <f t="shared" si="4"/>
        <v/>
      </c>
    </row>
    <row r="157" spans="1:20" ht="15.75" customHeight="1" x14ac:dyDescent="0.2">
      <c r="A157" s="1">
        <f t="shared" si="5"/>
        <v>1</v>
      </c>
      <c r="B157" s="1" t="s">
        <v>52</v>
      </c>
      <c r="C157" s="1" t="s">
        <v>118</v>
      </c>
      <c r="D157" s="1" t="s">
        <v>126</v>
      </c>
      <c r="E157" s="1">
        <v>99.355999999999995</v>
      </c>
      <c r="F157" s="1">
        <f t="shared" si="0"/>
        <v>99.4</v>
      </c>
      <c r="G157" s="1">
        <v>14430</v>
      </c>
      <c r="H157" s="1">
        <v>93</v>
      </c>
      <c r="I157" s="1">
        <v>0</v>
      </c>
      <c r="J157" s="1">
        <v>1</v>
      </c>
      <c r="K157" s="1">
        <v>14430</v>
      </c>
      <c r="L157" s="1">
        <v>1</v>
      </c>
      <c r="M157" s="1">
        <v>14430</v>
      </c>
      <c r="N157" s="1">
        <v>0</v>
      </c>
      <c r="O157" s="1">
        <v>26267</v>
      </c>
      <c r="P157" s="1" t="s">
        <v>178</v>
      </c>
      <c r="Q157" s="66" t="str">
        <f t="shared" si="1"/>
        <v>1, 1</v>
      </c>
      <c r="R157" s="1" t="str">
        <f t="shared" si="2"/>
        <v/>
      </c>
      <c r="S157" s="66" t="str">
        <f t="shared" si="3"/>
        <v>99.8, 99.4</v>
      </c>
      <c r="T157" s="1" t="str">
        <f t="shared" si="4"/>
        <v/>
      </c>
    </row>
    <row r="158" spans="1:20" ht="15.75" customHeight="1" x14ac:dyDescent="0.2">
      <c r="A158" s="1">
        <f t="shared" si="5"/>
        <v>1</v>
      </c>
      <c r="B158" s="1" t="s">
        <v>52</v>
      </c>
      <c r="C158" s="1" t="s">
        <v>51</v>
      </c>
      <c r="D158" s="1" t="s">
        <v>126</v>
      </c>
      <c r="E158" s="1">
        <v>99.341999999999999</v>
      </c>
      <c r="F158" s="1">
        <f t="shared" si="0"/>
        <v>99.3</v>
      </c>
      <c r="G158" s="1">
        <v>14430</v>
      </c>
      <c r="H158" s="1">
        <v>95</v>
      </c>
      <c r="I158" s="1">
        <v>0</v>
      </c>
      <c r="J158" s="1">
        <v>1</v>
      </c>
      <c r="K158" s="1">
        <v>14430</v>
      </c>
      <c r="L158" s="1">
        <v>1</v>
      </c>
      <c r="M158" s="1">
        <v>14430</v>
      </c>
      <c r="N158" s="1">
        <v>0</v>
      </c>
      <c r="O158" s="1">
        <v>26256</v>
      </c>
      <c r="P158" s="1" t="s">
        <v>178</v>
      </c>
      <c r="Q158" s="66" t="str">
        <f t="shared" si="1"/>
        <v>1, 1, 1</v>
      </c>
      <c r="R158" s="1" t="str">
        <f t="shared" si="2"/>
        <v>1, 1, 1</v>
      </c>
      <c r="S158" s="66" t="str">
        <f t="shared" si="3"/>
        <v>99.8, 99.4, 99.3</v>
      </c>
      <c r="T158" s="1" t="str">
        <f t="shared" si="4"/>
        <v>99.8, 99.4, 99.3</v>
      </c>
    </row>
    <row r="159" spans="1:20" ht="15.75" customHeight="1" x14ac:dyDescent="0.2">
      <c r="A159" s="1">
        <f t="shared" si="5"/>
        <v>-1</v>
      </c>
      <c r="B159" s="1" t="s">
        <v>570</v>
      </c>
      <c r="C159" s="1" t="s">
        <v>1499</v>
      </c>
      <c r="D159" s="1" t="s">
        <v>1504</v>
      </c>
      <c r="E159" s="1">
        <v>99.626000000000005</v>
      </c>
      <c r="F159" s="1">
        <f t="shared" si="0"/>
        <v>99.6</v>
      </c>
      <c r="G159" s="1">
        <v>14430</v>
      </c>
      <c r="H159" s="1">
        <v>54</v>
      </c>
      <c r="I159" s="1">
        <v>0</v>
      </c>
      <c r="J159" s="1">
        <v>1</v>
      </c>
      <c r="K159" s="1">
        <v>14430</v>
      </c>
      <c r="L159" s="1">
        <v>1</v>
      </c>
      <c r="M159" s="1">
        <v>14430</v>
      </c>
      <c r="N159" s="1">
        <v>0</v>
      </c>
      <c r="O159" s="1">
        <v>26419</v>
      </c>
      <c r="P159" s="1" t="s">
        <v>178</v>
      </c>
      <c r="Q159" s="66">
        <f t="shared" si="1"/>
        <v>1</v>
      </c>
      <c r="R159" s="1">
        <f t="shared" si="2"/>
        <v>1</v>
      </c>
      <c r="S159" s="66">
        <f t="shared" si="3"/>
        <v>99.6</v>
      </c>
      <c r="T159" s="1">
        <f t="shared" si="4"/>
        <v>99.6</v>
      </c>
    </row>
    <row r="160" spans="1:20" ht="15.75" customHeight="1" x14ac:dyDescent="0.2">
      <c r="A160" s="1">
        <f t="shared" si="5"/>
        <v>1</v>
      </c>
      <c r="B160" s="1" t="s">
        <v>580</v>
      </c>
      <c r="C160" s="1" t="s">
        <v>2963</v>
      </c>
      <c r="D160" s="1" t="s">
        <v>2969</v>
      </c>
      <c r="E160" s="1">
        <v>99.155000000000001</v>
      </c>
      <c r="F160" s="1">
        <f t="shared" si="0"/>
        <v>99.2</v>
      </c>
      <c r="G160" s="1">
        <v>14430</v>
      </c>
      <c r="H160" s="1">
        <v>122</v>
      </c>
      <c r="I160" s="1">
        <v>0</v>
      </c>
      <c r="J160" s="1">
        <v>1</v>
      </c>
      <c r="K160" s="1">
        <v>14430</v>
      </c>
      <c r="L160" s="1">
        <v>1</v>
      </c>
      <c r="M160" s="1">
        <v>14430</v>
      </c>
      <c r="N160" s="1">
        <v>0</v>
      </c>
      <c r="O160" s="1">
        <v>26168</v>
      </c>
      <c r="P160" s="1" t="s">
        <v>178</v>
      </c>
      <c r="Q160" s="66">
        <f t="shared" si="1"/>
        <v>1</v>
      </c>
      <c r="R160" s="1">
        <f t="shared" si="2"/>
        <v>1</v>
      </c>
      <c r="S160" s="66">
        <f t="shared" si="3"/>
        <v>99.2</v>
      </c>
      <c r="T160" s="1">
        <f t="shared" si="4"/>
        <v>99.2</v>
      </c>
    </row>
    <row r="161" spans="1:20" ht="15.75" customHeight="1" x14ac:dyDescent="0.2">
      <c r="A161" s="1">
        <f t="shared" si="5"/>
        <v>-1</v>
      </c>
      <c r="B161" s="1" t="s">
        <v>589</v>
      </c>
      <c r="C161" s="1" t="s">
        <v>1439</v>
      </c>
      <c r="D161" s="1" t="s">
        <v>1441</v>
      </c>
      <c r="E161" s="1">
        <v>99.563000000000002</v>
      </c>
      <c r="F161" s="1">
        <f t="shared" si="0"/>
        <v>99.6</v>
      </c>
      <c r="G161" s="1">
        <v>14430</v>
      </c>
      <c r="H161" s="1">
        <v>63</v>
      </c>
      <c r="I161" s="1">
        <v>0</v>
      </c>
      <c r="J161" s="1">
        <v>1</v>
      </c>
      <c r="K161" s="1">
        <v>14430</v>
      </c>
      <c r="L161" s="1">
        <v>1</v>
      </c>
      <c r="M161" s="1">
        <v>14430</v>
      </c>
      <c r="N161" s="1">
        <v>0</v>
      </c>
      <c r="O161" s="1">
        <v>26350</v>
      </c>
      <c r="P161" s="1" t="s">
        <v>178</v>
      </c>
      <c r="Q161" s="66">
        <f t="shared" si="1"/>
        <v>1</v>
      </c>
      <c r="R161" s="1">
        <f t="shared" si="2"/>
        <v>1</v>
      </c>
      <c r="S161" s="66">
        <f t="shared" si="3"/>
        <v>99.6</v>
      </c>
      <c r="T161" s="1">
        <f t="shared" si="4"/>
        <v>99.6</v>
      </c>
    </row>
    <row r="162" spans="1:20" ht="15.75" customHeight="1" x14ac:dyDescent="0.2">
      <c r="A162" s="1">
        <f t="shared" si="5"/>
        <v>1</v>
      </c>
      <c r="B162" s="1" t="s">
        <v>145</v>
      </c>
      <c r="C162" s="1" t="s">
        <v>144</v>
      </c>
      <c r="D162" s="1" t="s">
        <v>184</v>
      </c>
      <c r="E162" s="1">
        <v>99.188999999999993</v>
      </c>
      <c r="F162" s="1">
        <f t="shared" si="0"/>
        <v>99.2</v>
      </c>
      <c r="G162" s="1">
        <v>14430</v>
      </c>
      <c r="H162" s="1">
        <v>117</v>
      </c>
      <c r="I162" s="1">
        <v>0</v>
      </c>
      <c r="J162" s="1">
        <v>1</v>
      </c>
      <c r="K162" s="1">
        <v>14430</v>
      </c>
      <c r="L162" s="1">
        <v>1</v>
      </c>
      <c r="M162" s="1">
        <v>14430</v>
      </c>
      <c r="N162" s="1">
        <v>0</v>
      </c>
      <c r="O162" s="1">
        <v>26173</v>
      </c>
      <c r="P162" s="1" t="s">
        <v>178</v>
      </c>
      <c r="Q162" s="66">
        <f t="shared" si="1"/>
        <v>1</v>
      </c>
      <c r="R162" s="1">
        <f t="shared" si="2"/>
        <v>1</v>
      </c>
      <c r="S162" s="66">
        <f t="shared" si="3"/>
        <v>99.2</v>
      </c>
      <c r="T162" s="1">
        <f t="shared" si="4"/>
        <v>99.2</v>
      </c>
    </row>
    <row r="163" spans="1:20" ht="15.75" customHeight="1" x14ac:dyDescent="0.2">
      <c r="A163" s="1">
        <f t="shared" si="5"/>
        <v>-1</v>
      </c>
      <c r="B163" s="1" t="s">
        <v>596</v>
      </c>
      <c r="C163" s="1" t="s">
        <v>2981</v>
      </c>
      <c r="D163" s="1" t="s">
        <v>3000</v>
      </c>
      <c r="E163" s="1">
        <v>99.257999999999996</v>
      </c>
      <c r="F163" s="1">
        <f t="shared" si="0"/>
        <v>99.3</v>
      </c>
      <c r="G163" s="1">
        <v>14430</v>
      </c>
      <c r="H163" s="1">
        <v>107</v>
      </c>
      <c r="I163" s="1">
        <v>0</v>
      </c>
      <c r="J163" s="1">
        <v>1</v>
      </c>
      <c r="K163" s="1">
        <v>14430</v>
      </c>
      <c r="L163" s="1">
        <v>1</v>
      </c>
      <c r="M163" s="1">
        <v>14430</v>
      </c>
      <c r="N163" s="1">
        <v>0</v>
      </c>
      <c r="O163" s="1">
        <v>26236</v>
      </c>
      <c r="P163" s="1" t="s">
        <v>178</v>
      </c>
      <c r="Q163" s="66">
        <f t="shared" si="1"/>
        <v>1</v>
      </c>
      <c r="R163" s="1">
        <f t="shared" si="2"/>
        <v>1</v>
      </c>
      <c r="S163" s="66">
        <f t="shared" si="3"/>
        <v>99.3</v>
      </c>
      <c r="T163" s="1">
        <f t="shared" si="4"/>
        <v>99.3</v>
      </c>
    </row>
    <row r="164" spans="1:20" ht="15.75" customHeight="1" x14ac:dyDescent="0.2">
      <c r="A164" s="1">
        <f t="shared" si="5"/>
        <v>1</v>
      </c>
      <c r="B164" s="1" t="s">
        <v>39</v>
      </c>
      <c r="C164" s="1" t="s">
        <v>38</v>
      </c>
      <c r="D164" s="1" t="s">
        <v>84</v>
      </c>
      <c r="E164" s="1">
        <v>99.134</v>
      </c>
      <c r="F164" s="1">
        <f t="shared" si="0"/>
        <v>99.1</v>
      </c>
      <c r="G164" s="1">
        <v>14430</v>
      </c>
      <c r="H164" s="1">
        <v>125</v>
      </c>
      <c r="I164" s="1">
        <v>0</v>
      </c>
      <c r="J164" s="1">
        <v>1</v>
      </c>
      <c r="K164" s="1">
        <v>14430</v>
      </c>
      <c r="L164" s="1">
        <v>1</v>
      </c>
      <c r="M164" s="1">
        <v>14430</v>
      </c>
      <c r="N164" s="1">
        <v>0</v>
      </c>
      <c r="O164" s="1">
        <v>26142</v>
      </c>
      <c r="P164" s="1" t="s">
        <v>178</v>
      </c>
      <c r="Q164" s="66">
        <f t="shared" si="1"/>
        <v>1</v>
      </c>
      <c r="R164" s="1">
        <f t="shared" si="2"/>
        <v>1</v>
      </c>
      <c r="S164" s="66">
        <f t="shared" si="3"/>
        <v>99.1</v>
      </c>
      <c r="T164" s="1">
        <f t="shared" si="4"/>
        <v>99.1</v>
      </c>
    </row>
    <row r="165" spans="1:20" ht="15.75" customHeight="1" x14ac:dyDescent="0.2">
      <c r="A165" s="1">
        <f t="shared" si="5"/>
        <v>-1</v>
      </c>
      <c r="B165" s="1" t="s">
        <v>602</v>
      </c>
      <c r="C165" s="1" t="s">
        <v>1461</v>
      </c>
      <c r="D165" s="1" t="s">
        <v>1464</v>
      </c>
      <c r="E165" s="1">
        <v>98.122</v>
      </c>
      <c r="F165" s="1">
        <f t="shared" si="0"/>
        <v>98.1</v>
      </c>
      <c r="G165" s="1">
        <v>14430</v>
      </c>
      <c r="H165" s="1">
        <v>271</v>
      </c>
      <c r="I165" s="1">
        <v>0</v>
      </c>
      <c r="J165" s="1">
        <v>1</v>
      </c>
      <c r="K165" s="1">
        <v>14430</v>
      </c>
      <c r="L165" s="1">
        <v>1</v>
      </c>
      <c r="M165" s="1">
        <v>14430</v>
      </c>
      <c r="N165" s="1">
        <v>0</v>
      </c>
      <c r="O165" s="1">
        <v>25569</v>
      </c>
      <c r="P165" s="1" t="s">
        <v>178</v>
      </c>
      <c r="Q165" s="66">
        <f t="shared" si="1"/>
        <v>1</v>
      </c>
      <c r="R165" s="1">
        <f t="shared" si="2"/>
        <v>1</v>
      </c>
      <c r="S165" s="66">
        <f t="shared" si="3"/>
        <v>98.1</v>
      </c>
      <c r="T165" s="1">
        <f t="shared" si="4"/>
        <v>98.1</v>
      </c>
    </row>
    <row r="166" spans="1:20" ht="15.75" customHeight="1" x14ac:dyDescent="0.2">
      <c r="A166" s="1">
        <f t="shared" si="5"/>
        <v>1</v>
      </c>
      <c r="B166" s="1" t="s">
        <v>604</v>
      </c>
      <c r="C166" s="1" t="s">
        <v>4018</v>
      </c>
      <c r="D166" s="1" t="s">
        <v>4022</v>
      </c>
      <c r="E166" s="1">
        <v>99.037000000000006</v>
      </c>
      <c r="F166" s="1">
        <f t="shared" si="0"/>
        <v>99</v>
      </c>
      <c r="G166" s="1">
        <v>14430</v>
      </c>
      <c r="H166" s="1">
        <v>139</v>
      </c>
      <c r="I166" s="1">
        <v>0</v>
      </c>
      <c r="J166" s="1">
        <v>1</v>
      </c>
      <c r="K166" s="1">
        <v>14430</v>
      </c>
      <c r="L166" s="1">
        <v>1</v>
      </c>
      <c r="M166" s="1">
        <v>14430</v>
      </c>
      <c r="N166" s="1">
        <v>0</v>
      </c>
      <c r="O166" s="1">
        <v>26048</v>
      </c>
      <c r="P166" s="1" t="s">
        <v>178</v>
      </c>
      <c r="Q166" s="66">
        <f t="shared" si="1"/>
        <v>1</v>
      </c>
      <c r="R166" s="1">
        <f t="shared" si="2"/>
        <v>1</v>
      </c>
      <c r="S166" s="66">
        <f t="shared" si="3"/>
        <v>99</v>
      </c>
      <c r="T166" s="1">
        <f t="shared" si="4"/>
        <v>99</v>
      </c>
    </row>
    <row r="167" spans="1:20" ht="15.75" customHeight="1" x14ac:dyDescent="0.2">
      <c r="A167" s="1">
        <f t="shared" si="5"/>
        <v>-1</v>
      </c>
      <c r="B167" s="1" t="s">
        <v>614</v>
      </c>
      <c r="C167" s="1" t="s">
        <v>1995</v>
      </c>
      <c r="D167" s="1" t="s">
        <v>4043</v>
      </c>
      <c r="E167" s="1">
        <v>96.334000000000003</v>
      </c>
      <c r="F167" s="1">
        <f t="shared" si="0"/>
        <v>96.3</v>
      </c>
      <c r="G167" s="1">
        <v>14431</v>
      </c>
      <c r="H167" s="1">
        <v>527</v>
      </c>
      <c r="I167" s="1">
        <v>2</v>
      </c>
      <c r="J167" s="1">
        <v>1</v>
      </c>
      <c r="K167" s="1">
        <v>14430</v>
      </c>
      <c r="L167" s="1">
        <v>1</v>
      </c>
      <c r="M167" s="1">
        <v>14430</v>
      </c>
      <c r="N167" s="1">
        <v>0</v>
      </c>
      <c r="O167" s="1">
        <v>24140</v>
      </c>
      <c r="P167" s="1" t="s">
        <v>178</v>
      </c>
      <c r="Q167" s="66">
        <f t="shared" si="1"/>
        <v>0</v>
      </c>
      <c r="R167" s="1" t="str">
        <f t="shared" si="2"/>
        <v/>
      </c>
      <c r="S167" s="66">
        <f t="shared" si="3"/>
        <v>96.3</v>
      </c>
      <c r="T167" s="1" t="str">
        <f t="shared" si="4"/>
        <v/>
      </c>
    </row>
    <row r="168" spans="1:20" ht="15.75" customHeight="1" x14ac:dyDescent="0.2">
      <c r="A168" s="1">
        <f t="shared" si="5"/>
        <v>-1</v>
      </c>
      <c r="B168" s="1" t="s">
        <v>614</v>
      </c>
      <c r="C168" s="1" t="s">
        <v>1991</v>
      </c>
      <c r="D168" s="1" t="s">
        <v>1995</v>
      </c>
      <c r="F168" s="1">
        <f t="shared" si="0"/>
        <v>70</v>
      </c>
      <c r="P168" s="1" t="s">
        <v>178</v>
      </c>
      <c r="Q168" s="66" t="str">
        <f t="shared" si="1"/>
        <v>0, 0</v>
      </c>
      <c r="R168" s="1" t="str">
        <f t="shared" si="2"/>
        <v/>
      </c>
      <c r="S168" s="66" t="str">
        <f t="shared" si="3"/>
        <v>96.3, 70</v>
      </c>
      <c r="T168" s="1" t="str">
        <f t="shared" si="4"/>
        <v/>
      </c>
    </row>
    <row r="169" spans="1:20" ht="15.75" customHeight="1" x14ac:dyDescent="0.2">
      <c r="A169" s="1">
        <f t="shared" si="5"/>
        <v>-1</v>
      </c>
      <c r="B169" s="1" t="s">
        <v>614</v>
      </c>
      <c r="C169" s="1" t="s">
        <v>1991</v>
      </c>
      <c r="D169" s="1" t="s">
        <v>4043</v>
      </c>
      <c r="F169" s="1">
        <f t="shared" si="0"/>
        <v>70</v>
      </c>
      <c r="P169" s="1" t="s">
        <v>178</v>
      </c>
      <c r="Q169" s="66" t="str">
        <f t="shared" si="1"/>
        <v>0, 0, 0</v>
      </c>
      <c r="R169" s="1" t="str">
        <f t="shared" si="2"/>
        <v>0, 0, 0</v>
      </c>
      <c r="S169" s="66" t="str">
        <f t="shared" si="3"/>
        <v>96.3, 70, 70</v>
      </c>
      <c r="T169" s="1" t="str">
        <f t="shared" si="4"/>
        <v>96.3, 70, 70</v>
      </c>
    </row>
    <row r="170" spans="1:20" ht="15.75" customHeight="1" x14ac:dyDescent="0.2">
      <c r="A170" s="1">
        <f t="shared" si="5"/>
        <v>1</v>
      </c>
      <c r="B170" s="1" t="s">
        <v>617</v>
      </c>
      <c r="C170" s="1" t="s">
        <v>3304</v>
      </c>
      <c r="D170" s="1" t="s">
        <v>3296</v>
      </c>
      <c r="E170" s="1">
        <v>95.135999999999996</v>
      </c>
      <c r="F170" s="1">
        <f t="shared" si="0"/>
        <v>95.1</v>
      </c>
      <c r="G170" s="1">
        <v>14434</v>
      </c>
      <c r="H170" s="1">
        <v>694</v>
      </c>
      <c r="I170" s="1">
        <v>6</v>
      </c>
      <c r="J170" s="1">
        <v>1</v>
      </c>
      <c r="K170" s="1">
        <v>14430</v>
      </c>
      <c r="L170" s="1">
        <v>1</v>
      </c>
      <c r="M170" s="1">
        <v>14430</v>
      </c>
      <c r="N170" s="1">
        <v>0</v>
      </c>
      <c r="O170" s="1">
        <v>22956</v>
      </c>
      <c r="P170" s="1" t="s">
        <v>5067</v>
      </c>
      <c r="Q170" s="66">
        <f t="shared" si="1"/>
        <v>0</v>
      </c>
      <c r="R170" s="1" t="str">
        <f t="shared" si="2"/>
        <v/>
      </c>
      <c r="S170" s="66">
        <f t="shared" si="3"/>
        <v>95.1</v>
      </c>
      <c r="T170" s="1" t="str">
        <f t="shared" si="4"/>
        <v/>
      </c>
    </row>
    <row r="171" spans="1:20" ht="15.75" customHeight="1" x14ac:dyDescent="0.2">
      <c r="A171" s="1">
        <f t="shared" si="5"/>
        <v>1</v>
      </c>
      <c r="B171" s="1" t="s">
        <v>617</v>
      </c>
      <c r="C171" s="1" t="s">
        <v>3529</v>
      </c>
      <c r="D171" s="1" t="s">
        <v>3304</v>
      </c>
      <c r="E171" s="1">
        <v>95.102000000000004</v>
      </c>
      <c r="F171" s="1">
        <f t="shared" si="0"/>
        <v>95.1</v>
      </c>
      <c r="G171" s="1">
        <v>14433</v>
      </c>
      <c r="H171" s="1">
        <v>701</v>
      </c>
      <c r="I171" s="1">
        <v>4</v>
      </c>
      <c r="J171" s="1">
        <v>1</v>
      </c>
      <c r="K171" s="1">
        <v>14430</v>
      </c>
      <c r="L171" s="1">
        <v>1</v>
      </c>
      <c r="M171" s="1">
        <v>14430</v>
      </c>
      <c r="N171" s="1">
        <v>0</v>
      </c>
      <c r="O171" s="1">
        <v>22796</v>
      </c>
      <c r="P171" s="1" t="s">
        <v>5067</v>
      </c>
      <c r="Q171" s="66" t="str">
        <f t="shared" si="1"/>
        <v>0, 0</v>
      </c>
      <c r="R171" s="1" t="str">
        <f t="shared" si="2"/>
        <v/>
      </c>
      <c r="S171" s="66" t="str">
        <f t="shared" si="3"/>
        <v>95.1, 95.1</v>
      </c>
      <c r="T171" s="1" t="str">
        <f t="shared" si="4"/>
        <v/>
      </c>
    </row>
    <row r="172" spans="1:20" ht="15.75" customHeight="1" x14ac:dyDescent="0.2">
      <c r="A172" s="1">
        <f t="shared" si="5"/>
        <v>1</v>
      </c>
      <c r="B172" s="1" t="s">
        <v>617</v>
      </c>
      <c r="C172" s="1" t="s">
        <v>3529</v>
      </c>
      <c r="D172" s="1" t="s">
        <v>3296</v>
      </c>
      <c r="E172" s="1">
        <v>93.578999999999994</v>
      </c>
      <c r="F172" s="1">
        <f t="shared" si="0"/>
        <v>93.6</v>
      </c>
      <c r="G172" s="1">
        <v>14438</v>
      </c>
      <c r="H172" s="1">
        <v>911</v>
      </c>
      <c r="I172" s="1">
        <v>12</v>
      </c>
      <c r="J172" s="1">
        <v>1</v>
      </c>
      <c r="K172" s="1">
        <v>14430</v>
      </c>
      <c r="L172" s="1">
        <v>1</v>
      </c>
      <c r="M172" s="1">
        <v>14430</v>
      </c>
      <c r="N172" s="1">
        <v>0</v>
      </c>
      <c r="O172" s="1">
        <v>21686</v>
      </c>
      <c r="P172" s="1" t="s">
        <v>5067</v>
      </c>
      <c r="Q172" s="66" t="str">
        <f t="shared" si="1"/>
        <v>0, 0, 0</v>
      </c>
      <c r="R172" s="1" t="str">
        <f t="shared" si="2"/>
        <v>0, 0, 0</v>
      </c>
      <c r="S172" s="66" t="str">
        <f t="shared" si="3"/>
        <v>95.1, 95.1, 93.6</v>
      </c>
      <c r="T172" s="1" t="str">
        <f t="shared" si="4"/>
        <v>95.1, 95.1, 93.6</v>
      </c>
    </row>
    <row r="173" spans="1:20" ht="15.75" customHeight="1" x14ac:dyDescent="0.2">
      <c r="A173" s="1">
        <f t="shared" si="5"/>
        <v>-1</v>
      </c>
      <c r="B173" s="1" t="s">
        <v>618</v>
      </c>
      <c r="C173" s="1" t="s">
        <v>1056</v>
      </c>
      <c r="D173" s="1" t="s">
        <v>900</v>
      </c>
      <c r="E173" s="1">
        <v>99.03</v>
      </c>
      <c r="F173" s="1">
        <f t="shared" si="0"/>
        <v>99</v>
      </c>
      <c r="G173" s="1">
        <v>14430</v>
      </c>
      <c r="H173" s="1">
        <v>140</v>
      </c>
      <c r="I173" s="1">
        <v>0</v>
      </c>
      <c r="J173" s="1">
        <v>1</v>
      </c>
      <c r="K173" s="1">
        <v>14430</v>
      </c>
      <c r="L173" s="1">
        <v>1</v>
      </c>
      <c r="M173" s="1">
        <v>14430</v>
      </c>
      <c r="N173" s="1">
        <v>0</v>
      </c>
      <c r="O173" s="1">
        <v>26077</v>
      </c>
      <c r="P173" s="1" t="s">
        <v>178</v>
      </c>
      <c r="Q173" s="66">
        <f t="shared" si="1"/>
        <v>1</v>
      </c>
      <c r="R173" s="1">
        <f t="shared" si="2"/>
        <v>1</v>
      </c>
      <c r="S173" s="66">
        <f t="shared" si="3"/>
        <v>99</v>
      </c>
      <c r="T173" s="1">
        <f t="shared" si="4"/>
        <v>99</v>
      </c>
    </row>
    <row r="174" spans="1:20" ht="15.75" customHeight="1" x14ac:dyDescent="0.2">
      <c r="A174" s="1">
        <f t="shared" si="5"/>
        <v>1</v>
      </c>
      <c r="B174" s="1" t="s">
        <v>626</v>
      </c>
      <c r="C174" s="1" t="s">
        <v>1042</v>
      </c>
      <c r="D174" s="1" t="s">
        <v>1028</v>
      </c>
      <c r="E174" s="1">
        <v>98.787000000000006</v>
      </c>
      <c r="F174" s="1">
        <f t="shared" si="0"/>
        <v>98.8</v>
      </c>
      <c r="G174" s="1">
        <v>14430</v>
      </c>
      <c r="H174" s="1">
        <v>175</v>
      </c>
      <c r="I174" s="1">
        <v>0</v>
      </c>
      <c r="J174" s="1">
        <v>1</v>
      </c>
      <c r="K174" s="1">
        <v>14430</v>
      </c>
      <c r="L174" s="1">
        <v>1</v>
      </c>
      <c r="M174" s="1">
        <v>14430</v>
      </c>
      <c r="N174" s="1">
        <v>0</v>
      </c>
      <c r="O174" s="1">
        <v>25957</v>
      </c>
      <c r="P174" s="1" t="s">
        <v>178</v>
      </c>
      <c r="Q174" s="66">
        <f t="shared" si="1"/>
        <v>1</v>
      </c>
      <c r="R174" s="1">
        <f t="shared" si="2"/>
        <v>1</v>
      </c>
      <c r="S174" s="66">
        <f t="shared" si="3"/>
        <v>98.8</v>
      </c>
      <c r="T174" s="1">
        <f t="shared" si="4"/>
        <v>98.8</v>
      </c>
    </row>
    <row r="175" spans="1:20" ht="15.75" customHeight="1" x14ac:dyDescent="0.2">
      <c r="A175" s="1">
        <f t="shared" si="5"/>
        <v>-1</v>
      </c>
      <c r="B175" s="1" t="s">
        <v>631</v>
      </c>
      <c r="C175" s="1" t="s">
        <v>3792</v>
      </c>
      <c r="D175" s="1" t="s">
        <v>1970</v>
      </c>
      <c r="E175" s="1">
        <v>83.344999999999999</v>
      </c>
      <c r="F175" s="1">
        <f t="shared" si="0"/>
        <v>83.3</v>
      </c>
      <c r="G175" s="1">
        <v>1465</v>
      </c>
      <c r="H175" s="1">
        <v>237</v>
      </c>
      <c r="I175" s="1">
        <v>7</v>
      </c>
      <c r="J175" s="1">
        <v>59</v>
      </c>
      <c r="K175" s="1">
        <v>1520</v>
      </c>
      <c r="L175" s="1">
        <v>59</v>
      </c>
      <c r="M175" s="1">
        <v>1519</v>
      </c>
      <c r="N175" s="1">
        <v>0</v>
      </c>
      <c r="O175" s="1">
        <v>1380</v>
      </c>
      <c r="P175" s="1" t="s">
        <v>178</v>
      </c>
      <c r="Q175" s="66">
        <f t="shared" si="1"/>
        <v>0</v>
      </c>
      <c r="R175" s="1">
        <f t="shared" si="2"/>
        <v>0</v>
      </c>
      <c r="S175" s="66">
        <f t="shared" si="3"/>
        <v>83.3</v>
      </c>
      <c r="T175" s="1">
        <f t="shared" si="4"/>
        <v>83.3</v>
      </c>
    </row>
    <row r="176" spans="1:20" ht="15.75" customHeight="1" x14ac:dyDescent="0.2">
      <c r="A176" s="1">
        <f t="shared" si="5"/>
        <v>1</v>
      </c>
      <c r="B176" s="1" t="s">
        <v>446</v>
      </c>
      <c r="C176" s="1" t="s">
        <v>485</v>
      </c>
      <c r="D176" s="1" t="s">
        <v>444</v>
      </c>
      <c r="E176" s="1">
        <v>99.576999999999998</v>
      </c>
      <c r="F176" s="1">
        <f t="shared" si="0"/>
        <v>99.6</v>
      </c>
      <c r="G176" s="1">
        <v>14430</v>
      </c>
      <c r="H176" s="1">
        <v>61</v>
      </c>
      <c r="I176" s="1">
        <v>0</v>
      </c>
      <c r="J176" s="1">
        <v>1</v>
      </c>
      <c r="K176" s="1">
        <v>14430</v>
      </c>
      <c r="L176" s="1">
        <v>1</v>
      </c>
      <c r="M176" s="1">
        <v>14430</v>
      </c>
      <c r="N176" s="1">
        <v>0</v>
      </c>
      <c r="O176" s="1">
        <v>26395</v>
      </c>
      <c r="P176" s="1" t="s">
        <v>178</v>
      </c>
      <c r="Q176" s="66">
        <f t="shared" si="1"/>
        <v>1</v>
      </c>
      <c r="R176" s="1">
        <f t="shared" si="2"/>
        <v>1</v>
      </c>
      <c r="S176" s="66">
        <f t="shared" si="3"/>
        <v>99.6</v>
      </c>
      <c r="T176" s="1">
        <f t="shared" si="4"/>
        <v>99.6</v>
      </c>
    </row>
    <row r="177" spans="1:20" ht="15.75" customHeight="1" x14ac:dyDescent="0.2">
      <c r="A177" s="1">
        <f t="shared" si="5"/>
        <v>-1</v>
      </c>
      <c r="B177" s="1" t="s">
        <v>633</v>
      </c>
      <c r="C177" s="1" t="s">
        <v>3798</v>
      </c>
      <c r="D177" s="1" t="s">
        <v>1747</v>
      </c>
      <c r="E177" s="1">
        <v>83.679000000000002</v>
      </c>
      <c r="F177" s="1">
        <f t="shared" si="0"/>
        <v>83.7</v>
      </c>
      <c r="G177" s="1">
        <v>1446</v>
      </c>
      <c r="H177" s="1">
        <v>234</v>
      </c>
      <c r="I177" s="1">
        <v>2</v>
      </c>
      <c r="J177" s="1">
        <v>60</v>
      </c>
      <c r="K177" s="1">
        <v>1504</v>
      </c>
      <c r="L177" s="1">
        <v>60</v>
      </c>
      <c r="M177" s="1">
        <v>1504</v>
      </c>
      <c r="N177" s="1">
        <v>0</v>
      </c>
      <c r="O177" s="1">
        <v>1378</v>
      </c>
      <c r="P177" s="1" t="s">
        <v>178</v>
      </c>
      <c r="Q177" s="66">
        <f t="shared" si="1"/>
        <v>0</v>
      </c>
      <c r="R177" s="1">
        <f t="shared" si="2"/>
        <v>0</v>
      </c>
      <c r="S177" s="66">
        <f t="shared" si="3"/>
        <v>83.7</v>
      </c>
      <c r="T177" s="1">
        <f t="shared" si="4"/>
        <v>83.7</v>
      </c>
    </row>
    <row r="178" spans="1:20" ht="15.75" customHeight="1" x14ac:dyDescent="0.2">
      <c r="A178" s="1">
        <f t="shared" si="5"/>
        <v>1</v>
      </c>
      <c r="B178" s="1" t="s">
        <v>634</v>
      </c>
      <c r="C178" s="1" t="s">
        <v>1751</v>
      </c>
      <c r="D178" s="1" t="s">
        <v>1753</v>
      </c>
      <c r="E178" s="1">
        <v>93.563000000000002</v>
      </c>
      <c r="F178" s="1">
        <f t="shared" si="0"/>
        <v>93.6</v>
      </c>
      <c r="G178" s="1">
        <v>14432</v>
      </c>
      <c r="H178" s="1">
        <v>925</v>
      </c>
      <c r="I178" s="1">
        <v>3</v>
      </c>
      <c r="J178" s="1">
        <v>1</v>
      </c>
      <c r="K178" s="1">
        <v>14430</v>
      </c>
      <c r="L178" s="1">
        <v>1</v>
      </c>
      <c r="M178" s="1">
        <v>14430</v>
      </c>
      <c r="N178" s="1">
        <v>0</v>
      </c>
      <c r="O178" s="1">
        <v>21874</v>
      </c>
      <c r="P178" s="1" t="s">
        <v>178</v>
      </c>
      <c r="Q178" s="66">
        <f t="shared" si="1"/>
        <v>0</v>
      </c>
      <c r="R178" s="1">
        <f t="shared" si="2"/>
        <v>0</v>
      </c>
      <c r="S178" s="66">
        <f t="shared" si="3"/>
        <v>93.6</v>
      </c>
      <c r="T178" s="1">
        <f t="shared" si="4"/>
        <v>93.6</v>
      </c>
    </row>
    <row r="179" spans="1:20" ht="15.75" customHeight="1" x14ac:dyDescent="0.2">
      <c r="A179" s="1">
        <f t="shared" si="5"/>
        <v>-1</v>
      </c>
      <c r="B179" s="1" t="s">
        <v>636</v>
      </c>
      <c r="C179" s="1" t="s">
        <v>1549</v>
      </c>
      <c r="D179" s="1" t="s">
        <v>1552</v>
      </c>
      <c r="E179" s="1">
        <v>99.653000000000006</v>
      </c>
      <c r="F179" s="1">
        <f t="shared" si="0"/>
        <v>99.7</v>
      </c>
      <c r="G179" s="1">
        <v>14430</v>
      </c>
      <c r="H179" s="1">
        <v>50</v>
      </c>
      <c r="I179" s="1">
        <v>0</v>
      </c>
      <c r="J179" s="1">
        <v>1</v>
      </c>
      <c r="K179" s="1">
        <v>14430</v>
      </c>
      <c r="L179" s="1">
        <v>1</v>
      </c>
      <c r="M179" s="1">
        <v>14430</v>
      </c>
      <c r="N179" s="1">
        <v>0</v>
      </c>
      <c r="O179" s="1">
        <v>26448</v>
      </c>
      <c r="P179" s="1" t="s">
        <v>178</v>
      </c>
      <c r="Q179" s="66">
        <f t="shared" si="1"/>
        <v>1</v>
      </c>
      <c r="R179" s="1">
        <f t="shared" si="2"/>
        <v>1</v>
      </c>
      <c r="S179" s="66">
        <f t="shared" si="3"/>
        <v>99.7</v>
      </c>
      <c r="T179" s="1">
        <f t="shared" si="4"/>
        <v>99.7</v>
      </c>
    </row>
    <row r="180" spans="1:20" ht="15.75" customHeight="1" x14ac:dyDescent="0.2">
      <c r="A180" s="1">
        <f t="shared" si="5"/>
        <v>1</v>
      </c>
      <c r="B180" s="1" t="s">
        <v>99</v>
      </c>
      <c r="C180" s="1" t="s">
        <v>96</v>
      </c>
      <c r="D180" s="1" t="s">
        <v>149</v>
      </c>
      <c r="E180" s="1">
        <v>99.459000000000003</v>
      </c>
      <c r="F180" s="1">
        <f t="shared" si="0"/>
        <v>99.5</v>
      </c>
      <c r="G180" s="1">
        <v>14430</v>
      </c>
      <c r="H180" s="1">
        <v>78</v>
      </c>
      <c r="I180" s="1">
        <v>0</v>
      </c>
      <c r="J180" s="1">
        <v>1</v>
      </c>
      <c r="K180" s="1">
        <v>14430</v>
      </c>
      <c r="L180" s="1">
        <v>1</v>
      </c>
      <c r="M180" s="1">
        <v>14430</v>
      </c>
      <c r="N180" s="1">
        <v>0</v>
      </c>
      <c r="O180" s="1">
        <v>26321</v>
      </c>
      <c r="P180" s="1" t="s">
        <v>5067</v>
      </c>
      <c r="Q180" s="66">
        <f t="shared" si="1"/>
        <v>1</v>
      </c>
      <c r="R180" s="1">
        <f t="shared" si="2"/>
        <v>1</v>
      </c>
      <c r="S180" s="66">
        <f t="shared" si="3"/>
        <v>99.5</v>
      </c>
      <c r="T180" s="1">
        <f t="shared" si="4"/>
        <v>99.5</v>
      </c>
    </row>
    <row r="181" spans="1:20" ht="15.75" customHeight="1" x14ac:dyDescent="0.2">
      <c r="A181" s="1">
        <f t="shared" si="5"/>
        <v>-1</v>
      </c>
      <c r="B181" s="1" t="s">
        <v>648</v>
      </c>
      <c r="C181" s="1" t="s">
        <v>3246</v>
      </c>
      <c r="D181" s="1" t="s">
        <v>3254</v>
      </c>
      <c r="E181" s="1">
        <v>90.247</v>
      </c>
      <c r="F181" s="1">
        <f t="shared" si="0"/>
        <v>90.2</v>
      </c>
      <c r="G181" s="1">
        <v>14437</v>
      </c>
      <c r="H181" s="1">
        <v>1394</v>
      </c>
      <c r="I181" s="1">
        <v>12</v>
      </c>
      <c r="J181" s="1">
        <v>1</v>
      </c>
      <c r="K181" s="1">
        <v>14430</v>
      </c>
      <c r="L181" s="1">
        <v>1</v>
      </c>
      <c r="M181" s="1">
        <v>14430</v>
      </c>
      <c r="N181" s="1">
        <v>0</v>
      </c>
      <c r="O181" s="1">
        <v>19178</v>
      </c>
      <c r="P181" s="1" t="s">
        <v>178</v>
      </c>
      <c r="Q181" s="66">
        <f t="shared" si="1"/>
        <v>0</v>
      </c>
      <c r="R181" s="1">
        <f t="shared" si="2"/>
        <v>0</v>
      </c>
      <c r="S181" s="66">
        <f t="shared" si="3"/>
        <v>90.2</v>
      </c>
      <c r="T181" s="1">
        <f t="shared" si="4"/>
        <v>90.2</v>
      </c>
    </row>
    <row r="182" spans="1:20" ht="15.75" customHeight="1" x14ac:dyDescent="0.2">
      <c r="A182" s="1">
        <f t="shared" si="5"/>
        <v>1</v>
      </c>
      <c r="B182" s="1" t="s">
        <v>656</v>
      </c>
      <c r="C182" s="1" t="s">
        <v>3976</v>
      </c>
      <c r="D182" s="1" t="s">
        <v>3981</v>
      </c>
      <c r="E182" s="1">
        <v>99.667000000000002</v>
      </c>
      <c r="F182" s="1">
        <f t="shared" si="0"/>
        <v>99.7</v>
      </c>
      <c r="G182" s="1">
        <v>14430</v>
      </c>
      <c r="H182" s="1">
        <v>48</v>
      </c>
      <c r="I182" s="1">
        <v>0</v>
      </c>
      <c r="J182" s="1">
        <v>1</v>
      </c>
      <c r="K182" s="1">
        <v>14430</v>
      </c>
      <c r="L182" s="1">
        <v>1</v>
      </c>
      <c r="M182" s="1">
        <v>14430</v>
      </c>
      <c r="N182" s="1">
        <v>0</v>
      </c>
      <c r="O182" s="1">
        <v>26458</v>
      </c>
      <c r="P182" s="1" t="s">
        <v>178</v>
      </c>
      <c r="Q182" s="66">
        <f t="shared" si="1"/>
        <v>1</v>
      </c>
      <c r="R182" s="1">
        <f t="shared" si="2"/>
        <v>1</v>
      </c>
      <c r="S182" s="66">
        <f t="shared" si="3"/>
        <v>99.7</v>
      </c>
      <c r="T182" s="1">
        <f t="shared" si="4"/>
        <v>99.7</v>
      </c>
    </row>
    <row r="183" spans="1:20" ht="15.75" customHeight="1" x14ac:dyDescent="0.2">
      <c r="A183" s="1">
        <f t="shared" si="5"/>
        <v>-1</v>
      </c>
      <c r="B183" s="1" t="s">
        <v>660</v>
      </c>
      <c r="C183" s="1" t="s">
        <v>3588</v>
      </c>
      <c r="D183" s="1" t="s">
        <v>3596</v>
      </c>
      <c r="E183" s="1">
        <v>99.001999999999995</v>
      </c>
      <c r="F183" s="1">
        <f t="shared" si="0"/>
        <v>99</v>
      </c>
      <c r="G183" s="1">
        <v>14430</v>
      </c>
      <c r="H183" s="1">
        <v>144</v>
      </c>
      <c r="I183" s="1">
        <v>0</v>
      </c>
      <c r="J183" s="1">
        <v>1</v>
      </c>
      <c r="K183" s="1">
        <v>14430</v>
      </c>
      <c r="L183" s="1">
        <v>1</v>
      </c>
      <c r="M183" s="1">
        <v>14430</v>
      </c>
      <c r="N183" s="1">
        <v>0</v>
      </c>
      <c r="O183" s="1">
        <v>26057</v>
      </c>
      <c r="P183" s="1" t="s">
        <v>178</v>
      </c>
      <c r="Q183" s="66">
        <f t="shared" si="1"/>
        <v>1</v>
      </c>
      <c r="R183" s="1">
        <f t="shared" si="2"/>
        <v>1</v>
      </c>
      <c r="S183" s="66">
        <f t="shared" si="3"/>
        <v>99</v>
      </c>
      <c r="T183" s="1">
        <f t="shared" si="4"/>
        <v>99</v>
      </c>
    </row>
    <row r="184" spans="1:20" ht="15.75" customHeight="1" x14ac:dyDescent="0.2">
      <c r="A184" s="1">
        <f t="shared" si="5"/>
        <v>1</v>
      </c>
      <c r="B184" s="1" t="s">
        <v>661</v>
      </c>
      <c r="C184" s="1" t="s">
        <v>3570</v>
      </c>
      <c r="D184" s="1" t="s">
        <v>3578</v>
      </c>
      <c r="E184" s="1">
        <v>99.272000000000006</v>
      </c>
      <c r="F184" s="1">
        <f t="shared" si="0"/>
        <v>99.3</v>
      </c>
      <c r="G184" s="1">
        <v>14430</v>
      </c>
      <c r="H184" s="1">
        <v>105</v>
      </c>
      <c r="I184" s="1">
        <v>0</v>
      </c>
      <c r="J184" s="1">
        <v>1</v>
      </c>
      <c r="K184" s="1">
        <v>14430</v>
      </c>
      <c r="L184" s="1">
        <v>1</v>
      </c>
      <c r="M184" s="1">
        <v>14430</v>
      </c>
      <c r="N184" s="1">
        <v>0</v>
      </c>
      <c r="O184" s="1">
        <v>26245</v>
      </c>
      <c r="P184" s="1" t="s">
        <v>178</v>
      </c>
      <c r="Q184" s="66">
        <f t="shared" si="1"/>
        <v>1</v>
      </c>
      <c r="R184" s="1">
        <f t="shared" si="2"/>
        <v>1</v>
      </c>
      <c r="S184" s="66">
        <f t="shared" si="3"/>
        <v>99.3</v>
      </c>
      <c r="T184" s="1">
        <f t="shared" si="4"/>
        <v>99.3</v>
      </c>
    </row>
    <row r="185" spans="1:20" ht="15.75" customHeight="1" x14ac:dyDescent="0.2">
      <c r="A185" s="1">
        <f t="shared" si="5"/>
        <v>-1</v>
      </c>
      <c r="B185" s="1" t="s">
        <v>666</v>
      </c>
      <c r="C185" s="1" t="s">
        <v>2998</v>
      </c>
      <c r="D185" s="1" t="s">
        <v>3003</v>
      </c>
      <c r="E185" s="1">
        <v>99.888999999999996</v>
      </c>
      <c r="F185" s="1">
        <f t="shared" si="0"/>
        <v>99.9</v>
      </c>
      <c r="G185" s="1">
        <v>14430</v>
      </c>
      <c r="H185" s="1">
        <v>16</v>
      </c>
      <c r="I185" s="1">
        <v>0</v>
      </c>
      <c r="J185" s="1">
        <v>1</v>
      </c>
      <c r="K185" s="1">
        <v>14430</v>
      </c>
      <c r="L185" s="1">
        <v>1</v>
      </c>
      <c r="M185" s="1">
        <v>14430</v>
      </c>
      <c r="N185" s="1">
        <v>0</v>
      </c>
      <c r="O185" s="1">
        <v>26583</v>
      </c>
      <c r="P185" s="1" t="s">
        <v>178</v>
      </c>
      <c r="Q185" s="66">
        <f t="shared" si="1"/>
        <v>1</v>
      </c>
      <c r="R185" s="1">
        <f t="shared" si="2"/>
        <v>1</v>
      </c>
      <c r="S185" s="66">
        <f t="shared" si="3"/>
        <v>99.9</v>
      </c>
      <c r="T185" s="1">
        <f t="shared" si="4"/>
        <v>99.9</v>
      </c>
    </row>
    <row r="186" spans="1:20" ht="15.75" customHeight="1" x14ac:dyDescent="0.2">
      <c r="A186" s="1">
        <f t="shared" si="5"/>
        <v>1</v>
      </c>
      <c r="B186" s="1" t="s">
        <v>668</v>
      </c>
      <c r="C186" s="1" t="s">
        <v>2011</v>
      </c>
      <c r="D186" s="1" t="s">
        <v>2014</v>
      </c>
      <c r="E186" s="1">
        <v>76.686000000000007</v>
      </c>
      <c r="F186" s="1">
        <f t="shared" si="0"/>
        <v>76.7</v>
      </c>
      <c r="G186" s="1">
        <v>11165</v>
      </c>
      <c r="H186" s="1">
        <v>2503</v>
      </c>
      <c r="I186" s="1">
        <v>89</v>
      </c>
      <c r="J186" s="1">
        <v>3305</v>
      </c>
      <c r="K186" s="1">
        <v>14420</v>
      </c>
      <c r="L186" s="1">
        <v>3307</v>
      </c>
      <c r="M186" s="1">
        <v>14420</v>
      </c>
      <c r="N186" s="1">
        <v>0</v>
      </c>
      <c r="O186" s="1">
        <v>6800</v>
      </c>
      <c r="P186" s="1" t="s">
        <v>178</v>
      </c>
      <c r="Q186" s="66">
        <f t="shared" si="1"/>
        <v>0</v>
      </c>
      <c r="R186" s="1">
        <f t="shared" si="2"/>
        <v>0</v>
      </c>
      <c r="S186" s="66">
        <f t="shared" si="3"/>
        <v>76.7</v>
      </c>
      <c r="T186" s="1">
        <f t="shared" si="4"/>
        <v>76.7</v>
      </c>
    </row>
    <row r="187" spans="1:20" ht="15.75" customHeight="1" x14ac:dyDescent="0.2">
      <c r="A187" s="1">
        <f t="shared" si="5"/>
        <v>-1</v>
      </c>
      <c r="B187" s="1" t="s">
        <v>671</v>
      </c>
      <c r="C187" s="1" t="s">
        <v>1943</v>
      </c>
      <c r="D187" s="1" t="s">
        <v>1946</v>
      </c>
      <c r="E187" s="1">
        <v>81.001999999999995</v>
      </c>
      <c r="F187" s="1">
        <f t="shared" si="0"/>
        <v>81</v>
      </c>
      <c r="G187" s="1">
        <v>14475</v>
      </c>
      <c r="H187" s="1">
        <v>2634</v>
      </c>
      <c r="I187" s="1">
        <v>100</v>
      </c>
      <c r="J187" s="1">
        <v>1</v>
      </c>
      <c r="K187" s="1">
        <v>14417</v>
      </c>
      <c r="L187" s="1">
        <v>1</v>
      </c>
      <c r="M187" s="1">
        <v>14417</v>
      </c>
      <c r="N187" s="1">
        <v>0</v>
      </c>
      <c r="O187" s="1">
        <v>11516</v>
      </c>
      <c r="P187" s="1" t="s">
        <v>178</v>
      </c>
      <c r="Q187" s="66">
        <f t="shared" si="1"/>
        <v>0</v>
      </c>
      <c r="R187" s="1">
        <f t="shared" si="2"/>
        <v>0</v>
      </c>
      <c r="S187" s="66">
        <f t="shared" si="3"/>
        <v>81</v>
      </c>
      <c r="T187" s="1">
        <f t="shared" si="4"/>
        <v>81</v>
      </c>
    </row>
    <row r="188" spans="1:20" ht="15.75" customHeight="1" x14ac:dyDescent="0.2">
      <c r="A188" s="1">
        <f t="shared" si="5"/>
        <v>1</v>
      </c>
      <c r="B188" s="1" t="s">
        <v>675</v>
      </c>
      <c r="C188" s="1" t="s">
        <v>4144</v>
      </c>
      <c r="D188" s="1" t="s">
        <v>3237</v>
      </c>
      <c r="E188" s="1">
        <v>86.2</v>
      </c>
      <c r="F188" s="1">
        <f t="shared" si="0"/>
        <v>86.2</v>
      </c>
      <c r="G188" s="1">
        <v>5587</v>
      </c>
      <c r="H188" s="1">
        <v>741</v>
      </c>
      <c r="I188" s="1">
        <v>28</v>
      </c>
      <c r="J188" s="1">
        <v>1</v>
      </c>
      <c r="K188" s="1">
        <v>5572</v>
      </c>
      <c r="L188" s="1">
        <v>1</v>
      </c>
      <c r="M188" s="1">
        <v>5572</v>
      </c>
      <c r="N188" s="65">
        <v>0</v>
      </c>
      <c r="O188" s="1">
        <v>6093</v>
      </c>
      <c r="P188" s="1" t="s">
        <v>5067</v>
      </c>
      <c r="Q188" s="66">
        <f t="shared" si="1"/>
        <v>0</v>
      </c>
      <c r="R188" s="1" t="str">
        <f t="shared" si="2"/>
        <v/>
      </c>
      <c r="S188" s="66">
        <f t="shared" si="3"/>
        <v>86.2</v>
      </c>
      <c r="T188" s="1" t="str">
        <f t="shared" si="4"/>
        <v/>
      </c>
    </row>
    <row r="189" spans="1:20" ht="15.75" customHeight="1" x14ac:dyDescent="0.2">
      <c r="A189" s="1">
        <f t="shared" si="5"/>
        <v>1</v>
      </c>
      <c r="B189" s="1" t="s">
        <v>675</v>
      </c>
      <c r="C189" s="1" t="s">
        <v>4140</v>
      </c>
      <c r="D189" s="1" t="s">
        <v>4144</v>
      </c>
      <c r="E189" s="1">
        <v>81.451999999999998</v>
      </c>
      <c r="F189" s="1">
        <f t="shared" si="0"/>
        <v>81.5</v>
      </c>
      <c r="G189" s="1">
        <v>11430</v>
      </c>
      <c r="H189" s="1">
        <v>2022</v>
      </c>
      <c r="I189" s="1">
        <v>89</v>
      </c>
      <c r="J189" s="1">
        <v>3050</v>
      </c>
      <c r="K189" s="1">
        <v>14430</v>
      </c>
      <c r="L189" s="1">
        <v>3050</v>
      </c>
      <c r="M189" s="1">
        <v>14430</v>
      </c>
      <c r="N189" s="65">
        <v>0</v>
      </c>
      <c r="O189" s="1">
        <v>9439</v>
      </c>
      <c r="P189" s="1" t="s">
        <v>5067</v>
      </c>
      <c r="Q189" s="66" t="str">
        <f t="shared" si="1"/>
        <v>0, 0</v>
      </c>
      <c r="R189" s="1" t="str">
        <f t="shared" si="2"/>
        <v/>
      </c>
      <c r="S189" s="66" t="str">
        <f t="shared" si="3"/>
        <v>86.2, 81.5</v>
      </c>
      <c r="T189" s="1" t="str">
        <f t="shared" si="4"/>
        <v/>
      </c>
    </row>
    <row r="190" spans="1:20" ht="15.75" customHeight="1" x14ac:dyDescent="0.2">
      <c r="A190" s="1">
        <f t="shared" si="5"/>
        <v>1</v>
      </c>
      <c r="B190" s="1" t="s">
        <v>675</v>
      </c>
      <c r="C190" s="1" t="s">
        <v>3229</v>
      </c>
      <c r="D190" s="1" t="s">
        <v>3237</v>
      </c>
      <c r="E190" s="1">
        <v>77.224000000000004</v>
      </c>
      <c r="F190" s="1">
        <f t="shared" si="0"/>
        <v>77.2</v>
      </c>
      <c r="G190" s="1">
        <v>281</v>
      </c>
      <c r="H190" s="1">
        <v>58</v>
      </c>
      <c r="I190" s="1">
        <v>4</v>
      </c>
      <c r="J190" s="1">
        <v>1548</v>
      </c>
      <c r="K190" s="1">
        <v>1825</v>
      </c>
      <c r="L190" s="1">
        <v>1548</v>
      </c>
      <c r="M190" s="1">
        <v>1825</v>
      </c>
      <c r="N190" s="65">
        <v>4.5999999999999998E-43</v>
      </c>
      <c r="O190" s="1">
        <v>178</v>
      </c>
      <c r="P190" s="1" t="s">
        <v>5067</v>
      </c>
      <c r="Q190" s="66" t="str">
        <f t="shared" si="1"/>
        <v>0, 0, 0</v>
      </c>
      <c r="R190" s="1" t="str">
        <f t="shared" si="2"/>
        <v/>
      </c>
      <c r="S190" s="66" t="str">
        <f t="shared" si="3"/>
        <v>86.2, 81.5, 77.2</v>
      </c>
      <c r="T190" s="1" t="str">
        <f t="shared" si="4"/>
        <v/>
      </c>
    </row>
    <row r="191" spans="1:20" ht="15.75" customHeight="1" x14ac:dyDescent="0.2">
      <c r="A191" s="1">
        <f t="shared" si="5"/>
        <v>1</v>
      </c>
      <c r="B191" s="1" t="s">
        <v>675</v>
      </c>
      <c r="C191" s="1" t="s">
        <v>3229</v>
      </c>
      <c r="D191" s="1" t="s">
        <v>4140</v>
      </c>
      <c r="E191" s="1">
        <v>75.882000000000005</v>
      </c>
      <c r="F191" s="1">
        <f t="shared" si="0"/>
        <v>75.900000000000006</v>
      </c>
      <c r="G191" s="1">
        <v>11361</v>
      </c>
      <c r="H191" s="1">
        <v>2690</v>
      </c>
      <c r="I191" s="1">
        <v>48</v>
      </c>
      <c r="J191" s="1">
        <v>3095</v>
      </c>
      <c r="K191" s="1">
        <v>14430</v>
      </c>
      <c r="L191" s="1">
        <v>3095</v>
      </c>
      <c r="M191" s="1">
        <v>14430</v>
      </c>
      <c r="N191" s="1">
        <v>0</v>
      </c>
      <c r="O191" s="1">
        <v>6407</v>
      </c>
      <c r="P191" s="1" t="s">
        <v>5067</v>
      </c>
      <c r="Q191" s="66" t="str">
        <f t="shared" si="1"/>
        <v>0, 0, 0, 0</v>
      </c>
      <c r="R191" s="1" t="str">
        <f t="shared" si="2"/>
        <v/>
      </c>
      <c r="S191" s="66" t="str">
        <f t="shared" si="3"/>
        <v>86.2, 81.5, 77.2, 75.9</v>
      </c>
      <c r="T191" s="1" t="str">
        <f t="shared" si="4"/>
        <v/>
      </c>
    </row>
    <row r="192" spans="1:20" ht="15.75" customHeight="1" x14ac:dyDescent="0.2">
      <c r="A192" s="1">
        <f t="shared" si="5"/>
        <v>1</v>
      </c>
      <c r="B192" s="1" t="s">
        <v>675</v>
      </c>
      <c r="C192" s="1" t="s">
        <v>3229</v>
      </c>
      <c r="D192" s="1" t="s">
        <v>4144</v>
      </c>
      <c r="E192" s="1">
        <v>75.126000000000005</v>
      </c>
      <c r="F192" s="1">
        <f t="shared" si="0"/>
        <v>75.099999999999994</v>
      </c>
      <c r="G192" s="1">
        <v>12929</v>
      </c>
      <c r="H192" s="1">
        <v>3124</v>
      </c>
      <c r="I192" s="1">
        <v>86</v>
      </c>
      <c r="J192" s="1">
        <v>1548</v>
      </c>
      <c r="K192" s="1">
        <v>14430</v>
      </c>
      <c r="L192" s="1">
        <v>1548</v>
      </c>
      <c r="M192" s="1">
        <v>14430</v>
      </c>
      <c r="N192" s="1">
        <v>0</v>
      </c>
      <c r="O192" s="1">
        <v>6697</v>
      </c>
      <c r="P192" s="1" t="s">
        <v>5067</v>
      </c>
      <c r="Q192" s="66" t="str">
        <f t="shared" si="1"/>
        <v>0, 0, 0, 0, 0</v>
      </c>
      <c r="R192" s="1" t="str">
        <f t="shared" si="2"/>
        <v/>
      </c>
      <c r="S192" s="66" t="str">
        <f t="shared" si="3"/>
        <v>86.2, 81.5, 77.2, 75.9, 75.1</v>
      </c>
      <c r="T192" s="1" t="str">
        <f t="shared" si="4"/>
        <v/>
      </c>
    </row>
    <row r="193" spans="1:20" ht="15.75" customHeight="1" x14ac:dyDescent="0.2">
      <c r="A193" s="1">
        <f t="shared" si="5"/>
        <v>1</v>
      </c>
      <c r="B193" s="1" t="s">
        <v>675</v>
      </c>
      <c r="C193" s="1" t="s">
        <v>4140</v>
      </c>
      <c r="D193" s="1" t="s">
        <v>3237</v>
      </c>
      <c r="F193" s="1">
        <f t="shared" si="0"/>
        <v>70</v>
      </c>
      <c r="N193" s="65"/>
      <c r="P193" s="1" t="s">
        <v>5067</v>
      </c>
      <c r="Q193" s="66" t="str">
        <f t="shared" si="1"/>
        <v>0, 0, 0, 0, 0, 0</v>
      </c>
      <c r="R193" s="1" t="str">
        <f t="shared" si="2"/>
        <v>0, 0, 0, 0, 0, 0</v>
      </c>
      <c r="S193" s="66" t="str">
        <f t="shared" si="3"/>
        <v>86.2, 81.5, 77.2, 75.9, 75.1, 70</v>
      </c>
      <c r="T193" s="1" t="str">
        <f t="shared" si="4"/>
        <v>86.2, 81.5, 77.2, 75.9, 75.1, 70</v>
      </c>
    </row>
    <row r="194" spans="1:20" ht="15.75" customHeight="1" x14ac:dyDescent="0.2">
      <c r="A194" s="1">
        <f t="shared" si="5"/>
        <v>-1</v>
      </c>
      <c r="B194" s="1" t="s">
        <v>680</v>
      </c>
      <c r="C194" s="1" t="s">
        <v>1950</v>
      </c>
      <c r="D194" s="1" t="s">
        <v>1953</v>
      </c>
      <c r="E194" s="1">
        <v>92.471000000000004</v>
      </c>
      <c r="F194" s="1">
        <f t="shared" si="0"/>
        <v>92.5</v>
      </c>
      <c r="G194" s="1">
        <v>14438</v>
      </c>
      <c r="H194" s="1">
        <v>1067</v>
      </c>
      <c r="I194" s="1">
        <v>19</v>
      </c>
      <c r="J194" s="1">
        <v>1</v>
      </c>
      <c r="K194" s="1">
        <v>14428</v>
      </c>
      <c r="L194" s="1">
        <v>1</v>
      </c>
      <c r="M194" s="1">
        <v>14428</v>
      </c>
      <c r="N194" s="65">
        <v>0</v>
      </c>
      <c r="O194" s="1">
        <v>20687</v>
      </c>
      <c r="P194" s="1" t="s">
        <v>178</v>
      </c>
      <c r="Q194" s="66">
        <f t="shared" si="1"/>
        <v>0</v>
      </c>
      <c r="R194" s="1">
        <f t="shared" si="2"/>
        <v>0</v>
      </c>
      <c r="S194" s="66">
        <f t="shared" si="3"/>
        <v>92.5</v>
      </c>
      <c r="T194" s="1">
        <f t="shared" si="4"/>
        <v>92.5</v>
      </c>
    </row>
    <row r="195" spans="1:20" ht="15.75" customHeight="1" x14ac:dyDescent="0.2">
      <c r="A195" s="1">
        <f t="shared" si="5"/>
        <v>1</v>
      </c>
      <c r="B195" s="1" t="s">
        <v>681</v>
      </c>
      <c r="C195" s="1" t="s">
        <v>1892</v>
      </c>
      <c r="D195" s="1" t="s">
        <v>1773</v>
      </c>
      <c r="E195" s="1">
        <v>73.552999999999997</v>
      </c>
      <c r="F195" s="1">
        <f t="shared" si="0"/>
        <v>73.599999999999994</v>
      </c>
      <c r="G195" s="1">
        <v>9570</v>
      </c>
      <c r="H195" s="1">
        <v>2341</v>
      </c>
      <c r="I195" s="1">
        <v>167</v>
      </c>
      <c r="J195" s="1">
        <v>4944</v>
      </c>
      <c r="K195" s="1">
        <v>14418</v>
      </c>
      <c r="L195" s="1">
        <v>4944</v>
      </c>
      <c r="M195" s="1">
        <v>14418</v>
      </c>
      <c r="N195" s="1">
        <v>0</v>
      </c>
      <c r="O195" s="1">
        <v>3687</v>
      </c>
      <c r="P195" s="1" t="s">
        <v>178</v>
      </c>
      <c r="Q195" s="66">
        <f t="shared" si="1"/>
        <v>0</v>
      </c>
      <c r="R195" s="1">
        <f t="shared" si="2"/>
        <v>0</v>
      </c>
      <c r="S195" s="66">
        <f t="shared" si="3"/>
        <v>73.599999999999994</v>
      </c>
      <c r="T195" s="1">
        <f t="shared" si="4"/>
        <v>73.599999999999994</v>
      </c>
    </row>
    <row r="196" spans="1:20" ht="15.75" customHeight="1" x14ac:dyDescent="0.2">
      <c r="A196" s="1">
        <f t="shared" si="5"/>
        <v>-1</v>
      </c>
      <c r="B196" s="1" t="s">
        <v>688</v>
      </c>
      <c r="C196" s="1" t="s">
        <v>1855</v>
      </c>
      <c r="D196" s="1" t="s">
        <v>1858</v>
      </c>
      <c r="E196" s="1">
        <v>82.998999999999995</v>
      </c>
      <c r="F196" s="1">
        <f t="shared" si="0"/>
        <v>83</v>
      </c>
      <c r="G196" s="1">
        <v>14458</v>
      </c>
      <c r="H196" s="1">
        <v>2382</v>
      </c>
      <c r="I196" s="1">
        <v>68</v>
      </c>
      <c r="J196" s="1">
        <v>1</v>
      </c>
      <c r="K196" s="1">
        <v>14420</v>
      </c>
      <c r="L196" s="1">
        <v>1</v>
      </c>
      <c r="M196" s="1">
        <v>14420</v>
      </c>
      <c r="N196" s="1">
        <v>0</v>
      </c>
      <c r="O196" s="1">
        <v>13200</v>
      </c>
      <c r="P196" s="1" t="s">
        <v>178</v>
      </c>
      <c r="Q196" s="66">
        <f t="shared" si="1"/>
        <v>0</v>
      </c>
      <c r="R196" s="1">
        <f t="shared" si="2"/>
        <v>0</v>
      </c>
      <c r="S196" s="66">
        <f t="shared" si="3"/>
        <v>83</v>
      </c>
      <c r="T196" s="1">
        <f t="shared" si="4"/>
        <v>83</v>
      </c>
    </row>
    <row r="197" spans="1:20" ht="15.75" customHeight="1" x14ac:dyDescent="0.2">
      <c r="A197" s="1">
        <f t="shared" si="5"/>
        <v>1</v>
      </c>
      <c r="B197" s="1" t="s">
        <v>690</v>
      </c>
      <c r="C197" s="1" t="s">
        <v>1545</v>
      </c>
      <c r="D197" s="1" t="s">
        <v>1535</v>
      </c>
      <c r="E197" s="1">
        <v>99.465999999999994</v>
      </c>
      <c r="F197" s="1">
        <f t="shared" si="0"/>
        <v>99.5</v>
      </c>
      <c r="G197" s="1">
        <v>14430</v>
      </c>
      <c r="H197" s="1">
        <v>77</v>
      </c>
      <c r="I197" s="1">
        <v>0</v>
      </c>
      <c r="J197" s="1">
        <v>1</v>
      </c>
      <c r="K197" s="1">
        <v>14430</v>
      </c>
      <c r="L197" s="1">
        <v>1</v>
      </c>
      <c r="M197" s="1">
        <v>14430</v>
      </c>
      <c r="N197" s="1">
        <v>0</v>
      </c>
      <c r="O197" s="1">
        <v>26339</v>
      </c>
      <c r="P197" s="1" t="s">
        <v>178</v>
      </c>
      <c r="Q197" s="66">
        <f t="shared" si="1"/>
        <v>1</v>
      </c>
      <c r="R197" s="1">
        <f t="shared" si="2"/>
        <v>1</v>
      </c>
      <c r="S197" s="66">
        <f t="shared" si="3"/>
        <v>99.5</v>
      </c>
      <c r="T197" s="1">
        <f t="shared" si="4"/>
        <v>99.5</v>
      </c>
    </row>
    <row r="198" spans="1:20" ht="15.75" customHeight="1" x14ac:dyDescent="0.2">
      <c r="A198" s="1">
        <f t="shared" si="5"/>
        <v>-1</v>
      </c>
      <c r="B198" s="1" t="s">
        <v>695</v>
      </c>
      <c r="C198" s="1" t="s">
        <v>2819</v>
      </c>
      <c r="D198" s="1" t="s">
        <v>2786</v>
      </c>
      <c r="E198" s="1">
        <v>99.597999999999999</v>
      </c>
      <c r="F198" s="1">
        <f t="shared" si="0"/>
        <v>99.6</v>
      </c>
      <c r="G198" s="1">
        <v>14430</v>
      </c>
      <c r="H198" s="1">
        <v>58</v>
      </c>
      <c r="I198" s="1">
        <v>0</v>
      </c>
      <c r="J198" s="1">
        <v>1</v>
      </c>
      <c r="K198" s="1">
        <v>14430</v>
      </c>
      <c r="L198" s="1">
        <v>1</v>
      </c>
      <c r="M198" s="1">
        <v>14430</v>
      </c>
      <c r="N198" s="1">
        <v>0</v>
      </c>
      <c r="O198" s="1">
        <v>26408</v>
      </c>
      <c r="P198" s="1" t="s">
        <v>178</v>
      </c>
      <c r="Q198" s="66">
        <f t="shared" si="1"/>
        <v>1</v>
      </c>
      <c r="R198" s="1">
        <f t="shared" si="2"/>
        <v>1</v>
      </c>
      <c r="S198" s="66">
        <f t="shared" si="3"/>
        <v>99.6</v>
      </c>
      <c r="T198" s="1">
        <f t="shared" si="4"/>
        <v>99.6</v>
      </c>
    </row>
    <row r="199" spans="1:20" ht="15.75" customHeight="1" x14ac:dyDescent="0.2">
      <c r="A199" s="1">
        <f t="shared" si="5"/>
        <v>1</v>
      </c>
      <c r="B199" s="1" t="s">
        <v>700</v>
      </c>
      <c r="C199" s="1" t="s">
        <v>2346</v>
      </c>
      <c r="D199" s="1" t="s">
        <v>2334</v>
      </c>
      <c r="E199" s="1">
        <v>99.896000000000001</v>
      </c>
      <c r="F199" s="1">
        <f t="shared" si="0"/>
        <v>99.9</v>
      </c>
      <c r="G199" s="1">
        <v>14430</v>
      </c>
      <c r="H199" s="1">
        <v>15</v>
      </c>
      <c r="I199" s="1">
        <v>0</v>
      </c>
      <c r="J199" s="1">
        <v>1</v>
      </c>
      <c r="K199" s="1">
        <v>14430</v>
      </c>
      <c r="L199" s="1">
        <v>1</v>
      </c>
      <c r="M199" s="1">
        <v>14430</v>
      </c>
      <c r="N199" s="1">
        <v>0</v>
      </c>
      <c r="O199" s="1">
        <v>26587</v>
      </c>
      <c r="P199" s="1" t="s">
        <v>5067</v>
      </c>
      <c r="Q199" s="66">
        <f t="shared" si="1"/>
        <v>1</v>
      </c>
      <c r="R199" s="1" t="str">
        <f t="shared" si="2"/>
        <v/>
      </c>
      <c r="S199" s="66">
        <f t="shared" si="3"/>
        <v>99.9</v>
      </c>
      <c r="T199" s="1" t="str">
        <f t="shared" si="4"/>
        <v/>
      </c>
    </row>
    <row r="200" spans="1:20" ht="15.75" customHeight="1" x14ac:dyDescent="0.2">
      <c r="A200" s="1">
        <f t="shared" si="5"/>
        <v>1</v>
      </c>
      <c r="B200" s="1" t="s">
        <v>700</v>
      </c>
      <c r="C200" s="1" t="s">
        <v>2346</v>
      </c>
      <c r="D200" s="1" t="s">
        <v>4166</v>
      </c>
      <c r="E200" s="1">
        <v>99.016000000000005</v>
      </c>
      <c r="F200" s="1">
        <f t="shared" si="0"/>
        <v>99</v>
      </c>
      <c r="G200" s="1">
        <v>14430</v>
      </c>
      <c r="H200" s="1">
        <v>142</v>
      </c>
      <c r="I200" s="1">
        <v>0</v>
      </c>
      <c r="J200" s="1">
        <v>1</v>
      </c>
      <c r="K200" s="1">
        <v>14430</v>
      </c>
      <c r="L200" s="1">
        <v>1</v>
      </c>
      <c r="M200" s="1">
        <v>14430</v>
      </c>
      <c r="N200" s="1">
        <v>0</v>
      </c>
      <c r="O200" s="1">
        <v>26097</v>
      </c>
      <c r="P200" s="1" t="s">
        <v>5067</v>
      </c>
      <c r="Q200" s="66" t="str">
        <f t="shared" si="1"/>
        <v>1, 1</v>
      </c>
      <c r="R200" s="1" t="str">
        <f t="shared" si="2"/>
        <v/>
      </c>
      <c r="S200" s="66" t="str">
        <f t="shared" si="3"/>
        <v>99.9, 99</v>
      </c>
      <c r="T200" s="1" t="str">
        <f t="shared" si="4"/>
        <v/>
      </c>
    </row>
    <row r="201" spans="1:20" ht="15.75" customHeight="1" x14ac:dyDescent="0.2">
      <c r="A201" s="1">
        <f t="shared" si="5"/>
        <v>1</v>
      </c>
      <c r="B201" s="1" t="s">
        <v>700</v>
      </c>
      <c r="C201" s="1" t="s">
        <v>2334</v>
      </c>
      <c r="D201" s="1" t="s">
        <v>4166</v>
      </c>
      <c r="E201" s="1">
        <v>99.001999999999995</v>
      </c>
      <c r="F201" s="1">
        <f t="shared" si="0"/>
        <v>99</v>
      </c>
      <c r="G201" s="1">
        <v>14430</v>
      </c>
      <c r="H201" s="1">
        <v>144</v>
      </c>
      <c r="I201" s="1">
        <v>0</v>
      </c>
      <c r="J201" s="1">
        <v>1</v>
      </c>
      <c r="K201" s="1">
        <v>14430</v>
      </c>
      <c r="L201" s="1">
        <v>1</v>
      </c>
      <c r="M201" s="1">
        <v>14430</v>
      </c>
      <c r="N201" s="1">
        <v>0</v>
      </c>
      <c r="O201" s="1">
        <v>26090</v>
      </c>
      <c r="P201" s="1" t="s">
        <v>5067</v>
      </c>
      <c r="Q201" s="66" t="str">
        <f t="shared" si="1"/>
        <v>1, 1, 1</v>
      </c>
      <c r="R201" s="1" t="str">
        <f t="shared" si="2"/>
        <v/>
      </c>
      <c r="S201" s="66" t="str">
        <f t="shared" si="3"/>
        <v>99.9, 99, 99</v>
      </c>
      <c r="T201" s="1" t="str">
        <f t="shared" si="4"/>
        <v/>
      </c>
    </row>
    <row r="202" spans="1:20" ht="15.75" customHeight="1" x14ac:dyDescent="0.2">
      <c r="A202" s="1">
        <f t="shared" si="5"/>
        <v>1</v>
      </c>
      <c r="B202" s="1" t="s">
        <v>700</v>
      </c>
      <c r="C202" s="1" t="s">
        <v>2346</v>
      </c>
      <c r="D202" s="1" t="s">
        <v>2340</v>
      </c>
      <c r="E202" s="1">
        <v>84.05</v>
      </c>
      <c r="F202" s="1">
        <f t="shared" si="0"/>
        <v>84.1</v>
      </c>
      <c r="G202" s="1">
        <v>14395</v>
      </c>
      <c r="H202" s="1">
        <v>2202</v>
      </c>
      <c r="I202" s="1">
        <v>87</v>
      </c>
      <c r="J202" s="1">
        <v>6</v>
      </c>
      <c r="K202" s="1">
        <v>14353</v>
      </c>
      <c r="L202" s="1">
        <v>6</v>
      </c>
      <c r="M202" s="1">
        <v>14353</v>
      </c>
      <c r="N202" s="1">
        <v>0</v>
      </c>
      <c r="O202" s="1">
        <v>13854</v>
      </c>
      <c r="P202" s="1" t="s">
        <v>5067</v>
      </c>
      <c r="Q202" s="66" t="str">
        <f t="shared" si="1"/>
        <v>1, 1, 1, 0</v>
      </c>
      <c r="R202" s="1" t="str">
        <f t="shared" si="2"/>
        <v/>
      </c>
      <c r="S202" s="66" t="str">
        <f t="shared" si="3"/>
        <v>99.9, 99, 99, 84.1</v>
      </c>
      <c r="T202" s="1" t="str">
        <f t="shared" si="4"/>
        <v/>
      </c>
    </row>
    <row r="203" spans="1:20" ht="15.75" customHeight="1" x14ac:dyDescent="0.2">
      <c r="A203" s="1">
        <f t="shared" si="5"/>
        <v>1</v>
      </c>
      <c r="B203" s="1" t="s">
        <v>700</v>
      </c>
      <c r="C203" s="1" t="s">
        <v>2334</v>
      </c>
      <c r="D203" s="1" t="s">
        <v>2340</v>
      </c>
      <c r="E203" s="1">
        <v>84.036000000000001</v>
      </c>
      <c r="F203" s="1">
        <f t="shared" si="0"/>
        <v>84</v>
      </c>
      <c r="G203" s="1">
        <v>14395</v>
      </c>
      <c r="H203" s="1">
        <v>2204</v>
      </c>
      <c r="I203" s="1">
        <v>87</v>
      </c>
      <c r="J203" s="1">
        <v>6</v>
      </c>
      <c r="K203" s="1">
        <v>14353</v>
      </c>
      <c r="L203" s="1">
        <v>6</v>
      </c>
      <c r="M203" s="1">
        <v>14353</v>
      </c>
      <c r="N203" s="1">
        <v>0</v>
      </c>
      <c r="O203" s="1">
        <v>13847</v>
      </c>
      <c r="P203" s="1" t="s">
        <v>5067</v>
      </c>
      <c r="Q203" s="66" t="str">
        <f t="shared" si="1"/>
        <v>1, 1, 1, 0, 0</v>
      </c>
      <c r="R203" s="1" t="str">
        <f t="shared" si="2"/>
        <v/>
      </c>
      <c r="S203" s="66" t="str">
        <f t="shared" si="3"/>
        <v>99.9, 99, 99, 84.1, 84</v>
      </c>
      <c r="T203" s="1" t="str">
        <f t="shared" si="4"/>
        <v/>
      </c>
    </row>
    <row r="204" spans="1:20" ht="15.75" customHeight="1" x14ac:dyDescent="0.2">
      <c r="A204" s="1">
        <f t="shared" si="5"/>
        <v>1</v>
      </c>
      <c r="B204" s="1" t="s">
        <v>700</v>
      </c>
      <c r="C204" s="1" t="s">
        <v>2340</v>
      </c>
      <c r="D204" s="1" t="s">
        <v>4166</v>
      </c>
      <c r="E204" s="1">
        <v>83.432000000000002</v>
      </c>
      <c r="F204" s="1">
        <f t="shared" si="0"/>
        <v>83.4</v>
      </c>
      <c r="G204" s="1">
        <v>14395</v>
      </c>
      <c r="H204" s="1">
        <v>2291</v>
      </c>
      <c r="I204" s="1">
        <v>87</v>
      </c>
      <c r="J204" s="1">
        <v>6</v>
      </c>
      <c r="K204" s="1">
        <v>14353</v>
      </c>
      <c r="L204" s="1">
        <v>6</v>
      </c>
      <c r="M204" s="1">
        <v>14353</v>
      </c>
      <c r="N204" s="1">
        <v>0</v>
      </c>
      <c r="O204" s="1">
        <v>13570</v>
      </c>
      <c r="P204" s="1" t="s">
        <v>5067</v>
      </c>
      <c r="Q204" s="66" t="str">
        <f t="shared" si="1"/>
        <v>1, 1, 1, 0, 0, 0</v>
      </c>
      <c r="R204" s="1" t="str">
        <f t="shared" si="2"/>
        <v>1, 1, 1, 0, 0, 0</v>
      </c>
      <c r="S204" s="66" t="str">
        <f t="shared" si="3"/>
        <v>99.9, 99, 99, 84.1, 84, 83.4</v>
      </c>
      <c r="T204" s="1" t="str">
        <f t="shared" si="4"/>
        <v>99.9, 99, 99, 84.1, 84, 83.4</v>
      </c>
    </row>
    <row r="205" spans="1:20" ht="15.75" customHeight="1" x14ac:dyDescent="0.2">
      <c r="A205" s="1">
        <f t="shared" si="5"/>
        <v>-1</v>
      </c>
      <c r="B205" s="1" t="s">
        <v>702</v>
      </c>
      <c r="C205" s="1" t="s">
        <v>4172</v>
      </c>
      <c r="D205" s="1" t="s">
        <v>4174</v>
      </c>
      <c r="E205" s="1">
        <v>90.465999999999994</v>
      </c>
      <c r="F205" s="1">
        <f t="shared" si="0"/>
        <v>90.5</v>
      </c>
      <c r="G205" s="1">
        <v>14443</v>
      </c>
      <c r="H205" s="1">
        <v>1349</v>
      </c>
      <c r="I205" s="1">
        <v>26</v>
      </c>
      <c r="J205" s="1">
        <v>2</v>
      </c>
      <c r="K205" s="1">
        <v>14430</v>
      </c>
      <c r="L205" s="1">
        <v>2</v>
      </c>
      <c r="M205" s="1">
        <v>14430</v>
      </c>
      <c r="N205" s="1">
        <v>0</v>
      </c>
      <c r="O205" s="1">
        <v>19053</v>
      </c>
      <c r="P205" s="1" t="s">
        <v>178</v>
      </c>
      <c r="Q205" s="66">
        <f t="shared" si="1"/>
        <v>0</v>
      </c>
      <c r="R205" s="1">
        <f t="shared" si="2"/>
        <v>0</v>
      </c>
      <c r="S205" s="66">
        <f t="shared" si="3"/>
        <v>90.5</v>
      </c>
      <c r="T205" s="1">
        <f t="shared" si="4"/>
        <v>90.5</v>
      </c>
    </row>
    <row r="206" spans="1:20" ht="15.75" customHeight="1" x14ac:dyDescent="0.2">
      <c r="A206" s="1">
        <f t="shared" si="5"/>
        <v>1</v>
      </c>
      <c r="B206" s="1" t="s">
        <v>707</v>
      </c>
      <c r="C206" s="1" t="s">
        <v>4179</v>
      </c>
      <c r="D206" s="1" t="s">
        <v>4181</v>
      </c>
      <c r="E206" s="1">
        <v>78.343999999999994</v>
      </c>
      <c r="F206" s="1">
        <f t="shared" si="0"/>
        <v>78.3</v>
      </c>
      <c r="G206" s="1">
        <v>14467</v>
      </c>
      <c r="H206" s="1">
        <v>3015</v>
      </c>
      <c r="I206" s="1">
        <v>108</v>
      </c>
      <c r="J206" s="1">
        <v>1</v>
      </c>
      <c r="K206" s="1">
        <v>14408</v>
      </c>
      <c r="L206" s="1">
        <v>1</v>
      </c>
      <c r="M206" s="1">
        <v>14408</v>
      </c>
      <c r="N206" s="1">
        <v>0</v>
      </c>
      <c r="O206" s="1">
        <v>9657</v>
      </c>
      <c r="P206" s="1" t="s">
        <v>178</v>
      </c>
      <c r="Q206" s="66">
        <f t="shared" si="1"/>
        <v>0</v>
      </c>
      <c r="R206" s="1">
        <f t="shared" si="2"/>
        <v>0</v>
      </c>
      <c r="S206" s="66">
        <f t="shared" si="3"/>
        <v>78.3</v>
      </c>
      <c r="T206" s="1">
        <f t="shared" si="4"/>
        <v>78.3</v>
      </c>
    </row>
    <row r="207" spans="1:20" ht="15.75" customHeight="1" x14ac:dyDescent="0.2">
      <c r="A207" s="1">
        <f t="shared" si="5"/>
        <v>-1</v>
      </c>
      <c r="B207" s="1" t="s">
        <v>709</v>
      </c>
      <c r="C207" s="1" t="s">
        <v>4186</v>
      </c>
      <c r="D207" s="1" t="s">
        <v>4188</v>
      </c>
      <c r="E207" s="1">
        <v>81.498000000000005</v>
      </c>
      <c r="F207" s="1">
        <f t="shared" si="0"/>
        <v>81.5</v>
      </c>
      <c r="G207" s="1">
        <v>14458</v>
      </c>
      <c r="H207" s="1">
        <v>2601</v>
      </c>
      <c r="I207" s="1">
        <v>67</v>
      </c>
      <c r="J207" s="1">
        <v>1</v>
      </c>
      <c r="K207" s="1">
        <v>14421</v>
      </c>
      <c r="L207" s="1">
        <v>1</v>
      </c>
      <c r="M207" s="1">
        <v>14421</v>
      </c>
      <c r="N207" s="1">
        <v>0</v>
      </c>
      <c r="O207" s="1">
        <v>12364</v>
      </c>
      <c r="P207" s="1" t="s">
        <v>178</v>
      </c>
      <c r="Q207" s="66">
        <f t="shared" si="1"/>
        <v>0</v>
      </c>
      <c r="R207" s="1">
        <f t="shared" si="2"/>
        <v>0</v>
      </c>
      <c r="S207" s="66">
        <f t="shared" si="3"/>
        <v>81.5</v>
      </c>
      <c r="T207" s="1">
        <f t="shared" si="4"/>
        <v>81.5</v>
      </c>
    </row>
    <row r="208" spans="1:20" ht="15.75" customHeight="1" x14ac:dyDescent="0.2">
      <c r="A208" s="1">
        <f t="shared" si="5"/>
        <v>1</v>
      </c>
      <c r="B208" s="1" t="s">
        <v>713</v>
      </c>
      <c r="C208" s="1" t="s">
        <v>3186</v>
      </c>
      <c r="D208" s="1" t="s">
        <v>3193</v>
      </c>
      <c r="E208" s="1">
        <v>99.188999999999993</v>
      </c>
      <c r="F208" s="1">
        <f t="shared" si="0"/>
        <v>99.2</v>
      </c>
      <c r="G208" s="1">
        <v>14430</v>
      </c>
      <c r="H208" s="1">
        <v>117</v>
      </c>
      <c r="I208" s="1">
        <v>0</v>
      </c>
      <c r="J208" s="1">
        <v>1</v>
      </c>
      <c r="K208" s="1">
        <v>14430</v>
      </c>
      <c r="L208" s="1">
        <v>1</v>
      </c>
      <c r="M208" s="1">
        <v>14430</v>
      </c>
      <c r="N208" s="65">
        <v>0</v>
      </c>
      <c r="O208" s="1">
        <v>26206</v>
      </c>
      <c r="P208" s="1" t="s">
        <v>178</v>
      </c>
      <c r="Q208" s="66">
        <f t="shared" si="1"/>
        <v>1</v>
      </c>
      <c r="R208" s="1">
        <f t="shared" si="2"/>
        <v>1</v>
      </c>
      <c r="S208" s="66">
        <f t="shared" si="3"/>
        <v>99.2</v>
      </c>
      <c r="T208" s="1">
        <f t="shared" si="4"/>
        <v>99.2</v>
      </c>
    </row>
    <row r="209" spans="1:20" ht="15.75" customHeight="1" x14ac:dyDescent="0.2">
      <c r="A209" s="1">
        <f t="shared" si="5"/>
        <v>-1</v>
      </c>
      <c r="B209" s="1" t="s">
        <v>717</v>
      </c>
      <c r="C209" s="1" t="s">
        <v>4195</v>
      </c>
      <c r="D209" s="1" t="s">
        <v>4198</v>
      </c>
      <c r="E209" s="1">
        <v>98.697000000000003</v>
      </c>
      <c r="F209" s="1">
        <f t="shared" si="0"/>
        <v>98.7</v>
      </c>
      <c r="G209" s="1">
        <v>14430</v>
      </c>
      <c r="H209" s="1">
        <v>188</v>
      </c>
      <c r="I209" s="1">
        <v>0</v>
      </c>
      <c r="J209" s="1">
        <v>1</v>
      </c>
      <c r="K209" s="1">
        <v>14430</v>
      </c>
      <c r="L209" s="1">
        <v>1</v>
      </c>
      <c r="M209" s="1">
        <v>14430</v>
      </c>
      <c r="N209" s="65">
        <v>0</v>
      </c>
      <c r="O209" s="1">
        <v>25820</v>
      </c>
      <c r="P209" s="1" t="s">
        <v>178</v>
      </c>
      <c r="Q209" s="66">
        <f t="shared" si="1"/>
        <v>1</v>
      </c>
      <c r="R209" s="1">
        <f t="shared" si="2"/>
        <v>1</v>
      </c>
      <c r="S209" s="66">
        <f t="shared" si="3"/>
        <v>98.7</v>
      </c>
      <c r="T209" s="1">
        <f t="shared" si="4"/>
        <v>98.7</v>
      </c>
    </row>
    <row r="210" spans="1:20" ht="15.75" customHeight="1" x14ac:dyDescent="0.2">
      <c r="A210" s="1">
        <f t="shared" si="5"/>
        <v>1</v>
      </c>
      <c r="B210" s="1" t="s">
        <v>719</v>
      </c>
      <c r="C210" s="1" t="s">
        <v>1481</v>
      </c>
      <c r="D210" s="1" t="s">
        <v>1484</v>
      </c>
      <c r="E210" s="1">
        <v>99.307000000000002</v>
      </c>
      <c r="F210" s="1">
        <f t="shared" si="0"/>
        <v>99.3</v>
      </c>
      <c r="G210" s="1">
        <v>14430</v>
      </c>
      <c r="H210" s="1">
        <v>100</v>
      </c>
      <c r="I210" s="1">
        <v>0</v>
      </c>
      <c r="J210" s="1">
        <v>1</v>
      </c>
      <c r="K210" s="1">
        <v>14430</v>
      </c>
      <c r="L210" s="1">
        <v>1</v>
      </c>
      <c r="M210" s="1">
        <v>14430</v>
      </c>
      <c r="N210" s="65">
        <v>0</v>
      </c>
      <c r="O210" s="1">
        <v>26251</v>
      </c>
      <c r="P210" s="1" t="s">
        <v>178</v>
      </c>
      <c r="Q210" s="66">
        <f t="shared" si="1"/>
        <v>1</v>
      </c>
      <c r="R210" s="1">
        <f t="shared" si="2"/>
        <v>1</v>
      </c>
      <c r="S210" s="66">
        <f t="shared" si="3"/>
        <v>99.3</v>
      </c>
      <c r="T210" s="1">
        <f t="shared" si="4"/>
        <v>99.3</v>
      </c>
    </row>
    <row r="211" spans="1:20" ht="15.75" customHeight="1" x14ac:dyDescent="0.2">
      <c r="A211" s="1">
        <f t="shared" si="5"/>
        <v>-1</v>
      </c>
      <c r="B211" s="1" t="s">
        <v>724</v>
      </c>
      <c r="C211" s="1" t="s">
        <v>2264</v>
      </c>
      <c r="D211" s="1" t="s">
        <v>2206</v>
      </c>
      <c r="E211" s="1">
        <v>99.376000000000005</v>
      </c>
      <c r="F211" s="1">
        <f t="shared" si="0"/>
        <v>99.4</v>
      </c>
      <c r="G211" s="1">
        <v>14430</v>
      </c>
      <c r="H211" s="1">
        <v>90</v>
      </c>
      <c r="I211" s="1">
        <v>0</v>
      </c>
      <c r="J211" s="1">
        <v>1</v>
      </c>
      <c r="K211" s="1">
        <v>14430</v>
      </c>
      <c r="L211" s="1">
        <v>1</v>
      </c>
      <c r="M211" s="1">
        <v>14430</v>
      </c>
      <c r="N211" s="1">
        <v>0</v>
      </c>
      <c r="O211" s="1">
        <v>26288</v>
      </c>
      <c r="P211" s="1" t="s">
        <v>178</v>
      </c>
      <c r="Q211" s="66">
        <f t="shared" si="1"/>
        <v>1</v>
      </c>
      <c r="R211" s="1">
        <f t="shared" si="2"/>
        <v>1</v>
      </c>
      <c r="S211" s="66">
        <f t="shared" si="3"/>
        <v>99.4</v>
      </c>
      <c r="T211" s="1">
        <f t="shared" si="4"/>
        <v>99.4</v>
      </c>
    </row>
    <row r="212" spans="1:20" ht="15.75" customHeight="1" x14ac:dyDescent="0.2">
      <c r="A212" s="1">
        <f t="shared" si="5"/>
        <v>1</v>
      </c>
      <c r="B212" s="1" t="s">
        <v>734</v>
      </c>
      <c r="C212" s="1" t="s">
        <v>4213</v>
      </c>
      <c r="D212" s="1" t="s">
        <v>4215</v>
      </c>
      <c r="E212" s="1">
        <v>99.349000000000004</v>
      </c>
      <c r="F212" s="1">
        <f t="shared" si="0"/>
        <v>99.3</v>
      </c>
      <c r="G212" s="1">
        <v>14430</v>
      </c>
      <c r="H212" s="1">
        <v>94</v>
      </c>
      <c r="I212" s="1">
        <v>0</v>
      </c>
      <c r="J212" s="1">
        <v>1</v>
      </c>
      <c r="K212" s="1">
        <v>14430</v>
      </c>
      <c r="L212" s="1">
        <v>1</v>
      </c>
      <c r="M212" s="1">
        <v>14430</v>
      </c>
      <c r="N212" s="1">
        <v>0</v>
      </c>
      <c r="O212" s="1">
        <v>26280</v>
      </c>
      <c r="P212" s="1" t="s">
        <v>178</v>
      </c>
      <c r="Q212" s="66">
        <f t="shared" si="1"/>
        <v>1</v>
      </c>
      <c r="R212" s="1">
        <f t="shared" si="2"/>
        <v>1</v>
      </c>
      <c r="S212" s="66">
        <f t="shared" si="3"/>
        <v>99.3</v>
      </c>
      <c r="T212" s="1">
        <f t="shared" si="4"/>
        <v>99.3</v>
      </c>
    </row>
    <row r="213" spans="1:20" ht="15.75" customHeight="1" x14ac:dyDescent="0.2">
      <c r="A213" s="1">
        <f t="shared" si="5"/>
        <v>-1</v>
      </c>
      <c r="B213" s="1" t="s">
        <v>735</v>
      </c>
      <c r="C213" s="1" t="s">
        <v>4217</v>
      </c>
      <c r="D213" s="1" t="s">
        <v>4227</v>
      </c>
      <c r="E213" s="1">
        <v>99.632999999999996</v>
      </c>
      <c r="F213" s="1">
        <f t="shared" si="0"/>
        <v>99.6</v>
      </c>
      <c r="G213" s="1">
        <v>14430</v>
      </c>
      <c r="H213" s="1">
        <v>53</v>
      </c>
      <c r="I213" s="1">
        <v>0</v>
      </c>
      <c r="J213" s="1">
        <v>1</v>
      </c>
      <c r="K213" s="1">
        <v>14430</v>
      </c>
      <c r="L213" s="1">
        <v>1</v>
      </c>
      <c r="M213" s="1">
        <v>14430</v>
      </c>
      <c r="N213" s="1">
        <v>0</v>
      </c>
      <c r="O213" s="1">
        <v>26295</v>
      </c>
      <c r="P213" s="1" t="s">
        <v>5067</v>
      </c>
      <c r="Q213" s="66">
        <f t="shared" si="1"/>
        <v>1</v>
      </c>
      <c r="R213" s="1" t="str">
        <f t="shared" si="2"/>
        <v/>
      </c>
      <c r="S213" s="66">
        <f t="shared" si="3"/>
        <v>99.6</v>
      </c>
      <c r="T213" s="1" t="str">
        <f t="shared" si="4"/>
        <v/>
      </c>
    </row>
    <row r="214" spans="1:20" ht="15.75" customHeight="1" x14ac:dyDescent="0.2">
      <c r="A214" s="1">
        <f t="shared" si="5"/>
        <v>-1</v>
      </c>
      <c r="B214" s="1" t="s">
        <v>735</v>
      </c>
      <c r="C214" s="1" t="s">
        <v>4217</v>
      </c>
      <c r="D214" s="1" t="s">
        <v>4229</v>
      </c>
      <c r="E214" s="1">
        <v>75.876000000000005</v>
      </c>
      <c r="F214" s="1">
        <f t="shared" si="0"/>
        <v>75.900000000000006</v>
      </c>
      <c r="G214" s="1">
        <v>14500</v>
      </c>
      <c r="H214" s="1">
        <v>3356</v>
      </c>
      <c r="I214" s="1">
        <v>124</v>
      </c>
      <c r="J214" s="1">
        <v>2</v>
      </c>
      <c r="K214" s="1">
        <v>14430</v>
      </c>
      <c r="L214" s="1">
        <v>2</v>
      </c>
      <c r="M214" s="1">
        <v>14430</v>
      </c>
      <c r="N214" s="1">
        <v>0</v>
      </c>
      <c r="O214" s="1">
        <v>7810</v>
      </c>
      <c r="P214" s="1" t="s">
        <v>5067</v>
      </c>
      <c r="Q214" s="66" t="str">
        <f t="shared" si="1"/>
        <v>1, 0</v>
      </c>
      <c r="R214" s="1" t="str">
        <f t="shared" si="2"/>
        <v/>
      </c>
      <c r="S214" s="66" t="str">
        <f t="shared" si="3"/>
        <v>99.6, 75.9</v>
      </c>
      <c r="T214" s="1" t="str">
        <f t="shared" si="4"/>
        <v/>
      </c>
    </row>
    <row r="215" spans="1:20" ht="15.75" customHeight="1" x14ac:dyDescent="0.2">
      <c r="A215" s="1">
        <f t="shared" si="5"/>
        <v>-1</v>
      </c>
      <c r="B215" s="1" t="s">
        <v>735</v>
      </c>
      <c r="C215" s="1" t="s">
        <v>4227</v>
      </c>
      <c r="D215" s="1" t="s">
        <v>4229</v>
      </c>
      <c r="E215" s="1">
        <v>75.869</v>
      </c>
      <c r="F215" s="1">
        <f t="shared" si="0"/>
        <v>75.900000000000006</v>
      </c>
      <c r="G215" s="1">
        <v>14500</v>
      </c>
      <c r="H215" s="1">
        <v>3357</v>
      </c>
      <c r="I215" s="1">
        <v>124</v>
      </c>
      <c r="J215" s="1">
        <v>2</v>
      </c>
      <c r="K215" s="1">
        <v>14430</v>
      </c>
      <c r="L215" s="1">
        <v>2</v>
      </c>
      <c r="M215" s="1">
        <v>14430</v>
      </c>
      <c r="N215" s="1">
        <v>0</v>
      </c>
      <c r="O215" s="1">
        <v>7793</v>
      </c>
      <c r="P215" s="1" t="s">
        <v>5067</v>
      </c>
      <c r="Q215" s="66" t="str">
        <f t="shared" si="1"/>
        <v>1, 0, 0</v>
      </c>
      <c r="R215" s="1" t="str">
        <f t="shared" si="2"/>
        <v/>
      </c>
      <c r="S215" s="66" t="str">
        <f t="shared" si="3"/>
        <v>99.6, 75.9, 75.9</v>
      </c>
      <c r="T215" s="1" t="str">
        <f t="shared" si="4"/>
        <v/>
      </c>
    </row>
    <row r="216" spans="1:20" ht="15.75" customHeight="1" x14ac:dyDescent="0.2">
      <c r="A216" s="1">
        <f t="shared" si="5"/>
        <v>-1</v>
      </c>
      <c r="B216" s="1" t="s">
        <v>735</v>
      </c>
      <c r="C216" s="1" t="s">
        <v>4217</v>
      </c>
      <c r="D216" s="1" t="s">
        <v>2129</v>
      </c>
      <c r="F216" s="1">
        <f t="shared" si="0"/>
        <v>70</v>
      </c>
      <c r="P216" s="1" t="s">
        <v>5067</v>
      </c>
      <c r="Q216" s="66" t="str">
        <f t="shared" si="1"/>
        <v>1, 0, 0, 0</v>
      </c>
      <c r="R216" s="1" t="str">
        <f t="shared" si="2"/>
        <v/>
      </c>
      <c r="S216" s="66" t="str">
        <f t="shared" si="3"/>
        <v>99.6, 75.9, 75.9, 70</v>
      </c>
      <c r="T216" s="1" t="str">
        <f t="shared" si="4"/>
        <v/>
      </c>
    </row>
    <row r="217" spans="1:20" ht="15.75" customHeight="1" x14ac:dyDescent="0.2">
      <c r="A217" s="1">
        <f t="shared" si="5"/>
        <v>-1</v>
      </c>
      <c r="B217" s="1" t="s">
        <v>735</v>
      </c>
      <c r="C217" s="1" t="s">
        <v>4227</v>
      </c>
      <c r="D217" s="1" t="s">
        <v>2129</v>
      </c>
      <c r="F217" s="1">
        <f t="shared" si="0"/>
        <v>70</v>
      </c>
      <c r="P217" s="1" t="s">
        <v>5067</v>
      </c>
      <c r="Q217" s="66" t="str">
        <f t="shared" si="1"/>
        <v>1, 0, 0, 0, 0</v>
      </c>
      <c r="R217" s="1" t="str">
        <f t="shared" si="2"/>
        <v/>
      </c>
      <c r="S217" s="66" t="str">
        <f t="shared" si="3"/>
        <v>99.6, 75.9, 75.9, 70, 70</v>
      </c>
      <c r="T217" s="1" t="str">
        <f t="shared" si="4"/>
        <v/>
      </c>
    </row>
    <row r="218" spans="1:20" ht="15.75" customHeight="1" x14ac:dyDescent="0.2">
      <c r="A218" s="1">
        <f t="shared" si="5"/>
        <v>-1</v>
      </c>
      <c r="B218" s="1" t="s">
        <v>735</v>
      </c>
      <c r="C218" s="1" t="s">
        <v>4229</v>
      </c>
      <c r="D218" s="1" t="s">
        <v>2129</v>
      </c>
      <c r="F218" s="1">
        <f t="shared" si="0"/>
        <v>70</v>
      </c>
      <c r="P218" s="1" t="s">
        <v>5067</v>
      </c>
      <c r="Q218" s="66" t="str">
        <f t="shared" si="1"/>
        <v>1, 0, 0, 0, 0, 0</v>
      </c>
      <c r="R218" s="1" t="str">
        <f t="shared" si="2"/>
        <v>1, 0, 0, 0, 0, 0</v>
      </c>
      <c r="S218" s="66" t="str">
        <f t="shared" si="3"/>
        <v>99.6, 75.9, 75.9, 70, 70, 70</v>
      </c>
      <c r="T218" s="1" t="str">
        <f t="shared" si="4"/>
        <v>99.6, 75.9, 75.9, 70, 70, 70</v>
      </c>
    </row>
    <row r="219" spans="1:20" ht="15.75" customHeight="1" x14ac:dyDescent="0.2">
      <c r="A219" s="1">
        <f t="shared" si="5"/>
        <v>1</v>
      </c>
      <c r="B219" s="1" t="s">
        <v>740</v>
      </c>
      <c r="C219" s="1" t="s">
        <v>3198</v>
      </c>
      <c r="D219" s="1" t="s">
        <v>3234</v>
      </c>
      <c r="E219" s="1">
        <v>99.257999999999996</v>
      </c>
      <c r="F219" s="1">
        <f t="shared" si="0"/>
        <v>99.3</v>
      </c>
      <c r="G219" s="1">
        <v>14430</v>
      </c>
      <c r="H219" s="1">
        <v>107</v>
      </c>
      <c r="I219" s="1">
        <v>0</v>
      </c>
      <c r="J219" s="1">
        <v>1</v>
      </c>
      <c r="K219" s="1">
        <v>14430</v>
      </c>
      <c r="L219" s="1">
        <v>1</v>
      </c>
      <c r="M219" s="1">
        <v>14430</v>
      </c>
      <c r="N219" s="1">
        <v>0</v>
      </c>
      <c r="O219" s="1">
        <v>26219</v>
      </c>
      <c r="P219" s="1" t="s">
        <v>178</v>
      </c>
      <c r="Q219" s="66">
        <f t="shared" si="1"/>
        <v>1</v>
      </c>
      <c r="R219" s="1">
        <f t="shared" si="2"/>
        <v>1</v>
      </c>
      <c r="S219" s="66">
        <f t="shared" si="3"/>
        <v>99.3</v>
      </c>
      <c r="T219" s="1">
        <f t="shared" si="4"/>
        <v>99.3</v>
      </c>
    </row>
    <row r="220" spans="1:20" ht="15.75" customHeight="1" x14ac:dyDescent="0.2">
      <c r="A220" s="1">
        <f t="shared" si="5"/>
        <v>-1</v>
      </c>
      <c r="B220" s="1" t="s">
        <v>741</v>
      </c>
      <c r="C220" s="1" t="s">
        <v>4237</v>
      </c>
      <c r="D220" s="1" t="s">
        <v>4239</v>
      </c>
      <c r="E220" s="1">
        <v>92.930999999999997</v>
      </c>
      <c r="F220" s="1">
        <f t="shared" si="0"/>
        <v>92.9</v>
      </c>
      <c r="G220" s="1">
        <v>14430</v>
      </c>
      <c r="H220" s="1">
        <v>1020</v>
      </c>
      <c r="I220" s="1">
        <v>0</v>
      </c>
      <c r="J220" s="1">
        <v>1</v>
      </c>
      <c r="K220" s="1">
        <v>14430</v>
      </c>
      <c r="L220" s="1">
        <v>1</v>
      </c>
      <c r="M220" s="1">
        <v>14430</v>
      </c>
      <c r="N220" s="1">
        <v>0</v>
      </c>
      <c r="O220" s="1">
        <v>22221</v>
      </c>
      <c r="P220" s="1" t="s">
        <v>178</v>
      </c>
      <c r="Q220" s="66">
        <f t="shared" si="1"/>
        <v>0</v>
      </c>
      <c r="R220" s="1">
        <f t="shared" si="2"/>
        <v>0</v>
      </c>
      <c r="S220" s="66">
        <f t="shared" si="3"/>
        <v>92.9</v>
      </c>
      <c r="T220" s="1">
        <f t="shared" si="4"/>
        <v>92.9</v>
      </c>
    </row>
    <row r="221" spans="1:20" ht="15.75" customHeight="1" x14ac:dyDescent="0.2">
      <c r="A221" s="1">
        <f t="shared" si="5"/>
        <v>1</v>
      </c>
      <c r="B221" s="1" t="s">
        <v>746</v>
      </c>
      <c r="C221" s="1" t="s">
        <v>4245</v>
      </c>
      <c r="D221" s="1" t="s">
        <v>4247</v>
      </c>
      <c r="E221" s="1">
        <v>99.688000000000002</v>
      </c>
      <c r="F221" s="1">
        <f t="shared" si="0"/>
        <v>99.7</v>
      </c>
      <c r="G221" s="1">
        <v>14430</v>
      </c>
      <c r="H221" s="1">
        <v>45</v>
      </c>
      <c r="I221" s="1">
        <v>0</v>
      </c>
      <c r="J221" s="1">
        <v>1</v>
      </c>
      <c r="K221" s="1">
        <v>14430</v>
      </c>
      <c r="L221" s="1">
        <v>1</v>
      </c>
      <c r="M221" s="1">
        <v>14430</v>
      </c>
      <c r="N221" s="1">
        <v>0</v>
      </c>
      <c r="O221" s="1">
        <v>26434</v>
      </c>
      <c r="P221" s="1" t="s">
        <v>178</v>
      </c>
      <c r="Q221" s="66">
        <f t="shared" si="1"/>
        <v>1</v>
      </c>
      <c r="R221" s="1">
        <f t="shared" si="2"/>
        <v>1</v>
      </c>
      <c r="S221" s="66">
        <f t="shared" si="3"/>
        <v>99.7</v>
      </c>
      <c r="T221" s="1">
        <f t="shared" si="4"/>
        <v>99.7</v>
      </c>
    </row>
    <row r="222" spans="1:20" ht="15.75" customHeight="1" x14ac:dyDescent="0.2">
      <c r="A222" s="1">
        <f t="shared" si="5"/>
        <v>-1</v>
      </c>
      <c r="B222" s="1" t="s">
        <v>749</v>
      </c>
      <c r="C222" s="1" t="s">
        <v>4250</v>
      </c>
      <c r="D222" s="1" t="s">
        <v>4252</v>
      </c>
      <c r="E222" s="1">
        <v>99.875</v>
      </c>
      <c r="F222" s="1">
        <f t="shared" si="0"/>
        <v>99.9</v>
      </c>
      <c r="G222" s="1">
        <v>14430</v>
      </c>
      <c r="H222" s="1">
        <v>18</v>
      </c>
      <c r="I222" s="1">
        <v>0</v>
      </c>
      <c r="J222" s="1">
        <v>1</v>
      </c>
      <c r="K222" s="1">
        <v>14430</v>
      </c>
      <c r="L222" s="1">
        <v>1</v>
      </c>
      <c r="M222" s="1">
        <v>14430</v>
      </c>
      <c r="N222" s="1">
        <v>0</v>
      </c>
      <c r="O222" s="1">
        <v>26574</v>
      </c>
      <c r="P222" s="1" t="s">
        <v>178</v>
      </c>
      <c r="Q222" s="66">
        <f t="shared" si="1"/>
        <v>1</v>
      </c>
      <c r="R222" s="1" t="str">
        <f t="shared" si="2"/>
        <v/>
      </c>
      <c r="S222" s="66">
        <f t="shared" si="3"/>
        <v>99.9</v>
      </c>
      <c r="T222" s="1" t="str">
        <f t="shared" si="4"/>
        <v/>
      </c>
    </row>
    <row r="223" spans="1:20" ht="15.75" customHeight="1" x14ac:dyDescent="0.2">
      <c r="A223" s="1">
        <f t="shared" si="5"/>
        <v>-1</v>
      </c>
      <c r="B223" s="1" t="s">
        <v>749</v>
      </c>
      <c r="C223" s="1" t="s">
        <v>4252</v>
      </c>
      <c r="D223" s="1" t="s">
        <v>4255</v>
      </c>
      <c r="E223" s="1">
        <v>99.784999999999997</v>
      </c>
      <c r="F223" s="1">
        <f t="shared" si="0"/>
        <v>99.8</v>
      </c>
      <c r="G223" s="1">
        <v>14430</v>
      </c>
      <c r="H223" s="1">
        <v>31</v>
      </c>
      <c r="I223" s="1">
        <v>0</v>
      </c>
      <c r="J223" s="1">
        <v>1</v>
      </c>
      <c r="K223" s="1">
        <v>14430</v>
      </c>
      <c r="L223" s="1">
        <v>1</v>
      </c>
      <c r="M223" s="1">
        <v>14430</v>
      </c>
      <c r="N223" s="1">
        <v>0</v>
      </c>
      <c r="O223" s="1">
        <v>26522</v>
      </c>
      <c r="P223" s="1" t="s">
        <v>178</v>
      </c>
      <c r="Q223" s="66" t="str">
        <f t="shared" si="1"/>
        <v>1, 1</v>
      </c>
      <c r="R223" s="1" t="str">
        <f t="shared" si="2"/>
        <v/>
      </c>
      <c r="S223" s="66" t="str">
        <f t="shared" si="3"/>
        <v>99.9, 99.8</v>
      </c>
      <c r="T223" s="1" t="str">
        <f t="shared" si="4"/>
        <v/>
      </c>
    </row>
    <row r="224" spans="1:20" ht="15.75" customHeight="1" x14ac:dyDescent="0.2">
      <c r="A224" s="1">
        <f t="shared" si="5"/>
        <v>-1</v>
      </c>
      <c r="B224" s="1" t="s">
        <v>749</v>
      </c>
      <c r="C224" s="1" t="s">
        <v>4250</v>
      </c>
      <c r="D224" s="1" t="s">
        <v>4255</v>
      </c>
      <c r="E224" s="1">
        <v>99.771000000000001</v>
      </c>
      <c r="F224" s="1">
        <f t="shared" si="0"/>
        <v>99.8</v>
      </c>
      <c r="G224" s="1">
        <v>14430</v>
      </c>
      <c r="H224" s="1">
        <v>33</v>
      </c>
      <c r="I224" s="1">
        <v>0</v>
      </c>
      <c r="J224" s="1">
        <v>1</v>
      </c>
      <c r="K224" s="1">
        <v>14430</v>
      </c>
      <c r="L224" s="1">
        <v>1</v>
      </c>
      <c r="M224" s="1">
        <v>14430</v>
      </c>
      <c r="N224" s="1">
        <v>0</v>
      </c>
      <c r="O224" s="1">
        <v>26515</v>
      </c>
      <c r="P224" s="1" t="s">
        <v>178</v>
      </c>
      <c r="Q224" s="66" t="str">
        <f t="shared" si="1"/>
        <v>1, 1, 1</v>
      </c>
      <c r="R224" s="1" t="str">
        <f t="shared" si="2"/>
        <v>1, 1, 1</v>
      </c>
      <c r="S224" s="66" t="str">
        <f t="shared" si="3"/>
        <v>99.9, 99.8, 99.8</v>
      </c>
      <c r="T224" s="1" t="str">
        <f t="shared" si="4"/>
        <v>99.9, 99.8, 99.8</v>
      </c>
    </row>
    <row r="225" spans="1:20" ht="15.75" customHeight="1" x14ac:dyDescent="0.2">
      <c r="A225" s="1">
        <f t="shared" si="5"/>
        <v>1</v>
      </c>
      <c r="B225" s="1" t="s">
        <v>754</v>
      </c>
      <c r="C225" s="1" t="s">
        <v>2170</v>
      </c>
      <c r="D225" s="1" t="s">
        <v>4231</v>
      </c>
      <c r="E225" s="1">
        <v>89.233999999999995</v>
      </c>
      <c r="F225" s="1">
        <f t="shared" si="0"/>
        <v>89.2</v>
      </c>
      <c r="G225" s="1">
        <v>14435</v>
      </c>
      <c r="H225" s="1">
        <v>1544</v>
      </c>
      <c r="I225" s="1">
        <v>10</v>
      </c>
      <c r="J225" s="1">
        <v>1</v>
      </c>
      <c r="K225" s="1">
        <v>14430</v>
      </c>
      <c r="L225" s="1">
        <v>1</v>
      </c>
      <c r="M225" s="1">
        <v>14430</v>
      </c>
      <c r="N225" s="1">
        <v>0</v>
      </c>
      <c r="O225" s="1">
        <v>18281</v>
      </c>
      <c r="P225" s="1" t="s">
        <v>5067</v>
      </c>
      <c r="Q225" s="66">
        <f t="shared" si="1"/>
        <v>0</v>
      </c>
      <c r="R225" s="1" t="str">
        <f t="shared" si="2"/>
        <v/>
      </c>
      <c r="S225" s="66">
        <f t="shared" si="3"/>
        <v>89.2</v>
      </c>
      <c r="T225" s="1" t="str">
        <f t="shared" si="4"/>
        <v/>
      </c>
    </row>
    <row r="226" spans="1:20" ht="15.75" customHeight="1" x14ac:dyDescent="0.2">
      <c r="A226" s="1">
        <f t="shared" si="5"/>
        <v>1</v>
      </c>
      <c r="B226" s="1" t="s">
        <v>754</v>
      </c>
      <c r="C226" s="1" t="s">
        <v>2170</v>
      </c>
      <c r="D226" s="1" t="s">
        <v>2109</v>
      </c>
      <c r="E226" s="1">
        <v>85.292000000000002</v>
      </c>
      <c r="F226" s="1">
        <f t="shared" si="0"/>
        <v>85.3</v>
      </c>
      <c r="G226" s="1">
        <v>4569</v>
      </c>
      <c r="H226" s="1">
        <v>668</v>
      </c>
      <c r="I226" s="1">
        <v>4</v>
      </c>
      <c r="J226" s="1">
        <v>1</v>
      </c>
      <c r="K226" s="1">
        <v>4567</v>
      </c>
      <c r="L226" s="1">
        <v>1</v>
      </c>
      <c r="M226" s="1">
        <v>4567</v>
      </c>
      <c r="N226" s="1">
        <v>0</v>
      </c>
      <c r="O226" s="1">
        <v>4822</v>
      </c>
      <c r="P226" s="1" t="s">
        <v>5067</v>
      </c>
      <c r="Q226" s="66" t="str">
        <f t="shared" si="1"/>
        <v>0, 0</v>
      </c>
      <c r="R226" s="1" t="str">
        <f t="shared" si="2"/>
        <v/>
      </c>
      <c r="S226" s="66" t="str">
        <f t="shared" si="3"/>
        <v>89.2, 85.3</v>
      </c>
      <c r="T226" s="1" t="str">
        <f t="shared" si="4"/>
        <v/>
      </c>
    </row>
    <row r="227" spans="1:20" ht="15.75" customHeight="1" x14ac:dyDescent="0.2">
      <c r="A227" s="1">
        <f t="shared" si="5"/>
        <v>1</v>
      </c>
      <c r="B227" s="1" t="s">
        <v>754</v>
      </c>
      <c r="C227" s="1" t="s">
        <v>4231</v>
      </c>
      <c r="D227" s="1" t="s">
        <v>2109</v>
      </c>
      <c r="E227" s="1">
        <v>81.477000000000004</v>
      </c>
      <c r="F227" s="1">
        <f t="shared" si="0"/>
        <v>81.5</v>
      </c>
      <c r="G227" s="1">
        <v>4983</v>
      </c>
      <c r="H227" s="1">
        <v>903</v>
      </c>
      <c r="I227" s="1">
        <v>17</v>
      </c>
      <c r="J227" s="1">
        <v>1</v>
      </c>
      <c r="K227" s="1">
        <v>4973</v>
      </c>
      <c r="L227" s="1">
        <v>1</v>
      </c>
      <c r="M227" s="1">
        <v>4973</v>
      </c>
      <c r="N227" s="1">
        <v>0</v>
      </c>
      <c r="O227" s="1">
        <v>4198</v>
      </c>
      <c r="P227" s="1" t="s">
        <v>5067</v>
      </c>
      <c r="Q227" s="66" t="str">
        <f t="shared" si="1"/>
        <v>0, 0, 0</v>
      </c>
      <c r="R227" s="1" t="str">
        <f t="shared" si="2"/>
        <v>0, 0, 0</v>
      </c>
      <c r="S227" s="66" t="str">
        <f t="shared" si="3"/>
        <v>89.2, 85.3, 81.5</v>
      </c>
      <c r="T227" s="1" t="str">
        <f t="shared" si="4"/>
        <v>89.2, 85.3, 81.5</v>
      </c>
    </row>
    <row r="228" spans="1:20" ht="15.75" customHeight="1" x14ac:dyDescent="0.2">
      <c r="A228" s="1">
        <f t="shared" si="5"/>
        <v>-1</v>
      </c>
      <c r="B228" s="1" t="s">
        <v>757</v>
      </c>
      <c r="C228" s="1" t="s">
        <v>1430</v>
      </c>
      <c r="D228" s="1" t="s">
        <v>1434</v>
      </c>
      <c r="E228" s="1">
        <v>98.585999999999999</v>
      </c>
      <c r="F228" s="1">
        <f t="shared" si="0"/>
        <v>98.6</v>
      </c>
      <c r="G228" s="1">
        <v>14430</v>
      </c>
      <c r="H228" s="1">
        <v>204</v>
      </c>
      <c r="I228" s="1">
        <v>0</v>
      </c>
      <c r="J228" s="1">
        <v>1</v>
      </c>
      <c r="K228" s="1">
        <v>14430</v>
      </c>
      <c r="L228" s="1">
        <v>1</v>
      </c>
      <c r="M228" s="1">
        <v>14430</v>
      </c>
      <c r="N228" s="1">
        <v>0</v>
      </c>
      <c r="O228" s="1">
        <v>25756</v>
      </c>
      <c r="P228" s="1" t="s">
        <v>178</v>
      </c>
      <c r="Q228" s="66">
        <f t="shared" si="1"/>
        <v>1</v>
      </c>
      <c r="R228" s="1">
        <f t="shared" si="2"/>
        <v>1</v>
      </c>
      <c r="S228" s="66">
        <f t="shared" si="3"/>
        <v>98.6</v>
      </c>
      <c r="T228" s="1">
        <f t="shared" si="4"/>
        <v>98.6</v>
      </c>
    </row>
    <row r="229" spans="1:20" ht="15.75" customHeight="1" x14ac:dyDescent="0.2">
      <c r="A229" s="1">
        <f t="shared" si="5"/>
        <v>1</v>
      </c>
      <c r="B229" s="1" t="s">
        <v>759</v>
      </c>
      <c r="C229" s="1" t="s">
        <v>4264</v>
      </c>
      <c r="D229" s="1" t="s">
        <v>3182</v>
      </c>
      <c r="E229" s="1">
        <v>98.814999999999998</v>
      </c>
      <c r="F229" s="1">
        <f t="shared" si="0"/>
        <v>98.8</v>
      </c>
      <c r="G229" s="1">
        <v>14430</v>
      </c>
      <c r="H229" s="1">
        <v>171</v>
      </c>
      <c r="I229" s="1">
        <v>0</v>
      </c>
      <c r="J229" s="1">
        <v>1</v>
      </c>
      <c r="K229" s="1">
        <v>14430</v>
      </c>
      <c r="L229" s="1">
        <v>1</v>
      </c>
      <c r="M229" s="1">
        <v>14430</v>
      </c>
      <c r="N229" s="1">
        <v>0</v>
      </c>
      <c r="O229" s="1">
        <v>25994</v>
      </c>
      <c r="P229" s="1" t="s">
        <v>178</v>
      </c>
      <c r="Q229" s="66">
        <f t="shared" si="1"/>
        <v>1</v>
      </c>
      <c r="R229" s="1">
        <f t="shared" si="2"/>
        <v>1</v>
      </c>
      <c r="S229" s="66">
        <f t="shared" si="3"/>
        <v>98.8</v>
      </c>
      <c r="T229" s="1">
        <f t="shared" si="4"/>
        <v>98.8</v>
      </c>
    </row>
    <row r="230" spans="1:20" ht="15.75" customHeight="1" x14ac:dyDescent="0.2">
      <c r="A230" s="1">
        <f t="shared" si="5"/>
        <v>-1</v>
      </c>
      <c r="B230" s="1" t="s">
        <v>765</v>
      </c>
      <c r="C230" s="1" t="s">
        <v>4269</v>
      </c>
      <c r="D230" s="1" t="s">
        <v>4271</v>
      </c>
      <c r="E230" s="1">
        <v>99.230999999999995</v>
      </c>
      <c r="F230" s="1">
        <f t="shared" si="0"/>
        <v>99.2</v>
      </c>
      <c r="G230" s="1">
        <v>14433</v>
      </c>
      <c r="H230" s="1">
        <v>105</v>
      </c>
      <c r="I230" s="1">
        <v>4</v>
      </c>
      <c r="J230" s="1">
        <v>1</v>
      </c>
      <c r="K230" s="1">
        <v>14430</v>
      </c>
      <c r="L230" s="1">
        <v>1</v>
      </c>
      <c r="M230" s="1">
        <v>14430</v>
      </c>
      <c r="N230" s="1">
        <v>0</v>
      </c>
      <c r="O230" s="1">
        <v>26125</v>
      </c>
      <c r="P230" s="1" t="s">
        <v>178</v>
      </c>
      <c r="Q230" s="66">
        <f t="shared" si="1"/>
        <v>1</v>
      </c>
      <c r="R230" s="1">
        <f t="shared" si="2"/>
        <v>1</v>
      </c>
      <c r="S230" s="66">
        <f t="shared" si="3"/>
        <v>99.2</v>
      </c>
      <c r="T230" s="1">
        <f t="shared" si="4"/>
        <v>99.2</v>
      </c>
    </row>
    <row r="231" spans="1:20" ht="15.75" customHeight="1" x14ac:dyDescent="0.2">
      <c r="A231" s="1">
        <f t="shared" si="5"/>
        <v>1</v>
      </c>
      <c r="B231" s="1" t="s">
        <v>771</v>
      </c>
      <c r="C231" s="1" t="s">
        <v>4294</v>
      </c>
      <c r="D231" s="1" t="s">
        <v>4301</v>
      </c>
      <c r="E231" s="1">
        <v>99.853999999999999</v>
      </c>
      <c r="F231" s="1">
        <f t="shared" si="0"/>
        <v>99.9</v>
      </c>
      <c r="G231" s="1">
        <v>14430</v>
      </c>
      <c r="H231" s="1">
        <v>21</v>
      </c>
      <c r="I231" s="1">
        <v>0</v>
      </c>
      <c r="J231" s="1">
        <v>1</v>
      </c>
      <c r="K231" s="1">
        <v>14430</v>
      </c>
      <c r="L231" s="1">
        <v>1</v>
      </c>
      <c r="M231" s="1">
        <v>14430</v>
      </c>
      <c r="N231" s="1">
        <v>0</v>
      </c>
      <c r="O231" s="1">
        <v>26552</v>
      </c>
      <c r="P231" s="1" t="s">
        <v>5067</v>
      </c>
      <c r="Q231" s="66">
        <f t="shared" si="1"/>
        <v>1</v>
      </c>
      <c r="R231" s="1" t="str">
        <f t="shared" si="2"/>
        <v/>
      </c>
      <c r="S231" s="66">
        <f t="shared" si="3"/>
        <v>99.9</v>
      </c>
      <c r="T231" s="1" t="str">
        <f t="shared" si="4"/>
        <v/>
      </c>
    </row>
    <row r="232" spans="1:20" ht="15.75" customHeight="1" x14ac:dyDescent="0.2">
      <c r="A232" s="1">
        <f t="shared" si="5"/>
        <v>1</v>
      </c>
      <c r="B232" s="1" t="s">
        <v>771</v>
      </c>
      <c r="C232" s="1" t="s">
        <v>4294</v>
      </c>
      <c r="D232" s="1" t="s">
        <v>4297</v>
      </c>
      <c r="E232" s="1">
        <v>96.459000000000003</v>
      </c>
      <c r="F232" s="1">
        <f t="shared" si="0"/>
        <v>96.5</v>
      </c>
      <c r="G232" s="1">
        <v>14430</v>
      </c>
      <c r="H232" s="1">
        <v>511</v>
      </c>
      <c r="I232" s="1">
        <v>0</v>
      </c>
      <c r="J232" s="1">
        <v>1</v>
      </c>
      <c r="K232" s="1">
        <v>14430</v>
      </c>
      <c r="L232" s="1">
        <v>1</v>
      </c>
      <c r="M232" s="1">
        <v>14430</v>
      </c>
      <c r="N232" s="1">
        <v>0</v>
      </c>
      <c r="O232" s="1">
        <v>23924</v>
      </c>
      <c r="P232" s="1" t="s">
        <v>5067</v>
      </c>
      <c r="Q232" s="66" t="str">
        <f t="shared" si="1"/>
        <v>1, 0</v>
      </c>
      <c r="R232" s="1" t="str">
        <f t="shared" si="2"/>
        <v/>
      </c>
      <c r="S232" s="66" t="str">
        <f t="shared" si="3"/>
        <v>99.9, 96.5</v>
      </c>
      <c r="T232" s="1" t="str">
        <f t="shared" si="4"/>
        <v/>
      </c>
    </row>
    <row r="233" spans="1:20" ht="15.75" customHeight="1" x14ac:dyDescent="0.2">
      <c r="A233" s="1">
        <f t="shared" si="5"/>
        <v>1</v>
      </c>
      <c r="B233" s="1" t="s">
        <v>771</v>
      </c>
      <c r="C233" s="1" t="s">
        <v>4297</v>
      </c>
      <c r="D233" s="1" t="s">
        <v>4301</v>
      </c>
      <c r="E233" s="1">
        <v>96.382999999999996</v>
      </c>
      <c r="F233" s="1">
        <f t="shared" si="0"/>
        <v>96.4</v>
      </c>
      <c r="G233" s="1">
        <v>14430</v>
      </c>
      <c r="H233" s="1">
        <v>522</v>
      </c>
      <c r="I233" s="1">
        <v>0</v>
      </c>
      <c r="J233" s="1">
        <v>1</v>
      </c>
      <c r="K233" s="1">
        <v>14430</v>
      </c>
      <c r="L233" s="1">
        <v>1</v>
      </c>
      <c r="M233" s="1">
        <v>14430</v>
      </c>
      <c r="N233" s="1">
        <v>0</v>
      </c>
      <c r="O233" s="1">
        <v>23876</v>
      </c>
      <c r="P233" s="1" t="s">
        <v>5067</v>
      </c>
      <c r="Q233" s="66" t="str">
        <f t="shared" si="1"/>
        <v>1, 0, 0</v>
      </c>
      <c r="R233" s="1" t="str">
        <f t="shared" si="2"/>
        <v/>
      </c>
      <c r="S233" s="66" t="str">
        <f t="shared" si="3"/>
        <v>99.9, 96.5, 96.4</v>
      </c>
      <c r="T233" s="1" t="str">
        <f t="shared" si="4"/>
        <v/>
      </c>
    </row>
    <row r="234" spans="1:20" ht="15.75" customHeight="1" x14ac:dyDescent="0.2">
      <c r="A234" s="1">
        <f t="shared" si="5"/>
        <v>1</v>
      </c>
      <c r="B234" s="1" t="s">
        <v>771</v>
      </c>
      <c r="C234" s="1" t="s">
        <v>4294</v>
      </c>
      <c r="D234" s="1" t="s">
        <v>4299</v>
      </c>
      <c r="E234" s="1">
        <v>95.239000000000004</v>
      </c>
      <c r="F234" s="1">
        <f t="shared" si="0"/>
        <v>95.2</v>
      </c>
      <c r="G234" s="1">
        <v>14430</v>
      </c>
      <c r="H234" s="1">
        <v>687</v>
      </c>
      <c r="I234" s="1">
        <v>0</v>
      </c>
      <c r="J234" s="1">
        <v>1</v>
      </c>
      <c r="K234" s="1">
        <v>14430</v>
      </c>
      <c r="L234" s="1">
        <v>1</v>
      </c>
      <c r="M234" s="1">
        <v>14430</v>
      </c>
      <c r="N234" s="1">
        <v>0</v>
      </c>
      <c r="O234" s="1">
        <v>23119</v>
      </c>
      <c r="P234" s="1" t="s">
        <v>5067</v>
      </c>
      <c r="Q234" s="66" t="str">
        <f t="shared" si="1"/>
        <v>1, 0, 0, 0</v>
      </c>
      <c r="R234" s="1" t="str">
        <f t="shared" si="2"/>
        <v/>
      </c>
      <c r="S234" s="66" t="str">
        <f t="shared" si="3"/>
        <v>99.9, 96.5, 96.4, 95.2</v>
      </c>
      <c r="T234" s="1" t="str">
        <f t="shared" si="4"/>
        <v/>
      </c>
    </row>
    <row r="235" spans="1:20" ht="15.75" customHeight="1" x14ac:dyDescent="0.2">
      <c r="A235" s="1">
        <f t="shared" si="5"/>
        <v>1</v>
      </c>
      <c r="B235" s="1" t="s">
        <v>771</v>
      </c>
      <c r="C235" s="1" t="s">
        <v>4301</v>
      </c>
      <c r="D235" s="1" t="s">
        <v>4299</v>
      </c>
      <c r="E235" s="1">
        <v>95.17</v>
      </c>
      <c r="F235" s="1">
        <f t="shared" si="0"/>
        <v>95.2</v>
      </c>
      <c r="G235" s="1">
        <v>14430</v>
      </c>
      <c r="H235" s="1">
        <v>697</v>
      </c>
      <c r="I235" s="1">
        <v>0</v>
      </c>
      <c r="J235" s="1">
        <v>1</v>
      </c>
      <c r="K235" s="1">
        <v>14430</v>
      </c>
      <c r="L235" s="1">
        <v>1</v>
      </c>
      <c r="M235" s="1">
        <v>14430</v>
      </c>
      <c r="N235" s="1">
        <v>0</v>
      </c>
      <c r="O235" s="1">
        <v>23076</v>
      </c>
      <c r="P235" s="1" t="s">
        <v>5067</v>
      </c>
      <c r="Q235" s="66" t="str">
        <f t="shared" si="1"/>
        <v>1, 0, 0, 0, 0</v>
      </c>
      <c r="R235" s="1" t="str">
        <f t="shared" si="2"/>
        <v/>
      </c>
      <c r="S235" s="66" t="str">
        <f t="shared" si="3"/>
        <v>99.9, 96.5, 96.4, 95.2, 95.2</v>
      </c>
      <c r="T235" s="1" t="str">
        <f t="shared" si="4"/>
        <v/>
      </c>
    </row>
    <row r="236" spans="1:20" ht="15.75" customHeight="1" x14ac:dyDescent="0.2">
      <c r="A236" s="1">
        <f t="shared" si="5"/>
        <v>1</v>
      </c>
      <c r="B236" s="1" t="s">
        <v>771</v>
      </c>
      <c r="C236" s="1" t="s">
        <v>4297</v>
      </c>
      <c r="D236" s="1" t="s">
        <v>4299</v>
      </c>
      <c r="E236" s="1">
        <v>93.632000000000005</v>
      </c>
      <c r="F236" s="1">
        <f t="shared" si="0"/>
        <v>93.6</v>
      </c>
      <c r="G236" s="1">
        <v>14431</v>
      </c>
      <c r="H236" s="1">
        <v>917</v>
      </c>
      <c r="I236" s="1">
        <v>2</v>
      </c>
      <c r="J236" s="1">
        <v>1</v>
      </c>
      <c r="K236" s="1">
        <v>14430</v>
      </c>
      <c r="L236" s="1">
        <v>1</v>
      </c>
      <c r="M236" s="1">
        <v>14430</v>
      </c>
      <c r="N236" s="1">
        <v>0</v>
      </c>
      <c r="O236" s="1">
        <v>21917</v>
      </c>
      <c r="P236" s="1" t="s">
        <v>5067</v>
      </c>
      <c r="Q236" s="66" t="str">
        <f t="shared" si="1"/>
        <v>1, 0, 0, 0, 0, 0</v>
      </c>
      <c r="R236" s="1" t="str">
        <f t="shared" si="2"/>
        <v>1, 0, 0, 0, 0, 0</v>
      </c>
      <c r="S236" s="66" t="str">
        <f t="shared" si="3"/>
        <v>99.9, 96.5, 96.4, 95.2, 95.2, 93.6</v>
      </c>
      <c r="T236" s="1" t="str">
        <f t="shared" si="4"/>
        <v>99.9, 96.5, 96.4, 95.2, 95.2, 93.6</v>
      </c>
    </row>
    <row r="237" spans="1:20" ht="15.75" customHeight="1" x14ac:dyDescent="0.2">
      <c r="A237" s="1">
        <f t="shared" si="5"/>
        <v>-1</v>
      </c>
      <c r="B237" s="1" t="s">
        <v>778</v>
      </c>
      <c r="C237" s="1" t="s">
        <v>2263</v>
      </c>
      <c r="D237" s="1" t="s">
        <v>4310</v>
      </c>
      <c r="E237" s="1">
        <v>75.947999999999993</v>
      </c>
      <c r="F237" s="1">
        <f t="shared" si="0"/>
        <v>75.900000000000006</v>
      </c>
      <c r="G237" s="1">
        <v>7118</v>
      </c>
      <c r="H237" s="1">
        <v>1656</v>
      </c>
      <c r="I237" s="1">
        <v>53</v>
      </c>
      <c r="J237" s="1">
        <v>4918</v>
      </c>
      <c r="K237" s="1">
        <v>12007</v>
      </c>
      <c r="L237" s="1">
        <v>4918</v>
      </c>
      <c r="M237" s="1">
        <v>12007</v>
      </c>
      <c r="N237" s="1">
        <v>0</v>
      </c>
      <c r="O237" s="1">
        <v>3781</v>
      </c>
      <c r="P237" s="1" t="s">
        <v>178</v>
      </c>
      <c r="Q237" s="66">
        <f t="shared" si="1"/>
        <v>0</v>
      </c>
      <c r="R237" s="1">
        <f t="shared" si="2"/>
        <v>0</v>
      </c>
      <c r="S237" s="66">
        <f t="shared" si="3"/>
        <v>75.900000000000006</v>
      </c>
      <c r="T237" s="1">
        <f t="shared" si="4"/>
        <v>75.900000000000006</v>
      </c>
    </row>
    <row r="238" spans="1:20" ht="15.75" customHeight="1" x14ac:dyDescent="0.2">
      <c r="A238" s="1">
        <f t="shared" si="5"/>
        <v>1</v>
      </c>
      <c r="B238" s="1" t="s">
        <v>782</v>
      </c>
      <c r="C238" s="1" t="s">
        <v>1518</v>
      </c>
      <c r="D238" s="1" t="s">
        <v>1522</v>
      </c>
      <c r="E238" s="1">
        <v>99.805999999999997</v>
      </c>
      <c r="F238" s="1">
        <f t="shared" si="0"/>
        <v>99.8</v>
      </c>
      <c r="G238" s="1">
        <v>14430</v>
      </c>
      <c r="H238" s="1">
        <v>28</v>
      </c>
      <c r="I238" s="1">
        <v>0</v>
      </c>
      <c r="J238" s="1">
        <v>1</v>
      </c>
      <c r="K238" s="1">
        <v>14430</v>
      </c>
      <c r="L238" s="1">
        <v>1</v>
      </c>
      <c r="M238" s="1">
        <v>14430</v>
      </c>
      <c r="N238" s="1">
        <v>0</v>
      </c>
      <c r="O238" s="1">
        <v>26507</v>
      </c>
      <c r="P238" s="1" t="s">
        <v>178</v>
      </c>
      <c r="Q238" s="66">
        <f t="shared" si="1"/>
        <v>1</v>
      </c>
      <c r="R238" s="1" t="str">
        <f t="shared" si="2"/>
        <v/>
      </c>
      <c r="S238" s="66">
        <f t="shared" si="3"/>
        <v>99.8</v>
      </c>
      <c r="T238" s="1" t="str">
        <f t="shared" si="4"/>
        <v/>
      </c>
    </row>
    <row r="239" spans="1:20" ht="15.75" customHeight="1" x14ac:dyDescent="0.2">
      <c r="A239" s="1">
        <f t="shared" si="5"/>
        <v>1</v>
      </c>
      <c r="B239" s="1" t="s">
        <v>782</v>
      </c>
      <c r="C239" s="1" t="s">
        <v>1524</v>
      </c>
      <c r="D239" s="1" t="s">
        <v>1522</v>
      </c>
      <c r="E239" s="1">
        <v>99.680999999999997</v>
      </c>
      <c r="F239" s="1">
        <f t="shared" si="0"/>
        <v>99.7</v>
      </c>
      <c r="G239" s="1">
        <v>14430</v>
      </c>
      <c r="H239" s="1">
        <v>46</v>
      </c>
      <c r="I239" s="1">
        <v>0</v>
      </c>
      <c r="J239" s="1">
        <v>1</v>
      </c>
      <c r="K239" s="1">
        <v>14430</v>
      </c>
      <c r="L239" s="1">
        <v>1</v>
      </c>
      <c r="M239" s="1">
        <v>14430</v>
      </c>
      <c r="N239" s="1">
        <v>0</v>
      </c>
      <c r="O239" s="1">
        <v>26446</v>
      </c>
      <c r="P239" s="1" t="s">
        <v>178</v>
      </c>
      <c r="Q239" s="66" t="str">
        <f t="shared" si="1"/>
        <v>1, 1</v>
      </c>
      <c r="R239" s="1" t="str">
        <f t="shared" si="2"/>
        <v/>
      </c>
      <c r="S239" s="66" t="str">
        <f t="shared" si="3"/>
        <v>99.8, 99.7</v>
      </c>
      <c r="T239" s="1" t="str">
        <f t="shared" si="4"/>
        <v/>
      </c>
    </row>
    <row r="240" spans="1:20" ht="15.75" customHeight="1" x14ac:dyDescent="0.2">
      <c r="A240" s="1">
        <f t="shared" si="5"/>
        <v>1</v>
      </c>
      <c r="B240" s="1" t="s">
        <v>782</v>
      </c>
      <c r="C240" s="1" t="s">
        <v>1518</v>
      </c>
      <c r="D240" s="1" t="s">
        <v>1524</v>
      </c>
      <c r="E240" s="1">
        <v>99.611999999999995</v>
      </c>
      <c r="F240" s="1">
        <f t="shared" si="0"/>
        <v>99.6</v>
      </c>
      <c r="G240" s="1">
        <v>14430</v>
      </c>
      <c r="H240" s="1">
        <v>56</v>
      </c>
      <c r="I240" s="1">
        <v>0</v>
      </c>
      <c r="J240" s="1">
        <v>1</v>
      </c>
      <c r="K240" s="1">
        <v>14430</v>
      </c>
      <c r="L240" s="1">
        <v>1</v>
      </c>
      <c r="M240" s="1">
        <v>14430</v>
      </c>
      <c r="N240" s="1">
        <v>0</v>
      </c>
      <c r="O240" s="1">
        <v>26406</v>
      </c>
      <c r="P240" s="1" t="s">
        <v>178</v>
      </c>
      <c r="Q240" s="66" t="str">
        <f t="shared" si="1"/>
        <v>1, 1, 1</v>
      </c>
      <c r="R240" s="1" t="str">
        <f t="shared" si="2"/>
        <v>1, 1, 1</v>
      </c>
      <c r="S240" s="66" t="str">
        <f t="shared" si="3"/>
        <v>99.8, 99.7, 99.6</v>
      </c>
      <c r="T240" s="1" t="str">
        <f t="shared" si="4"/>
        <v>99.8, 99.7, 99.6</v>
      </c>
    </row>
    <row r="241" spans="1:20" ht="15.75" customHeight="1" x14ac:dyDescent="0.2">
      <c r="A241" s="1">
        <f t="shared" si="5"/>
        <v>-1</v>
      </c>
      <c r="B241" s="1" t="s">
        <v>785</v>
      </c>
      <c r="C241" s="1" t="s">
        <v>3554</v>
      </c>
      <c r="D241" s="1" t="s">
        <v>3544</v>
      </c>
      <c r="E241" s="1">
        <v>97.575000000000003</v>
      </c>
      <c r="F241" s="1">
        <f t="shared" si="0"/>
        <v>97.6</v>
      </c>
      <c r="G241" s="1">
        <v>14431</v>
      </c>
      <c r="H241" s="1">
        <v>348</v>
      </c>
      <c r="I241" s="1">
        <v>2</v>
      </c>
      <c r="J241" s="1">
        <v>1</v>
      </c>
      <c r="K241" s="1">
        <v>14430</v>
      </c>
      <c r="L241" s="1">
        <v>1</v>
      </c>
      <c r="M241" s="1">
        <v>14430</v>
      </c>
      <c r="N241" s="1">
        <v>0</v>
      </c>
      <c r="O241" s="1">
        <v>24886</v>
      </c>
      <c r="P241" s="1" t="s">
        <v>178</v>
      </c>
      <c r="Q241" s="66">
        <f t="shared" si="1"/>
        <v>0</v>
      </c>
      <c r="R241" s="1">
        <f t="shared" si="2"/>
        <v>0</v>
      </c>
      <c r="S241" s="66">
        <f t="shared" si="3"/>
        <v>97.6</v>
      </c>
      <c r="T241" s="1">
        <f t="shared" si="4"/>
        <v>97.6</v>
      </c>
    </row>
    <row r="242" spans="1:20" ht="15.75" customHeight="1" x14ac:dyDescent="0.2">
      <c r="A242" s="1">
        <f t="shared" si="5"/>
        <v>1</v>
      </c>
      <c r="B242" s="1" t="s">
        <v>786</v>
      </c>
      <c r="C242" s="1" t="s">
        <v>4319</v>
      </c>
      <c r="D242" s="1" t="s">
        <v>1862</v>
      </c>
      <c r="E242" s="1">
        <v>82.867000000000004</v>
      </c>
      <c r="F242" s="1">
        <f t="shared" si="0"/>
        <v>82.9</v>
      </c>
      <c r="G242" s="1">
        <v>5218</v>
      </c>
      <c r="H242" s="1">
        <v>876</v>
      </c>
      <c r="I242" s="1">
        <v>16</v>
      </c>
      <c r="J242" s="1">
        <v>1</v>
      </c>
      <c r="K242" s="1">
        <v>5209</v>
      </c>
      <c r="L242" s="1">
        <v>1</v>
      </c>
      <c r="M242" s="1">
        <v>5209</v>
      </c>
      <c r="N242" s="1">
        <v>0</v>
      </c>
      <c r="O242" s="1">
        <v>4843</v>
      </c>
      <c r="P242" s="1" t="s">
        <v>178</v>
      </c>
      <c r="Q242" s="66">
        <f t="shared" si="1"/>
        <v>0</v>
      </c>
      <c r="R242" s="1">
        <f t="shared" si="2"/>
        <v>0</v>
      </c>
      <c r="S242" s="66">
        <f t="shared" si="3"/>
        <v>82.9</v>
      </c>
      <c r="T242" s="1">
        <f t="shared" si="4"/>
        <v>82.9</v>
      </c>
    </row>
    <row r="243" spans="1:20" ht="15.75" customHeight="1" x14ac:dyDescent="0.2">
      <c r="A243" s="1">
        <f t="shared" si="5"/>
        <v>-1</v>
      </c>
      <c r="B243" s="1" t="s">
        <v>791</v>
      </c>
      <c r="C243" s="1" t="s">
        <v>1637</v>
      </c>
      <c r="D243" s="1" t="s">
        <v>1641</v>
      </c>
      <c r="E243" s="1">
        <v>99.597999999999999</v>
      </c>
      <c r="F243" s="1">
        <f t="shared" si="0"/>
        <v>99.6</v>
      </c>
      <c r="G243" s="1">
        <v>14430</v>
      </c>
      <c r="H243" s="1">
        <v>58</v>
      </c>
      <c r="I243" s="1">
        <v>0</v>
      </c>
      <c r="J243" s="1">
        <v>1</v>
      </c>
      <c r="K243" s="1">
        <v>14430</v>
      </c>
      <c r="L243" s="1">
        <v>1</v>
      </c>
      <c r="M243" s="1">
        <v>14430</v>
      </c>
      <c r="N243" s="1">
        <v>0</v>
      </c>
      <c r="O243" s="1">
        <v>26419</v>
      </c>
      <c r="P243" s="1" t="s">
        <v>178</v>
      </c>
      <c r="Q243" s="66">
        <f t="shared" si="1"/>
        <v>1</v>
      </c>
      <c r="R243" s="1">
        <f t="shared" si="2"/>
        <v>1</v>
      </c>
      <c r="S243" s="66">
        <f t="shared" si="3"/>
        <v>99.6</v>
      </c>
      <c r="T243" s="1">
        <f t="shared" si="4"/>
        <v>99.6</v>
      </c>
    </row>
    <row r="244" spans="1:20" ht="15.75" customHeight="1" x14ac:dyDescent="0.2">
      <c r="A244" s="1">
        <f t="shared" si="5"/>
        <v>1</v>
      </c>
      <c r="B244" s="1" t="s">
        <v>792</v>
      </c>
      <c r="C244" s="1" t="s">
        <v>3016</v>
      </c>
      <c r="D244" s="1" t="s">
        <v>2948</v>
      </c>
      <c r="E244" s="1">
        <v>93.119</v>
      </c>
      <c r="F244" s="1">
        <f t="shared" si="0"/>
        <v>93.1</v>
      </c>
      <c r="G244" s="1">
        <v>14430</v>
      </c>
      <c r="H244" s="1">
        <v>989</v>
      </c>
      <c r="I244" s="1">
        <v>4</v>
      </c>
      <c r="J244" s="1">
        <v>3</v>
      </c>
      <c r="K244" s="1">
        <v>14430</v>
      </c>
      <c r="L244" s="1">
        <v>3</v>
      </c>
      <c r="M244" s="1">
        <v>14430</v>
      </c>
      <c r="N244" s="1">
        <v>0</v>
      </c>
      <c r="O244" s="1">
        <v>21257</v>
      </c>
      <c r="P244" s="1" t="s">
        <v>178</v>
      </c>
      <c r="Q244" s="66">
        <f t="shared" si="1"/>
        <v>0</v>
      </c>
      <c r="R244" s="1">
        <f t="shared" si="2"/>
        <v>0</v>
      </c>
      <c r="S244" s="66">
        <f t="shared" si="3"/>
        <v>93.1</v>
      </c>
      <c r="T244" s="1">
        <f t="shared" si="4"/>
        <v>93.1</v>
      </c>
    </row>
    <row r="245" spans="1:20" ht="15.75" customHeight="1" x14ac:dyDescent="0.2">
      <c r="A245" s="1">
        <f t="shared" si="5"/>
        <v>-1</v>
      </c>
      <c r="B245" s="1" t="s">
        <v>795</v>
      </c>
      <c r="C245" s="1" t="s">
        <v>2731</v>
      </c>
      <c r="D245" s="1" t="s">
        <v>2873</v>
      </c>
      <c r="E245" s="1">
        <v>98.980999999999995</v>
      </c>
      <c r="F245" s="1">
        <f t="shared" si="0"/>
        <v>99</v>
      </c>
      <c r="G245" s="1">
        <v>14431</v>
      </c>
      <c r="H245" s="1">
        <v>145</v>
      </c>
      <c r="I245" s="1">
        <v>2</v>
      </c>
      <c r="J245" s="1">
        <v>1</v>
      </c>
      <c r="K245" s="1">
        <v>14430</v>
      </c>
      <c r="L245" s="1">
        <v>1</v>
      </c>
      <c r="M245" s="1">
        <v>14430</v>
      </c>
      <c r="N245" s="1">
        <v>0</v>
      </c>
      <c r="O245" s="1">
        <v>25961</v>
      </c>
      <c r="P245" s="1" t="s">
        <v>178</v>
      </c>
      <c r="Q245" s="66">
        <f t="shared" si="1"/>
        <v>1</v>
      </c>
      <c r="R245" s="1">
        <f t="shared" si="2"/>
        <v>1</v>
      </c>
      <c r="S245" s="66">
        <f t="shared" si="3"/>
        <v>99</v>
      </c>
      <c r="T245" s="1">
        <f t="shared" si="4"/>
        <v>99</v>
      </c>
    </row>
    <row r="246" spans="1:20" ht="15.75" customHeight="1" x14ac:dyDescent="0.2">
      <c r="A246" s="1">
        <f t="shared" si="5"/>
        <v>1</v>
      </c>
      <c r="B246" s="1" t="s">
        <v>802</v>
      </c>
      <c r="C246" s="1" t="s">
        <v>1930</v>
      </c>
      <c r="D246" s="1" t="s">
        <v>1895</v>
      </c>
      <c r="F246" s="1">
        <f t="shared" si="0"/>
        <v>70</v>
      </c>
      <c r="P246" s="1" t="s">
        <v>178</v>
      </c>
      <c r="Q246" s="66">
        <f t="shared" si="1"/>
        <v>0</v>
      </c>
      <c r="R246" s="1">
        <f t="shared" si="2"/>
        <v>0</v>
      </c>
      <c r="S246" s="66">
        <f t="shared" si="3"/>
        <v>70</v>
      </c>
      <c r="T246" s="1">
        <f t="shared" si="4"/>
        <v>70</v>
      </c>
    </row>
    <row r="247" spans="1:20" ht="15.75" customHeight="1" x14ac:dyDescent="0.2">
      <c r="A247" s="1">
        <f t="shared" si="5"/>
        <v>-1</v>
      </c>
      <c r="B247" s="1" t="s">
        <v>809</v>
      </c>
      <c r="C247" s="1" t="s">
        <v>3786</v>
      </c>
      <c r="D247" s="1" t="s">
        <v>3770</v>
      </c>
      <c r="E247" s="1">
        <v>99.590999999999994</v>
      </c>
      <c r="F247" s="1">
        <f t="shared" si="0"/>
        <v>99.6</v>
      </c>
      <c r="G247" s="1">
        <v>14430</v>
      </c>
      <c r="H247" s="1">
        <v>59</v>
      </c>
      <c r="I247" s="1">
        <v>0</v>
      </c>
      <c r="J247" s="1">
        <v>1</v>
      </c>
      <c r="K247" s="1">
        <v>14430</v>
      </c>
      <c r="L247" s="1">
        <v>1</v>
      </c>
      <c r="M247" s="1">
        <v>14430</v>
      </c>
      <c r="N247" s="1">
        <v>0</v>
      </c>
      <c r="O247" s="1">
        <v>26402</v>
      </c>
      <c r="P247" s="1" t="s">
        <v>178</v>
      </c>
      <c r="Q247" s="66">
        <f t="shared" si="1"/>
        <v>1</v>
      </c>
      <c r="R247" s="1" t="str">
        <f t="shared" si="2"/>
        <v/>
      </c>
      <c r="S247" s="66">
        <f t="shared" si="3"/>
        <v>99.6</v>
      </c>
      <c r="T247" s="1" t="str">
        <f t="shared" si="4"/>
        <v/>
      </c>
    </row>
    <row r="248" spans="1:20" ht="15.75" customHeight="1" x14ac:dyDescent="0.2">
      <c r="A248" s="1">
        <f t="shared" si="5"/>
        <v>-1</v>
      </c>
      <c r="B248" s="1" t="s">
        <v>809</v>
      </c>
      <c r="C248" s="1" t="s">
        <v>3786</v>
      </c>
      <c r="D248" s="1" t="s">
        <v>3778</v>
      </c>
      <c r="E248" s="1">
        <v>99.584000000000003</v>
      </c>
      <c r="F248" s="1">
        <f t="shared" si="0"/>
        <v>99.6</v>
      </c>
      <c r="G248" s="1">
        <v>14430</v>
      </c>
      <c r="H248" s="1">
        <v>60</v>
      </c>
      <c r="I248" s="1">
        <v>0</v>
      </c>
      <c r="J248" s="1">
        <v>1</v>
      </c>
      <c r="K248" s="1">
        <v>14430</v>
      </c>
      <c r="L248" s="1">
        <v>1</v>
      </c>
      <c r="M248" s="1">
        <v>14430</v>
      </c>
      <c r="N248" s="1">
        <v>0</v>
      </c>
      <c r="O248" s="1">
        <v>26393</v>
      </c>
      <c r="P248" s="1" t="s">
        <v>178</v>
      </c>
      <c r="Q248" s="66" t="str">
        <f t="shared" si="1"/>
        <v>1, 1</v>
      </c>
      <c r="R248" s="1" t="str">
        <f t="shared" si="2"/>
        <v/>
      </c>
      <c r="S248" s="66" t="str">
        <f t="shared" si="3"/>
        <v>99.6, 99.6</v>
      </c>
      <c r="T248" s="1" t="str">
        <f t="shared" si="4"/>
        <v/>
      </c>
    </row>
    <row r="249" spans="1:20" ht="15.75" customHeight="1" x14ac:dyDescent="0.2">
      <c r="A249" s="1">
        <f t="shared" si="5"/>
        <v>-1</v>
      </c>
      <c r="B249" s="1" t="s">
        <v>809</v>
      </c>
      <c r="C249" s="1" t="s">
        <v>3770</v>
      </c>
      <c r="D249" s="1" t="s">
        <v>3778</v>
      </c>
      <c r="E249" s="1">
        <v>99.453000000000003</v>
      </c>
      <c r="F249" s="1">
        <f t="shared" si="0"/>
        <v>99.5</v>
      </c>
      <c r="G249" s="1">
        <v>14430</v>
      </c>
      <c r="H249" s="1">
        <v>79</v>
      </c>
      <c r="I249" s="1">
        <v>0</v>
      </c>
      <c r="J249" s="1">
        <v>1</v>
      </c>
      <c r="K249" s="1">
        <v>14430</v>
      </c>
      <c r="L249" s="1">
        <v>1</v>
      </c>
      <c r="M249" s="1">
        <v>14430</v>
      </c>
      <c r="N249" s="1">
        <v>0</v>
      </c>
      <c r="O249" s="1">
        <v>26325</v>
      </c>
      <c r="P249" s="1" t="s">
        <v>178</v>
      </c>
      <c r="Q249" s="66" t="str">
        <f t="shared" si="1"/>
        <v>1, 1, 1</v>
      </c>
      <c r="R249" s="1" t="str">
        <f t="shared" si="2"/>
        <v>1, 1, 1</v>
      </c>
      <c r="S249" s="66" t="str">
        <f t="shared" si="3"/>
        <v>99.6, 99.6, 99.5</v>
      </c>
      <c r="T249" s="1" t="str">
        <f t="shared" si="4"/>
        <v>99.6, 99.6, 99.5</v>
      </c>
    </row>
    <row r="250" spans="1:20" ht="15.75" customHeight="1" x14ac:dyDescent="0.2">
      <c r="A250" s="1">
        <f t="shared" si="5"/>
        <v>1</v>
      </c>
      <c r="B250" s="1" t="s">
        <v>815</v>
      </c>
      <c r="C250" s="1" t="s">
        <v>3313</v>
      </c>
      <c r="D250" s="1" t="s">
        <v>3322</v>
      </c>
      <c r="E250" s="1">
        <v>99.21</v>
      </c>
      <c r="F250" s="1">
        <f t="shared" si="0"/>
        <v>99.2</v>
      </c>
      <c r="G250" s="1">
        <v>14430</v>
      </c>
      <c r="H250" s="1">
        <v>114</v>
      </c>
      <c r="I250" s="1">
        <v>0</v>
      </c>
      <c r="J250" s="1">
        <v>1</v>
      </c>
      <c r="K250" s="1">
        <v>14430</v>
      </c>
      <c r="L250" s="1">
        <v>1</v>
      </c>
      <c r="M250" s="1">
        <v>14430</v>
      </c>
      <c r="N250" s="1">
        <v>0</v>
      </c>
      <c r="O250" s="1">
        <v>26182</v>
      </c>
      <c r="P250" s="1" t="s">
        <v>178</v>
      </c>
      <c r="Q250" s="66">
        <f t="shared" si="1"/>
        <v>1</v>
      </c>
      <c r="R250" s="1" t="str">
        <f t="shared" si="2"/>
        <v/>
      </c>
      <c r="S250" s="66">
        <f t="shared" si="3"/>
        <v>99.2</v>
      </c>
      <c r="T250" s="1" t="str">
        <f t="shared" si="4"/>
        <v/>
      </c>
    </row>
    <row r="251" spans="1:20" ht="15.75" customHeight="1" x14ac:dyDescent="0.2">
      <c r="A251" s="1">
        <f t="shared" si="5"/>
        <v>1</v>
      </c>
      <c r="B251" s="1" t="s">
        <v>815</v>
      </c>
      <c r="C251" s="1" t="s">
        <v>3332</v>
      </c>
      <c r="D251" s="1" t="s">
        <v>3322</v>
      </c>
      <c r="E251" s="1">
        <v>99.126999999999995</v>
      </c>
      <c r="F251" s="1">
        <f t="shared" si="0"/>
        <v>99.1</v>
      </c>
      <c r="G251" s="1">
        <v>14430</v>
      </c>
      <c r="H251" s="1">
        <v>126</v>
      </c>
      <c r="I251" s="1">
        <v>0</v>
      </c>
      <c r="J251" s="1">
        <v>1</v>
      </c>
      <c r="K251" s="1">
        <v>14430</v>
      </c>
      <c r="L251" s="1">
        <v>1</v>
      </c>
      <c r="M251" s="1">
        <v>14430</v>
      </c>
      <c r="N251" s="1">
        <v>0</v>
      </c>
      <c r="O251" s="1">
        <v>26140</v>
      </c>
      <c r="P251" s="1" t="s">
        <v>178</v>
      </c>
      <c r="Q251" s="66" t="str">
        <f t="shared" si="1"/>
        <v>1, 1</v>
      </c>
      <c r="R251" s="1" t="str">
        <f t="shared" si="2"/>
        <v/>
      </c>
      <c r="S251" s="66" t="str">
        <f t="shared" si="3"/>
        <v>99.2, 99.1</v>
      </c>
      <c r="T251" s="1" t="str">
        <f t="shared" si="4"/>
        <v/>
      </c>
    </row>
    <row r="252" spans="1:20" ht="15.75" customHeight="1" x14ac:dyDescent="0.2">
      <c r="A252" s="1">
        <f t="shared" si="5"/>
        <v>1</v>
      </c>
      <c r="B252" s="1" t="s">
        <v>815</v>
      </c>
      <c r="C252" s="1" t="s">
        <v>3332</v>
      </c>
      <c r="D252" s="1" t="s">
        <v>3313</v>
      </c>
      <c r="E252" s="1">
        <v>98.953999999999994</v>
      </c>
      <c r="F252" s="1">
        <f t="shared" si="0"/>
        <v>99</v>
      </c>
      <c r="G252" s="1">
        <v>14430</v>
      </c>
      <c r="H252" s="1">
        <v>151</v>
      </c>
      <c r="I252" s="1">
        <v>0</v>
      </c>
      <c r="J252" s="1">
        <v>1</v>
      </c>
      <c r="K252" s="1">
        <v>14430</v>
      </c>
      <c r="L252" s="1">
        <v>1</v>
      </c>
      <c r="M252" s="1">
        <v>14430</v>
      </c>
      <c r="N252" s="1">
        <v>0</v>
      </c>
      <c r="O252" s="1">
        <v>26035</v>
      </c>
      <c r="P252" s="1" t="s">
        <v>178</v>
      </c>
      <c r="Q252" s="66" t="str">
        <f t="shared" si="1"/>
        <v>1, 1, 1</v>
      </c>
      <c r="R252" s="1" t="str">
        <f t="shared" si="2"/>
        <v>1, 1, 1</v>
      </c>
      <c r="S252" s="66" t="str">
        <f t="shared" si="3"/>
        <v>99.2, 99.1, 99</v>
      </c>
      <c r="T252" s="1" t="str">
        <f t="shared" si="4"/>
        <v>99.2, 99.1, 99</v>
      </c>
    </row>
    <row r="253" spans="1:20" ht="15.75" customHeight="1" x14ac:dyDescent="0.2">
      <c r="A253" s="1">
        <f t="shared" si="5"/>
        <v>-1</v>
      </c>
      <c r="B253" s="1" t="s">
        <v>822</v>
      </c>
      <c r="C253" s="1" t="s">
        <v>1694</v>
      </c>
      <c r="D253" s="1" t="s">
        <v>1691</v>
      </c>
      <c r="E253" s="1">
        <v>99.536000000000001</v>
      </c>
      <c r="F253" s="1">
        <f t="shared" si="0"/>
        <v>99.5</v>
      </c>
      <c r="G253" s="1">
        <v>14430</v>
      </c>
      <c r="H253" s="1">
        <v>67</v>
      </c>
      <c r="I253" s="1">
        <v>0</v>
      </c>
      <c r="J253" s="1">
        <v>1</v>
      </c>
      <c r="K253" s="1">
        <v>14430</v>
      </c>
      <c r="L253" s="1">
        <v>1</v>
      </c>
      <c r="M253" s="1">
        <v>14430</v>
      </c>
      <c r="N253" s="1">
        <v>0</v>
      </c>
      <c r="O253" s="1">
        <v>26290</v>
      </c>
      <c r="P253" s="1" t="s">
        <v>178</v>
      </c>
      <c r="Q253" s="66">
        <f t="shared" si="1"/>
        <v>1</v>
      </c>
      <c r="R253" s="1" t="str">
        <f t="shared" si="2"/>
        <v/>
      </c>
      <c r="S253" s="66">
        <f t="shared" si="3"/>
        <v>99.5</v>
      </c>
      <c r="T253" s="1" t="str">
        <f t="shared" si="4"/>
        <v/>
      </c>
    </row>
    <row r="254" spans="1:20" ht="15.75" customHeight="1" x14ac:dyDescent="0.2">
      <c r="A254" s="1">
        <f t="shared" si="5"/>
        <v>-1</v>
      </c>
      <c r="B254" s="1" t="s">
        <v>822</v>
      </c>
      <c r="C254" s="1" t="s">
        <v>1694</v>
      </c>
      <c r="D254" s="1" t="s">
        <v>1687</v>
      </c>
      <c r="E254" s="1">
        <v>99.486999999999995</v>
      </c>
      <c r="F254" s="1">
        <f t="shared" si="0"/>
        <v>99.5</v>
      </c>
      <c r="G254" s="1">
        <v>14430</v>
      </c>
      <c r="H254" s="1">
        <v>74</v>
      </c>
      <c r="I254" s="1">
        <v>0</v>
      </c>
      <c r="J254" s="1">
        <v>1</v>
      </c>
      <c r="K254" s="1">
        <v>14430</v>
      </c>
      <c r="L254" s="1">
        <v>1</v>
      </c>
      <c r="M254" s="1">
        <v>14430</v>
      </c>
      <c r="N254" s="1">
        <v>0</v>
      </c>
      <c r="O254" s="1">
        <v>26269</v>
      </c>
      <c r="P254" s="1" t="s">
        <v>178</v>
      </c>
      <c r="Q254" s="66" t="str">
        <f t="shared" si="1"/>
        <v>1, 1</v>
      </c>
      <c r="R254" s="1" t="str">
        <f t="shared" si="2"/>
        <v/>
      </c>
      <c r="S254" s="66" t="str">
        <f t="shared" si="3"/>
        <v>99.5, 99.5</v>
      </c>
      <c r="T254" s="1" t="str">
        <f t="shared" si="4"/>
        <v/>
      </c>
    </row>
    <row r="255" spans="1:20" ht="15.75" customHeight="1" x14ac:dyDescent="0.2">
      <c r="A255" s="1">
        <f t="shared" si="5"/>
        <v>-1</v>
      </c>
      <c r="B255" s="1" t="s">
        <v>822</v>
      </c>
      <c r="C255" s="1" t="s">
        <v>1687</v>
      </c>
      <c r="D255" s="1" t="s">
        <v>1691</v>
      </c>
      <c r="E255" s="1">
        <v>99.445999999999998</v>
      </c>
      <c r="F255" s="1">
        <f t="shared" si="0"/>
        <v>99.4</v>
      </c>
      <c r="G255" s="1">
        <v>14430</v>
      </c>
      <c r="H255" s="1">
        <v>80</v>
      </c>
      <c r="I255" s="1">
        <v>0</v>
      </c>
      <c r="J255" s="1">
        <v>1</v>
      </c>
      <c r="K255" s="1">
        <v>14430</v>
      </c>
      <c r="L255" s="1">
        <v>1</v>
      </c>
      <c r="M255" s="1">
        <v>14430</v>
      </c>
      <c r="N255" s="1">
        <v>0</v>
      </c>
      <c r="O255" s="1">
        <v>26238</v>
      </c>
      <c r="P255" s="1" t="s">
        <v>178</v>
      </c>
      <c r="Q255" s="66" t="str">
        <f t="shared" si="1"/>
        <v>1, 1, 1</v>
      </c>
      <c r="R255" s="1" t="str">
        <f t="shared" si="2"/>
        <v>1, 1, 1</v>
      </c>
      <c r="S255" s="66" t="str">
        <f t="shared" si="3"/>
        <v>99.5, 99.5, 99.4</v>
      </c>
      <c r="T255" s="1" t="str">
        <f t="shared" si="4"/>
        <v>99.5, 99.5, 99.4</v>
      </c>
    </row>
    <row r="256" spans="1:20" ht="15.75" customHeight="1" x14ac:dyDescent="0.2">
      <c r="A256" s="1">
        <f t="shared" si="5"/>
        <v>1</v>
      </c>
      <c r="B256" s="1" t="s">
        <v>790</v>
      </c>
      <c r="C256" s="1" t="s">
        <v>789</v>
      </c>
      <c r="D256" s="1" t="s">
        <v>863</v>
      </c>
      <c r="E256" s="1">
        <v>98.753</v>
      </c>
      <c r="F256" s="1">
        <f t="shared" si="0"/>
        <v>98.8</v>
      </c>
      <c r="G256" s="1">
        <v>14430</v>
      </c>
      <c r="H256" s="1">
        <v>180</v>
      </c>
      <c r="I256" s="1">
        <v>0</v>
      </c>
      <c r="J256" s="1">
        <v>1</v>
      </c>
      <c r="K256" s="1">
        <v>14430</v>
      </c>
      <c r="L256" s="1">
        <v>1</v>
      </c>
      <c r="M256" s="1">
        <v>14430</v>
      </c>
      <c r="N256" s="1">
        <v>0</v>
      </c>
      <c r="O256" s="1">
        <v>25883</v>
      </c>
      <c r="P256" s="1" t="s">
        <v>178</v>
      </c>
      <c r="Q256" s="66">
        <f t="shared" si="1"/>
        <v>1</v>
      </c>
      <c r="R256" s="1" t="str">
        <f t="shared" si="2"/>
        <v/>
      </c>
      <c r="S256" s="66">
        <f t="shared" si="3"/>
        <v>98.8</v>
      </c>
      <c r="T256" s="1" t="str">
        <f t="shared" si="4"/>
        <v/>
      </c>
    </row>
    <row r="257" spans="1:20" ht="15.75" customHeight="1" x14ac:dyDescent="0.2">
      <c r="A257" s="1">
        <f t="shared" si="5"/>
        <v>1</v>
      </c>
      <c r="B257" s="1" t="s">
        <v>790</v>
      </c>
      <c r="C257" s="1" t="s">
        <v>789</v>
      </c>
      <c r="D257" s="1" t="s">
        <v>837</v>
      </c>
      <c r="E257" s="1">
        <v>97.587999999999994</v>
      </c>
      <c r="F257" s="1">
        <f t="shared" si="0"/>
        <v>97.6</v>
      </c>
      <c r="G257" s="1">
        <v>14430</v>
      </c>
      <c r="H257" s="1">
        <v>348</v>
      </c>
      <c r="I257" s="1">
        <v>0</v>
      </c>
      <c r="J257" s="1">
        <v>1</v>
      </c>
      <c r="K257" s="1">
        <v>14430</v>
      </c>
      <c r="L257" s="1">
        <v>1</v>
      </c>
      <c r="M257" s="1">
        <v>14430</v>
      </c>
      <c r="N257" s="1">
        <v>0</v>
      </c>
      <c r="O257" s="1">
        <v>25124</v>
      </c>
      <c r="P257" s="1" t="s">
        <v>178</v>
      </c>
      <c r="Q257" s="66" t="str">
        <f t="shared" si="1"/>
        <v>1, 0</v>
      </c>
      <c r="R257" s="1" t="str">
        <f t="shared" si="2"/>
        <v/>
      </c>
      <c r="S257" s="66" t="str">
        <f t="shared" si="3"/>
        <v>98.8, 97.6</v>
      </c>
      <c r="T257" s="1" t="str">
        <f t="shared" si="4"/>
        <v/>
      </c>
    </row>
    <row r="258" spans="1:20" ht="15.75" customHeight="1" x14ac:dyDescent="0.2">
      <c r="A258" s="1">
        <f t="shared" si="5"/>
        <v>1</v>
      </c>
      <c r="B258" s="1" t="s">
        <v>790</v>
      </c>
      <c r="C258" s="1" t="s">
        <v>837</v>
      </c>
      <c r="D258" s="1" t="s">
        <v>863</v>
      </c>
      <c r="E258" s="1">
        <v>97.554000000000002</v>
      </c>
      <c r="F258" s="1">
        <f t="shared" si="0"/>
        <v>97.6</v>
      </c>
      <c r="G258" s="1">
        <v>14430</v>
      </c>
      <c r="H258" s="1">
        <v>353</v>
      </c>
      <c r="I258" s="1">
        <v>0</v>
      </c>
      <c r="J258" s="1">
        <v>1</v>
      </c>
      <c r="K258" s="1">
        <v>14430</v>
      </c>
      <c r="L258" s="1">
        <v>1</v>
      </c>
      <c r="M258" s="1">
        <v>14430</v>
      </c>
      <c r="N258" s="1">
        <v>0</v>
      </c>
      <c r="O258" s="1">
        <v>25082</v>
      </c>
      <c r="P258" s="1" t="s">
        <v>178</v>
      </c>
      <c r="Q258" s="66" t="str">
        <f t="shared" si="1"/>
        <v>1, 0, 0</v>
      </c>
      <c r="R258" s="1" t="str">
        <f t="shared" si="2"/>
        <v>1, 0, 0</v>
      </c>
      <c r="S258" s="66" t="str">
        <f t="shared" si="3"/>
        <v>98.8, 97.6, 97.6</v>
      </c>
      <c r="T258" s="1" t="str">
        <f t="shared" si="4"/>
        <v>98.8, 97.6, 97.6</v>
      </c>
    </row>
    <row r="259" spans="1:20" ht="15.75" customHeight="1" x14ac:dyDescent="0.2">
      <c r="A259" s="1">
        <f t="shared" si="5"/>
        <v>-1</v>
      </c>
      <c r="B259" s="1" t="s">
        <v>829</v>
      </c>
      <c r="C259" s="1" t="s">
        <v>1823</v>
      </c>
      <c r="D259" s="1" t="s">
        <v>1827</v>
      </c>
      <c r="E259" s="1">
        <v>98.808000000000007</v>
      </c>
      <c r="F259" s="1">
        <f t="shared" si="0"/>
        <v>98.8</v>
      </c>
      <c r="G259" s="1">
        <v>14430</v>
      </c>
      <c r="H259" s="1">
        <v>172</v>
      </c>
      <c r="I259" s="1">
        <v>0</v>
      </c>
      <c r="J259" s="1">
        <v>1</v>
      </c>
      <c r="K259" s="1">
        <v>14430</v>
      </c>
      <c r="L259" s="1">
        <v>1</v>
      </c>
      <c r="M259" s="1">
        <v>14430</v>
      </c>
      <c r="N259" s="1">
        <v>0</v>
      </c>
      <c r="O259" s="1">
        <v>25931</v>
      </c>
      <c r="P259" s="1" t="s">
        <v>178</v>
      </c>
      <c r="Q259" s="66">
        <f t="shared" si="1"/>
        <v>1</v>
      </c>
      <c r="R259" s="1">
        <f t="shared" si="2"/>
        <v>1</v>
      </c>
      <c r="S259" s="66">
        <f t="shared" si="3"/>
        <v>98.8</v>
      </c>
      <c r="T259" s="1">
        <f t="shared" si="4"/>
        <v>98.8</v>
      </c>
    </row>
    <row r="260" spans="1:20" ht="15.75" customHeight="1" x14ac:dyDescent="0.2">
      <c r="A260" s="1">
        <f t="shared" si="5"/>
        <v>1</v>
      </c>
      <c r="B260" s="1" t="s">
        <v>832</v>
      </c>
      <c r="C260" s="1" t="s">
        <v>2743</v>
      </c>
      <c r="D260" s="1" t="s">
        <v>2602</v>
      </c>
      <c r="E260" s="1">
        <v>98.953999999999994</v>
      </c>
      <c r="F260" s="1">
        <f t="shared" si="0"/>
        <v>99</v>
      </c>
      <c r="G260" s="1">
        <v>14430</v>
      </c>
      <c r="H260" s="1">
        <v>151</v>
      </c>
      <c r="I260" s="1">
        <v>0</v>
      </c>
      <c r="J260" s="1">
        <v>1</v>
      </c>
      <c r="K260" s="1">
        <v>14430</v>
      </c>
      <c r="L260" s="1">
        <v>1</v>
      </c>
      <c r="M260" s="1">
        <v>14430</v>
      </c>
      <c r="N260" s="1">
        <v>0</v>
      </c>
      <c r="O260" s="1">
        <v>26029</v>
      </c>
      <c r="P260" s="1" t="s">
        <v>178</v>
      </c>
      <c r="Q260" s="66">
        <f t="shared" si="1"/>
        <v>1</v>
      </c>
      <c r="R260" s="1" t="str">
        <f t="shared" si="2"/>
        <v/>
      </c>
      <c r="S260" s="66">
        <f t="shared" si="3"/>
        <v>99</v>
      </c>
      <c r="T260" s="1" t="str">
        <f t="shared" si="4"/>
        <v/>
      </c>
    </row>
    <row r="261" spans="1:20" ht="15.75" customHeight="1" x14ac:dyDescent="0.2">
      <c r="A261" s="1">
        <f t="shared" si="5"/>
        <v>1</v>
      </c>
      <c r="B261" s="1" t="s">
        <v>832</v>
      </c>
      <c r="C261" s="1" t="s">
        <v>2602</v>
      </c>
      <c r="D261" s="1" t="s">
        <v>2607</v>
      </c>
      <c r="E261" s="1">
        <v>96.528000000000006</v>
      </c>
      <c r="F261" s="1">
        <f t="shared" si="0"/>
        <v>96.5</v>
      </c>
      <c r="G261" s="1">
        <v>14430</v>
      </c>
      <c r="H261" s="1">
        <v>501</v>
      </c>
      <c r="I261" s="1">
        <v>0</v>
      </c>
      <c r="J261" s="1">
        <v>1</v>
      </c>
      <c r="K261" s="1">
        <v>14430</v>
      </c>
      <c r="L261" s="1">
        <v>1</v>
      </c>
      <c r="M261" s="1">
        <v>14430</v>
      </c>
      <c r="N261" s="1">
        <v>0</v>
      </c>
      <c r="O261" s="1">
        <v>24255</v>
      </c>
      <c r="P261" s="1" t="s">
        <v>178</v>
      </c>
      <c r="Q261" s="66" t="str">
        <f t="shared" si="1"/>
        <v>1, 0</v>
      </c>
      <c r="R261" s="1" t="str">
        <f t="shared" si="2"/>
        <v/>
      </c>
      <c r="S261" s="66" t="str">
        <f t="shared" si="3"/>
        <v>99, 96.5</v>
      </c>
      <c r="T261" s="1" t="str">
        <f t="shared" si="4"/>
        <v/>
      </c>
    </row>
    <row r="262" spans="1:20" ht="15.75" customHeight="1" x14ac:dyDescent="0.2">
      <c r="A262" s="1">
        <f t="shared" si="5"/>
        <v>1</v>
      </c>
      <c r="B262" s="1" t="s">
        <v>832</v>
      </c>
      <c r="C262" s="1" t="s">
        <v>2743</v>
      </c>
      <c r="D262" s="1" t="s">
        <v>2607</v>
      </c>
      <c r="E262" s="1">
        <v>95.932000000000002</v>
      </c>
      <c r="F262" s="1">
        <f t="shared" si="0"/>
        <v>95.9</v>
      </c>
      <c r="G262" s="1">
        <v>14430</v>
      </c>
      <c r="H262" s="1">
        <v>587</v>
      </c>
      <c r="I262" s="1">
        <v>0</v>
      </c>
      <c r="J262" s="1">
        <v>1</v>
      </c>
      <c r="K262" s="1">
        <v>14430</v>
      </c>
      <c r="L262" s="1">
        <v>1</v>
      </c>
      <c r="M262" s="1">
        <v>14430</v>
      </c>
      <c r="N262" s="1">
        <v>0</v>
      </c>
      <c r="O262" s="1">
        <v>23893</v>
      </c>
      <c r="P262" s="1" t="s">
        <v>178</v>
      </c>
      <c r="Q262" s="66" t="str">
        <f t="shared" si="1"/>
        <v>1, 0, 0</v>
      </c>
      <c r="R262" s="1" t="str">
        <f t="shared" si="2"/>
        <v>1, 0, 0</v>
      </c>
      <c r="S262" s="66" t="str">
        <f t="shared" si="3"/>
        <v>99, 96.5, 95.9</v>
      </c>
      <c r="T262" s="1" t="str">
        <f t="shared" si="4"/>
        <v>99, 96.5, 95.9</v>
      </c>
    </row>
    <row r="263" spans="1:20" ht="15.75" customHeight="1" x14ac:dyDescent="0.2">
      <c r="A263" s="1">
        <f t="shared" si="5"/>
        <v>-1</v>
      </c>
      <c r="B263" s="1" t="s">
        <v>835</v>
      </c>
      <c r="C263" s="1" t="s">
        <v>3093</v>
      </c>
      <c r="D263" s="1" t="s">
        <v>3025</v>
      </c>
      <c r="E263" s="1">
        <v>99.536000000000001</v>
      </c>
      <c r="F263" s="1">
        <f t="shared" si="0"/>
        <v>99.5</v>
      </c>
      <c r="G263" s="1">
        <v>14430</v>
      </c>
      <c r="H263" s="1">
        <v>67</v>
      </c>
      <c r="I263" s="1">
        <v>0</v>
      </c>
      <c r="J263" s="1">
        <v>1</v>
      </c>
      <c r="K263" s="1">
        <v>14430</v>
      </c>
      <c r="L263" s="1">
        <v>1</v>
      </c>
      <c r="M263" s="1">
        <v>14430</v>
      </c>
      <c r="N263" s="1">
        <v>0</v>
      </c>
      <c r="O263" s="1">
        <v>26358</v>
      </c>
      <c r="P263" s="1" t="s">
        <v>178</v>
      </c>
      <c r="Q263" s="66">
        <f t="shared" si="1"/>
        <v>1</v>
      </c>
      <c r="R263" s="1" t="str">
        <f t="shared" si="2"/>
        <v/>
      </c>
      <c r="S263" s="66">
        <f t="shared" si="3"/>
        <v>99.5</v>
      </c>
      <c r="T263" s="1" t="str">
        <f t="shared" si="4"/>
        <v/>
      </c>
    </row>
    <row r="264" spans="1:20" ht="15.75" customHeight="1" x14ac:dyDescent="0.2">
      <c r="A264" s="1">
        <f t="shared" si="5"/>
        <v>-1</v>
      </c>
      <c r="B264" s="1" t="s">
        <v>835</v>
      </c>
      <c r="C264" s="1" t="s">
        <v>3023</v>
      </c>
      <c r="D264" s="1" t="s">
        <v>3025</v>
      </c>
      <c r="E264" s="1">
        <v>98.676000000000002</v>
      </c>
      <c r="F264" s="1">
        <f t="shared" si="0"/>
        <v>98.7</v>
      </c>
      <c r="G264" s="1">
        <v>14430</v>
      </c>
      <c r="H264" s="1">
        <v>191</v>
      </c>
      <c r="I264" s="1">
        <v>0</v>
      </c>
      <c r="J264" s="1">
        <v>1</v>
      </c>
      <c r="K264" s="1">
        <v>14430</v>
      </c>
      <c r="L264" s="1">
        <v>1</v>
      </c>
      <c r="M264" s="1">
        <v>14430</v>
      </c>
      <c r="N264" s="65">
        <v>0</v>
      </c>
      <c r="O264" s="1">
        <v>25872</v>
      </c>
      <c r="P264" s="1" t="s">
        <v>178</v>
      </c>
      <c r="Q264" s="66" t="str">
        <f t="shared" si="1"/>
        <v>1, 1</v>
      </c>
      <c r="R264" s="1" t="str">
        <f t="shared" si="2"/>
        <v/>
      </c>
      <c r="S264" s="66" t="str">
        <f t="shared" si="3"/>
        <v>99.5, 98.7</v>
      </c>
      <c r="T264" s="1" t="str">
        <f t="shared" si="4"/>
        <v/>
      </c>
    </row>
    <row r="265" spans="1:20" ht="15.75" customHeight="1" x14ac:dyDescent="0.2">
      <c r="A265" s="1">
        <f t="shared" si="5"/>
        <v>-1</v>
      </c>
      <c r="B265" s="1" t="s">
        <v>835</v>
      </c>
      <c r="C265" s="1" t="s">
        <v>3023</v>
      </c>
      <c r="D265" s="1" t="s">
        <v>3093</v>
      </c>
      <c r="E265" s="1">
        <v>98.641999999999996</v>
      </c>
      <c r="F265" s="1">
        <f t="shared" si="0"/>
        <v>98.6</v>
      </c>
      <c r="G265" s="1">
        <v>14430</v>
      </c>
      <c r="H265" s="1">
        <v>196</v>
      </c>
      <c r="I265" s="1">
        <v>0</v>
      </c>
      <c r="J265" s="1">
        <v>1</v>
      </c>
      <c r="K265" s="1">
        <v>14430</v>
      </c>
      <c r="L265" s="1">
        <v>1</v>
      </c>
      <c r="M265" s="1">
        <v>14430</v>
      </c>
      <c r="N265" s="1">
        <v>0</v>
      </c>
      <c r="O265" s="1">
        <v>25856</v>
      </c>
      <c r="P265" s="1" t="s">
        <v>178</v>
      </c>
      <c r="Q265" s="66" t="str">
        <f t="shared" si="1"/>
        <v>1, 1, 1</v>
      </c>
      <c r="R265" s="1" t="str">
        <f t="shared" si="2"/>
        <v>1, 1, 1</v>
      </c>
      <c r="S265" s="66" t="str">
        <f t="shared" si="3"/>
        <v>99.5, 98.7, 98.6</v>
      </c>
      <c r="T265" s="1" t="str">
        <f t="shared" si="4"/>
        <v>99.5, 98.7, 98.6</v>
      </c>
    </row>
    <row r="266" spans="1:20" ht="15.75" customHeight="1" x14ac:dyDescent="0.2">
      <c r="A266" s="1">
        <f t="shared" si="5"/>
        <v>1</v>
      </c>
      <c r="B266" s="1" t="s">
        <v>839</v>
      </c>
      <c r="C266" s="1" t="s">
        <v>4142</v>
      </c>
      <c r="D266" s="1" t="s">
        <v>2795</v>
      </c>
      <c r="E266" s="1">
        <v>99.182000000000002</v>
      </c>
      <c r="F266" s="1">
        <f t="shared" si="0"/>
        <v>99.2</v>
      </c>
      <c r="G266" s="1">
        <v>14430</v>
      </c>
      <c r="H266" s="1">
        <v>118</v>
      </c>
      <c r="I266" s="1">
        <v>0</v>
      </c>
      <c r="J266" s="1">
        <v>1</v>
      </c>
      <c r="K266" s="1">
        <v>14430</v>
      </c>
      <c r="L266" s="1">
        <v>1</v>
      </c>
      <c r="M266" s="1">
        <v>14430</v>
      </c>
      <c r="N266" s="1">
        <v>0</v>
      </c>
      <c r="O266" s="1">
        <v>26151</v>
      </c>
      <c r="P266" s="1" t="s">
        <v>178</v>
      </c>
      <c r="Q266" s="66">
        <f t="shared" si="1"/>
        <v>1</v>
      </c>
      <c r="R266" s="1">
        <f t="shared" si="2"/>
        <v>1</v>
      </c>
      <c r="S266" s="66">
        <f t="shared" si="3"/>
        <v>99.2</v>
      </c>
      <c r="T266" s="1">
        <f t="shared" si="4"/>
        <v>99.2</v>
      </c>
    </row>
    <row r="267" spans="1:20" ht="15.75" customHeight="1" x14ac:dyDescent="0.2">
      <c r="A267" s="1">
        <f t="shared" si="5"/>
        <v>-1</v>
      </c>
      <c r="B267" s="1" t="s">
        <v>845</v>
      </c>
      <c r="C267" s="1" t="s">
        <v>4380</v>
      </c>
      <c r="D267" s="1" t="s">
        <v>4382</v>
      </c>
      <c r="E267" s="1">
        <v>98.08</v>
      </c>
      <c r="F267" s="1">
        <f t="shared" si="0"/>
        <v>98.1</v>
      </c>
      <c r="G267" s="1">
        <v>14430</v>
      </c>
      <c r="H267" s="1">
        <v>277</v>
      </c>
      <c r="I267" s="1">
        <v>0</v>
      </c>
      <c r="J267" s="1">
        <v>1</v>
      </c>
      <c r="K267" s="1">
        <v>14430</v>
      </c>
      <c r="L267" s="1">
        <v>1</v>
      </c>
      <c r="M267" s="1">
        <v>14430</v>
      </c>
      <c r="N267" s="1">
        <v>0</v>
      </c>
      <c r="O267" s="1">
        <v>25274</v>
      </c>
      <c r="P267" s="1" t="s">
        <v>178</v>
      </c>
      <c r="Q267" s="66">
        <f t="shared" si="1"/>
        <v>1</v>
      </c>
      <c r="R267" s="1">
        <f t="shared" si="2"/>
        <v>1</v>
      </c>
      <c r="S267" s="66">
        <f t="shared" si="3"/>
        <v>98.1</v>
      </c>
      <c r="T267" s="1">
        <f t="shared" si="4"/>
        <v>98.1</v>
      </c>
    </row>
    <row r="268" spans="1:20" ht="15.75" customHeight="1" x14ac:dyDescent="0.2">
      <c r="A268" s="1">
        <f t="shared" si="5"/>
        <v>1</v>
      </c>
      <c r="B268" s="1" t="s">
        <v>850</v>
      </c>
      <c r="C268" s="1" t="s">
        <v>3709</v>
      </c>
      <c r="D268" s="1" t="s">
        <v>951</v>
      </c>
      <c r="E268" s="1">
        <v>98.537999999999997</v>
      </c>
      <c r="F268" s="1">
        <f t="shared" si="0"/>
        <v>98.5</v>
      </c>
      <c r="G268" s="1">
        <v>14430</v>
      </c>
      <c r="H268" s="1">
        <v>211</v>
      </c>
      <c r="I268" s="1">
        <v>0</v>
      </c>
      <c r="J268" s="1">
        <v>1</v>
      </c>
      <c r="K268" s="1">
        <v>14430</v>
      </c>
      <c r="L268" s="1">
        <v>1</v>
      </c>
      <c r="M268" s="1">
        <v>14430</v>
      </c>
      <c r="N268" s="1">
        <v>0</v>
      </c>
      <c r="O268" s="1">
        <v>25734</v>
      </c>
      <c r="P268" s="1" t="s">
        <v>178</v>
      </c>
      <c r="Q268" s="66">
        <f t="shared" si="1"/>
        <v>1</v>
      </c>
      <c r="R268" s="1" t="str">
        <f t="shared" si="2"/>
        <v/>
      </c>
      <c r="S268" s="66">
        <f t="shared" si="3"/>
        <v>98.5</v>
      </c>
      <c r="T268" s="1" t="str">
        <f t="shared" si="4"/>
        <v/>
      </c>
    </row>
    <row r="269" spans="1:20" ht="15.75" customHeight="1" x14ac:dyDescent="0.2">
      <c r="A269" s="1">
        <f t="shared" si="5"/>
        <v>1</v>
      </c>
      <c r="B269" s="1" t="s">
        <v>850</v>
      </c>
      <c r="C269" s="1" t="s">
        <v>3709</v>
      </c>
      <c r="D269" s="1" t="s">
        <v>962</v>
      </c>
      <c r="F269" s="1">
        <f t="shared" si="0"/>
        <v>70</v>
      </c>
      <c r="P269" s="1" t="s">
        <v>178</v>
      </c>
      <c r="Q269" s="66" t="str">
        <f t="shared" si="1"/>
        <v>1, 0</v>
      </c>
      <c r="R269" s="1" t="str">
        <f t="shared" si="2"/>
        <v/>
      </c>
      <c r="S269" s="66" t="str">
        <f t="shared" si="3"/>
        <v>98.5, 70</v>
      </c>
      <c r="T269" s="1" t="str">
        <f t="shared" si="4"/>
        <v/>
      </c>
    </row>
    <row r="270" spans="1:20" ht="15.75" customHeight="1" x14ac:dyDescent="0.2">
      <c r="A270" s="1">
        <f t="shared" si="5"/>
        <v>1</v>
      </c>
      <c r="B270" s="1" t="s">
        <v>850</v>
      </c>
      <c r="C270" s="1" t="s">
        <v>951</v>
      </c>
      <c r="D270" s="1" t="s">
        <v>962</v>
      </c>
      <c r="F270" s="1">
        <f t="shared" si="0"/>
        <v>70</v>
      </c>
      <c r="P270" s="1" t="s">
        <v>178</v>
      </c>
      <c r="Q270" s="66" t="str">
        <f t="shared" si="1"/>
        <v>1, 0, 0</v>
      </c>
      <c r="R270" s="1" t="str">
        <f t="shared" si="2"/>
        <v>1, 0, 0</v>
      </c>
      <c r="S270" s="66" t="str">
        <f t="shared" si="3"/>
        <v>98.5, 70, 70</v>
      </c>
      <c r="T270" s="1" t="str">
        <f t="shared" si="4"/>
        <v>98.5, 70, 70</v>
      </c>
    </row>
    <row r="271" spans="1:20" ht="15.75" customHeight="1" x14ac:dyDescent="0.2">
      <c r="A271" s="1">
        <f t="shared" si="5"/>
        <v>-1</v>
      </c>
      <c r="B271" s="1" t="s">
        <v>458</v>
      </c>
      <c r="C271" s="1" t="s">
        <v>457</v>
      </c>
      <c r="D271" s="1" t="s">
        <v>476</v>
      </c>
      <c r="E271" s="1">
        <v>99.341999999999999</v>
      </c>
      <c r="F271" s="1">
        <f t="shared" si="0"/>
        <v>99.3</v>
      </c>
      <c r="G271" s="1">
        <v>14430</v>
      </c>
      <c r="H271" s="1">
        <v>95</v>
      </c>
      <c r="I271" s="1">
        <v>0</v>
      </c>
      <c r="J271" s="1">
        <v>1</v>
      </c>
      <c r="K271" s="1">
        <v>14430</v>
      </c>
      <c r="L271" s="1">
        <v>1</v>
      </c>
      <c r="M271" s="1">
        <v>14430</v>
      </c>
      <c r="N271" s="1">
        <v>0</v>
      </c>
      <c r="O271" s="1">
        <v>26269</v>
      </c>
      <c r="P271" s="1" t="s">
        <v>178</v>
      </c>
      <c r="Q271" s="66">
        <f t="shared" si="1"/>
        <v>1</v>
      </c>
      <c r="R271" s="1">
        <f t="shared" si="2"/>
        <v>1</v>
      </c>
      <c r="S271" s="66">
        <f t="shared" si="3"/>
        <v>99.3</v>
      </c>
      <c r="T271" s="1">
        <f t="shared" si="4"/>
        <v>99.3</v>
      </c>
    </row>
    <row r="272" spans="1:20" ht="15.75" customHeight="1" x14ac:dyDescent="0.2">
      <c r="A272" s="1">
        <f t="shared" si="5"/>
        <v>1</v>
      </c>
      <c r="B272" s="1" t="s">
        <v>851</v>
      </c>
      <c r="C272" s="1" t="s">
        <v>1872</v>
      </c>
      <c r="D272" s="1" t="s">
        <v>1877</v>
      </c>
      <c r="E272" s="1">
        <v>98.739000000000004</v>
      </c>
      <c r="F272" s="1">
        <f t="shared" si="0"/>
        <v>98.7</v>
      </c>
      <c r="G272" s="1">
        <v>14430</v>
      </c>
      <c r="H272" s="1">
        <v>182</v>
      </c>
      <c r="I272" s="1">
        <v>0</v>
      </c>
      <c r="J272" s="1">
        <v>1</v>
      </c>
      <c r="K272" s="1">
        <v>14430</v>
      </c>
      <c r="L272" s="1">
        <v>1</v>
      </c>
      <c r="M272" s="1">
        <v>14430</v>
      </c>
      <c r="N272" s="1">
        <v>0</v>
      </c>
      <c r="O272" s="1">
        <v>25905</v>
      </c>
      <c r="P272" s="1" t="s">
        <v>178</v>
      </c>
      <c r="Q272" s="66">
        <f t="shared" si="1"/>
        <v>1</v>
      </c>
      <c r="R272" s="1" t="str">
        <f t="shared" si="2"/>
        <v/>
      </c>
      <c r="S272" s="66">
        <f t="shared" si="3"/>
        <v>98.7</v>
      </c>
      <c r="T272" s="1" t="str">
        <f t="shared" si="4"/>
        <v/>
      </c>
    </row>
    <row r="273" spans="1:20" ht="15.75" customHeight="1" x14ac:dyDescent="0.2">
      <c r="A273" s="1">
        <f t="shared" si="5"/>
        <v>1</v>
      </c>
      <c r="B273" s="1" t="s">
        <v>851</v>
      </c>
      <c r="C273" s="1" t="s">
        <v>1877</v>
      </c>
      <c r="D273" s="1" t="s">
        <v>1882</v>
      </c>
      <c r="E273" s="1">
        <v>97.659000000000006</v>
      </c>
      <c r="F273" s="1">
        <f t="shared" si="0"/>
        <v>97.7</v>
      </c>
      <c r="G273" s="1">
        <v>14436</v>
      </c>
      <c r="H273" s="1">
        <v>326</v>
      </c>
      <c r="I273" s="1">
        <v>9</v>
      </c>
      <c r="J273" s="1">
        <v>1</v>
      </c>
      <c r="K273" s="1">
        <v>14430</v>
      </c>
      <c r="L273" s="1">
        <v>1</v>
      </c>
      <c r="M273" s="1">
        <v>14430</v>
      </c>
      <c r="N273" s="1">
        <v>0</v>
      </c>
      <c r="O273" s="1">
        <v>24893</v>
      </c>
      <c r="P273" s="1" t="s">
        <v>178</v>
      </c>
      <c r="Q273" s="66" t="str">
        <f t="shared" si="1"/>
        <v>1, 0</v>
      </c>
      <c r="R273" s="1" t="str">
        <f t="shared" si="2"/>
        <v/>
      </c>
      <c r="S273" s="66" t="str">
        <f t="shared" si="3"/>
        <v>98.7, 97.7</v>
      </c>
      <c r="T273" s="1" t="str">
        <f t="shared" si="4"/>
        <v/>
      </c>
    </row>
    <row r="274" spans="1:20" ht="15.75" customHeight="1" x14ac:dyDescent="0.2">
      <c r="A274" s="1">
        <f t="shared" si="5"/>
        <v>1</v>
      </c>
      <c r="B274" s="1" t="s">
        <v>851</v>
      </c>
      <c r="C274" s="1" t="s">
        <v>1872</v>
      </c>
      <c r="D274" s="1" t="s">
        <v>1882</v>
      </c>
      <c r="E274" s="1">
        <v>97.007000000000005</v>
      </c>
      <c r="F274" s="1">
        <f t="shared" si="0"/>
        <v>97</v>
      </c>
      <c r="G274" s="1">
        <v>14433</v>
      </c>
      <c r="H274" s="1">
        <v>426</v>
      </c>
      <c r="I274" s="1">
        <v>6</v>
      </c>
      <c r="J274" s="1">
        <v>1</v>
      </c>
      <c r="K274" s="1">
        <v>14430</v>
      </c>
      <c r="L274" s="1">
        <v>1</v>
      </c>
      <c r="M274" s="1">
        <v>14430</v>
      </c>
      <c r="N274" s="1">
        <v>0</v>
      </c>
      <c r="O274" s="1">
        <v>24532</v>
      </c>
      <c r="P274" s="1" t="s">
        <v>178</v>
      </c>
      <c r="Q274" s="66" t="str">
        <f t="shared" si="1"/>
        <v>1, 0, 0</v>
      </c>
      <c r="R274" s="1" t="str">
        <f t="shared" si="2"/>
        <v>1, 0, 0</v>
      </c>
      <c r="S274" s="66" t="str">
        <f t="shared" si="3"/>
        <v>98.7, 97.7, 97</v>
      </c>
      <c r="T274" s="1" t="str">
        <f t="shared" si="4"/>
        <v>98.7, 97.7, 97</v>
      </c>
    </row>
    <row r="275" spans="1:20" ht="15.75" customHeight="1" x14ac:dyDescent="0.2">
      <c r="A275" s="1">
        <f t="shared" si="5"/>
        <v>-1</v>
      </c>
      <c r="B275" s="1" t="s">
        <v>859</v>
      </c>
      <c r="C275" s="1" t="s">
        <v>4398</v>
      </c>
      <c r="D275" s="1" t="s">
        <v>4400</v>
      </c>
      <c r="E275" s="1">
        <v>99.701999999999998</v>
      </c>
      <c r="F275" s="1">
        <f t="shared" si="0"/>
        <v>99.7</v>
      </c>
      <c r="G275" s="1">
        <v>14430</v>
      </c>
      <c r="H275" s="1">
        <v>43</v>
      </c>
      <c r="I275" s="1">
        <v>0</v>
      </c>
      <c r="J275" s="1">
        <v>1</v>
      </c>
      <c r="K275" s="1">
        <v>14430</v>
      </c>
      <c r="L275" s="1">
        <v>1</v>
      </c>
      <c r="M275" s="1">
        <v>14430</v>
      </c>
      <c r="N275" s="1">
        <v>0</v>
      </c>
      <c r="O275" s="1">
        <v>26463</v>
      </c>
      <c r="P275" s="1" t="s">
        <v>178</v>
      </c>
      <c r="Q275" s="66">
        <f t="shared" si="1"/>
        <v>1</v>
      </c>
      <c r="R275" s="1">
        <f t="shared" si="2"/>
        <v>1</v>
      </c>
      <c r="S275" s="66">
        <f t="shared" si="3"/>
        <v>99.7</v>
      </c>
      <c r="T275" s="1">
        <f t="shared" si="4"/>
        <v>99.7</v>
      </c>
    </row>
    <row r="276" spans="1:20" ht="15.75" customHeight="1" x14ac:dyDescent="0.2">
      <c r="A276" s="1">
        <f t="shared" si="5"/>
        <v>1</v>
      </c>
      <c r="B276" s="1" t="s">
        <v>860</v>
      </c>
      <c r="C276" s="1" t="s">
        <v>4402</v>
      </c>
      <c r="D276" s="1" t="s">
        <v>4405</v>
      </c>
      <c r="E276" s="1">
        <v>99.522000000000006</v>
      </c>
      <c r="F276" s="1">
        <f t="shared" si="0"/>
        <v>99.5</v>
      </c>
      <c r="G276" s="1">
        <v>14430</v>
      </c>
      <c r="H276" s="1">
        <v>69</v>
      </c>
      <c r="I276" s="1">
        <v>0</v>
      </c>
      <c r="J276" s="1">
        <v>1</v>
      </c>
      <c r="K276" s="1">
        <v>14430</v>
      </c>
      <c r="L276" s="1">
        <v>1</v>
      </c>
      <c r="M276" s="1">
        <v>14430</v>
      </c>
      <c r="N276" s="1">
        <v>0</v>
      </c>
      <c r="O276" s="1">
        <v>26363</v>
      </c>
      <c r="P276" s="1" t="s">
        <v>178</v>
      </c>
      <c r="Q276" s="66">
        <f t="shared" si="1"/>
        <v>1</v>
      </c>
      <c r="R276" s="1">
        <f t="shared" si="2"/>
        <v>1</v>
      </c>
      <c r="S276" s="66">
        <f t="shared" si="3"/>
        <v>99.5</v>
      </c>
      <c r="T276" s="1">
        <f t="shared" si="4"/>
        <v>99.5</v>
      </c>
    </row>
    <row r="277" spans="1:20" ht="15.75" customHeight="1" x14ac:dyDescent="0.2">
      <c r="A277" s="1">
        <f t="shared" si="5"/>
        <v>-1</v>
      </c>
      <c r="B277" s="1" t="s">
        <v>861</v>
      </c>
      <c r="C277" s="1" t="s">
        <v>4408</v>
      </c>
      <c r="D277" s="1" t="s">
        <v>4412</v>
      </c>
      <c r="E277" s="1">
        <v>98.710999999999999</v>
      </c>
      <c r="F277" s="1">
        <f t="shared" si="0"/>
        <v>98.7</v>
      </c>
      <c r="G277" s="1">
        <v>14430</v>
      </c>
      <c r="H277" s="1">
        <v>186</v>
      </c>
      <c r="I277" s="1">
        <v>0</v>
      </c>
      <c r="J277" s="1">
        <v>1</v>
      </c>
      <c r="K277" s="1">
        <v>14430</v>
      </c>
      <c r="L277" s="1">
        <v>1</v>
      </c>
      <c r="M277" s="1">
        <v>14430</v>
      </c>
      <c r="N277" s="1">
        <v>0</v>
      </c>
      <c r="O277" s="1">
        <v>25900</v>
      </c>
      <c r="P277" s="1" t="s">
        <v>178</v>
      </c>
      <c r="Q277" s="66">
        <f t="shared" si="1"/>
        <v>1</v>
      </c>
      <c r="R277" s="1" t="str">
        <f t="shared" si="2"/>
        <v/>
      </c>
      <c r="S277" s="66">
        <f t="shared" si="3"/>
        <v>98.7</v>
      </c>
      <c r="T277" s="1" t="str">
        <f t="shared" si="4"/>
        <v/>
      </c>
    </row>
    <row r="278" spans="1:20" ht="15.75" customHeight="1" x14ac:dyDescent="0.2">
      <c r="A278" s="1">
        <f t="shared" si="5"/>
        <v>-1</v>
      </c>
      <c r="B278" s="1" t="s">
        <v>861</v>
      </c>
      <c r="C278" s="1" t="s">
        <v>4412</v>
      </c>
      <c r="D278" s="1" t="s">
        <v>4415</v>
      </c>
      <c r="E278" s="1">
        <v>86.631</v>
      </c>
      <c r="F278" s="1">
        <f t="shared" si="0"/>
        <v>86.6</v>
      </c>
      <c r="G278" s="1">
        <v>13150</v>
      </c>
      <c r="H278" s="1">
        <v>1702</v>
      </c>
      <c r="I278" s="1">
        <v>51</v>
      </c>
      <c r="J278" s="1">
        <v>1309</v>
      </c>
      <c r="K278" s="1">
        <v>14430</v>
      </c>
      <c r="L278" s="1">
        <v>1309</v>
      </c>
      <c r="M278" s="1">
        <v>14430</v>
      </c>
      <c r="N278" s="1">
        <v>0</v>
      </c>
      <c r="O278" s="1">
        <v>14702</v>
      </c>
      <c r="P278" s="1" t="s">
        <v>178</v>
      </c>
      <c r="Q278" s="66" t="str">
        <f t="shared" si="1"/>
        <v>1, 0</v>
      </c>
      <c r="R278" s="1" t="str">
        <f t="shared" si="2"/>
        <v/>
      </c>
      <c r="S278" s="66" t="str">
        <f t="shared" si="3"/>
        <v>98.7, 86.6</v>
      </c>
      <c r="T278" s="1" t="str">
        <f t="shared" si="4"/>
        <v/>
      </c>
    </row>
    <row r="279" spans="1:20" ht="15.75" customHeight="1" x14ac:dyDescent="0.2">
      <c r="A279" s="1">
        <f t="shared" si="5"/>
        <v>-1</v>
      </c>
      <c r="B279" s="1" t="s">
        <v>861</v>
      </c>
      <c r="C279" s="1" t="s">
        <v>4408</v>
      </c>
      <c r="D279" s="1" t="s">
        <v>4415</v>
      </c>
      <c r="E279" s="1">
        <v>86.399000000000001</v>
      </c>
      <c r="F279" s="1">
        <f t="shared" si="0"/>
        <v>86.4</v>
      </c>
      <c r="G279" s="1">
        <v>13153</v>
      </c>
      <c r="H279" s="1">
        <v>1727</v>
      </c>
      <c r="I279" s="1">
        <v>58</v>
      </c>
      <c r="J279" s="1">
        <v>1309</v>
      </c>
      <c r="K279" s="1">
        <v>14430</v>
      </c>
      <c r="L279" s="1">
        <v>1309</v>
      </c>
      <c r="M279" s="1">
        <v>14430</v>
      </c>
      <c r="N279" s="1">
        <v>0</v>
      </c>
      <c r="O279" s="1">
        <v>14585</v>
      </c>
      <c r="P279" s="1" t="s">
        <v>178</v>
      </c>
      <c r="Q279" s="66" t="str">
        <f t="shared" si="1"/>
        <v>1, 0, 0</v>
      </c>
      <c r="R279" s="1" t="str">
        <f t="shared" si="2"/>
        <v>1, 0, 0</v>
      </c>
      <c r="S279" s="66" t="str">
        <f t="shared" si="3"/>
        <v>98.7, 86.6, 86.4</v>
      </c>
      <c r="T279" s="1" t="str">
        <f t="shared" si="4"/>
        <v>98.7, 86.6, 86.4</v>
      </c>
    </row>
    <row r="280" spans="1:20" ht="15.75" customHeight="1" x14ac:dyDescent="0.2">
      <c r="A280" s="1">
        <f t="shared" si="5"/>
        <v>1</v>
      </c>
      <c r="B280" s="1" t="s">
        <v>869</v>
      </c>
      <c r="C280" s="1" t="s">
        <v>4423</v>
      </c>
      <c r="D280" s="1" t="s">
        <v>4425</v>
      </c>
      <c r="E280" s="1">
        <v>97.879000000000005</v>
      </c>
      <c r="F280" s="1">
        <f t="shared" si="0"/>
        <v>97.9</v>
      </c>
      <c r="G280" s="1">
        <v>14430</v>
      </c>
      <c r="H280" s="1">
        <v>306</v>
      </c>
      <c r="I280" s="1">
        <v>0</v>
      </c>
      <c r="J280" s="1">
        <v>1</v>
      </c>
      <c r="K280" s="1">
        <v>14430</v>
      </c>
      <c r="L280" s="1">
        <v>1</v>
      </c>
      <c r="M280" s="1">
        <v>14430</v>
      </c>
      <c r="N280" s="1">
        <v>0</v>
      </c>
      <c r="O280" s="1">
        <v>25383</v>
      </c>
      <c r="P280" s="1" t="s">
        <v>178</v>
      </c>
      <c r="Q280" s="66">
        <f t="shared" si="1"/>
        <v>0</v>
      </c>
      <c r="R280" s="1" t="str">
        <f t="shared" si="2"/>
        <v/>
      </c>
      <c r="S280" s="66">
        <f t="shared" si="3"/>
        <v>97.9</v>
      </c>
      <c r="T280" s="1" t="str">
        <f t="shared" si="4"/>
        <v/>
      </c>
    </row>
    <row r="281" spans="1:20" ht="15.75" customHeight="1" x14ac:dyDescent="0.2">
      <c r="A281" s="1">
        <f t="shared" si="5"/>
        <v>1</v>
      </c>
      <c r="B281" s="1" t="s">
        <v>869</v>
      </c>
      <c r="C281" s="1" t="s">
        <v>4425</v>
      </c>
      <c r="D281" s="1" t="s">
        <v>4427</v>
      </c>
      <c r="E281" s="1">
        <v>89.57</v>
      </c>
      <c r="F281" s="1">
        <f t="shared" si="0"/>
        <v>89.6</v>
      </c>
      <c r="G281" s="1">
        <v>14430</v>
      </c>
      <c r="H281" s="1">
        <v>1477</v>
      </c>
      <c r="I281" s="1">
        <v>26</v>
      </c>
      <c r="J281" s="1">
        <v>15</v>
      </c>
      <c r="K281" s="1">
        <v>14430</v>
      </c>
      <c r="L281" s="1">
        <v>15</v>
      </c>
      <c r="M281" s="1">
        <v>14430</v>
      </c>
      <c r="N281" s="1">
        <v>0</v>
      </c>
      <c r="O281" s="1">
        <v>18576</v>
      </c>
      <c r="P281" s="1" t="s">
        <v>178</v>
      </c>
      <c r="Q281" s="66" t="str">
        <f t="shared" si="1"/>
        <v>0, 0</v>
      </c>
      <c r="R281" s="1" t="str">
        <f t="shared" si="2"/>
        <v/>
      </c>
      <c r="S281" s="66" t="str">
        <f t="shared" si="3"/>
        <v>97.9, 89.6</v>
      </c>
      <c r="T281" s="1" t="str">
        <f t="shared" si="4"/>
        <v/>
      </c>
    </row>
    <row r="282" spans="1:20" ht="15.75" customHeight="1" x14ac:dyDescent="0.2">
      <c r="A282" s="1">
        <f t="shared" si="5"/>
        <v>1</v>
      </c>
      <c r="B282" s="1" t="s">
        <v>869</v>
      </c>
      <c r="C282" s="1" t="s">
        <v>4423</v>
      </c>
      <c r="D282" s="1" t="s">
        <v>4427</v>
      </c>
      <c r="E282" s="1">
        <v>88.149000000000001</v>
      </c>
      <c r="F282" s="1">
        <f t="shared" si="0"/>
        <v>88.1</v>
      </c>
      <c r="G282" s="1">
        <v>14446</v>
      </c>
      <c r="H282" s="1">
        <v>1678</v>
      </c>
      <c r="I282" s="1">
        <v>31</v>
      </c>
      <c r="J282" s="1">
        <v>2</v>
      </c>
      <c r="K282" s="1">
        <v>14430</v>
      </c>
      <c r="L282" s="1">
        <v>2</v>
      </c>
      <c r="M282" s="1">
        <v>14430</v>
      </c>
      <c r="N282" s="1">
        <v>0</v>
      </c>
      <c r="O282" s="1">
        <v>17819</v>
      </c>
      <c r="P282" s="1" t="s">
        <v>178</v>
      </c>
      <c r="Q282" s="66" t="str">
        <f t="shared" si="1"/>
        <v>0, 0, 0</v>
      </c>
      <c r="R282" s="1" t="str">
        <f t="shared" si="2"/>
        <v>0, 0, 0</v>
      </c>
      <c r="S282" s="66" t="str">
        <f t="shared" si="3"/>
        <v>97.9, 89.6, 88.1</v>
      </c>
      <c r="T282" s="1" t="str">
        <f t="shared" si="4"/>
        <v>97.9, 89.6, 88.1</v>
      </c>
    </row>
    <row r="283" spans="1:20" ht="15.75" customHeight="1" x14ac:dyDescent="0.2">
      <c r="A283" s="1">
        <f t="shared" si="5"/>
        <v>-1</v>
      </c>
      <c r="B283" s="1" t="s">
        <v>881</v>
      </c>
      <c r="C283" s="1" t="s">
        <v>3108</v>
      </c>
      <c r="D283" s="1" t="s">
        <v>3118</v>
      </c>
      <c r="E283" s="1">
        <v>99.694999999999993</v>
      </c>
      <c r="F283" s="1">
        <f t="shared" si="0"/>
        <v>99.7</v>
      </c>
      <c r="G283" s="1">
        <v>14430</v>
      </c>
      <c r="H283" s="1">
        <v>44</v>
      </c>
      <c r="I283" s="1">
        <v>0</v>
      </c>
      <c r="J283" s="1">
        <v>1</v>
      </c>
      <c r="K283" s="1">
        <v>14430</v>
      </c>
      <c r="L283" s="1">
        <v>1</v>
      </c>
      <c r="M283" s="1">
        <v>14430</v>
      </c>
      <c r="N283" s="1">
        <v>0</v>
      </c>
      <c r="O283" s="1">
        <v>26472</v>
      </c>
      <c r="P283" s="1" t="s">
        <v>178</v>
      </c>
      <c r="Q283" s="66">
        <f t="shared" si="1"/>
        <v>1</v>
      </c>
      <c r="R283" s="1">
        <f t="shared" si="2"/>
        <v>1</v>
      </c>
      <c r="S283" s="66">
        <f t="shared" si="3"/>
        <v>99.7</v>
      </c>
      <c r="T283" s="1">
        <f t="shared" si="4"/>
        <v>99.7</v>
      </c>
    </row>
    <row r="284" spans="1:20" ht="15.75" customHeight="1" x14ac:dyDescent="0.2">
      <c r="A284" s="1">
        <f t="shared" si="5"/>
        <v>1</v>
      </c>
      <c r="B284" s="1" t="s">
        <v>884</v>
      </c>
      <c r="C284" s="1" t="s">
        <v>2674</v>
      </c>
      <c r="D284" s="1" t="s">
        <v>2821</v>
      </c>
      <c r="E284" s="1">
        <v>98.474999999999994</v>
      </c>
      <c r="F284" s="1">
        <f t="shared" si="0"/>
        <v>98.5</v>
      </c>
      <c r="G284" s="1">
        <v>14430</v>
      </c>
      <c r="H284" s="1">
        <v>220</v>
      </c>
      <c r="I284" s="1">
        <v>0</v>
      </c>
      <c r="J284" s="1">
        <v>1</v>
      </c>
      <c r="K284" s="1">
        <v>14430</v>
      </c>
      <c r="L284" s="1">
        <v>1</v>
      </c>
      <c r="M284" s="1">
        <v>14430</v>
      </c>
      <c r="N284" s="1">
        <v>0</v>
      </c>
      <c r="O284" s="1">
        <v>25798</v>
      </c>
      <c r="P284" s="1" t="s">
        <v>178</v>
      </c>
      <c r="Q284" s="66">
        <f t="shared" si="1"/>
        <v>1</v>
      </c>
      <c r="R284" s="1" t="str">
        <f t="shared" si="2"/>
        <v/>
      </c>
      <c r="S284" s="66">
        <f t="shared" si="3"/>
        <v>98.5</v>
      </c>
      <c r="T284" s="1" t="str">
        <f t="shared" si="4"/>
        <v/>
      </c>
    </row>
    <row r="285" spans="1:20" ht="15.75" customHeight="1" x14ac:dyDescent="0.2">
      <c r="A285" s="1">
        <f t="shared" si="5"/>
        <v>1</v>
      </c>
      <c r="B285" s="1" t="s">
        <v>884</v>
      </c>
      <c r="C285" s="1" t="s">
        <v>2821</v>
      </c>
      <c r="D285" s="1" t="s">
        <v>2830</v>
      </c>
      <c r="E285" s="1">
        <v>95.759</v>
      </c>
      <c r="F285" s="1">
        <f t="shared" si="0"/>
        <v>95.8</v>
      </c>
      <c r="G285" s="1">
        <v>14430</v>
      </c>
      <c r="H285" s="1">
        <v>612</v>
      </c>
      <c r="I285" s="1">
        <v>0</v>
      </c>
      <c r="J285" s="1">
        <v>1</v>
      </c>
      <c r="K285" s="1">
        <v>14430</v>
      </c>
      <c r="L285" s="1">
        <v>1</v>
      </c>
      <c r="M285" s="1">
        <v>14430</v>
      </c>
      <c r="N285" s="1">
        <v>0</v>
      </c>
      <c r="O285" s="1">
        <v>23531</v>
      </c>
      <c r="P285" s="1" t="s">
        <v>178</v>
      </c>
      <c r="Q285" s="66" t="str">
        <f t="shared" si="1"/>
        <v>1, 0</v>
      </c>
      <c r="R285" s="1" t="str">
        <f t="shared" si="2"/>
        <v/>
      </c>
      <c r="S285" s="66" t="str">
        <f t="shared" si="3"/>
        <v>98.5, 95.8</v>
      </c>
      <c r="T285" s="1" t="str">
        <f t="shared" si="4"/>
        <v/>
      </c>
    </row>
    <row r="286" spans="1:20" ht="15.75" customHeight="1" x14ac:dyDescent="0.2">
      <c r="A286" s="1">
        <f t="shared" si="5"/>
        <v>1</v>
      </c>
      <c r="B286" s="1" t="s">
        <v>884</v>
      </c>
      <c r="C286" s="1" t="s">
        <v>2674</v>
      </c>
      <c r="D286" s="1" t="s">
        <v>2830</v>
      </c>
      <c r="E286" s="1">
        <v>94.435000000000002</v>
      </c>
      <c r="F286" s="1">
        <f t="shared" si="0"/>
        <v>94.4</v>
      </c>
      <c r="G286" s="1">
        <v>14430</v>
      </c>
      <c r="H286" s="1">
        <v>803</v>
      </c>
      <c r="I286" s="1">
        <v>0</v>
      </c>
      <c r="J286" s="1">
        <v>1</v>
      </c>
      <c r="K286" s="1">
        <v>14430</v>
      </c>
      <c r="L286" s="1">
        <v>1</v>
      </c>
      <c r="M286" s="1">
        <v>14430</v>
      </c>
      <c r="N286" s="1">
        <v>0</v>
      </c>
      <c r="O286" s="1">
        <v>22805</v>
      </c>
      <c r="P286" s="1" t="s">
        <v>178</v>
      </c>
      <c r="Q286" s="66" t="str">
        <f t="shared" si="1"/>
        <v>1, 0, 0</v>
      </c>
      <c r="R286" s="1" t="str">
        <f t="shared" si="2"/>
        <v>1, 0, 0</v>
      </c>
      <c r="S286" s="66" t="str">
        <f t="shared" si="3"/>
        <v>98.5, 95.8, 94.4</v>
      </c>
      <c r="T286" s="1" t="str">
        <f t="shared" si="4"/>
        <v>98.5, 95.8, 94.4</v>
      </c>
    </row>
    <row r="287" spans="1:20" ht="15.75" customHeight="1" x14ac:dyDescent="0.2">
      <c r="A287" s="1">
        <f t="shared" si="5"/>
        <v>-1</v>
      </c>
      <c r="B287" s="1" t="s">
        <v>895</v>
      </c>
      <c r="C287" s="1" t="s">
        <v>4453</v>
      </c>
      <c r="D287" s="1" t="s">
        <v>4455</v>
      </c>
      <c r="E287" s="1">
        <v>97.483999999999995</v>
      </c>
      <c r="F287" s="1">
        <f t="shared" si="0"/>
        <v>97.5</v>
      </c>
      <c r="G287" s="1">
        <v>14430</v>
      </c>
      <c r="H287" s="1">
        <v>363</v>
      </c>
      <c r="I287" s="1">
        <v>0</v>
      </c>
      <c r="J287" s="1">
        <v>1</v>
      </c>
      <c r="K287" s="1">
        <v>14430</v>
      </c>
      <c r="L287" s="1">
        <v>1</v>
      </c>
      <c r="M287" s="1">
        <v>14430</v>
      </c>
      <c r="N287" s="1">
        <v>0</v>
      </c>
      <c r="O287" s="1">
        <v>25015</v>
      </c>
      <c r="P287" s="1" t="s">
        <v>178</v>
      </c>
      <c r="Q287" s="66">
        <f t="shared" si="1"/>
        <v>0</v>
      </c>
      <c r="R287" s="1" t="str">
        <f t="shared" si="2"/>
        <v/>
      </c>
      <c r="S287" s="66">
        <f t="shared" si="3"/>
        <v>97.5</v>
      </c>
      <c r="T287" s="1" t="str">
        <f t="shared" si="4"/>
        <v/>
      </c>
    </row>
    <row r="288" spans="1:20" ht="15.75" customHeight="1" x14ac:dyDescent="0.2">
      <c r="A288" s="1">
        <f t="shared" si="5"/>
        <v>-1</v>
      </c>
      <c r="B288" s="1" t="s">
        <v>895</v>
      </c>
      <c r="C288" s="1" t="s">
        <v>4455</v>
      </c>
      <c r="D288" s="1" t="s">
        <v>4457</v>
      </c>
      <c r="E288" s="1">
        <v>85.481999999999999</v>
      </c>
      <c r="F288" s="1">
        <f t="shared" si="0"/>
        <v>85.5</v>
      </c>
      <c r="G288" s="1">
        <v>14423</v>
      </c>
      <c r="H288" s="1">
        <v>2060</v>
      </c>
      <c r="I288" s="1">
        <v>32</v>
      </c>
      <c r="J288" s="1">
        <v>1</v>
      </c>
      <c r="K288" s="1">
        <v>14406</v>
      </c>
      <c r="L288" s="1">
        <v>1</v>
      </c>
      <c r="M288" s="1">
        <v>14406</v>
      </c>
      <c r="N288" s="1">
        <v>0</v>
      </c>
      <c r="O288" s="1">
        <v>15461</v>
      </c>
      <c r="P288" s="1" t="s">
        <v>178</v>
      </c>
      <c r="Q288" s="66" t="str">
        <f t="shared" si="1"/>
        <v>0, 0</v>
      </c>
      <c r="R288" s="1" t="str">
        <f t="shared" si="2"/>
        <v/>
      </c>
      <c r="S288" s="66" t="str">
        <f t="shared" si="3"/>
        <v>97.5, 85.5</v>
      </c>
      <c r="T288" s="1" t="str">
        <f t="shared" si="4"/>
        <v/>
      </c>
    </row>
    <row r="289" spans="1:20" ht="15.75" customHeight="1" x14ac:dyDescent="0.2">
      <c r="A289" s="1">
        <f t="shared" si="5"/>
        <v>-1</v>
      </c>
      <c r="B289" s="1" t="s">
        <v>895</v>
      </c>
      <c r="C289" s="1" t="s">
        <v>4453</v>
      </c>
      <c r="D289" s="1" t="s">
        <v>4457</v>
      </c>
      <c r="E289" s="1">
        <v>85.122</v>
      </c>
      <c r="F289" s="1">
        <f t="shared" si="0"/>
        <v>85.1</v>
      </c>
      <c r="G289" s="1">
        <v>14424</v>
      </c>
      <c r="H289" s="1">
        <v>2110</v>
      </c>
      <c r="I289" s="1">
        <v>36</v>
      </c>
      <c r="J289" s="1">
        <v>1</v>
      </c>
      <c r="K289" s="1">
        <v>14406</v>
      </c>
      <c r="L289" s="1">
        <v>1</v>
      </c>
      <c r="M289" s="1">
        <v>14406</v>
      </c>
      <c r="N289" s="1">
        <v>0</v>
      </c>
      <c r="O289" s="1">
        <v>15258</v>
      </c>
      <c r="P289" s="1" t="s">
        <v>178</v>
      </c>
      <c r="Q289" s="66" t="str">
        <f t="shared" si="1"/>
        <v>0, 0, 0</v>
      </c>
      <c r="R289" s="1" t="str">
        <f t="shared" si="2"/>
        <v>0, 0, 0</v>
      </c>
      <c r="S289" s="66" t="str">
        <f t="shared" si="3"/>
        <v>97.5, 85.5, 85.1</v>
      </c>
      <c r="T289" s="1" t="str">
        <f t="shared" si="4"/>
        <v>97.5, 85.5, 85.1</v>
      </c>
    </row>
    <row r="290" spans="1:20" ht="15.75" customHeight="1" x14ac:dyDescent="0.2">
      <c r="A290" s="1">
        <f t="shared" si="5"/>
        <v>1</v>
      </c>
      <c r="B290" s="1" t="s">
        <v>908</v>
      </c>
      <c r="C290" s="1" t="s">
        <v>2734</v>
      </c>
      <c r="D290" s="1" t="s">
        <v>4126</v>
      </c>
      <c r="E290" s="1">
        <v>98.391999999999996</v>
      </c>
      <c r="F290" s="1">
        <f t="shared" si="0"/>
        <v>98.4</v>
      </c>
      <c r="G290" s="1">
        <v>14430</v>
      </c>
      <c r="H290" s="1">
        <v>232</v>
      </c>
      <c r="I290" s="1">
        <v>0</v>
      </c>
      <c r="J290" s="1">
        <v>1</v>
      </c>
      <c r="K290" s="1">
        <v>14430</v>
      </c>
      <c r="L290" s="1">
        <v>1</v>
      </c>
      <c r="M290" s="1">
        <v>14430</v>
      </c>
      <c r="N290" s="1">
        <v>0</v>
      </c>
      <c r="O290" s="1">
        <v>25678</v>
      </c>
      <c r="P290" s="1" t="s">
        <v>178</v>
      </c>
      <c r="Q290" s="66">
        <f t="shared" si="1"/>
        <v>1</v>
      </c>
      <c r="R290" s="1">
        <f t="shared" si="2"/>
        <v>1</v>
      </c>
      <c r="S290" s="66">
        <f t="shared" si="3"/>
        <v>98.4</v>
      </c>
      <c r="T290" s="1">
        <f t="shared" si="4"/>
        <v>98.4</v>
      </c>
    </row>
    <row r="291" spans="1:20" ht="15.75" customHeight="1" x14ac:dyDescent="0.2">
      <c r="A291" s="1">
        <f t="shared" si="5"/>
        <v>-1</v>
      </c>
      <c r="B291" s="1" t="s">
        <v>913</v>
      </c>
      <c r="C291" s="1" t="s">
        <v>2877</v>
      </c>
      <c r="D291" s="1" t="s">
        <v>2741</v>
      </c>
      <c r="E291" s="1">
        <v>99.472999999999999</v>
      </c>
      <c r="F291" s="1">
        <f t="shared" si="0"/>
        <v>99.5</v>
      </c>
      <c r="G291" s="1">
        <v>14430</v>
      </c>
      <c r="H291" s="1">
        <v>76</v>
      </c>
      <c r="I291" s="1">
        <v>0</v>
      </c>
      <c r="J291" s="1">
        <v>1</v>
      </c>
      <c r="K291" s="1">
        <v>14430</v>
      </c>
      <c r="L291" s="1">
        <v>1</v>
      </c>
      <c r="M291" s="1">
        <v>14430</v>
      </c>
      <c r="N291" s="1">
        <v>0</v>
      </c>
      <c r="O291" s="1">
        <v>26356</v>
      </c>
      <c r="P291" s="1" t="s">
        <v>178</v>
      </c>
      <c r="Q291" s="66">
        <f t="shared" si="1"/>
        <v>1</v>
      </c>
      <c r="R291" s="1">
        <f t="shared" si="2"/>
        <v>1</v>
      </c>
      <c r="S291" s="66">
        <f t="shared" si="3"/>
        <v>99.5</v>
      </c>
      <c r="T291" s="1">
        <f t="shared" si="4"/>
        <v>99.5</v>
      </c>
    </row>
    <row r="292" spans="1:20" ht="15.75" customHeight="1" x14ac:dyDescent="0.2">
      <c r="A292" s="1">
        <f t="shared" si="5"/>
        <v>1</v>
      </c>
      <c r="B292" s="1" t="s">
        <v>918</v>
      </c>
      <c r="C292" s="1" t="s">
        <v>4132</v>
      </c>
      <c r="D292" s="1" t="s">
        <v>2827</v>
      </c>
      <c r="E292" s="1">
        <v>98.614000000000004</v>
      </c>
      <c r="F292" s="1">
        <f t="shared" si="0"/>
        <v>98.6</v>
      </c>
      <c r="G292" s="1">
        <v>14430</v>
      </c>
      <c r="H292" s="1">
        <v>200</v>
      </c>
      <c r="I292" s="1">
        <v>0</v>
      </c>
      <c r="J292" s="1">
        <v>1</v>
      </c>
      <c r="K292" s="1">
        <v>14430</v>
      </c>
      <c r="L292" s="1">
        <v>1</v>
      </c>
      <c r="M292" s="1">
        <v>14430</v>
      </c>
      <c r="N292" s="1">
        <v>0</v>
      </c>
      <c r="O292" s="1">
        <v>25835</v>
      </c>
      <c r="P292" s="1" t="s">
        <v>178</v>
      </c>
      <c r="Q292" s="66">
        <f t="shared" si="1"/>
        <v>1</v>
      </c>
      <c r="R292" s="1">
        <f t="shared" si="2"/>
        <v>1</v>
      </c>
      <c r="S292" s="66">
        <f t="shared" si="3"/>
        <v>98.6</v>
      </c>
      <c r="T292" s="1">
        <f t="shared" si="4"/>
        <v>98.6</v>
      </c>
    </row>
    <row r="293" spans="1:20" ht="15.75" customHeight="1" x14ac:dyDescent="0.2">
      <c r="A293" s="1">
        <f t="shared" si="5"/>
        <v>-1</v>
      </c>
      <c r="B293" s="1" t="s">
        <v>919</v>
      </c>
      <c r="C293" s="1" t="s">
        <v>2137</v>
      </c>
      <c r="D293" s="1" t="s">
        <v>2353</v>
      </c>
      <c r="E293" s="1">
        <v>79.813000000000002</v>
      </c>
      <c r="F293" s="1">
        <f t="shared" si="0"/>
        <v>79.8</v>
      </c>
      <c r="G293" s="1">
        <v>14445</v>
      </c>
      <c r="H293" s="1">
        <v>2814</v>
      </c>
      <c r="I293" s="1">
        <v>92</v>
      </c>
      <c r="J293" s="1">
        <v>14</v>
      </c>
      <c r="K293" s="1">
        <v>14407</v>
      </c>
      <c r="L293" s="1">
        <v>14</v>
      </c>
      <c r="M293" s="1">
        <v>14407</v>
      </c>
      <c r="N293" s="1">
        <v>0</v>
      </c>
      <c r="O293" s="1">
        <v>11121</v>
      </c>
      <c r="P293" s="1" t="s">
        <v>178</v>
      </c>
      <c r="Q293" s="66">
        <f t="shared" si="1"/>
        <v>0</v>
      </c>
      <c r="R293" s="1">
        <f t="shared" si="2"/>
        <v>0</v>
      </c>
      <c r="S293" s="66">
        <f t="shared" si="3"/>
        <v>79.8</v>
      </c>
      <c r="T293" s="1">
        <f t="shared" si="4"/>
        <v>79.8</v>
      </c>
    </row>
    <row r="294" spans="1:20" ht="15.75" customHeight="1" x14ac:dyDescent="0.2">
      <c r="A294" s="1">
        <f t="shared" si="5"/>
        <v>1</v>
      </c>
      <c r="B294" s="1" t="s">
        <v>922</v>
      </c>
      <c r="C294" s="1" t="s">
        <v>4484</v>
      </c>
      <c r="D294" s="1" t="s">
        <v>4481</v>
      </c>
      <c r="E294" s="1">
        <v>99.272000000000006</v>
      </c>
      <c r="F294" s="1">
        <f t="shared" si="0"/>
        <v>99.3</v>
      </c>
      <c r="G294" s="1">
        <v>14430</v>
      </c>
      <c r="H294" s="1">
        <v>105</v>
      </c>
      <c r="I294" s="1">
        <v>0</v>
      </c>
      <c r="J294" s="1">
        <v>1</v>
      </c>
      <c r="K294" s="1">
        <v>14430</v>
      </c>
      <c r="L294" s="1">
        <v>1</v>
      </c>
      <c r="M294" s="1">
        <v>14430</v>
      </c>
      <c r="N294" s="1">
        <v>0</v>
      </c>
      <c r="O294" s="1">
        <v>26232</v>
      </c>
      <c r="P294" s="1" t="s">
        <v>178</v>
      </c>
      <c r="Q294" s="66">
        <f t="shared" si="1"/>
        <v>1</v>
      </c>
      <c r="R294" s="1" t="str">
        <f t="shared" si="2"/>
        <v/>
      </c>
      <c r="S294" s="66">
        <f t="shared" si="3"/>
        <v>99.3</v>
      </c>
      <c r="T294" s="1" t="str">
        <f t="shared" si="4"/>
        <v/>
      </c>
    </row>
    <row r="295" spans="1:20" ht="15.75" customHeight="1" x14ac:dyDescent="0.2">
      <c r="A295" s="1">
        <f t="shared" si="5"/>
        <v>1</v>
      </c>
      <c r="B295" s="1" t="s">
        <v>922</v>
      </c>
      <c r="C295" s="1" t="s">
        <v>4477</v>
      </c>
      <c r="D295" s="1" t="s">
        <v>4484</v>
      </c>
      <c r="E295" s="1">
        <v>99.084999999999994</v>
      </c>
      <c r="F295" s="1">
        <f t="shared" si="0"/>
        <v>99.1</v>
      </c>
      <c r="G295" s="1">
        <v>14430</v>
      </c>
      <c r="H295" s="1">
        <v>132</v>
      </c>
      <c r="I295" s="1">
        <v>0</v>
      </c>
      <c r="J295" s="1">
        <v>1</v>
      </c>
      <c r="K295" s="1">
        <v>14430</v>
      </c>
      <c r="L295" s="1">
        <v>1</v>
      </c>
      <c r="M295" s="1">
        <v>14430</v>
      </c>
      <c r="N295" s="1">
        <v>0</v>
      </c>
      <c r="O295" s="1">
        <v>26027</v>
      </c>
      <c r="P295" s="1" t="s">
        <v>178</v>
      </c>
      <c r="Q295" s="66" t="str">
        <f t="shared" si="1"/>
        <v>1, 1</v>
      </c>
      <c r="R295" s="1" t="str">
        <f t="shared" si="2"/>
        <v/>
      </c>
      <c r="S295" s="66" t="str">
        <f t="shared" si="3"/>
        <v>99.3, 99.1</v>
      </c>
      <c r="T295" s="1" t="str">
        <f t="shared" si="4"/>
        <v/>
      </c>
    </row>
    <row r="296" spans="1:20" ht="15.75" customHeight="1" x14ac:dyDescent="0.2">
      <c r="A296" s="1">
        <f t="shared" si="5"/>
        <v>1</v>
      </c>
      <c r="B296" s="1" t="s">
        <v>922</v>
      </c>
      <c r="C296" s="1" t="s">
        <v>4477</v>
      </c>
      <c r="D296" s="1" t="s">
        <v>4481</v>
      </c>
      <c r="E296" s="1">
        <v>99.043999999999997</v>
      </c>
      <c r="F296" s="1">
        <f t="shared" si="0"/>
        <v>99</v>
      </c>
      <c r="G296" s="1">
        <v>14430</v>
      </c>
      <c r="H296" s="1">
        <v>138</v>
      </c>
      <c r="I296" s="1">
        <v>0</v>
      </c>
      <c r="J296" s="1">
        <v>1</v>
      </c>
      <c r="K296" s="1">
        <v>14430</v>
      </c>
      <c r="L296" s="1">
        <v>1</v>
      </c>
      <c r="M296" s="1">
        <v>14430</v>
      </c>
      <c r="N296" s="1">
        <v>0</v>
      </c>
      <c r="O296" s="1">
        <v>26024</v>
      </c>
      <c r="P296" s="1" t="s">
        <v>178</v>
      </c>
      <c r="Q296" s="66" t="str">
        <f t="shared" si="1"/>
        <v>1, 1, 1</v>
      </c>
      <c r="R296" s="1" t="str">
        <f t="shared" si="2"/>
        <v>1, 1, 1</v>
      </c>
      <c r="S296" s="66" t="str">
        <f t="shared" si="3"/>
        <v>99.3, 99.1, 99</v>
      </c>
      <c r="T296" s="1" t="str">
        <f t="shared" si="4"/>
        <v>99.3, 99.1, 99</v>
      </c>
    </row>
    <row r="297" spans="1:20" ht="15.75" customHeight="1" x14ac:dyDescent="0.2">
      <c r="A297" s="1">
        <f t="shared" si="5"/>
        <v>-1</v>
      </c>
      <c r="B297" s="1" t="s">
        <v>927</v>
      </c>
      <c r="C297" s="1" t="s">
        <v>1598</v>
      </c>
      <c r="D297" s="1" t="s">
        <v>1592</v>
      </c>
      <c r="E297" s="1">
        <v>98.156999999999996</v>
      </c>
      <c r="F297" s="1">
        <f t="shared" si="0"/>
        <v>98.2</v>
      </c>
      <c r="G297" s="1">
        <v>14430</v>
      </c>
      <c r="H297" s="1">
        <v>266</v>
      </c>
      <c r="I297" s="1">
        <v>0</v>
      </c>
      <c r="J297" s="1">
        <v>1</v>
      </c>
      <c r="K297" s="1">
        <v>14430</v>
      </c>
      <c r="L297" s="1">
        <v>1</v>
      </c>
      <c r="M297" s="1">
        <v>14430</v>
      </c>
      <c r="N297" s="1">
        <v>0</v>
      </c>
      <c r="O297" s="1">
        <v>25540</v>
      </c>
      <c r="P297" s="1" t="s">
        <v>178</v>
      </c>
      <c r="Q297" s="66">
        <f t="shared" si="1"/>
        <v>1</v>
      </c>
      <c r="R297" s="1">
        <f t="shared" si="2"/>
        <v>1</v>
      </c>
      <c r="S297" s="66">
        <f t="shared" si="3"/>
        <v>98.2</v>
      </c>
      <c r="T297" s="1">
        <f t="shared" si="4"/>
        <v>98.2</v>
      </c>
    </row>
    <row r="298" spans="1:20" ht="15.75" customHeight="1" x14ac:dyDescent="0.2">
      <c r="A298" s="1">
        <f t="shared" si="5"/>
        <v>1</v>
      </c>
      <c r="B298" s="1" t="s">
        <v>935</v>
      </c>
      <c r="C298" s="1" t="s">
        <v>2735</v>
      </c>
      <c r="D298" s="1" t="s">
        <v>3426</v>
      </c>
      <c r="E298" s="1">
        <v>99.82</v>
      </c>
      <c r="F298" s="1">
        <f t="shared" si="0"/>
        <v>99.8</v>
      </c>
      <c r="G298" s="1">
        <v>14430</v>
      </c>
      <c r="H298" s="1">
        <v>26</v>
      </c>
      <c r="I298" s="1">
        <v>0</v>
      </c>
      <c r="J298" s="1">
        <v>1</v>
      </c>
      <c r="K298" s="1">
        <v>14430</v>
      </c>
      <c r="L298" s="1">
        <v>1</v>
      </c>
      <c r="M298" s="1">
        <v>14430</v>
      </c>
      <c r="N298" s="1">
        <v>0</v>
      </c>
      <c r="O298" s="1">
        <v>26544</v>
      </c>
      <c r="P298" s="1" t="s">
        <v>5067</v>
      </c>
      <c r="Q298" s="66">
        <f t="shared" si="1"/>
        <v>1</v>
      </c>
      <c r="R298" s="1" t="str">
        <f t="shared" si="2"/>
        <v/>
      </c>
      <c r="S298" s="66">
        <f t="shared" si="3"/>
        <v>99.8</v>
      </c>
      <c r="T298" s="1" t="str">
        <f t="shared" si="4"/>
        <v/>
      </c>
    </row>
    <row r="299" spans="1:20" ht="15.75" customHeight="1" x14ac:dyDescent="0.2">
      <c r="A299" s="1">
        <f t="shared" si="5"/>
        <v>1</v>
      </c>
      <c r="B299" s="1" t="s">
        <v>935</v>
      </c>
      <c r="C299" s="1" t="s">
        <v>2735</v>
      </c>
      <c r="D299" s="1" t="s">
        <v>3420</v>
      </c>
      <c r="E299" s="1">
        <v>99.632999999999996</v>
      </c>
      <c r="F299" s="1">
        <f t="shared" si="0"/>
        <v>99.6</v>
      </c>
      <c r="G299" s="1">
        <v>14430</v>
      </c>
      <c r="H299" s="1">
        <v>53</v>
      </c>
      <c r="I299" s="1">
        <v>0</v>
      </c>
      <c r="J299" s="1">
        <v>1</v>
      </c>
      <c r="K299" s="1">
        <v>14430</v>
      </c>
      <c r="L299" s="1">
        <v>1</v>
      </c>
      <c r="M299" s="1">
        <v>14430</v>
      </c>
      <c r="N299" s="1">
        <v>0</v>
      </c>
      <c r="O299" s="1">
        <v>26443</v>
      </c>
      <c r="P299" s="1" t="s">
        <v>5067</v>
      </c>
      <c r="Q299" s="66" t="str">
        <f t="shared" si="1"/>
        <v>1, 1</v>
      </c>
      <c r="R299" s="1" t="str">
        <f t="shared" si="2"/>
        <v/>
      </c>
      <c r="S299" s="66" t="str">
        <f t="shared" si="3"/>
        <v>99.8, 99.6</v>
      </c>
      <c r="T299" s="1" t="str">
        <f t="shared" si="4"/>
        <v/>
      </c>
    </row>
    <row r="300" spans="1:20" ht="15.75" customHeight="1" x14ac:dyDescent="0.2">
      <c r="A300" s="1">
        <f t="shared" si="5"/>
        <v>1</v>
      </c>
      <c r="B300" s="1" t="s">
        <v>935</v>
      </c>
      <c r="C300" s="1" t="s">
        <v>3420</v>
      </c>
      <c r="D300" s="1" t="s">
        <v>3426</v>
      </c>
      <c r="E300" s="1">
        <v>99.55</v>
      </c>
      <c r="F300" s="1">
        <f t="shared" si="0"/>
        <v>99.6</v>
      </c>
      <c r="G300" s="1">
        <v>14430</v>
      </c>
      <c r="H300" s="1">
        <v>65</v>
      </c>
      <c r="I300" s="1">
        <v>0</v>
      </c>
      <c r="J300" s="1">
        <v>1</v>
      </c>
      <c r="K300" s="1">
        <v>14430</v>
      </c>
      <c r="L300" s="1">
        <v>1</v>
      </c>
      <c r="M300" s="1">
        <v>14430</v>
      </c>
      <c r="N300" s="1">
        <v>0</v>
      </c>
      <c r="O300" s="1">
        <v>26398</v>
      </c>
      <c r="P300" s="1" t="s">
        <v>5067</v>
      </c>
      <c r="Q300" s="66" t="str">
        <f t="shared" si="1"/>
        <v>1, 1, 1</v>
      </c>
      <c r="R300" s="1" t="str">
        <f t="shared" si="2"/>
        <v/>
      </c>
      <c r="S300" s="66" t="str">
        <f t="shared" si="3"/>
        <v>99.8, 99.6, 99.6</v>
      </c>
      <c r="T300" s="1" t="str">
        <f t="shared" si="4"/>
        <v/>
      </c>
    </row>
    <row r="301" spans="1:20" ht="15.75" customHeight="1" x14ac:dyDescent="0.2">
      <c r="A301" s="1">
        <f t="shared" si="5"/>
        <v>1</v>
      </c>
      <c r="B301" s="1" t="s">
        <v>935</v>
      </c>
      <c r="C301" s="1" t="s">
        <v>3413</v>
      </c>
      <c r="D301" s="1" t="s">
        <v>2735</v>
      </c>
      <c r="E301" s="1">
        <v>93.793000000000006</v>
      </c>
      <c r="F301" s="1">
        <f t="shared" si="0"/>
        <v>93.8</v>
      </c>
      <c r="G301" s="1">
        <v>14435</v>
      </c>
      <c r="H301" s="1">
        <v>886</v>
      </c>
      <c r="I301" s="1">
        <v>9</v>
      </c>
      <c r="J301" s="1">
        <v>1</v>
      </c>
      <c r="K301" s="1">
        <v>14430</v>
      </c>
      <c r="L301" s="1">
        <v>1</v>
      </c>
      <c r="M301" s="1">
        <v>14430</v>
      </c>
      <c r="N301" s="1">
        <v>0</v>
      </c>
      <c r="O301" s="1">
        <v>21730</v>
      </c>
      <c r="P301" s="1" t="s">
        <v>5067</v>
      </c>
      <c r="Q301" s="66" t="str">
        <f t="shared" si="1"/>
        <v>1, 1, 1, 0</v>
      </c>
      <c r="R301" s="1" t="str">
        <f t="shared" si="2"/>
        <v/>
      </c>
      <c r="S301" s="66" t="str">
        <f t="shared" si="3"/>
        <v>99.8, 99.6, 99.6, 93.8</v>
      </c>
      <c r="T301" s="1" t="str">
        <f t="shared" si="4"/>
        <v/>
      </c>
    </row>
    <row r="302" spans="1:20" ht="15.75" customHeight="1" x14ac:dyDescent="0.2">
      <c r="A302" s="1">
        <f t="shared" si="5"/>
        <v>1</v>
      </c>
      <c r="B302" s="1" t="s">
        <v>935</v>
      </c>
      <c r="C302" s="1" t="s">
        <v>3413</v>
      </c>
      <c r="D302" s="1" t="s">
        <v>3426</v>
      </c>
      <c r="E302" s="1">
        <v>93.716999999999999</v>
      </c>
      <c r="F302" s="1">
        <f t="shared" si="0"/>
        <v>93.7</v>
      </c>
      <c r="G302" s="1">
        <v>14435</v>
      </c>
      <c r="H302" s="1">
        <v>897</v>
      </c>
      <c r="I302" s="1">
        <v>9</v>
      </c>
      <c r="J302" s="1">
        <v>1</v>
      </c>
      <c r="K302" s="1">
        <v>14430</v>
      </c>
      <c r="L302" s="1">
        <v>1</v>
      </c>
      <c r="M302" s="1">
        <v>14430</v>
      </c>
      <c r="N302" s="1">
        <v>0</v>
      </c>
      <c r="O302" s="1">
        <v>21691</v>
      </c>
      <c r="P302" s="1" t="s">
        <v>5067</v>
      </c>
      <c r="Q302" s="66" t="str">
        <f t="shared" si="1"/>
        <v>1, 1, 1, 0, 0</v>
      </c>
      <c r="R302" s="1" t="str">
        <f t="shared" si="2"/>
        <v/>
      </c>
      <c r="S302" s="66" t="str">
        <f t="shared" si="3"/>
        <v>99.8, 99.6, 99.6, 93.8, 93.7</v>
      </c>
      <c r="T302" s="1" t="str">
        <f t="shared" si="4"/>
        <v/>
      </c>
    </row>
    <row r="303" spans="1:20" ht="15.75" customHeight="1" x14ac:dyDescent="0.2">
      <c r="A303" s="1">
        <f t="shared" si="5"/>
        <v>1</v>
      </c>
      <c r="B303" s="1" t="s">
        <v>935</v>
      </c>
      <c r="C303" s="1" t="s">
        <v>3413</v>
      </c>
      <c r="D303" s="1" t="s">
        <v>3420</v>
      </c>
      <c r="E303" s="1">
        <v>93.537000000000006</v>
      </c>
      <c r="F303" s="1">
        <f t="shared" si="0"/>
        <v>93.5</v>
      </c>
      <c r="G303" s="1">
        <v>14435</v>
      </c>
      <c r="H303" s="1">
        <v>923</v>
      </c>
      <c r="I303" s="1">
        <v>9</v>
      </c>
      <c r="J303" s="1">
        <v>1</v>
      </c>
      <c r="K303" s="1">
        <v>14430</v>
      </c>
      <c r="L303" s="1">
        <v>1</v>
      </c>
      <c r="M303" s="1">
        <v>14430</v>
      </c>
      <c r="N303" s="1">
        <v>0</v>
      </c>
      <c r="O303" s="1">
        <v>21595</v>
      </c>
      <c r="P303" s="1" t="s">
        <v>5067</v>
      </c>
      <c r="Q303" s="66" t="str">
        <f t="shared" si="1"/>
        <v>1, 1, 1, 0, 0, 0</v>
      </c>
      <c r="R303" s="1" t="str">
        <f t="shared" si="2"/>
        <v>1, 1, 1, 0, 0, 0</v>
      </c>
      <c r="S303" s="66" t="str">
        <f t="shared" si="3"/>
        <v>99.8, 99.6, 99.6, 93.8, 93.7, 93.5</v>
      </c>
      <c r="T303" s="1" t="str">
        <f t="shared" si="4"/>
        <v>99.8, 99.6, 99.6, 93.8, 93.7, 93.5</v>
      </c>
    </row>
    <row r="304" spans="1:20" ht="15.75" customHeight="1" x14ac:dyDescent="0.2">
      <c r="A304" s="1">
        <f t="shared" si="5"/>
        <v>-1</v>
      </c>
      <c r="B304" s="1" t="s">
        <v>939</v>
      </c>
      <c r="C304" s="1" t="s">
        <v>1921</v>
      </c>
      <c r="D304" s="1" t="s">
        <v>1925</v>
      </c>
      <c r="E304" s="1">
        <v>99.022999999999996</v>
      </c>
      <c r="F304" s="1">
        <f t="shared" si="0"/>
        <v>99</v>
      </c>
      <c r="G304" s="1">
        <v>14430</v>
      </c>
      <c r="H304" s="1">
        <v>141</v>
      </c>
      <c r="I304" s="1">
        <v>0</v>
      </c>
      <c r="J304" s="1">
        <v>1</v>
      </c>
      <c r="K304" s="1">
        <v>14430</v>
      </c>
      <c r="L304" s="1">
        <v>1</v>
      </c>
      <c r="M304" s="1">
        <v>14430</v>
      </c>
      <c r="N304" s="1">
        <v>0</v>
      </c>
      <c r="O304" s="1">
        <v>26068</v>
      </c>
      <c r="P304" s="1" t="s">
        <v>178</v>
      </c>
      <c r="Q304" s="66">
        <f t="shared" si="1"/>
        <v>1</v>
      </c>
      <c r="R304" s="1">
        <f t="shared" si="2"/>
        <v>1</v>
      </c>
      <c r="S304" s="66">
        <f t="shared" si="3"/>
        <v>99</v>
      </c>
      <c r="T304" s="1">
        <f t="shared" si="4"/>
        <v>99</v>
      </c>
    </row>
    <row r="305" spans="1:20" ht="15.75" customHeight="1" x14ac:dyDescent="0.2">
      <c r="A305" s="1">
        <f t="shared" si="5"/>
        <v>1</v>
      </c>
      <c r="B305" s="1" t="s">
        <v>944</v>
      </c>
      <c r="C305" s="1" t="s">
        <v>3126</v>
      </c>
      <c r="D305" s="1" t="s">
        <v>3032</v>
      </c>
      <c r="E305" s="1">
        <v>99.009</v>
      </c>
      <c r="F305" s="1">
        <f t="shared" si="0"/>
        <v>99</v>
      </c>
      <c r="G305" s="1">
        <v>14430</v>
      </c>
      <c r="H305" s="1">
        <v>143</v>
      </c>
      <c r="I305" s="1">
        <v>0</v>
      </c>
      <c r="J305" s="1">
        <v>1</v>
      </c>
      <c r="K305" s="1">
        <v>14430</v>
      </c>
      <c r="L305" s="1">
        <v>1</v>
      </c>
      <c r="M305" s="1">
        <v>14430</v>
      </c>
      <c r="N305" s="1">
        <v>0</v>
      </c>
      <c r="O305" s="1">
        <v>26092</v>
      </c>
      <c r="P305" s="1" t="s">
        <v>178</v>
      </c>
      <c r="Q305" s="66">
        <f t="shared" si="1"/>
        <v>1</v>
      </c>
      <c r="R305" s="1">
        <f t="shared" si="2"/>
        <v>1</v>
      </c>
      <c r="S305" s="66">
        <f t="shared" si="3"/>
        <v>99</v>
      </c>
      <c r="T305" s="1">
        <f t="shared" si="4"/>
        <v>99</v>
      </c>
    </row>
    <row r="306" spans="1:20" ht="15.75" customHeight="1" x14ac:dyDescent="0.2">
      <c r="A306" s="1">
        <f t="shared" si="5"/>
        <v>-1</v>
      </c>
      <c r="B306" s="1" t="s">
        <v>949</v>
      </c>
      <c r="C306" s="1" t="s">
        <v>3239</v>
      </c>
      <c r="D306" s="1" t="s">
        <v>3214</v>
      </c>
      <c r="E306" s="1">
        <v>99.680999999999997</v>
      </c>
      <c r="F306" s="1">
        <f t="shared" si="0"/>
        <v>99.7</v>
      </c>
      <c r="G306" s="1">
        <v>14430</v>
      </c>
      <c r="H306" s="1">
        <v>46</v>
      </c>
      <c r="I306" s="1">
        <v>0</v>
      </c>
      <c r="J306" s="1">
        <v>1</v>
      </c>
      <c r="K306" s="1">
        <v>14430</v>
      </c>
      <c r="L306" s="1">
        <v>1</v>
      </c>
      <c r="M306" s="1">
        <v>14430</v>
      </c>
      <c r="N306" s="1">
        <v>0</v>
      </c>
      <c r="O306" s="1">
        <v>26454</v>
      </c>
      <c r="P306" s="1" t="s">
        <v>178</v>
      </c>
      <c r="Q306" s="66">
        <f t="shared" si="1"/>
        <v>1</v>
      </c>
      <c r="R306" s="1">
        <f t="shared" si="2"/>
        <v>1</v>
      </c>
      <c r="S306" s="66">
        <f t="shared" si="3"/>
        <v>99.7</v>
      </c>
      <c r="T306" s="1">
        <f t="shared" si="4"/>
        <v>99.7</v>
      </c>
    </row>
    <row r="307" spans="1:20" ht="15.75" customHeight="1" x14ac:dyDescent="0.2">
      <c r="A307" s="1">
        <f t="shared" si="5"/>
        <v>1</v>
      </c>
      <c r="B307" s="19" t="s">
        <v>953</v>
      </c>
      <c r="C307" s="1" t="s">
        <v>3283</v>
      </c>
      <c r="D307" s="1" t="s">
        <v>1987</v>
      </c>
      <c r="F307" s="1">
        <f t="shared" si="0"/>
        <v>70</v>
      </c>
      <c r="P307" s="1" t="s">
        <v>178</v>
      </c>
      <c r="Q307" s="66">
        <f t="shared" si="1"/>
        <v>0</v>
      </c>
      <c r="R307" s="1">
        <f t="shared" si="2"/>
        <v>0</v>
      </c>
      <c r="S307" s="66">
        <f t="shared" si="3"/>
        <v>70</v>
      </c>
      <c r="T307" s="1">
        <f t="shared" si="4"/>
        <v>70</v>
      </c>
    </row>
    <row r="308" spans="1:20" ht="15.75" customHeight="1" x14ac:dyDescent="0.2">
      <c r="A308" s="1">
        <f t="shared" si="5"/>
        <v>-1</v>
      </c>
      <c r="B308" s="1" t="s">
        <v>955</v>
      </c>
      <c r="C308" s="1" t="s">
        <v>4515</v>
      </c>
      <c r="D308" s="1" t="s">
        <v>4517</v>
      </c>
      <c r="E308" s="1">
        <v>87.515000000000001</v>
      </c>
      <c r="F308" s="1">
        <f t="shared" si="0"/>
        <v>87.5</v>
      </c>
      <c r="G308" s="1">
        <v>14457</v>
      </c>
      <c r="H308" s="1">
        <v>1751</v>
      </c>
      <c r="I308" s="1">
        <v>48</v>
      </c>
      <c r="J308" s="1">
        <v>1</v>
      </c>
      <c r="K308" s="1">
        <v>14430</v>
      </c>
      <c r="L308" s="1">
        <v>1</v>
      </c>
      <c r="M308" s="1">
        <v>14430</v>
      </c>
      <c r="N308" s="1">
        <v>0</v>
      </c>
      <c r="O308" s="1">
        <v>16968</v>
      </c>
      <c r="P308" s="1" t="s">
        <v>178</v>
      </c>
      <c r="Q308" s="66">
        <f t="shared" si="1"/>
        <v>0</v>
      </c>
      <c r="R308" s="1">
        <f t="shared" si="2"/>
        <v>0</v>
      </c>
      <c r="S308" s="66">
        <f t="shared" si="3"/>
        <v>87.5</v>
      </c>
      <c r="T308" s="1">
        <f t="shared" si="4"/>
        <v>87.5</v>
      </c>
    </row>
    <row r="309" spans="1:20" ht="15.75" customHeight="1" x14ac:dyDescent="0.2">
      <c r="A309" s="1">
        <f t="shared" si="5"/>
        <v>1</v>
      </c>
      <c r="B309" s="1" t="s">
        <v>958</v>
      </c>
      <c r="C309" s="1" t="s">
        <v>4520</v>
      </c>
      <c r="D309" s="1" t="s">
        <v>4522</v>
      </c>
      <c r="E309" s="1">
        <v>99.293000000000006</v>
      </c>
      <c r="F309" s="1">
        <f t="shared" si="0"/>
        <v>99.3</v>
      </c>
      <c r="G309" s="1">
        <v>14430</v>
      </c>
      <c r="H309" s="1">
        <v>102</v>
      </c>
      <c r="I309" s="1">
        <v>0</v>
      </c>
      <c r="J309" s="1">
        <v>1</v>
      </c>
      <c r="K309" s="1">
        <v>14430</v>
      </c>
      <c r="L309" s="1">
        <v>1</v>
      </c>
      <c r="M309" s="1">
        <v>14430</v>
      </c>
      <c r="N309" s="1">
        <v>0</v>
      </c>
      <c r="O309" s="1">
        <v>26230</v>
      </c>
      <c r="P309" s="1" t="s">
        <v>178</v>
      </c>
      <c r="Q309" s="66">
        <f t="shared" si="1"/>
        <v>1</v>
      </c>
      <c r="R309" s="1">
        <f t="shared" si="2"/>
        <v>1</v>
      </c>
      <c r="S309" s="66">
        <f t="shared" si="3"/>
        <v>99.3</v>
      </c>
      <c r="T309" s="1">
        <f t="shared" si="4"/>
        <v>99.3</v>
      </c>
    </row>
    <row r="310" spans="1:20" ht="15.75" customHeight="1" x14ac:dyDescent="0.2">
      <c r="A310" s="1">
        <f t="shared" si="5"/>
        <v>-1</v>
      </c>
      <c r="B310" s="1" t="s">
        <v>960</v>
      </c>
      <c r="C310" s="1" t="s">
        <v>4531</v>
      </c>
      <c r="D310" s="1" t="s">
        <v>4536</v>
      </c>
      <c r="E310" s="1">
        <v>87.521000000000001</v>
      </c>
      <c r="F310" s="1">
        <f t="shared" si="0"/>
        <v>87.5</v>
      </c>
      <c r="G310" s="1">
        <v>14416</v>
      </c>
      <c r="H310" s="1">
        <v>1755</v>
      </c>
      <c r="I310" s="1">
        <v>40</v>
      </c>
      <c r="J310" s="1">
        <v>27</v>
      </c>
      <c r="K310" s="1">
        <v>14420</v>
      </c>
      <c r="L310" s="1">
        <v>27</v>
      </c>
      <c r="M310" s="1">
        <v>14420</v>
      </c>
      <c r="N310" s="1">
        <v>0</v>
      </c>
      <c r="O310" s="1">
        <v>17005</v>
      </c>
      <c r="P310" s="1" t="s">
        <v>5067</v>
      </c>
      <c r="Q310" s="66">
        <f t="shared" si="1"/>
        <v>0</v>
      </c>
      <c r="R310" s="1" t="str">
        <f t="shared" si="2"/>
        <v/>
      </c>
      <c r="S310" s="66">
        <f t="shared" si="3"/>
        <v>87.5</v>
      </c>
      <c r="T310" s="1" t="str">
        <f t="shared" si="4"/>
        <v/>
      </c>
    </row>
    <row r="311" spans="1:20" ht="15.75" customHeight="1" x14ac:dyDescent="0.2">
      <c r="A311" s="1">
        <f t="shared" si="5"/>
        <v>-1</v>
      </c>
      <c r="B311" s="1" t="s">
        <v>960</v>
      </c>
      <c r="C311" s="1" t="s">
        <v>4529</v>
      </c>
      <c r="D311" s="1" t="s">
        <v>4533</v>
      </c>
      <c r="E311" s="1">
        <v>85.438999999999993</v>
      </c>
      <c r="F311" s="1">
        <f t="shared" si="0"/>
        <v>85.4</v>
      </c>
      <c r="G311" s="1">
        <v>13261</v>
      </c>
      <c r="H311" s="1">
        <v>1863</v>
      </c>
      <c r="I311" s="1">
        <v>62</v>
      </c>
      <c r="J311" s="1">
        <v>1204</v>
      </c>
      <c r="K311" s="1">
        <v>14430</v>
      </c>
      <c r="L311" s="1">
        <v>1204</v>
      </c>
      <c r="M311" s="1">
        <v>14430</v>
      </c>
      <c r="N311" s="1">
        <v>0</v>
      </c>
      <c r="O311" s="1">
        <v>13993</v>
      </c>
      <c r="P311" s="1" t="s">
        <v>5067</v>
      </c>
      <c r="Q311" s="66" t="str">
        <f t="shared" si="1"/>
        <v>0, 0</v>
      </c>
      <c r="R311" s="1" t="str">
        <f t="shared" si="2"/>
        <v/>
      </c>
      <c r="S311" s="66" t="str">
        <f t="shared" si="3"/>
        <v>87.5, 85.4</v>
      </c>
      <c r="T311" s="1" t="str">
        <f t="shared" si="4"/>
        <v/>
      </c>
    </row>
    <row r="312" spans="1:20" ht="15.75" customHeight="1" x14ac:dyDescent="0.2">
      <c r="A312" s="1">
        <f t="shared" si="5"/>
        <v>-1</v>
      </c>
      <c r="B312" s="1" t="s">
        <v>960</v>
      </c>
      <c r="C312" s="1" t="s">
        <v>4526</v>
      </c>
      <c r="D312" s="1" t="s">
        <v>4533</v>
      </c>
      <c r="E312" s="1">
        <v>80.697000000000003</v>
      </c>
      <c r="F312" s="1">
        <f t="shared" si="0"/>
        <v>80.7</v>
      </c>
      <c r="G312" s="1">
        <v>13335</v>
      </c>
      <c r="H312" s="1">
        <v>2476</v>
      </c>
      <c r="I312" s="1">
        <v>90</v>
      </c>
      <c r="J312" s="1">
        <v>1145</v>
      </c>
      <c r="K312" s="1">
        <v>14430</v>
      </c>
      <c r="L312" s="1">
        <v>1145</v>
      </c>
      <c r="M312" s="1">
        <v>14430</v>
      </c>
      <c r="N312" s="1">
        <v>0</v>
      </c>
      <c r="O312" s="1">
        <v>10521</v>
      </c>
      <c r="P312" s="1" t="s">
        <v>5067</v>
      </c>
      <c r="Q312" s="66" t="str">
        <f t="shared" si="1"/>
        <v>0, 0, 0</v>
      </c>
      <c r="R312" s="1" t="str">
        <f t="shared" si="2"/>
        <v/>
      </c>
      <c r="S312" s="66" t="str">
        <f t="shared" si="3"/>
        <v>87.5, 85.4, 80.7</v>
      </c>
      <c r="T312" s="1" t="str">
        <f t="shared" si="4"/>
        <v/>
      </c>
    </row>
    <row r="313" spans="1:20" ht="15.75" customHeight="1" x14ac:dyDescent="0.2">
      <c r="A313" s="1">
        <f t="shared" si="5"/>
        <v>-1</v>
      </c>
      <c r="B313" s="1" t="s">
        <v>960</v>
      </c>
      <c r="C313" s="1" t="s">
        <v>4526</v>
      </c>
      <c r="D313" s="1" t="s">
        <v>4531</v>
      </c>
      <c r="E313" s="1">
        <v>80.528000000000006</v>
      </c>
      <c r="F313" s="1">
        <f t="shared" si="0"/>
        <v>80.5</v>
      </c>
      <c r="G313" s="1">
        <v>14246</v>
      </c>
      <c r="H313" s="1">
        <v>2672</v>
      </c>
      <c r="I313" s="1">
        <v>93</v>
      </c>
      <c r="J313" s="1">
        <v>1</v>
      </c>
      <c r="K313" s="1">
        <v>14195</v>
      </c>
      <c r="L313" s="1">
        <v>1</v>
      </c>
      <c r="M313" s="1">
        <v>14195</v>
      </c>
      <c r="N313" s="1">
        <v>0</v>
      </c>
      <c r="O313" s="1">
        <v>11250</v>
      </c>
      <c r="P313" s="1" t="s">
        <v>5067</v>
      </c>
      <c r="Q313" s="66" t="str">
        <f t="shared" si="1"/>
        <v>0, 0, 0, 0</v>
      </c>
      <c r="R313" s="1" t="str">
        <f t="shared" si="2"/>
        <v/>
      </c>
      <c r="S313" s="66" t="str">
        <f t="shared" si="3"/>
        <v>87.5, 85.4, 80.7, 80.5</v>
      </c>
      <c r="T313" s="1" t="str">
        <f t="shared" si="4"/>
        <v/>
      </c>
    </row>
    <row r="314" spans="1:20" ht="15.75" customHeight="1" x14ac:dyDescent="0.2">
      <c r="A314" s="1">
        <f t="shared" si="5"/>
        <v>-1</v>
      </c>
      <c r="B314" s="1" t="s">
        <v>960</v>
      </c>
      <c r="C314" s="1" t="s">
        <v>4526</v>
      </c>
      <c r="D314" s="1" t="s">
        <v>4529</v>
      </c>
      <c r="E314" s="1">
        <v>79.8</v>
      </c>
      <c r="F314" s="1">
        <f t="shared" si="0"/>
        <v>79.8</v>
      </c>
      <c r="G314" s="1">
        <v>14495</v>
      </c>
      <c r="H314" s="1">
        <v>2798</v>
      </c>
      <c r="I314" s="1">
        <v>120</v>
      </c>
      <c r="J314" s="1">
        <v>1</v>
      </c>
      <c r="K314" s="1">
        <v>14430</v>
      </c>
      <c r="L314" s="1">
        <v>1</v>
      </c>
      <c r="M314" s="1">
        <v>14430</v>
      </c>
      <c r="N314" s="1">
        <v>0</v>
      </c>
      <c r="O314" s="1">
        <v>10711</v>
      </c>
      <c r="P314" s="1" t="s">
        <v>5067</v>
      </c>
      <c r="Q314" s="66" t="str">
        <f t="shared" si="1"/>
        <v>0, 0, 0, 0, 0</v>
      </c>
      <c r="R314" s="1" t="str">
        <f t="shared" si="2"/>
        <v/>
      </c>
      <c r="S314" s="66" t="str">
        <f t="shared" si="3"/>
        <v>87.5, 85.4, 80.7, 80.5, 79.8</v>
      </c>
      <c r="T314" s="1" t="str">
        <f t="shared" si="4"/>
        <v/>
      </c>
    </row>
    <row r="315" spans="1:20" ht="15.75" customHeight="1" x14ac:dyDescent="0.2">
      <c r="A315" s="1">
        <f t="shared" si="5"/>
        <v>-1</v>
      </c>
      <c r="B315" s="1" t="s">
        <v>960</v>
      </c>
      <c r="C315" s="1" t="s">
        <v>4531</v>
      </c>
      <c r="D315" s="1" t="s">
        <v>4533</v>
      </c>
      <c r="E315" s="1">
        <v>79.498000000000005</v>
      </c>
      <c r="F315" s="1">
        <f t="shared" si="0"/>
        <v>79.5</v>
      </c>
      <c r="G315" s="1">
        <v>12945</v>
      </c>
      <c r="H315" s="1">
        <v>2536</v>
      </c>
      <c r="I315" s="1">
        <v>109</v>
      </c>
      <c r="J315" s="1">
        <v>1534</v>
      </c>
      <c r="K315" s="1">
        <v>14419</v>
      </c>
      <c r="L315" s="1">
        <v>1534</v>
      </c>
      <c r="M315" s="1">
        <v>14419</v>
      </c>
      <c r="N315" s="1">
        <v>0</v>
      </c>
      <c r="O315" s="1">
        <v>9358</v>
      </c>
      <c r="P315" s="1" t="s">
        <v>5067</v>
      </c>
      <c r="Q315" s="66" t="str">
        <f t="shared" si="1"/>
        <v>0, 0, 0, 0, 0, 0</v>
      </c>
      <c r="R315" s="1" t="str">
        <f t="shared" si="2"/>
        <v/>
      </c>
      <c r="S315" s="66" t="str">
        <f t="shared" si="3"/>
        <v>87.5, 85.4, 80.7, 80.5, 79.8, 79.5</v>
      </c>
      <c r="T315" s="1" t="str">
        <f t="shared" si="4"/>
        <v/>
      </c>
    </row>
    <row r="316" spans="1:20" ht="15.75" customHeight="1" x14ac:dyDescent="0.2">
      <c r="A316" s="1">
        <f t="shared" si="5"/>
        <v>-1</v>
      </c>
      <c r="B316" s="1" t="s">
        <v>960</v>
      </c>
      <c r="C316" s="1" t="s">
        <v>4533</v>
      </c>
      <c r="D316" s="1" t="s">
        <v>4536</v>
      </c>
      <c r="E316" s="1">
        <v>78.935000000000002</v>
      </c>
      <c r="F316" s="1">
        <f t="shared" si="0"/>
        <v>78.900000000000006</v>
      </c>
      <c r="G316" s="1">
        <v>14484</v>
      </c>
      <c r="H316" s="1">
        <v>2921</v>
      </c>
      <c r="I316" s="1">
        <v>120</v>
      </c>
      <c r="J316" s="1">
        <v>1</v>
      </c>
      <c r="K316" s="1">
        <v>14419</v>
      </c>
      <c r="L316" s="1">
        <v>1</v>
      </c>
      <c r="M316" s="1">
        <v>14419</v>
      </c>
      <c r="N316" s="1">
        <v>0</v>
      </c>
      <c r="O316" s="1">
        <v>9943</v>
      </c>
      <c r="P316" s="1" t="s">
        <v>5067</v>
      </c>
      <c r="Q316" s="66" t="str">
        <f t="shared" si="1"/>
        <v>0, 0, 0, 0, 0, 0, 0</v>
      </c>
      <c r="R316" s="1" t="str">
        <f t="shared" si="2"/>
        <v/>
      </c>
      <c r="S316" s="66" t="str">
        <f t="shared" si="3"/>
        <v>87.5, 85.4, 80.7, 80.5, 79.8, 79.5, 78.9</v>
      </c>
      <c r="T316" s="1" t="str">
        <f t="shared" si="4"/>
        <v/>
      </c>
    </row>
    <row r="317" spans="1:20" ht="15.75" customHeight="1" x14ac:dyDescent="0.2">
      <c r="A317" s="1">
        <f t="shared" si="5"/>
        <v>-1</v>
      </c>
      <c r="B317" s="1" t="s">
        <v>960</v>
      </c>
      <c r="C317" s="1" t="s">
        <v>4529</v>
      </c>
      <c r="D317" s="1" t="s">
        <v>4531</v>
      </c>
      <c r="E317" s="1">
        <v>77.034999999999997</v>
      </c>
      <c r="F317" s="1">
        <f t="shared" si="0"/>
        <v>77</v>
      </c>
      <c r="G317" s="1">
        <v>14413</v>
      </c>
      <c r="H317" s="1">
        <v>3150</v>
      </c>
      <c r="I317" s="1">
        <v>146</v>
      </c>
      <c r="J317" s="1">
        <v>86</v>
      </c>
      <c r="K317" s="1">
        <v>14418</v>
      </c>
      <c r="L317" s="1">
        <v>86</v>
      </c>
      <c r="M317" s="1">
        <v>14418</v>
      </c>
      <c r="N317" s="1">
        <v>0</v>
      </c>
      <c r="O317" s="1">
        <v>8571</v>
      </c>
      <c r="P317" s="1" t="s">
        <v>5067</v>
      </c>
      <c r="Q317" s="66" t="str">
        <f t="shared" si="1"/>
        <v>0, 0, 0, 0, 0, 0, 0, 0</v>
      </c>
      <c r="R317" s="1" t="str">
        <f t="shared" si="2"/>
        <v/>
      </c>
      <c r="S317" s="66" t="str">
        <f t="shared" si="3"/>
        <v>87.5, 85.4, 80.7, 80.5, 79.8, 79.5, 78.9, 77</v>
      </c>
      <c r="T317" s="1" t="str">
        <f t="shared" si="4"/>
        <v/>
      </c>
    </row>
    <row r="318" spans="1:20" ht="15.75" customHeight="1" x14ac:dyDescent="0.2">
      <c r="A318" s="1">
        <f t="shared" si="5"/>
        <v>-1</v>
      </c>
      <c r="B318" s="1" t="s">
        <v>960</v>
      </c>
      <c r="C318" s="1" t="s">
        <v>4529</v>
      </c>
      <c r="D318" s="1" t="s">
        <v>4536</v>
      </c>
      <c r="E318" s="1">
        <v>76.403999999999996</v>
      </c>
      <c r="F318" s="1">
        <f t="shared" si="0"/>
        <v>76.400000000000006</v>
      </c>
      <c r="G318" s="1">
        <v>14312</v>
      </c>
      <c r="H318" s="1">
        <v>3215</v>
      </c>
      <c r="I318" s="1">
        <v>145</v>
      </c>
      <c r="J318" s="1">
        <v>101</v>
      </c>
      <c r="K318" s="1">
        <v>14331</v>
      </c>
      <c r="L318" s="1">
        <v>101</v>
      </c>
      <c r="M318" s="1">
        <v>14331</v>
      </c>
      <c r="N318" s="1">
        <v>0</v>
      </c>
      <c r="O318" s="1">
        <v>7919</v>
      </c>
      <c r="P318" s="1" t="s">
        <v>5067</v>
      </c>
      <c r="Q318" s="66" t="str">
        <f t="shared" si="1"/>
        <v>0, 0, 0, 0, 0, 0, 0, 0, 0</v>
      </c>
      <c r="R318" s="1" t="str">
        <f t="shared" si="2"/>
        <v/>
      </c>
      <c r="S318" s="66" t="str">
        <f t="shared" si="3"/>
        <v>87.5, 85.4, 80.7, 80.5, 79.8, 79.5, 78.9, 77, 76.4</v>
      </c>
      <c r="T318" s="1" t="str">
        <f t="shared" si="4"/>
        <v/>
      </c>
    </row>
    <row r="319" spans="1:20" ht="15.75" customHeight="1" x14ac:dyDescent="0.2">
      <c r="A319" s="1">
        <f t="shared" si="5"/>
        <v>-1</v>
      </c>
      <c r="B319" s="1" t="s">
        <v>960</v>
      </c>
      <c r="C319" s="1" t="s">
        <v>4526</v>
      </c>
      <c r="D319" s="1" t="s">
        <v>4536</v>
      </c>
      <c r="F319" s="1">
        <f t="shared" si="0"/>
        <v>70</v>
      </c>
      <c r="P319" s="1" t="s">
        <v>5067</v>
      </c>
      <c r="Q319" s="66" t="str">
        <f t="shared" si="1"/>
        <v>0, 0, 0, 0, 0, 0, 0, 0, 0, 0</v>
      </c>
      <c r="R319" s="1" t="str">
        <f t="shared" si="2"/>
        <v>0, 0, 0, 0, 0, 0, 0, 0, 0, 0</v>
      </c>
      <c r="S319" s="66" t="str">
        <f t="shared" si="3"/>
        <v>87.5, 85.4, 80.7, 80.5, 79.8, 79.5, 78.9, 77, 76.4, 70</v>
      </c>
      <c r="T319" s="1" t="str">
        <f t="shared" si="4"/>
        <v>87.5, 85.4, 80.7, 80.5, 79.8, 79.5, 78.9, 77, 76.4, 70</v>
      </c>
    </row>
    <row r="320" spans="1:20" ht="15.75" customHeight="1" x14ac:dyDescent="0.2">
      <c r="A320" s="1">
        <f t="shared" si="5"/>
        <v>1</v>
      </c>
      <c r="B320" s="1" t="s">
        <v>961</v>
      </c>
      <c r="C320" s="1" t="s">
        <v>4538</v>
      </c>
      <c r="D320" s="1" t="s">
        <v>4541</v>
      </c>
      <c r="E320" s="1">
        <v>99.161000000000001</v>
      </c>
      <c r="F320" s="1">
        <f t="shared" si="0"/>
        <v>99.2</v>
      </c>
      <c r="G320" s="1">
        <v>14430</v>
      </c>
      <c r="H320" s="1">
        <v>121</v>
      </c>
      <c r="I320" s="1">
        <v>0</v>
      </c>
      <c r="J320" s="1">
        <v>1</v>
      </c>
      <c r="K320" s="1">
        <v>14430</v>
      </c>
      <c r="L320" s="1">
        <v>1</v>
      </c>
      <c r="M320" s="1">
        <v>14430</v>
      </c>
      <c r="N320" s="1">
        <v>0</v>
      </c>
      <c r="O320" s="1">
        <v>26142</v>
      </c>
      <c r="P320" s="1" t="s">
        <v>178</v>
      </c>
      <c r="Q320" s="66">
        <f t="shared" si="1"/>
        <v>1</v>
      </c>
      <c r="R320" s="1">
        <f t="shared" si="2"/>
        <v>1</v>
      </c>
      <c r="S320" s="66">
        <f t="shared" si="3"/>
        <v>99.2</v>
      </c>
      <c r="T320" s="1">
        <f t="shared" si="4"/>
        <v>99.2</v>
      </c>
    </row>
    <row r="321" spans="1:20" ht="15.75" customHeight="1" x14ac:dyDescent="0.2">
      <c r="A321" s="1">
        <f t="shared" si="5"/>
        <v>-1</v>
      </c>
      <c r="B321" s="1" t="s">
        <v>968</v>
      </c>
      <c r="C321" s="1" t="s">
        <v>3266</v>
      </c>
      <c r="D321" s="1" t="s">
        <v>3275</v>
      </c>
      <c r="E321" s="1">
        <v>99.715999999999994</v>
      </c>
      <c r="F321" s="1">
        <f t="shared" si="0"/>
        <v>99.7</v>
      </c>
      <c r="G321" s="1">
        <v>14430</v>
      </c>
      <c r="H321" s="1">
        <v>41</v>
      </c>
      <c r="I321" s="1">
        <v>0</v>
      </c>
      <c r="J321" s="1">
        <v>1</v>
      </c>
      <c r="K321" s="1">
        <v>14430</v>
      </c>
      <c r="L321" s="1">
        <v>1</v>
      </c>
      <c r="M321" s="1">
        <v>14430</v>
      </c>
      <c r="N321" s="1">
        <v>0</v>
      </c>
      <c r="O321" s="1">
        <v>26478</v>
      </c>
      <c r="P321" s="1" t="s">
        <v>5067</v>
      </c>
      <c r="Q321" s="66">
        <f t="shared" si="1"/>
        <v>1</v>
      </c>
      <c r="R321" s="1">
        <f t="shared" si="2"/>
        <v>1</v>
      </c>
      <c r="S321" s="66">
        <f t="shared" si="3"/>
        <v>99.7</v>
      </c>
      <c r="T321" s="1">
        <f t="shared" si="4"/>
        <v>99.7</v>
      </c>
    </row>
    <row r="322" spans="1:20" ht="15.75" customHeight="1" x14ac:dyDescent="0.2">
      <c r="A322" s="1">
        <f t="shared" si="5"/>
        <v>1</v>
      </c>
      <c r="B322" s="1" t="s">
        <v>970</v>
      </c>
      <c r="C322" s="1" t="s">
        <v>1664</v>
      </c>
      <c r="D322" s="1" t="s">
        <v>1676</v>
      </c>
      <c r="E322" s="1">
        <v>99.667000000000002</v>
      </c>
      <c r="F322" s="1">
        <f t="shared" si="0"/>
        <v>99.7</v>
      </c>
      <c r="G322" s="1">
        <v>14430</v>
      </c>
      <c r="H322" s="1">
        <v>48</v>
      </c>
      <c r="I322" s="1">
        <v>0</v>
      </c>
      <c r="J322" s="1">
        <v>1</v>
      </c>
      <c r="K322" s="1">
        <v>14430</v>
      </c>
      <c r="L322" s="1">
        <v>1</v>
      </c>
      <c r="M322" s="1">
        <v>14430</v>
      </c>
      <c r="N322" s="1">
        <v>0</v>
      </c>
      <c r="O322" s="1">
        <v>26417</v>
      </c>
      <c r="P322" s="1" t="s">
        <v>5067</v>
      </c>
      <c r="Q322" s="66">
        <f t="shared" si="1"/>
        <v>1</v>
      </c>
      <c r="R322" s="1" t="str">
        <f t="shared" si="2"/>
        <v/>
      </c>
      <c r="S322" s="66">
        <f t="shared" si="3"/>
        <v>99.7</v>
      </c>
      <c r="T322" s="1" t="str">
        <f t="shared" si="4"/>
        <v/>
      </c>
    </row>
    <row r="323" spans="1:20" ht="15.75" customHeight="1" x14ac:dyDescent="0.2">
      <c r="A323" s="1">
        <f t="shared" si="5"/>
        <v>1</v>
      </c>
      <c r="B323" s="1" t="s">
        <v>970</v>
      </c>
      <c r="C323" s="1" t="s">
        <v>1676</v>
      </c>
      <c r="D323" s="1" t="s">
        <v>1671</v>
      </c>
      <c r="E323" s="1">
        <v>98.843000000000004</v>
      </c>
      <c r="F323" s="1">
        <f t="shared" si="0"/>
        <v>98.8</v>
      </c>
      <c r="G323" s="1">
        <v>14430</v>
      </c>
      <c r="H323" s="1">
        <v>167</v>
      </c>
      <c r="I323" s="1">
        <v>0</v>
      </c>
      <c r="J323" s="1">
        <v>1</v>
      </c>
      <c r="K323" s="1">
        <v>14430</v>
      </c>
      <c r="L323" s="1">
        <v>1</v>
      </c>
      <c r="M323" s="1">
        <v>14430</v>
      </c>
      <c r="N323" s="1">
        <v>0</v>
      </c>
      <c r="O323" s="1">
        <v>25963</v>
      </c>
      <c r="P323" s="1" t="s">
        <v>5067</v>
      </c>
      <c r="Q323" s="66" t="str">
        <f t="shared" si="1"/>
        <v>1, 1</v>
      </c>
      <c r="R323" s="1" t="str">
        <f t="shared" si="2"/>
        <v/>
      </c>
      <c r="S323" s="66" t="str">
        <f t="shared" si="3"/>
        <v>99.7, 98.8</v>
      </c>
      <c r="T323" s="1" t="str">
        <f t="shared" si="4"/>
        <v/>
      </c>
    </row>
    <row r="324" spans="1:20" ht="15.75" customHeight="1" x14ac:dyDescent="0.2">
      <c r="A324" s="1">
        <f t="shared" si="5"/>
        <v>1</v>
      </c>
      <c r="B324" s="1" t="s">
        <v>970</v>
      </c>
      <c r="C324" s="1" t="s">
        <v>1664</v>
      </c>
      <c r="D324" s="1" t="s">
        <v>1671</v>
      </c>
      <c r="E324" s="1">
        <v>98.822000000000003</v>
      </c>
      <c r="F324" s="1">
        <f t="shared" si="0"/>
        <v>98.8</v>
      </c>
      <c r="G324" s="1">
        <v>14430</v>
      </c>
      <c r="H324" s="1">
        <v>170</v>
      </c>
      <c r="I324" s="1">
        <v>0</v>
      </c>
      <c r="J324" s="1">
        <v>1</v>
      </c>
      <c r="K324" s="1">
        <v>14430</v>
      </c>
      <c r="L324" s="1">
        <v>1</v>
      </c>
      <c r="M324" s="1">
        <v>14430</v>
      </c>
      <c r="N324" s="1">
        <v>0</v>
      </c>
      <c r="O324" s="1">
        <v>25937</v>
      </c>
      <c r="P324" s="1" t="s">
        <v>5067</v>
      </c>
      <c r="Q324" s="66" t="str">
        <f t="shared" si="1"/>
        <v>1, 1, 1</v>
      </c>
      <c r="R324" s="1" t="str">
        <f t="shared" si="2"/>
        <v/>
      </c>
      <c r="S324" s="66" t="str">
        <f t="shared" si="3"/>
        <v>99.7, 98.8, 98.8</v>
      </c>
      <c r="T324" s="1" t="str">
        <f t="shared" si="4"/>
        <v/>
      </c>
    </row>
    <row r="325" spans="1:20" ht="15.75" customHeight="1" x14ac:dyDescent="0.2">
      <c r="A325" s="1">
        <f t="shared" si="5"/>
        <v>1</v>
      </c>
      <c r="B325" s="1" t="s">
        <v>970</v>
      </c>
      <c r="C325" s="1" t="s">
        <v>1676</v>
      </c>
      <c r="D325" s="1" t="s">
        <v>1667</v>
      </c>
      <c r="E325" s="1">
        <v>98.233000000000004</v>
      </c>
      <c r="F325" s="1">
        <f t="shared" si="0"/>
        <v>98.2</v>
      </c>
      <c r="G325" s="1">
        <v>14430</v>
      </c>
      <c r="H325" s="1">
        <v>255</v>
      </c>
      <c r="I325" s="1">
        <v>0</v>
      </c>
      <c r="J325" s="1">
        <v>1</v>
      </c>
      <c r="K325" s="1">
        <v>14430</v>
      </c>
      <c r="L325" s="1">
        <v>1</v>
      </c>
      <c r="M325" s="1">
        <v>14430</v>
      </c>
      <c r="N325" s="1">
        <v>0</v>
      </c>
      <c r="O325" s="1">
        <v>25604</v>
      </c>
      <c r="P325" s="1" t="s">
        <v>5067</v>
      </c>
      <c r="Q325" s="66" t="str">
        <f t="shared" si="1"/>
        <v>1, 1, 1, 1</v>
      </c>
      <c r="R325" s="1" t="str">
        <f t="shared" si="2"/>
        <v/>
      </c>
      <c r="S325" s="66" t="str">
        <f t="shared" si="3"/>
        <v>99.7, 98.8, 98.8, 98.2</v>
      </c>
      <c r="T325" s="1" t="str">
        <f t="shared" si="4"/>
        <v/>
      </c>
    </row>
    <row r="326" spans="1:20" ht="15.75" customHeight="1" x14ac:dyDescent="0.2">
      <c r="A326" s="1">
        <f t="shared" si="5"/>
        <v>1</v>
      </c>
      <c r="B326" s="1" t="s">
        <v>970</v>
      </c>
      <c r="C326" s="1" t="s">
        <v>1664</v>
      </c>
      <c r="D326" s="1" t="s">
        <v>1667</v>
      </c>
      <c r="E326" s="1">
        <v>98.143000000000001</v>
      </c>
      <c r="F326" s="1">
        <f t="shared" si="0"/>
        <v>98.1</v>
      </c>
      <c r="G326" s="1">
        <v>14430</v>
      </c>
      <c r="H326" s="1">
        <v>268</v>
      </c>
      <c r="I326" s="1">
        <v>0</v>
      </c>
      <c r="J326" s="1">
        <v>1</v>
      </c>
      <c r="K326" s="1">
        <v>14430</v>
      </c>
      <c r="L326" s="1">
        <v>1</v>
      </c>
      <c r="M326" s="1">
        <v>14430</v>
      </c>
      <c r="N326" s="1">
        <v>0</v>
      </c>
      <c r="O326" s="1">
        <v>25538</v>
      </c>
      <c r="P326" s="1" t="s">
        <v>5067</v>
      </c>
      <c r="Q326" s="66" t="str">
        <f t="shared" si="1"/>
        <v>1, 1, 1, 1, 1</v>
      </c>
      <c r="R326" s="1" t="str">
        <f t="shared" si="2"/>
        <v/>
      </c>
      <c r="S326" s="66" t="str">
        <f t="shared" si="3"/>
        <v>99.7, 98.8, 98.8, 98.2, 98.1</v>
      </c>
      <c r="T326" s="1" t="str">
        <f t="shared" si="4"/>
        <v/>
      </c>
    </row>
    <row r="327" spans="1:20" ht="15.75" customHeight="1" x14ac:dyDescent="0.2">
      <c r="A327" s="1">
        <f t="shared" si="5"/>
        <v>1</v>
      </c>
      <c r="B327" s="1" t="s">
        <v>970</v>
      </c>
      <c r="C327" s="1" t="s">
        <v>1671</v>
      </c>
      <c r="D327" s="1" t="s">
        <v>1667</v>
      </c>
      <c r="E327" s="1">
        <v>97.498000000000005</v>
      </c>
      <c r="F327" s="1">
        <f t="shared" si="0"/>
        <v>97.5</v>
      </c>
      <c r="G327" s="1">
        <v>14430</v>
      </c>
      <c r="H327" s="1">
        <v>361</v>
      </c>
      <c r="I327" s="1">
        <v>0</v>
      </c>
      <c r="J327" s="1">
        <v>1</v>
      </c>
      <c r="K327" s="1">
        <v>14430</v>
      </c>
      <c r="L327" s="1">
        <v>1</v>
      </c>
      <c r="M327" s="1">
        <v>14430</v>
      </c>
      <c r="N327" s="1">
        <v>0</v>
      </c>
      <c r="O327" s="1">
        <v>25146</v>
      </c>
      <c r="P327" s="1" t="s">
        <v>5067</v>
      </c>
      <c r="Q327" s="66" t="str">
        <f t="shared" si="1"/>
        <v>1, 1, 1, 1, 1, 0</v>
      </c>
      <c r="R327" s="1" t="str">
        <f t="shared" si="2"/>
        <v>1, 1, 1, 1, 1, 0</v>
      </c>
      <c r="S327" s="66" t="str">
        <f t="shared" si="3"/>
        <v>99.7, 98.8, 98.8, 98.2, 98.1, 97.5</v>
      </c>
      <c r="T327" s="1" t="str">
        <f t="shared" si="4"/>
        <v>99.7, 98.8, 98.8, 98.2, 98.1, 97.5</v>
      </c>
    </row>
    <row r="328" spans="1:20" ht="15.75" customHeight="1" x14ac:dyDescent="0.2">
      <c r="A328" s="1">
        <f t="shared" si="5"/>
        <v>-1</v>
      </c>
      <c r="B328" s="1" t="s">
        <v>971</v>
      </c>
      <c r="C328" s="1" t="s">
        <v>1309</v>
      </c>
      <c r="D328" s="1" t="s">
        <v>4551</v>
      </c>
      <c r="E328" s="1">
        <v>87.956999999999994</v>
      </c>
      <c r="F328" s="1">
        <f t="shared" si="0"/>
        <v>88</v>
      </c>
      <c r="G328" s="1">
        <v>14448</v>
      </c>
      <c r="H328" s="1">
        <v>1704</v>
      </c>
      <c r="I328" s="1">
        <v>35</v>
      </c>
      <c r="J328" s="1">
        <v>1</v>
      </c>
      <c r="K328" s="1">
        <v>14430</v>
      </c>
      <c r="L328" s="1">
        <v>1</v>
      </c>
      <c r="M328" s="1">
        <v>14430</v>
      </c>
      <c r="N328" s="1">
        <v>0</v>
      </c>
      <c r="O328" s="1">
        <v>17064</v>
      </c>
      <c r="P328" s="1" t="s">
        <v>178</v>
      </c>
      <c r="Q328" s="66">
        <f t="shared" si="1"/>
        <v>0</v>
      </c>
      <c r="R328" s="1">
        <f t="shared" si="2"/>
        <v>0</v>
      </c>
      <c r="S328" s="66">
        <f t="shared" si="3"/>
        <v>88</v>
      </c>
      <c r="T328" s="1">
        <f t="shared" si="4"/>
        <v>88</v>
      </c>
    </row>
    <row r="329" spans="1:20" ht="15.75" customHeight="1" x14ac:dyDescent="0.2">
      <c r="A329" s="1">
        <f t="shared" si="5"/>
        <v>1</v>
      </c>
      <c r="B329" s="1" t="s">
        <v>979</v>
      </c>
      <c r="C329" s="1" t="s">
        <v>4224</v>
      </c>
      <c r="D329" s="1" t="s">
        <v>4222</v>
      </c>
      <c r="E329" s="1">
        <v>99.411000000000001</v>
      </c>
      <c r="F329" s="1">
        <f t="shared" si="0"/>
        <v>99.4</v>
      </c>
      <c r="G329" s="1">
        <v>14430</v>
      </c>
      <c r="H329" s="1">
        <v>85</v>
      </c>
      <c r="I329" s="1">
        <v>0</v>
      </c>
      <c r="J329" s="1">
        <v>1</v>
      </c>
      <c r="K329" s="1">
        <v>14430</v>
      </c>
      <c r="L329" s="1">
        <v>1</v>
      </c>
      <c r="M329" s="1">
        <v>14430</v>
      </c>
      <c r="N329" s="1">
        <v>0</v>
      </c>
      <c r="O329" s="1">
        <v>26238</v>
      </c>
      <c r="P329" s="1" t="s">
        <v>178</v>
      </c>
      <c r="Q329" s="66">
        <f t="shared" si="1"/>
        <v>1</v>
      </c>
      <c r="R329" s="1">
        <f t="shared" si="2"/>
        <v>1</v>
      </c>
      <c r="S329" s="66">
        <f t="shared" si="3"/>
        <v>99.4</v>
      </c>
      <c r="T329" s="1">
        <f t="shared" si="4"/>
        <v>99.4</v>
      </c>
    </row>
    <row r="330" spans="1:20" ht="15.75" customHeight="1" x14ac:dyDescent="0.2">
      <c r="A330" s="1">
        <f t="shared" si="5"/>
        <v>-1</v>
      </c>
      <c r="B330" s="1" t="s">
        <v>984</v>
      </c>
      <c r="C330" s="1" t="s">
        <v>4565</v>
      </c>
      <c r="D330" s="1" t="s">
        <v>4567</v>
      </c>
      <c r="E330" s="1">
        <v>98.683000000000007</v>
      </c>
      <c r="F330" s="1">
        <f t="shared" si="0"/>
        <v>98.7</v>
      </c>
      <c r="G330" s="1">
        <v>14430</v>
      </c>
      <c r="H330" s="1">
        <v>190</v>
      </c>
      <c r="I330" s="1">
        <v>0</v>
      </c>
      <c r="J330" s="1">
        <v>1</v>
      </c>
      <c r="K330" s="1">
        <v>14430</v>
      </c>
      <c r="L330" s="1">
        <v>1</v>
      </c>
      <c r="M330" s="1">
        <v>14430</v>
      </c>
      <c r="N330" s="1">
        <v>0</v>
      </c>
      <c r="O330" s="1">
        <v>25787</v>
      </c>
      <c r="P330" s="1" t="s">
        <v>178</v>
      </c>
      <c r="Q330" s="66">
        <f t="shared" si="1"/>
        <v>1</v>
      </c>
      <c r="R330" s="1">
        <f t="shared" si="2"/>
        <v>1</v>
      </c>
      <c r="S330" s="66">
        <f t="shared" si="3"/>
        <v>98.7</v>
      </c>
      <c r="T330" s="1">
        <f t="shared" si="4"/>
        <v>98.7</v>
      </c>
    </row>
    <row r="331" spans="1:20" ht="15.75" customHeight="1" x14ac:dyDescent="0.2">
      <c r="A331" s="1">
        <f t="shared" si="5"/>
        <v>1</v>
      </c>
      <c r="B331" s="1" t="s">
        <v>1000</v>
      </c>
      <c r="C331" s="1" t="s">
        <v>4582</v>
      </c>
      <c r="D331" s="1" t="s">
        <v>4585</v>
      </c>
      <c r="E331" s="1">
        <v>98.980999999999995</v>
      </c>
      <c r="F331" s="1">
        <f t="shared" si="0"/>
        <v>99</v>
      </c>
      <c r="G331" s="1">
        <v>14430</v>
      </c>
      <c r="H331" s="1">
        <v>147</v>
      </c>
      <c r="I331" s="1">
        <v>0</v>
      </c>
      <c r="J331" s="1">
        <v>1</v>
      </c>
      <c r="K331" s="1">
        <v>14430</v>
      </c>
      <c r="L331" s="1">
        <v>1</v>
      </c>
      <c r="M331" s="1">
        <v>14430</v>
      </c>
      <c r="N331" s="1">
        <v>0</v>
      </c>
      <c r="O331" s="1">
        <v>26031</v>
      </c>
      <c r="P331" s="1" t="s">
        <v>178</v>
      </c>
      <c r="Q331" s="66">
        <f t="shared" si="1"/>
        <v>1</v>
      </c>
      <c r="R331" s="1">
        <f t="shared" si="2"/>
        <v>1</v>
      </c>
      <c r="S331" s="66">
        <f t="shared" si="3"/>
        <v>99</v>
      </c>
      <c r="T331" s="1">
        <f t="shared" si="4"/>
        <v>99</v>
      </c>
    </row>
    <row r="332" spans="1:20" ht="15.75" customHeight="1" x14ac:dyDescent="0.2">
      <c r="A332" s="1">
        <f t="shared" si="5"/>
        <v>-1</v>
      </c>
      <c r="B332" s="1" t="s">
        <v>1001</v>
      </c>
      <c r="C332" s="1" t="s">
        <v>4587</v>
      </c>
      <c r="D332" s="1" t="s">
        <v>4589</v>
      </c>
      <c r="E332" s="1">
        <v>98.337000000000003</v>
      </c>
      <c r="F332" s="1">
        <f t="shared" si="0"/>
        <v>98.3</v>
      </c>
      <c r="G332" s="1">
        <v>14430</v>
      </c>
      <c r="H332" s="1">
        <v>240</v>
      </c>
      <c r="I332" s="1">
        <v>0</v>
      </c>
      <c r="J332" s="1">
        <v>1</v>
      </c>
      <c r="K332" s="1">
        <v>14430</v>
      </c>
      <c r="L332" s="1">
        <v>1</v>
      </c>
      <c r="M332" s="1">
        <v>14430</v>
      </c>
      <c r="N332" s="1">
        <v>0</v>
      </c>
      <c r="O332" s="1">
        <v>25636</v>
      </c>
      <c r="P332" s="1" t="s">
        <v>178</v>
      </c>
      <c r="Q332" s="66">
        <f t="shared" si="1"/>
        <v>1</v>
      </c>
      <c r="R332" s="1">
        <f t="shared" si="2"/>
        <v>1</v>
      </c>
      <c r="S332" s="66">
        <f t="shared" si="3"/>
        <v>98.3</v>
      </c>
      <c r="T332" s="1">
        <f t="shared" si="4"/>
        <v>98.3</v>
      </c>
    </row>
    <row r="333" spans="1:20" ht="15.75" customHeight="1" x14ac:dyDescent="0.2">
      <c r="A333" s="1">
        <f t="shared" si="5"/>
        <v>1</v>
      </c>
      <c r="B333" s="1" t="s">
        <v>1004</v>
      </c>
      <c r="C333" s="1" t="s">
        <v>4591</v>
      </c>
      <c r="D333" s="1" t="s">
        <v>4593</v>
      </c>
      <c r="E333" s="1">
        <v>96.625</v>
      </c>
      <c r="F333" s="1">
        <f t="shared" si="0"/>
        <v>96.6</v>
      </c>
      <c r="G333" s="1">
        <v>14430</v>
      </c>
      <c r="H333" s="1">
        <v>487</v>
      </c>
      <c r="I333" s="1">
        <v>0</v>
      </c>
      <c r="J333" s="1">
        <v>1</v>
      </c>
      <c r="K333" s="1">
        <v>14430</v>
      </c>
      <c r="L333" s="1">
        <v>1</v>
      </c>
      <c r="M333" s="1">
        <v>14430</v>
      </c>
      <c r="N333" s="1">
        <v>0</v>
      </c>
      <c r="O333" s="1">
        <v>24607</v>
      </c>
      <c r="P333" s="1" t="s">
        <v>178</v>
      </c>
      <c r="Q333" s="66">
        <f t="shared" si="1"/>
        <v>0</v>
      </c>
      <c r="R333" s="1">
        <f t="shared" si="2"/>
        <v>0</v>
      </c>
      <c r="S333" s="66">
        <f t="shared" si="3"/>
        <v>96.6</v>
      </c>
      <c r="T333" s="1">
        <f t="shared" si="4"/>
        <v>96.6</v>
      </c>
    </row>
    <row r="334" spans="1:20" ht="15.75" customHeight="1" x14ac:dyDescent="0.2">
      <c r="A334" s="1">
        <f t="shared" si="5"/>
        <v>-1</v>
      </c>
      <c r="B334" s="1" t="s">
        <v>1016</v>
      </c>
      <c r="C334" s="1" t="s">
        <v>4615</v>
      </c>
      <c r="D334" s="1" t="s">
        <v>1803</v>
      </c>
      <c r="F334" s="1">
        <f t="shared" si="0"/>
        <v>70</v>
      </c>
      <c r="P334" s="1" t="s">
        <v>178</v>
      </c>
      <c r="Q334" s="66">
        <f t="shared" si="1"/>
        <v>0</v>
      </c>
      <c r="R334" s="1">
        <f t="shared" si="2"/>
        <v>0</v>
      </c>
      <c r="S334" s="66">
        <f t="shared" si="3"/>
        <v>70</v>
      </c>
      <c r="T334" s="1">
        <f t="shared" si="4"/>
        <v>70</v>
      </c>
    </row>
    <row r="335" spans="1:20" ht="15.75" customHeight="1" x14ac:dyDescent="0.2">
      <c r="A335" s="1">
        <f t="shared" si="5"/>
        <v>1</v>
      </c>
      <c r="B335" s="1" t="s">
        <v>1017</v>
      </c>
      <c r="C335" s="1" t="s">
        <v>4619</v>
      </c>
      <c r="D335" s="1" t="s">
        <v>4621</v>
      </c>
      <c r="E335" s="1">
        <v>98.204999999999998</v>
      </c>
      <c r="F335" s="1">
        <f t="shared" si="0"/>
        <v>98.2</v>
      </c>
      <c r="G335" s="1">
        <v>14430</v>
      </c>
      <c r="H335" s="1">
        <v>259</v>
      </c>
      <c r="I335" s="1">
        <v>0</v>
      </c>
      <c r="J335" s="1">
        <v>1</v>
      </c>
      <c r="K335" s="1">
        <v>14430</v>
      </c>
      <c r="L335" s="1">
        <v>1</v>
      </c>
      <c r="M335" s="1">
        <v>14430</v>
      </c>
      <c r="N335" s="1">
        <v>0</v>
      </c>
      <c r="O335" s="1">
        <v>25514</v>
      </c>
      <c r="P335" s="1" t="s">
        <v>178</v>
      </c>
      <c r="Q335" s="66">
        <f t="shared" si="1"/>
        <v>1</v>
      </c>
      <c r="R335" s="1">
        <f t="shared" si="2"/>
        <v>1</v>
      </c>
      <c r="S335" s="66">
        <f t="shared" si="3"/>
        <v>98.2</v>
      </c>
      <c r="T335" s="1">
        <f t="shared" si="4"/>
        <v>98.2</v>
      </c>
    </row>
    <row r="336" spans="1:20" ht="15.75" customHeight="1" x14ac:dyDescent="0.2">
      <c r="A336" s="1">
        <f t="shared" si="5"/>
        <v>-1</v>
      </c>
      <c r="B336" s="1" t="s">
        <v>1018</v>
      </c>
      <c r="C336" s="1" t="s">
        <v>4291</v>
      </c>
      <c r="D336" s="1" t="s">
        <v>1757</v>
      </c>
      <c r="E336" s="1">
        <v>99.355999999999995</v>
      </c>
      <c r="F336" s="1">
        <f t="shared" si="0"/>
        <v>99.4</v>
      </c>
      <c r="G336" s="1">
        <v>14430</v>
      </c>
      <c r="H336" s="1">
        <v>93</v>
      </c>
      <c r="I336" s="1">
        <v>0</v>
      </c>
      <c r="J336" s="1">
        <v>1</v>
      </c>
      <c r="K336" s="1">
        <v>14430</v>
      </c>
      <c r="L336" s="1">
        <v>1</v>
      </c>
      <c r="M336" s="1">
        <v>14430</v>
      </c>
      <c r="N336" s="1">
        <v>0</v>
      </c>
      <c r="O336" s="1">
        <v>26277</v>
      </c>
      <c r="P336" s="1" t="s">
        <v>178</v>
      </c>
      <c r="Q336" s="66">
        <f t="shared" si="1"/>
        <v>1</v>
      </c>
      <c r="R336" s="1" t="str">
        <f t="shared" si="2"/>
        <v/>
      </c>
      <c r="S336" s="66">
        <f t="shared" si="3"/>
        <v>99.4</v>
      </c>
      <c r="T336" s="1" t="str">
        <f t="shared" si="4"/>
        <v/>
      </c>
    </row>
    <row r="337" spans="1:20" ht="15.75" customHeight="1" x14ac:dyDescent="0.2">
      <c r="A337" s="1">
        <f t="shared" si="5"/>
        <v>-1</v>
      </c>
      <c r="B337" s="1" t="s">
        <v>1018</v>
      </c>
      <c r="C337" s="1" t="s">
        <v>4291</v>
      </c>
      <c r="D337" s="1" t="s">
        <v>4281</v>
      </c>
      <c r="E337" s="1">
        <v>77.966999999999999</v>
      </c>
      <c r="F337" s="1">
        <f t="shared" si="0"/>
        <v>78</v>
      </c>
      <c r="G337" s="1">
        <v>4457</v>
      </c>
      <c r="H337" s="1">
        <v>960</v>
      </c>
      <c r="I337" s="1">
        <v>21</v>
      </c>
      <c r="J337" s="1">
        <v>1</v>
      </c>
      <c r="K337" s="1">
        <v>4446</v>
      </c>
      <c r="L337" s="1">
        <v>1</v>
      </c>
      <c r="M337" s="1">
        <v>4446</v>
      </c>
      <c r="N337" s="1">
        <v>0</v>
      </c>
      <c r="O337" s="1">
        <v>3336</v>
      </c>
      <c r="P337" s="1" t="s">
        <v>178</v>
      </c>
      <c r="Q337" s="66" t="str">
        <f t="shared" si="1"/>
        <v>1, 0</v>
      </c>
      <c r="R337" s="1" t="str">
        <f t="shared" si="2"/>
        <v/>
      </c>
      <c r="S337" s="66" t="str">
        <f t="shared" si="3"/>
        <v>99.4, 78</v>
      </c>
      <c r="T337" s="1" t="str">
        <f t="shared" si="4"/>
        <v/>
      </c>
    </row>
    <row r="338" spans="1:20" ht="15.75" customHeight="1" x14ac:dyDescent="0.2">
      <c r="A338" s="1">
        <f t="shared" si="5"/>
        <v>-1</v>
      </c>
      <c r="B338" s="1" t="s">
        <v>1018</v>
      </c>
      <c r="C338" s="1" t="s">
        <v>1757</v>
      </c>
      <c r="D338" s="1" t="s">
        <v>4281</v>
      </c>
      <c r="E338" s="1">
        <v>77.819999999999993</v>
      </c>
      <c r="F338" s="1">
        <f t="shared" si="0"/>
        <v>77.8</v>
      </c>
      <c r="G338" s="1">
        <v>4423</v>
      </c>
      <c r="H338" s="1">
        <v>955</v>
      </c>
      <c r="I338" s="1">
        <v>24</v>
      </c>
      <c r="J338" s="1">
        <v>1</v>
      </c>
      <c r="K338" s="1">
        <v>4410</v>
      </c>
      <c r="L338" s="1">
        <v>1</v>
      </c>
      <c r="M338" s="1">
        <v>4410</v>
      </c>
      <c r="N338" s="1">
        <v>0</v>
      </c>
      <c r="O338" s="1">
        <v>3282</v>
      </c>
      <c r="P338" s="1" t="s">
        <v>178</v>
      </c>
      <c r="Q338" s="66" t="str">
        <f t="shared" si="1"/>
        <v>1, 0, 0</v>
      </c>
      <c r="R338" s="1" t="str">
        <f t="shared" si="2"/>
        <v>1, 0, 0</v>
      </c>
      <c r="S338" s="66" t="str">
        <f t="shared" si="3"/>
        <v>99.4, 78, 77.8</v>
      </c>
      <c r="T338" s="1" t="str">
        <f t="shared" si="4"/>
        <v>99.4, 78, 77.8</v>
      </c>
    </row>
    <row r="339" spans="1:20" ht="15.75" customHeight="1" x14ac:dyDescent="0.2">
      <c r="A339" s="1">
        <f t="shared" si="5"/>
        <v>1</v>
      </c>
      <c r="B339" s="1" t="s">
        <v>1020</v>
      </c>
      <c r="C339" s="1" t="s">
        <v>4624</v>
      </c>
      <c r="D339" s="1" t="s">
        <v>2240</v>
      </c>
      <c r="F339" s="1">
        <f t="shared" si="0"/>
        <v>70</v>
      </c>
      <c r="P339" s="1" t="s">
        <v>178</v>
      </c>
      <c r="Q339" s="66">
        <f t="shared" si="1"/>
        <v>0</v>
      </c>
      <c r="R339" s="1">
        <f t="shared" si="2"/>
        <v>0</v>
      </c>
      <c r="S339" s="66">
        <f t="shared" si="3"/>
        <v>70</v>
      </c>
      <c r="T339" s="1">
        <f t="shared" si="4"/>
        <v>70</v>
      </c>
    </row>
    <row r="340" spans="1:20" ht="15.75" customHeight="1" x14ac:dyDescent="0.2">
      <c r="A340" s="1">
        <f t="shared" si="5"/>
        <v>-1</v>
      </c>
      <c r="B340" s="1" t="s">
        <v>1023</v>
      </c>
      <c r="C340" s="1" t="s">
        <v>3175</v>
      </c>
      <c r="D340" s="1" t="s">
        <v>2252</v>
      </c>
      <c r="E340" s="1">
        <v>99.73</v>
      </c>
      <c r="F340" s="1">
        <f t="shared" si="0"/>
        <v>99.7</v>
      </c>
      <c r="G340" s="1">
        <v>14430</v>
      </c>
      <c r="H340" s="1">
        <v>39</v>
      </c>
      <c r="I340" s="1">
        <v>0</v>
      </c>
      <c r="J340" s="1">
        <v>1</v>
      </c>
      <c r="K340" s="1">
        <v>14430</v>
      </c>
      <c r="L340" s="1">
        <v>1</v>
      </c>
      <c r="M340" s="1">
        <v>14430</v>
      </c>
      <c r="N340" s="1">
        <v>0</v>
      </c>
      <c r="O340" s="1">
        <v>26496</v>
      </c>
      <c r="P340" s="1" t="s">
        <v>178</v>
      </c>
      <c r="Q340" s="66">
        <f t="shared" si="1"/>
        <v>1</v>
      </c>
      <c r="R340" s="1" t="str">
        <f t="shared" si="2"/>
        <v/>
      </c>
      <c r="S340" s="66">
        <f t="shared" si="3"/>
        <v>99.7</v>
      </c>
      <c r="T340" s="1" t="str">
        <f t="shared" si="4"/>
        <v/>
      </c>
    </row>
    <row r="341" spans="1:20" ht="15.75" customHeight="1" x14ac:dyDescent="0.2">
      <c r="A341" s="1">
        <f t="shared" si="5"/>
        <v>-1</v>
      </c>
      <c r="B341" s="1" t="s">
        <v>1023</v>
      </c>
      <c r="C341" s="1" t="s">
        <v>3175</v>
      </c>
      <c r="D341" s="1" t="s">
        <v>3184</v>
      </c>
      <c r="F341" s="1">
        <f t="shared" si="0"/>
        <v>70</v>
      </c>
      <c r="P341" s="1" t="s">
        <v>178</v>
      </c>
      <c r="Q341" s="66" t="str">
        <f t="shared" si="1"/>
        <v>1, 0</v>
      </c>
      <c r="R341" s="1" t="str">
        <f t="shared" si="2"/>
        <v/>
      </c>
      <c r="S341" s="66" t="str">
        <f t="shared" si="3"/>
        <v>99.7, 70</v>
      </c>
      <c r="T341" s="1" t="str">
        <f t="shared" si="4"/>
        <v/>
      </c>
    </row>
    <row r="342" spans="1:20" ht="15.75" customHeight="1" x14ac:dyDescent="0.2">
      <c r="A342" s="1">
        <f t="shared" si="5"/>
        <v>-1</v>
      </c>
      <c r="B342" s="1" t="s">
        <v>1023</v>
      </c>
      <c r="C342" s="1" t="s">
        <v>2252</v>
      </c>
      <c r="D342" s="1" t="s">
        <v>3184</v>
      </c>
      <c r="F342" s="1">
        <f t="shared" si="0"/>
        <v>70</v>
      </c>
      <c r="P342" s="1" t="s">
        <v>178</v>
      </c>
      <c r="Q342" s="66" t="str">
        <f t="shared" si="1"/>
        <v>1, 0, 0</v>
      </c>
      <c r="R342" s="1" t="str">
        <f t="shared" si="2"/>
        <v>1, 0, 0</v>
      </c>
      <c r="S342" s="66" t="str">
        <f t="shared" si="3"/>
        <v>99.7, 70, 70</v>
      </c>
      <c r="T342" s="1" t="str">
        <f t="shared" si="4"/>
        <v>99.7, 70, 70</v>
      </c>
    </row>
    <row r="343" spans="1:20" ht="15.75" customHeight="1" x14ac:dyDescent="0.2">
      <c r="A343" s="1">
        <f t="shared" si="5"/>
        <v>1</v>
      </c>
      <c r="B343" s="1" t="s">
        <v>1024</v>
      </c>
      <c r="C343" s="1" t="s">
        <v>4629</v>
      </c>
      <c r="D343" s="1" t="s">
        <v>1780</v>
      </c>
      <c r="E343" s="1">
        <v>99.64</v>
      </c>
      <c r="F343" s="1">
        <f t="shared" si="0"/>
        <v>99.6</v>
      </c>
      <c r="G343" s="1">
        <v>14430</v>
      </c>
      <c r="H343" s="1">
        <v>52</v>
      </c>
      <c r="I343" s="1">
        <v>0</v>
      </c>
      <c r="J343" s="1">
        <v>1</v>
      </c>
      <c r="K343" s="1">
        <v>14430</v>
      </c>
      <c r="L343" s="1">
        <v>1</v>
      </c>
      <c r="M343" s="1">
        <v>14430</v>
      </c>
      <c r="N343" s="1">
        <v>0</v>
      </c>
      <c r="O343" s="1">
        <v>26422</v>
      </c>
      <c r="P343" s="1" t="s">
        <v>178</v>
      </c>
      <c r="Q343" s="66">
        <f t="shared" si="1"/>
        <v>1</v>
      </c>
      <c r="R343" s="1" t="str">
        <f t="shared" si="2"/>
        <v/>
      </c>
      <c r="S343" s="66">
        <f t="shared" si="3"/>
        <v>99.6</v>
      </c>
      <c r="T343" s="1" t="str">
        <f t="shared" si="4"/>
        <v/>
      </c>
    </row>
    <row r="344" spans="1:20" ht="15.75" customHeight="1" x14ac:dyDescent="0.2">
      <c r="A344" s="1">
        <f t="shared" si="5"/>
        <v>1</v>
      </c>
      <c r="B344" s="1" t="s">
        <v>1024</v>
      </c>
      <c r="C344" s="1" t="s">
        <v>4629</v>
      </c>
      <c r="D344" s="1" t="s">
        <v>4631</v>
      </c>
      <c r="F344" s="1">
        <f t="shared" si="0"/>
        <v>70</v>
      </c>
      <c r="P344" s="1" t="s">
        <v>178</v>
      </c>
      <c r="Q344" s="66" t="str">
        <f t="shared" si="1"/>
        <v>1, 0</v>
      </c>
      <c r="R344" s="1" t="str">
        <f t="shared" si="2"/>
        <v/>
      </c>
      <c r="S344" s="66" t="str">
        <f t="shared" si="3"/>
        <v>99.6, 70</v>
      </c>
      <c r="T344" s="1" t="str">
        <f t="shared" si="4"/>
        <v/>
      </c>
    </row>
    <row r="345" spans="1:20" ht="15.75" customHeight="1" x14ac:dyDescent="0.2">
      <c r="A345" s="1">
        <f t="shared" si="5"/>
        <v>1</v>
      </c>
      <c r="B345" s="1" t="s">
        <v>1024</v>
      </c>
      <c r="C345" s="1" t="s">
        <v>1780</v>
      </c>
      <c r="D345" s="1" t="s">
        <v>4631</v>
      </c>
      <c r="F345" s="1">
        <f t="shared" si="0"/>
        <v>70</v>
      </c>
      <c r="P345" s="1" t="s">
        <v>178</v>
      </c>
      <c r="Q345" s="66" t="str">
        <f t="shared" si="1"/>
        <v>1, 0, 0</v>
      </c>
      <c r="R345" s="1" t="str">
        <f t="shared" si="2"/>
        <v>1, 0, 0</v>
      </c>
      <c r="S345" s="66" t="str">
        <f t="shared" si="3"/>
        <v>99.6, 70, 70</v>
      </c>
      <c r="T345" s="1" t="str">
        <f t="shared" si="4"/>
        <v>99.6, 70, 70</v>
      </c>
    </row>
    <row r="346" spans="1:20" ht="15.75" customHeight="1" x14ac:dyDescent="0.2">
      <c r="A346" s="1">
        <f t="shared" si="5"/>
        <v>-1</v>
      </c>
      <c r="B346" s="1" t="s">
        <v>1025</v>
      </c>
      <c r="C346" s="1" t="s">
        <v>4635</v>
      </c>
      <c r="D346" s="1" t="s">
        <v>1794</v>
      </c>
      <c r="E346" s="1">
        <v>98.564999999999998</v>
      </c>
      <c r="F346" s="1">
        <f t="shared" si="0"/>
        <v>98.6</v>
      </c>
      <c r="G346" s="1">
        <v>14430</v>
      </c>
      <c r="H346" s="1">
        <v>207</v>
      </c>
      <c r="I346" s="1">
        <v>0</v>
      </c>
      <c r="J346" s="1">
        <v>1</v>
      </c>
      <c r="K346" s="1">
        <v>14430</v>
      </c>
      <c r="L346" s="1">
        <v>1</v>
      </c>
      <c r="M346" s="1">
        <v>14430</v>
      </c>
      <c r="N346" s="1">
        <v>0</v>
      </c>
      <c r="O346" s="1">
        <v>25584</v>
      </c>
      <c r="P346" s="1" t="s">
        <v>178</v>
      </c>
      <c r="Q346" s="66">
        <f t="shared" si="1"/>
        <v>1</v>
      </c>
      <c r="R346" s="1" t="str">
        <f t="shared" si="2"/>
        <v/>
      </c>
      <c r="S346" s="66">
        <f t="shared" si="3"/>
        <v>98.6</v>
      </c>
      <c r="T346" s="1" t="str">
        <f t="shared" si="4"/>
        <v/>
      </c>
    </row>
    <row r="347" spans="1:20" ht="15.75" customHeight="1" x14ac:dyDescent="0.2">
      <c r="A347" s="1">
        <f t="shared" si="5"/>
        <v>-1</v>
      </c>
      <c r="B347" s="1" t="s">
        <v>1025</v>
      </c>
      <c r="C347" s="1" t="s">
        <v>4635</v>
      </c>
      <c r="D347" s="1" t="s">
        <v>4637</v>
      </c>
      <c r="F347" s="1">
        <f t="shared" si="0"/>
        <v>70</v>
      </c>
      <c r="P347" s="1" t="s">
        <v>178</v>
      </c>
      <c r="Q347" s="66" t="str">
        <f t="shared" si="1"/>
        <v>1, 0</v>
      </c>
      <c r="R347" s="1" t="str">
        <f t="shared" si="2"/>
        <v/>
      </c>
      <c r="S347" s="66" t="str">
        <f t="shared" si="3"/>
        <v>98.6, 70</v>
      </c>
      <c r="T347" s="1" t="str">
        <f t="shared" si="4"/>
        <v/>
      </c>
    </row>
    <row r="348" spans="1:20" ht="15.75" customHeight="1" x14ac:dyDescent="0.2">
      <c r="A348" s="1">
        <f t="shared" si="5"/>
        <v>-1</v>
      </c>
      <c r="B348" s="1" t="s">
        <v>1025</v>
      </c>
      <c r="C348" s="1" t="s">
        <v>1794</v>
      </c>
      <c r="D348" s="1" t="s">
        <v>4637</v>
      </c>
      <c r="F348" s="1">
        <f t="shared" si="0"/>
        <v>70</v>
      </c>
      <c r="P348" s="1" t="s">
        <v>178</v>
      </c>
      <c r="Q348" s="66" t="str">
        <f t="shared" si="1"/>
        <v>1, 0, 0</v>
      </c>
      <c r="R348" s="1" t="str">
        <f t="shared" si="2"/>
        <v>1, 0, 0</v>
      </c>
      <c r="S348" s="66" t="str">
        <f t="shared" si="3"/>
        <v>98.6, 70, 70</v>
      </c>
      <c r="T348" s="1" t="str">
        <f t="shared" si="4"/>
        <v>98.6, 70, 70</v>
      </c>
    </row>
    <row r="349" spans="1:20" ht="15.75" customHeight="1" x14ac:dyDescent="0.2">
      <c r="A349" s="1">
        <f t="shared" si="5"/>
        <v>1</v>
      </c>
      <c r="B349" s="1" t="s">
        <v>1027</v>
      </c>
      <c r="C349" s="1" t="s">
        <v>4641</v>
      </c>
      <c r="D349" s="1" t="s">
        <v>4646</v>
      </c>
      <c r="E349" s="1">
        <v>99.48</v>
      </c>
      <c r="F349" s="1">
        <f t="shared" si="0"/>
        <v>99.5</v>
      </c>
      <c r="G349" s="1">
        <v>14430</v>
      </c>
      <c r="H349" s="1">
        <v>75</v>
      </c>
      <c r="I349" s="1">
        <v>0</v>
      </c>
      <c r="J349" s="1">
        <v>1</v>
      </c>
      <c r="K349" s="1">
        <v>14430</v>
      </c>
      <c r="L349" s="1">
        <v>1</v>
      </c>
      <c r="M349" s="1">
        <v>14430</v>
      </c>
      <c r="N349" s="1">
        <v>0</v>
      </c>
      <c r="O349" s="1">
        <v>26299</v>
      </c>
      <c r="P349" s="1" t="s">
        <v>178</v>
      </c>
      <c r="Q349" s="66">
        <f t="shared" si="1"/>
        <v>1</v>
      </c>
      <c r="R349" s="1">
        <f t="shared" si="2"/>
        <v>1</v>
      </c>
      <c r="S349" s="66">
        <f t="shared" si="3"/>
        <v>99.5</v>
      </c>
      <c r="T349" s="1">
        <f t="shared" si="4"/>
        <v>99.5</v>
      </c>
    </row>
    <row r="350" spans="1:20" ht="15.75" customHeight="1" x14ac:dyDescent="0.2">
      <c r="A350" s="1">
        <f t="shared" si="5"/>
        <v>-1</v>
      </c>
      <c r="B350" s="1" t="s">
        <v>1030</v>
      </c>
      <c r="C350" s="1" t="s">
        <v>3744</v>
      </c>
      <c r="D350" s="1" t="s">
        <v>4652</v>
      </c>
      <c r="E350" s="1">
        <v>79.144000000000005</v>
      </c>
      <c r="F350" s="1">
        <f t="shared" si="0"/>
        <v>79.099999999999994</v>
      </c>
      <c r="G350" s="1">
        <v>9791</v>
      </c>
      <c r="H350" s="1">
        <v>1928</v>
      </c>
      <c r="I350" s="1">
        <v>98</v>
      </c>
      <c r="J350" s="1">
        <v>4535</v>
      </c>
      <c r="K350" s="1">
        <v>14268</v>
      </c>
      <c r="L350" s="1">
        <v>4535</v>
      </c>
      <c r="M350" s="1">
        <v>14268</v>
      </c>
      <c r="N350" s="1">
        <v>0</v>
      </c>
      <c r="O350" s="1">
        <v>6817</v>
      </c>
      <c r="P350" s="1" t="s">
        <v>178</v>
      </c>
      <c r="Q350" s="66">
        <f t="shared" si="1"/>
        <v>0</v>
      </c>
      <c r="R350" s="1">
        <f t="shared" si="2"/>
        <v>0</v>
      </c>
      <c r="S350" s="66">
        <f t="shared" si="3"/>
        <v>79.099999999999994</v>
      </c>
      <c r="T350" s="1">
        <f t="shared" si="4"/>
        <v>79.099999999999994</v>
      </c>
    </row>
    <row r="351" spans="1:20" ht="15.75" customHeight="1" x14ac:dyDescent="0.2">
      <c r="A351" s="1">
        <f t="shared" si="5"/>
        <v>1</v>
      </c>
      <c r="B351" s="1" t="s">
        <v>1032</v>
      </c>
      <c r="C351" s="1" t="s">
        <v>3893</v>
      </c>
      <c r="D351" s="1" t="s">
        <v>3900</v>
      </c>
      <c r="E351" s="1">
        <v>99.376000000000005</v>
      </c>
      <c r="F351" s="1">
        <f t="shared" si="0"/>
        <v>99.4</v>
      </c>
      <c r="G351" s="1">
        <v>14430</v>
      </c>
      <c r="H351" s="1">
        <v>90</v>
      </c>
      <c r="I351" s="1">
        <v>0</v>
      </c>
      <c r="J351" s="1">
        <v>1</v>
      </c>
      <c r="K351" s="1">
        <v>14430</v>
      </c>
      <c r="L351" s="1">
        <v>1</v>
      </c>
      <c r="M351" s="1">
        <v>14430</v>
      </c>
      <c r="N351" s="1">
        <v>0</v>
      </c>
      <c r="O351" s="1">
        <v>26286</v>
      </c>
      <c r="P351" s="1" t="s">
        <v>178</v>
      </c>
      <c r="Q351" s="66">
        <f t="shared" si="1"/>
        <v>1</v>
      </c>
      <c r="R351" s="1">
        <f t="shared" si="2"/>
        <v>1</v>
      </c>
      <c r="S351" s="66">
        <f t="shared" si="3"/>
        <v>99.4</v>
      </c>
      <c r="T351" s="1">
        <f t="shared" si="4"/>
        <v>99.4</v>
      </c>
    </row>
    <row r="352" spans="1:20" ht="15.75" customHeight="1" x14ac:dyDescent="0.2">
      <c r="A352" s="1">
        <f t="shared" si="5"/>
        <v>-1</v>
      </c>
      <c r="B352" s="1" t="s">
        <v>586</v>
      </c>
      <c r="C352" s="1" t="s">
        <v>2071</v>
      </c>
      <c r="D352" s="1" t="s">
        <v>583</v>
      </c>
      <c r="E352" s="1">
        <v>88.811999999999998</v>
      </c>
      <c r="F352" s="1">
        <f t="shared" si="0"/>
        <v>88.8</v>
      </c>
      <c r="G352" s="1">
        <v>1448</v>
      </c>
      <c r="H352" s="1">
        <v>158</v>
      </c>
      <c r="I352" s="1">
        <v>4</v>
      </c>
      <c r="J352" s="1">
        <v>60</v>
      </c>
      <c r="K352" s="1">
        <v>1505</v>
      </c>
      <c r="L352" s="1">
        <v>60</v>
      </c>
      <c r="M352" s="1">
        <v>1505</v>
      </c>
      <c r="N352" s="1">
        <v>0</v>
      </c>
      <c r="O352" s="1">
        <v>1777</v>
      </c>
      <c r="P352" s="1" t="s">
        <v>178</v>
      </c>
      <c r="Q352" s="66">
        <f t="shared" si="1"/>
        <v>0</v>
      </c>
      <c r="R352" s="1">
        <f t="shared" si="2"/>
        <v>0</v>
      </c>
      <c r="S352" s="66">
        <f t="shared" si="3"/>
        <v>88.8</v>
      </c>
      <c r="T352" s="1">
        <f t="shared" si="4"/>
        <v>88.8</v>
      </c>
    </row>
    <row r="353" spans="1:20" ht="15.75" customHeight="1" x14ac:dyDescent="0.2">
      <c r="A353" s="1">
        <f t="shared" si="5"/>
        <v>1</v>
      </c>
      <c r="B353" s="1" t="s">
        <v>1040</v>
      </c>
      <c r="C353" s="1" t="s">
        <v>2044</v>
      </c>
      <c r="D353" s="1" t="s">
        <v>4662</v>
      </c>
      <c r="E353" s="1">
        <v>85.783000000000001</v>
      </c>
      <c r="F353" s="1">
        <f t="shared" si="0"/>
        <v>85.8</v>
      </c>
      <c r="G353" s="1">
        <v>1449</v>
      </c>
      <c r="H353" s="1">
        <v>204</v>
      </c>
      <c r="I353" s="1">
        <v>2</v>
      </c>
      <c r="J353" s="1">
        <v>60</v>
      </c>
      <c r="K353" s="1">
        <v>1507</v>
      </c>
      <c r="L353" s="1">
        <v>60</v>
      </c>
      <c r="M353" s="1">
        <v>1507</v>
      </c>
      <c r="N353" s="1">
        <v>0</v>
      </c>
      <c r="O353" s="1">
        <v>1543</v>
      </c>
      <c r="P353" s="1" t="s">
        <v>178</v>
      </c>
      <c r="Q353" s="66">
        <f t="shared" si="1"/>
        <v>0</v>
      </c>
      <c r="R353" s="1">
        <f t="shared" si="2"/>
        <v>0</v>
      </c>
      <c r="S353" s="66">
        <f t="shared" si="3"/>
        <v>85.8</v>
      </c>
      <c r="T353" s="1">
        <f t="shared" si="4"/>
        <v>85.8</v>
      </c>
    </row>
    <row r="354" spans="1:20" ht="15.75" customHeight="1" x14ac:dyDescent="0.2">
      <c r="A354" s="1">
        <f t="shared" si="5"/>
        <v>-1</v>
      </c>
      <c r="B354" s="1" t="s">
        <v>1041</v>
      </c>
      <c r="C354" s="1" t="s">
        <v>1540</v>
      </c>
      <c r="D354" s="1" t="s">
        <v>1457</v>
      </c>
      <c r="E354" s="1">
        <v>97.727000000000004</v>
      </c>
      <c r="F354" s="1">
        <f t="shared" si="0"/>
        <v>97.7</v>
      </c>
      <c r="G354" s="1">
        <v>14430</v>
      </c>
      <c r="H354" s="1">
        <v>328</v>
      </c>
      <c r="I354" s="1">
        <v>0</v>
      </c>
      <c r="J354" s="1">
        <v>1</v>
      </c>
      <c r="K354" s="1">
        <v>14430</v>
      </c>
      <c r="L354" s="1">
        <v>1</v>
      </c>
      <c r="M354" s="1">
        <v>14430</v>
      </c>
      <c r="N354" s="1">
        <v>0</v>
      </c>
      <c r="O354" s="1">
        <v>25148</v>
      </c>
      <c r="P354" s="1" t="s">
        <v>178</v>
      </c>
      <c r="Q354" s="66">
        <f t="shared" si="1"/>
        <v>0</v>
      </c>
      <c r="R354" s="1">
        <f t="shared" si="2"/>
        <v>0</v>
      </c>
      <c r="S354" s="66">
        <f t="shared" si="3"/>
        <v>97.7</v>
      </c>
      <c r="T354" s="1">
        <f t="shared" si="4"/>
        <v>97.7</v>
      </c>
    </row>
    <row r="355" spans="1:20" ht="15.75" customHeight="1" x14ac:dyDescent="0.2">
      <c r="A355" s="1">
        <f t="shared" si="5"/>
        <v>1</v>
      </c>
      <c r="B355" s="1" t="s">
        <v>349</v>
      </c>
      <c r="C355" s="1" t="s">
        <v>2106</v>
      </c>
      <c r="D355" s="1" t="s">
        <v>346</v>
      </c>
      <c r="E355" s="1">
        <v>86.08</v>
      </c>
      <c r="F355" s="1">
        <f t="shared" si="0"/>
        <v>86.1</v>
      </c>
      <c r="G355" s="1">
        <v>1444</v>
      </c>
      <c r="H355" s="1">
        <v>197</v>
      </c>
      <c r="I355" s="1">
        <v>4</v>
      </c>
      <c r="J355" s="1">
        <v>64</v>
      </c>
      <c r="K355" s="1">
        <v>1505</v>
      </c>
      <c r="L355" s="1">
        <v>64</v>
      </c>
      <c r="M355" s="1">
        <v>1505</v>
      </c>
      <c r="N355" s="1">
        <v>0</v>
      </c>
      <c r="O355" s="1">
        <v>1591</v>
      </c>
      <c r="P355" s="1" t="s">
        <v>178</v>
      </c>
      <c r="Q355" s="66">
        <f t="shared" si="1"/>
        <v>0</v>
      </c>
      <c r="R355" s="1">
        <f t="shared" si="2"/>
        <v>0</v>
      </c>
      <c r="S355" s="66">
        <f t="shared" si="3"/>
        <v>86.1</v>
      </c>
      <c r="T355" s="1">
        <f t="shared" si="4"/>
        <v>86.1</v>
      </c>
    </row>
    <row r="356" spans="1:20" ht="15.75" customHeight="1" x14ac:dyDescent="0.2">
      <c r="A356" s="1">
        <f t="shared" si="5"/>
        <v>-1</v>
      </c>
      <c r="B356" s="1" t="s">
        <v>1046</v>
      </c>
      <c r="C356" s="1" t="s">
        <v>2033</v>
      </c>
      <c r="D356" s="1" t="s">
        <v>1834</v>
      </c>
      <c r="E356" s="1">
        <v>89.236000000000004</v>
      </c>
      <c r="F356" s="1">
        <f t="shared" si="0"/>
        <v>89.2</v>
      </c>
      <c r="G356" s="1">
        <v>1505</v>
      </c>
      <c r="H356" s="1">
        <v>162</v>
      </c>
      <c r="I356" s="1">
        <v>0</v>
      </c>
      <c r="J356" s="1">
        <v>2</v>
      </c>
      <c r="K356" s="1">
        <v>1506</v>
      </c>
      <c r="L356" s="1">
        <v>2</v>
      </c>
      <c r="M356" s="1">
        <v>1506</v>
      </c>
      <c r="N356" s="1">
        <v>0</v>
      </c>
      <c r="O356" s="1">
        <v>1892</v>
      </c>
      <c r="P356" s="1" t="s">
        <v>178</v>
      </c>
      <c r="Q356" s="66">
        <f t="shared" si="1"/>
        <v>0</v>
      </c>
      <c r="R356" s="1">
        <f t="shared" si="2"/>
        <v>0</v>
      </c>
      <c r="S356" s="66">
        <f t="shared" si="3"/>
        <v>89.2</v>
      </c>
      <c r="T356" s="1">
        <f t="shared" si="4"/>
        <v>89.2</v>
      </c>
    </row>
    <row r="357" spans="1:20" ht="15.75" customHeight="1" x14ac:dyDescent="0.2">
      <c r="A357" s="1">
        <f t="shared" si="5"/>
        <v>1</v>
      </c>
      <c r="B357" s="1" t="s">
        <v>1050</v>
      </c>
      <c r="C357" s="1" t="s">
        <v>3998</v>
      </c>
      <c r="D357" s="1" t="s">
        <v>4005</v>
      </c>
      <c r="E357" s="1">
        <v>99.238</v>
      </c>
      <c r="F357" s="1">
        <f t="shared" si="0"/>
        <v>99.2</v>
      </c>
      <c r="G357" s="1">
        <v>14430</v>
      </c>
      <c r="H357" s="1">
        <v>110</v>
      </c>
      <c r="I357" s="1">
        <v>0</v>
      </c>
      <c r="J357" s="1">
        <v>1</v>
      </c>
      <c r="K357" s="1">
        <v>14430</v>
      </c>
      <c r="L357" s="1">
        <v>1</v>
      </c>
      <c r="M357" s="1">
        <v>14430</v>
      </c>
      <c r="N357" s="1">
        <v>0</v>
      </c>
      <c r="O357" s="1">
        <v>26205</v>
      </c>
      <c r="P357" s="1" t="s">
        <v>178</v>
      </c>
      <c r="Q357" s="66">
        <f t="shared" si="1"/>
        <v>1</v>
      </c>
      <c r="R357" s="1">
        <f t="shared" si="2"/>
        <v>1</v>
      </c>
      <c r="S357" s="66">
        <f t="shared" si="3"/>
        <v>99.2</v>
      </c>
      <c r="T357" s="1">
        <f t="shared" si="4"/>
        <v>99.2</v>
      </c>
    </row>
    <row r="358" spans="1:20" ht="15.75" customHeight="1" x14ac:dyDescent="0.2">
      <c r="A358" s="1">
        <f t="shared" si="5"/>
        <v>-1</v>
      </c>
      <c r="B358" s="1" t="s">
        <v>1052</v>
      </c>
      <c r="C358" s="1" t="s">
        <v>3374</v>
      </c>
      <c r="D358" s="1" t="s">
        <v>4682</v>
      </c>
      <c r="E358" s="1">
        <v>99.459000000000003</v>
      </c>
      <c r="F358" s="1">
        <f t="shared" si="0"/>
        <v>99.5</v>
      </c>
      <c r="G358" s="1">
        <v>14430</v>
      </c>
      <c r="H358" s="1">
        <v>78</v>
      </c>
      <c r="I358" s="1">
        <v>0</v>
      </c>
      <c r="J358" s="1">
        <v>1</v>
      </c>
      <c r="K358" s="1">
        <v>14430</v>
      </c>
      <c r="L358" s="1">
        <v>1</v>
      </c>
      <c r="M358" s="1">
        <v>14430</v>
      </c>
      <c r="N358" s="1">
        <v>0</v>
      </c>
      <c r="O358" s="1">
        <v>26330</v>
      </c>
      <c r="P358" s="1" t="s">
        <v>178</v>
      </c>
      <c r="Q358" s="66">
        <f t="shared" si="1"/>
        <v>1</v>
      </c>
      <c r="R358" s="1" t="str">
        <f t="shared" si="2"/>
        <v/>
      </c>
      <c r="S358" s="66">
        <f t="shared" si="3"/>
        <v>99.5</v>
      </c>
      <c r="T358" s="1" t="str">
        <f t="shared" si="4"/>
        <v/>
      </c>
    </row>
    <row r="359" spans="1:20" ht="15.75" customHeight="1" x14ac:dyDescent="0.2">
      <c r="A359" s="1">
        <f t="shared" si="5"/>
        <v>-1</v>
      </c>
      <c r="B359" s="1" t="s">
        <v>1052</v>
      </c>
      <c r="C359" s="1" t="s">
        <v>4682</v>
      </c>
      <c r="D359" s="1" t="s">
        <v>3383</v>
      </c>
      <c r="E359" s="1">
        <v>83.733000000000004</v>
      </c>
      <c r="F359" s="1">
        <f t="shared" si="0"/>
        <v>83.7</v>
      </c>
      <c r="G359" s="1">
        <v>7039</v>
      </c>
      <c r="H359" s="1">
        <v>1137</v>
      </c>
      <c r="I359" s="1">
        <v>6</v>
      </c>
      <c r="J359" s="1">
        <v>4571</v>
      </c>
      <c r="K359" s="1">
        <v>11605</v>
      </c>
      <c r="L359" s="1">
        <v>4571</v>
      </c>
      <c r="M359" s="1">
        <v>11605</v>
      </c>
      <c r="N359" s="1">
        <v>0</v>
      </c>
      <c r="O359" s="1">
        <v>6687</v>
      </c>
      <c r="P359" s="1" t="s">
        <v>178</v>
      </c>
      <c r="Q359" s="66" t="str">
        <f t="shared" si="1"/>
        <v>1, 0</v>
      </c>
      <c r="R359" s="1" t="str">
        <f t="shared" si="2"/>
        <v/>
      </c>
      <c r="S359" s="66" t="str">
        <f t="shared" si="3"/>
        <v>99.5, 83.7</v>
      </c>
      <c r="T359" s="1" t="str">
        <f t="shared" si="4"/>
        <v/>
      </c>
    </row>
    <row r="360" spans="1:20" ht="15.75" customHeight="1" x14ac:dyDescent="0.2">
      <c r="A360" s="1">
        <f t="shared" si="5"/>
        <v>-1</v>
      </c>
      <c r="B360" s="1" t="s">
        <v>1052</v>
      </c>
      <c r="C360" s="1" t="s">
        <v>3374</v>
      </c>
      <c r="D360" s="1" t="s">
        <v>3383</v>
      </c>
      <c r="E360" s="1">
        <v>83.613</v>
      </c>
      <c r="F360" s="1">
        <f t="shared" si="0"/>
        <v>83.6</v>
      </c>
      <c r="G360" s="1">
        <v>7042</v>
      </c>
      <c r="H360" s="1">
        <v>1140</v>
      </c>
      <c r="I360" s="1">
        <v>11</v>
      </c>
      <c r="J360" s="1">
        <v>4571</v>
      </c>
      <c r="K360" s="1">
        <v>11605</v>
      </c>
      <c r="L360" s="1">
        <v>4571</v>
      </c>
      <c r="M360" s="1">
        <v>11605</v>
      </c>
      <c r="N360" s="1">
        <v>0</v>
      </c>
      <c r="O360" s="1">
        <v>6650</v>
      </c>
      <c r="P360" s="1" t="s">
        <v>178</v>
      </c>
      <c r="Q360" s="66" t="str">
        <f t="shared" si="1"/>
        <v>1, 0, 0</v>
      </c>
      <c r="R360" s="1" t="str">
        <f t="shared" si="2"/>
        <v>1, 0, 0</v>
      </c>
      <c r="S360" s="66" t="str">
        <f t="shared" si="3"/>
        <v>99.5, 83.7, 83.6</v>
      </c>
      <c r="T360" s="1" t="str">
        <f t="shared" si="4"/>
        <v>99.5, 83.7, 83.6</v>
      </c>
    </row>
    <row r="361" spans="1:20" ht="15.75" customHeight="1" x14ac:dyDescent="0.2">
      <c r="A361" s="1">
        <f t="shared" si="5"/>
        <v>1</v>
      </c>
      <c r="B361" s="1" t="s">
        <v>1053</v>
      </c>
      <c r="C361" s="1" t="s">
        <v>1622</v>
      </c>
      <c r="D361" s="1" t="s">
        <v>4685</v>
      </c>
      <c r="F361" s="1">
        <f t="shared" si="0"/>
        <v>70</v>
      </c>
      <c r="P361" s="1" t="s">
        <v>178</v>
      </c>
      <c r="Q361" s="66">
        <f t="shared" si="1"/>
        <v>0</v>
      </c>
      <c r="R361" s="1">
        <f t="shared" si="2"/>
        <v>0</v>
      </c>
      <c r="S361" s="66">
        <f t="shared" si="3"/>
        <v>70</v>
      </c>
      <c r="T361" s="1">
        <f t="shared" si="4"/>
        <v>70</v>
      </c>
    </row>
    <row r="362" spans="1:20" ht="15.75" customHeight="1" x14ac:dyDescent="0.2">
      <c r="A362" s="1">
        <f t="shared" si="5"/>
        <v>-1</v>
      </c>
      <c r="B362" s="1" t="s">
        <v>1054</v>
      </c>
      <c r="C362" s="1" t="s">
        <v>1626</v>
      </c>
      <c r="D362" s="1" t="s">
        <v>4691</v>
      </c>
      <c r="E362" s="1">
        <v>96.528000000000006</v>
      </c>
      <c r="F362" s="1">
        <f t="shared" si="0"/>
        <v>96.5</v>
      </c>
      <c r="G362" s="1">
        <v>14430</v>
      </c>
      <c r="H362" s="1">
        <v>501</v>
      </c>
      <c r="I362" s="1">
        <v>0</v>
      </c>
      <c r="J362" s="1">
        <v>1</v>
      </c>
      <c r="K362" s="1">
        <v>14430</v>
      </c>
      <c r="L362" s="1">
        <v>1</v>
      </c>
      <c r="M362" s="1">
        <v>14430</v>
      </c>
      <c r="N362" s="1">
        <v>0</v>
      </c>
      <c r="O362" s="1">
        <v>24677</v>
      </c>
      <c r="P362" s="1" t="s">
        <v>178</v>
      </c>
      <c r="Q362" s="66">
        <f t="shared" si="1"/>
        <v>0</v>
      </c>
      <c r="R362" s="1" t="str">
        <f t="shared" si="2"/>
        <v/>
      </c>
      <c r="S362" s="66">
        <f t="shared" si="3"/>
        <v>96.5</v>
      </c>
      <c r="T362" s="1" t="str">
        <f t="shared" si="4"/>
        <v/>
      </c>
    </row>
    <row r="363" spans="1:20" ht="15.75" customHeight="1" x14ac:dyDescent="0.2">
      <c r="A363" s="1">
        <f t="shared" si="5"/>
        <v>-1</v>
      </c>
      <c r="B363" s="1" t="s">
        <v>1054</v>
      </c>
      <c r="C363" s="1" t="s">
        <v>1626</v>
      </c>
      <c r="D363" s="1" t="s">
        <v>1630</v>
      </c>
      <c r="F363" s="1">
        <f t="shared" si="0"/>
        <v>70</v>
      </c>
      <c r="P363" s="1" t="s">
        <v>178</v>
      </c>
      <c r="Q363" s="66" t="str">
        <f t="shared" si="1"/>
        <v>0, 0</v>
      </c>
      <c r="R363" s="1" t="str">
        <f t="shared" si="2"/>
        <v/>
      </c>
      <c r="S363" s="66" t="str">
        <f t="shared" si="3"/>
        <v>96.5, 70</v>
      </c>
      <c r="T363" s="1" t="str">
        <f t="shared" si="4"/>
        <v/>
      </c>
    </row>
    <row r="364" spans="1:20" ht="15.75" customHeight="1" x14ac:dyDescent="0.2">
      <c r="A364" s="1">
        <f t="shared" si="5"/>
        <v>-1</v>
      </c>
      <c r="B364" s="1" t="s">
        <v>1054</v>
      </c>
      <c r="C364" s="1" t="s">
        <v>4691</v>
      </c>
      <c r="D364" s="1" t="s">
        <v>1630</v>
      </c>
      <c r="F364" s="1">
        <f t="shared" si="0"/>
        <v>70</v>
      </c>
      <c r="P364" s="1" t="s">
        <v>178</v>
      </c>
      <c r="Q364" s="66" t="str">
        <f t="shared" si="1"/>
        <v>0, 0, 0</v>
      </c>
      <c r="R364" s="1" t="str">
        <f t="shared" si="2"/>
        <v>0, 0, 0</v>
      </c>
      <c r="S364" s="66" t="str">
        <f t="shared" si="3"/>
        <v>96.5, 70, 70</v>
      </c>
      <c r="T364" s="1" t="str">
        <f t="shared" si="4"/>
        <v>96.5, 70, 70</v>
      </c>
    </row>
    <row r="365" spans="1:20" ht="15.75" customHeight="1" x14ac:dyDescent="0.2">
      <c r="A365" s="1">
        <f t="shared" si="5"/>
        <v>1</v>
      </c>
      <c r="B365" s="1" t="s">
        <v>1061</v>
      </c>
      <c r="C365" s="1" t="s">
        <v>1371</v>
      </c>
      <c r="D365" s="1" t="s">
        <v>4698</v>
      </c>
      <c r="F365" s="1">
        <f t="shared" si="0"/>
        <v>70</v>
      </c>
      <c r="P365" s="1" t="s">
        <v>178</v>
      </c>
      <c r="Q365" s="66">
        <f t="shared" si="1"/>
        <v>0</v>
      </c>
      <c r="R365" s="1">
        <f t="shared" si="2"/>
        <v>0</v>
      </c>
      <c r="S365" s="66">
        <f t="shared" si="3"/>
        <v>70</v>
      </c>
      <c r="T365" s="1">
        <f t="shared" si="4"/>
        <v>70</v>
      </c>
    </row>
    <row r="366" spans="1:20" ht="15.75" customHeight="1" x14ac:dyDescent="0.2">
      <c r="A366" s="1">
        <f t="shared" si="5"/>
        <v>-1</v>
      </c>
      <c r="B366" s="1" t="s">
        <v>1065</v>
      </c>
      <c r="C366" s="1" t="s">
        <v>3832</v>
      </c>
      <c r="D366" s="1" t="s">
        <v>1353</v>
      </c>
      <c r="F366" s="1">
        <f t="shared" si="0"/>
        <v>70</v>
      </c>
      <c r="P366" s="1" t="s">
        <v>178</v>
      </c>
      <c r="Q366" s="66">
        <f t="shared" si="1"/>
        <v>0</v>
      </c>
      <c r="R366" s="1">
        <f t="shared" si="2"/>
        <v>0</v>
      </c>
      <c r="S366" s="66">
        <f t="shared" si="3"/>
        <v>70</v>
      </c>
      <c r="T366" s="1">
        <f t="shared" si="4"/>
        <v>70</v>
      </c>
    </row>
    <row r="367" spans="1:20" ht="15.75" customHeight="1" x14ac:dyDescent="0.2">
      <c r="A367" s="1">
        <f t="shared" si="5"/>
        <v>1</v>
      </c>
      <c r="B367" s="1" t="s">
        <v>1068</v>
      </c>
      <c r="C367" s="1" t="s">
        <v>4700</v>
      </c>
      <c r="D367" s="1" t="s">
        <v>1401</v>
      </c>
      <c r="E367" s="1">
        <v>98.912000000000006</v>
      </c>
      <c r="F367" s="1">
        <f t="shared" si="0"/>
        <v>98.9</v>
      </c>
      <c r="G367" s="1">
        <v>14430</v>
      </c>
      <c r="H367" s="1">
        <v>157</v>
      </c>
      <c r="I367" s="1">
        <v>0</v>
      </c>
      <c r="J367" s="1">
        <v>1</v>
      </c>
      <c r="K367" s="1">
        <v>14430</v>
      </c>
      <c r="L367" s="1">
        <v>1</v>
      </c>
      <c r="M367" s="1">
        <v>14430</v>
      </c>
      <c r="N367" s="1">
        <v>0</v>
      </c>
      <c r="O367" s="1">
        <v>25974</v>
      </c>
      <c r="P367" s="1" t="s">
        <v>5067</v>
      </c>
      <c r="Q367" s="66">
        <f t="shared" si="1"/>
        <v>1</v>
      </c>
      <c r="R367" s="1" t="str">
        <f t="shared" si="2"/>
        <v/>
      </c>
      <c r="S367" s="66">
        <f t="shared" si="3"/>
        <v>98.9</v>
      </c>
      <c r="T367" s="1" t="str">
        <f t="shared" si="4"/>
        <v/>
      </c>
    </row>
    <row r="368" spans="1:20" ht="15.75" customHeight="1" x14ac:dyDescent="0.2">
      <c r="A368" s="1">
        <f t="shared" si="5"/>
        <v>1</v>
      </c>
      <c r="B368" s="1" t="s">
        <v>1068</v>
      </c>
      <c r="C368" s="1" t="s">
        <v>4700</v>
      </c>
      <c r="D368" s="1" t="s">
        <v>1398</v>
      </c>
      <c r="E368" s="1">
        <v>98.462000000000003</v>
      </c>
      <c r="F368" s="1">
        <f t="shared" si="0"/>
        <v>98.5</v>
      </c>
      <c r="G368" s="1">
        <v>14430</v>
      </c>
      <c r="H368" s="1">
        <v>222</v>
      </c>
      <c r="I368" s="1">
        <v>0</v>
      </c>
      <c r="J368" s="1">
        <v>1</v>
      </c>
      <c r="K368" s="1">
        <v>14430</v>
      </c>
      <c r="L368" s="1">
        <v>1</v>
      </c>
      <c r="M368" s="1">
        <v>14430</v>
      </c>
      <c r="N368" s="1">
        <v>0</v>
      </c>
      <c r="O368" s="1">
        <v>25743</v>
      </c>
      <c r="P368" s="1" t="s">
        <v>5067</v>
      </c>
      <c r="Q368" s="66" t="str">
        <f t="shared" si="1"/>
        <v>1, 1</v>
      </c>
      <c r="R368" s="1" t="str">
        <f t="shared" si="2"/>
        <v/>
      </c>
      <c r="S368" s="66" t="str">
        <f t="shared" si="3"/>
        <v>98.9, 98.5</v>
      </c>
      <c r="T368" s="1" t="str">
        <f t="shared" si="4"/>
        <v/>
      </c>
    </row>
    <row r="369" spans="1:20" ht="15.75" customHeight="1" x14ac:dyDescent="0.2">
      <c r="A369" s="1">
        <f t="shared" si="5"/>
        <v>1</v>
      </c>
      <c r="B369" s="1" t="s">
        <v>1068</v>
      </c>
      <c r="C369" s="1" t="s">
        <v>1398</v>
      </c>
      <c r="D369" s="1" t="s">
        <v>1401</v>
      </c>
      <c r="E369" s="1">
        <v>98.364999999999995</v>
      </c>
      <c r="F369" s="1">
        <f t="shared" si="0"/>
        <v>98.4</v>
      </c>
      <c r="G369" s="1">
        <v>14430</v>
      </c>
      <c r="H369" s="1">
        <v>236</v>
      </c>
      <c r="I369" s="1">
        <v>0</v>
      </c>
      <c r="J369" s="1">
        <v>1</v>
      </c>
      <c r="K369" s="1">
        <v>14430</v>
      </c>
      <c r="L369" s="1">
        <v>1</v>
      </c>
      <c r="M369" s="1">
        <v>14430</v>
      </c>
      <c r="N369" s="1">
        <v>0</v>
      </c>
      <c r="O369" s="1">
        <v>25665</v>
      </c>
      <c r="P369" s="1" t="s">
        <v>5067</v>
      </c>
      <c r="Q369" s="66" t="str">
        <f t="shared" si="1"/>
        <v>1, 1, 1</v>
      </c>
      <c r="R369" s="1" t="str">
        <f t="shared" si="2"/>
        <v/>
      </c>
      <c r="S369" s="66" t="str">
        <f t="shared" si="3"/>
        <v>98.9, 98.5, 98.4</v>
      </c>
      <c r="T369" s="1" t="str">
        <f t="shared" si="4"/>
        <v/>
      </c>
    </row>
    <row r="370" spans="1:20" ht="15.75" customHeight="1" x14ac:dyDescent="0.2">
      <c r="A370" s="1">
        <f t="shared" si="5"/>
        <v>1</v>
      </c>
      <c r="B370" s="1" t="s">
        <v>1068</v>
      </c>
      <c r="C370" s="1" t="s">
        <v>4700</v>
      </c>
      <c r="D370" s="1" t="s">
        <v>1407</v>
      </c>
      <c r="F370" s="1">
        <f t="shared" si="0"/>
        <v>70</v>
      </c>
      <c r="P370" s="1" t="s">
        <v>5067</v>
      </c>
      <c r="Q370" s="66" t="str">
        <f t="shared" si="1"/>
        <v>1, 1, 1, 0</v>
      </c>
      <c r="R370" s="1" t="str">
        <f t="shared" si="2"/>
        <v/>
      </c>
      <c r="S370" s="66" t="str">
        <f t="shared" si="3"/>
        <v>98.9, 98.5, 98.4, 70</v>
      </c>
      <c r="T370" s="1" t="str">
        <f t="shared" si="4"/>
        <v/>
      </c>
    </row>
    <row r="371" spans="1:20" ht="15.75" customHeight="1" x14ac:dyDescent="0.2">
      <c r="A371" s="1">
        <f t="shared" si="5"/>
        <v>1</v>
      </c>
      <c r="B371" s="1" t="s">
        <v>1068</v>
      </c>
      <c r="C371" s="1" t="s">
        <v>1398</v>
      </c>
      <c r="D371" s="1" t="s">
        <v>1407</v>
      </c>
      <c r="F371" s="1">
        <f t="shared" si="0"/>
        <v>70</v>
      </c>
      <c r="P371" s="1" t="s">
        <v>5067</v>
      </c>
      <c r="Q371" s="66" t="str">
        <f t="shared" si="1"/>
        <v>1, 1, 1, 0, 0</v>
      </c>
      <c r="R371" s="1" t="str">
        <f t="shared" si="2"/>
        <v/>
      </c>
      <c r="S371" s="66" t="str">
        <f t="shared" si="3"/>
        <v>98.9, 98.5, 98.4, 70, 70</v>
      </c>
      <c r="T371" s="1" t="str">
        <f t="shared" si="4"/>
        <v/>
      </c>
    </row>
    <row r="372" spans="1:20" ht="15.75" customHeight="1" x14ac:dyDescent="0.2">
      <c r="A372" s="1">
        <f t="shared" si="5"/>
        <v>1</v>
      </c>
      <c r="B372" s="1" t="s">
        <v>1068</v>
      </c>
      <c r="C372" s="1" t="s">
        <v>1401</v>
      </c>
      <c r="D372" s="1" t="s">
        <v>1407</v>
      </c>
      <c r="F372" s="1">
        <f t="shared" si="0"/>
        <v>70</v>
      </c>
      <c r="P372" s="1" t="s">
        <v>5067</v>
      </c>
      <c r="Q372" s="66" t="str">
        <f t="shared" si="1"/>
        <v>1, 1, 1, 0, 0, 0</v>
      </c>
      <c r="R372" s="1" t="str">
        <f t="shared" si="2"/>
        <v>1, 1, 1, 0, 0, 0</v>
      </c>
      <c r="S372" s="66" t="str">
        <f t="shared" si="3"/>
        <v>98.9, 98.5, 98.4, 70, 70, 70</v>
      </c>
      <c r="T372" s="1" t="str">
        <f t="shared" si="4"/>
        <v>98.9, 98.5, 98.4, 70, 70, 70</v>
      </c>
    </row>
    <row r="373" spans="1:20" ht="15.75" customHeight="1" x14ac:dyDescent="0.2">
      <c r="A373" s="1">
        <f t="shared" si="5"/>
        <v>-1</v>
      </c>
      <c r="B373" s="1" t="s">
        <v>1072</v>
      </c>
      <c r="C373" s="1" t="s">
        <v>4710</v>
      </c>
      <c r="D373" s="1" t="s">
        <v>2887</v>
      </c>
      <c r="E373" s="1">
        <v>98.489000000000004</v>
      </c>
      <c r="F373" s="1">
        <f t="shared" si="0"/>
        <v>98.5</v>
      </c>
      <c r="G373" s="1">
        <v>14430</v>
      </c>
      <c r="H373" s="1">
        <v>218</v>
      </c>
      <c r="I373" s="1">
        <v>0</v>
      </c>
      <c r="J373" s="1">
        <v>1</v>
      </c>
      <c r="K373" s="1">
        <v>14430</v>
      </c>
      <c r="L373" s="1">
        <v>1</v>
      </c>
      <c r="M373" s="1">
        <v>14430</v>
      </c>
      <c r="N373" s="1">
        <v>0</v>
      </c>
      <c r="O373" s="1">
        <v>25556</v>
      </c>
      <c r="P373" s="1" t="s">
        <v>5067</v>
      </c>
      <c r="Q373" s="66">
        <f t="shared" si="1"/>
        <v>1</v>
      </c>
      <c r="R373" s="1" t="str">
        <f t="shared" si="2"/>
        <v/>
      </c>
      <c r="S373" s="66">
        <f t="shared" si="3"/>
        <v>98.5</v>
      </c>
      <c r="T373" s="1" t="str">
        <f t="shared" si="4"/>
        <v/>
      </c>
    </row>
    <row r="374" spans="1:20" ht="15.75" customHeight="1" x14ac:dyDescent="0.2">
      <c r="A374" s="1">
        <f t="shared" si="5"/>
        <v>-1</v>
      </c>
      <c r="B374" s="1" t="s">
        <v>1072</v>
      </c>
      <c r="C374" s="1" t="s">
        <v>2887</v>
      </c>
      <c r="D374" s="1" t="s">
        <v>2704</v>
      </c>
      <c r="E374" s="1">
        <v>89.013000000000005</v>
      </c>
      <c r="F374" s="1">
        <f t="shared" si="0"/>
        <v>89</v>
      </c>
      <c r="G374" s="1">
        <v>14445</v>
      </c>
      <c r="H374" s="1">
        <v>1557</v>
      </c>
      <c r="I374" s="1">
        <v>26</v>
      </c>
      <c r="J374" s="1">
        <v>1</v>
      </c>
      <c r="K374" s="1">
        <v>14430</v>
      </c>
      <c r="L374" s="1">
        <v>1</v>
      </c>
      <c r="M374" s="1">
        <v>14430</v>
      </c>
      <c r="N374" s="1">
        <v>0</v>
      </c>
      <c r="O374" s="1">
        <v>17991</v>
      </c>
      <c r="P374" s="1" t="s">
        <v>5067</v>
      </c>
      <c r="Q374" s="66" t="str">
        <f t="shared" si="1"/>
        <v>1, 0</v>
      </c>
      <c r="R374" s="1" t="str">
        <f t="shared" si="2"/>
        <v/>
      </c>
      <c r="S374" s="66" t="str">
        <f t="shared" si="3"/>
        <v>98.5, 89</v>
      </c>
      <c r="T374" s="1" t="str">
        <f t="shared" si="4"/>
        <v/>
      </c>
    </row>
    <row r="375" spans="1:20" ht="15.75" customHeight="1" x14ac:dyDescent="0.2">
      <c r="A375" s="1">
        <f t="shared" si="5"/>
        <v>-1</v>
      </c>
      <c r="B375" s="1" t="s">
        <v>1072</v>
      </c>
      <c r="C375" s="1" t="s">
        <v>4710</v>
      </c>
      <c r="D375" s="1" t="s">
        <v>2704</v>
      </c>
      <c r="E375" s="1">
        <v>88.975999999999999</v>
      </c>
      <c r="F375" s="1">
        <f t="shared" si="0"/>
        <v>89</v>
      </c>
      <c r="G375" s="1">
        <v>14441</v>
      </c>
      <c r="H375" s="1">
        <v>1570</v>
      </c>
      <c r="I375" s="1">
        <v>20</v>
      </c>
      <c r="J375" s="1">
        <v>1</v>
      </c>
      <c r="K375" s="1">
        <v>14430</v>
      </c>
      <c r="L375" s="1">
        <v>1</v>
      </c>
      <c r="M375" s="1">
        <v>14430</v>
      </c>
      <c r="N375" s="1">
        <v>0</v>
      </c>
      <c r="O375" s="1">
        <v>17885</v>
      </c>
      <c r="P375" s="1" t="s">
        <v>5067</v>
      </c>
      <c r="Q375" s="66" t="str">
        <f t="shared" si="1"/>
        <v>1, 0, 0</v>
      </c>
      <c r="R375" s="1" t="str">
        <f t="shared" si="2"/>
        <v>1, 0, 0</v>
      </c>
      <c r="S375" s="66" t="str">
        <f t="shared" si="3"/>
        <v>98.5, 89, 89</v>
      </c>
      <c r="T375" s="1" t="str">
        <f t="shared" si="4"/>
        <v>98.5, 89, 89</v>
      </c>
    </row>
    <row r="376" spans="1:20" ht="15.75" customHeight="1" x14ac:dyDescent="0.2">
      <c r="A376" s="1">
        <f t="shared" si="5"/>
        <v>1</v>
      </c>
      <c r="B376" s="1" t="s">
        <v>1074</v>
      </c>
      <c r="C376" s="1" t="s">
        <v>4714</v>
      </c>
      <c r="D376" s="1" t="s">
        <v>2863</v>
      </c>
      <c r="E376" s="1">
        <v>96.3</v>
      </c>
      <c r="F376" s="1">
        <f t="shared" si="0"/>
        <v>96.3</v>
      </c>
      <c r="G376" s="1">
        <v>14432</v>
      </c>
      <c r="H376" s="1">
        <v>530</v>
      </c>
      <c r="I376" s="1">
        <v>3</v>
      </c>
      <c r="J376" s="1">
        <v>1</v>
      </c>
      <c r="K376" s="1">
        <v>14430</v>
      </c>
      <c r="L376" s="1">
        <v>1</v>
      </c>
      <c r="M376" s="1">
        <v>14430</v>
      </c>
      <c r="N376" s="1">
        <v>0</v>
      </c>
      <c r="O376" s="1">
        <v>23942</v>
      </c>
      <c r="P376" s="1" t="s">
        <v>5067</v>
      </c>
      <c r="Q376" s="66">
        <f t="shared" si="1"/>
        <v>0</v>
      </c>
      <c r="R376" s="1" t="str">
        <f t="shared" si="2"/>
        <v/>
      </c>
      <c r="S376" s="66">
        <f t="shared" si="3"/>
        <v>96.3</v>
      </c>
      <c r="T376" s="1" t="str">
        <f t="shared" si="4"/>
        <v/>
      </c>
    </row>
    <row r="377" spans="1:20" ht="15.75" customHeight="1" x14ac:dyDescent="0.2">
      <c r="A377" s="1">
        <f t="shared" si="5"/>
        <v>1</v>
      </c>
      <c r="B377" s="1" t="s">
        <v>1074</v>
      </c>
      <c r="C377" s="1" t="s">
        <v>4714</v>
      </c>
      <c r="D377" s="1" t="s">
        <v>2280</v>
      </c>
      <c r="E377" s="1">
        <v>81.861000000000004</v>
      </c>
      <c r="F377" s="1">
        <f t="shared" si="0"/>
        <v>81.900000000000006</v>
      </c>
      <c r="G377" s="1">
        <v>14483</v>
      </c>
      <c r="H377" s="1">
        <v>2521</v>
      </c>
      <c r="I377" s="1">
        <v>90</v>
      </c>
      <c r="J377" s="1">
        <v>1</v>
      </c>
      <c r="K377" s="1">
        <v>14430</v>
      </c>
      <c r="L377" s="1">
        <v>1</v>
      </c>
      <c r="M377" s="1">
        <v>14430</v>
      </c>
      <c r="N377" s="1">
        <v>0</v>
      </c>
      <c r="O377" s="1">
        <v>12229</v>
      </c>
      <c r="P377" s="1" t="s">
        <v>5067</v>
      </c>
      <c r="Q377" s="66" t="str">
        <f t="shared" si="1"/>
        <v>0, 0</v>
      </c>
      <c r="R377" s="1" t="str">
        <f t="shared" si="2"/>
        <v/>
      </c>
      <c r="S377" s="66" t="str">
        <f t="shared" si="3"/>
        <v>96.3, 81.9</v>
      </c>
      <c r="T377" s="1" t="str">
        <f t="shared" si="4"/>
        <v/>
      </c>
    </row>
    <row r="378" spans="1:20" ht="15.75" customHeight="1" x14ac:dyDescent="0.2">
      <c r="A378" s="1">
        <f t="shared" si="5"/>
        <v>1</v>
      </c>
      <c r="B378" s="1" t="s">
        <v>1074</v>
      </c>
      <c r="C378" s="1" t="s">
        <v>2863</v>
      </c>
      <c r="D378" s="1" t="s">
        <v>2280</v>
      </c>
      <c r="E378" s="1">
        <v>81.516000000000005</v>
      </c>
      <c r="F378" s="1">
        <f t="shared" si="0"/>
        <v>81.5</v>
      </c>
      <c r="G378" s="1">
        <v>14488</v>
      </c>
      <c r="H378" s="1">
        <v>2562</v>
      </c>
      <c r="I378" s="1">
        <v>99</v>
      </c>
      <c r="J378" s="1">
        <v>1</v>
      </c>
      <c r="K378" s="1">
        <v>14430</v>
      </c>
      <c r="L378" s="1">
        <v>1</v>
      </c>
      <c r="M378" s="1">
        <v>14430</v>
      </c>
      <c r="N378" s="1">
        <v>0</v>
      </c>
      <c r="O378" s="1">
        <v>12109</v>
      </c>
      <c r="P378" s="1" t="s">
        <v>5067</v>
      </c>
      <c r="Q378" s="66" t="str">
        <f t="shared" si="1"/>
        <v>0, 0, 0</v>
      </c>
      <c r="R378" s="1" t="str">
        <f t="shared" si="2"/>
        <v>0, 0, 0</v>
      </c>
      <c r="S378" s="66" t="str">
        <f t="shared" si="3"/>
        <v>96.3, 81.9, 81.5</v>
      </c>
      <c r="T378" s="1" t="str">
        <f t="shared" si="4"/>
        <v>96.3, 81.9, 81.5</v>
      </c>
    </row>
    <row r="379" spans="1:20" ht="15.75" customHeight="1" x14ac:dyDescent="0.2">
      <c r="A379" s="1">
        <f t="shared" si="5"/>
        <v>-1</v>
      </c>
      <c r="B379" s="1" t="s">
        <v>1076</v>
      </c>
      <c r="C379" s="1" t="s">
        <v>3813</v>
      </c>
      <c r="D379" s="1" t="s">
        <v>1395</v>
      </c>
      <c r="F379" s="1">
        <f t="shared" si="0"/>
        <v>70</v>
      </c>
      <c r="N379" s="65"/>
      <c r="P379" s="1" t="s">
        <v>178</v>
      </c>
      <c r="Q379" s="66">
        <f t="shared" si="1"/>
        <v>0</v>
      </c>
      <c r="R379" s="1">
        <f t="shared" si="2"/>
        <v>0</v>
      </c>
      <c r="S379" s="66">
        <f t="shared" si="3"/>
        <v>70</v>
      </c>
      <c r="T379" s="1">
        <f t="shared" si="4"/>
        <v>70</v>
      </c>
    </row>
    <row r="380" spans="1:20" ht="15.75" customHeight="1" x14ac:dyDescent="0.2">
      <c r="A380" s="1">
        <f t="shared" si="5"/>
        <v>1</v>
      </c>
      <c r="B380" s="1" t="s">
        <v>1079</v>
      </c>
      <c r="C380" s="1" t="s">
        <v>1419</v>
      </c>
      <c r="D380" s="1" t="s">
        <v>2853</v>
      </c>
      <c r="F380" s="1">
        <f t="shared" si="0"/>
        <v>70</v>
      </c>
      <c r="P380" s="1" t="s">
        <v>178</v>
      </c>
      <c r="Q380" s="66">
        <f t="shared" si="1"/>
        <v>0</v>
      </c>
      <c r="R380" s="1">
        <f t="shared" si="2"/>
        <v>0</v>
      </c>
      <c r="S380" s="66">
        <f t="shared" si="3"/>
        <v>70</v>
      </c>
      <c r="T380" s="1">
        <f t="shared" si="4"/>
        <v>70</v>
      </c>
    </row>
    <row r="381" spans="1:20" ht="15.75" customHeight="1" x14ac:dyDescent="0.2">
      <c r="A381" s="1">
        <f t="shared" si="5"/>
        <v>-1</v>
      </c>
      <c r="B381" s="1" t="s">
        <v>1080</v>
      </c>
      <c r="C381" s="1" t="s">
        <v>1377</v>
      </c>
      <c r="D381" s="1" t="s">
        <v>2711</v>
      </c>
      <c r="F381" s="1">
        <f t="shared" si="0"/>
        <v>70</v>
      </c>
      <c r="P381" s="1" t="s">
        <v>178</v>
      </c>
      <c r="Q381" s="66">
        <f t="shared" si="1"/>
        <v>0</v>
      </c>
      <c r="R381" s="1">
        <f t="shared" si="2"/>
        <v>0</v>
      </c>
      <c r="S381" s="66">
        <f t="shared" si="3"/>
        <v>70</v>
      </c>
      <c r="T381" s="1">
        <f t="shared" si="4"/>
        <v>70</v>
      </c>
    </row>
    <row r="382" spans="1:20" ht="15.75" customHeight="1" x14ac:dyDescent="0.2">
      <c r="A382" s="1">
        <f t="shared" si="5"/>
        <v>1</v>
      </c>
      <c r="B382" s="1" t="s">
        <v>1083</v>
      </c>
      <c r="C382" s="1" t="s">
        <v>1339</v>
      </c>
      <c r="D382" s="1" t="s">
        <v>2209</v>
      </c>
      <c r="F382" s="1">
        <f t="shared" si="0"/>
        <v>70</v>
      </c>
      <c r="P382" s="1" t="s">
        <v>178</v>
      </c>
      <c r="Q382" s="66">
        <f t="shared" si="1"/>
        <v>0</v>
      </c>
      <c r="R382" s="1">
        <f t="shared" si="2"/>
        <v>0</v>
      </c>
      <c r="S382" s="66">
        <f t="shared" si="3"/>
        <v>70</v>
      </c>
      <c r="T382" s="1">
        <f t="shared" si="4"/>
        <v>70</v>
      </c>
    </row>
    <row r="383" spans="1:20" ht="15.75" customHeight="1" x14ac:dyDescent="0.2">
      <c r="A383" s="1">
        <f t="shared" si="5"/>
        <v>-1</v>
      </c>
      <c r="B383" s="1" t="s">
        <v>1086</v>
      </c>
      <c r="C383" s="1" t="s">
        <v>2804</v>
      </c>
      <c r="D383" s="1" t="s">
        <v>2797</v>
      </c>
      <c r="E383" s="1">
        <v>99.453000000000003</v>
      </c>
      <c r="F383" s="1">
        <f t="shared" si="0"/>
        <v>99.5</v>
      </c>
      <c r="G383" s="1">
        <v>14430</v>
      </c>
      <c r="H383" s="1">
        <v>79</v>
      </c>
      <c r="I383" s="1">
        <v>0</v>
      </c>
      <c r="J383" s="1">
        <v>1</v>
      </c>
      <c r="K383" s="1">
        <v>14430</v>
      </c>
      <c r="L383" s="1">
        <v>1</v>
      </c>
      <c r="M383" s="1">
        <v>14430</v>
      </c>
      <c r="N383" s="65">
        <v>0</v>
      </c>
      <c r="O383" s="1">
        <v>26315</v>
      </c>
      <c r="P383" s="1" t="s">
        <v>5067</v>
      </c>
      <c r="Q383" s="66">
        <f t="shared" si="1"/>
        <v>1</v>
      </c>
      <c r="R383" s="1" t="str">
        <f t="shared" si="2"/>
        <v/>
      </c>
      <c r="S383" s="66">
        <f t="shared" si="3"/>
        <v>99.5</v>
      </c>
      <c r="T383" s="1" t="str">
        <f t="shared" si="4"/>
        <v/>
      </c>
    </row>
    <row r="384" spans="1:20" ht="15.75" customHeight="1" x14ac:dyDescent="0.2">
      <c r="A384" s="1">
        <f t="shared" si="5"/>
        <v>-1</v>
      </c>
      <c r="B384" s="1" t="s">
        <v>1086</v>
      </c>
      <c r="C384" s="1" t="s">
        <v>2804</v>
      </c>
      <c r="D384" s="1" t="s">
        <v>2787</v>
      </c>
      <c r="E384" s="1">
        <v>99.182000000000002</v>
      </c>
      <c r="F384" s="1">
        <f t="shared" si="0"/>
        <v>99.2</v>
      </c>
      <c r="G384" s="1">
        <v>14430</v>
      </c>
      <c r="H384" s="1">
        <v>118</v>
      </c>
      <c r="I384" s="1">
        <v>0</v>
      </c>
      <c r="J384" s="1">
        <v>1</v>
      </c>
      <c r="K384" s="1">
        <v>14430</v>
      </c>
      <c r="L384" s="1">
        <v>1</v>
      </c>
      <c r="M384" s="1">
        <v>14430</v>
      </c>
      <c r="N384" s="65">
        <v>0</v>
      </c>
      <c r="O384" s="1">
        <v>26149</v>
      </c>
      <c r="P384" s="1" t="s">
        <v>5067</v>
      </c>
      <c r="Q384" s="66" t="str">
        <f t="shared" si="1"/>
        <v>1, 1</v>
      </c>
      <c r="R384" s="1" t="str">
        <f t="shared" si="2"/>
        <v/>
      </c>
      <c r="S384" s="66" t="str">
        <f t="shared" si="3"/>
        <v>99.5, 99.2</v>
      </c>
      <c r="T384" s="1" t="str">
        <f t="shared" si="4"/>
        <v/>
      </c>
    </row>
    <row r="385" spans="1:20" ht="15.75" customHeight="1" x14ac:dyDescent="0.2">
      <c r="A385" s="1">
        <f t="shared" si="5"/>
        <v>-1</v>
      </c>
      <c r="B385" s="1" t="s">
        <v>1086</v>
      </c>
      <c r="C385" s="1" t="s">
        <v>2787</v>
      </c>
      <c r="D385" s="1" t="s">
        <v>2797</v>
      </c>
      <c r="E385" s="1">
        <v>99.182000000000002</v>
      </c>
      <c r="F385" s="1">
        <f t="shared" si="0"/>
        <v>99.2</v>
      </c>
      <c r="G385" s="1">
        <v>14430</v>
      </c>
      <c r="H385" s="1">
        <v>118</v>
      </c>
      <c r="I385" s="1">
        <v>0</v>
      </c>
      <c r="J385" s="1">
        <v>1</v>
      </c>
      <c r="K385" s="1">
        <v>14430</v>
      </c>
      <c r="L385" s="1">
        <v>1</v>
      </c>
      <c r="M385" s="1">
        <v>14430</v>
      </c>
      <c r="N385" s="65">
        <v>0</v>
      </c>
      <c r="O385" s="1">
        <v>26188</v>
      </c>
      <c r="P385" s="1" t="s">
        <v>5067</v>
      </c>
      <c r="Q385" s="66" t="str">
        <f t="shared" si="1"/>
        <v>1, 1, 1</v>
      </c>
      <c r="R385" s="1" t="str">
        <f t="shared" si="2"/>
        <v/>
      </c>
      <c r="S385" s="66" t="str">
        <f t="shared" si="3"/>
        <v>99.5, 99.2, 99.2</v>
      </c>
      <c r="T385" s="1" t="str">
        <f t="shared" si="4"/>
        <v/>
      </c>
    </row>
    <row r="386" spans="1:20" ht="15.75" customHeight="1" x14ac:dyDescent="0.2">
      <c r="A386" s="1">
        <f t="shared" si="5"/>
        <v>-1</v>
      </c>
      <c r="B386" s="1" t="s">
        <v>1086</v>
      </c>
      <c r="C386" s="1" t="s">
        <v>2780</v>
      </c>
      <c r="D386" s="1" t="s">
        <v>2797</v>
      </c>
      <c r="E386" s="1">
        <v>99.113</v>
      </c>
      <c r="F386" s="1">
        <f t="shared" si="0"/>
        <v>99.1</v>
      </c>
      <c r="G386" s="1">
        <v>14430</v>
      </c>
      <c r="H386" s="1">
        <v>128</v>
      </c>
      <c r="I386" s="1">
        <v>0</v>
      </c>
      <c r="J386" s="1">
        <v>1</v>
      </c>
      <c r="K386" s="1">
        <v>14430</v>
      </c>
      <c r="L386" s="1">
        <v>1</v>
      </c>
      <c r="M386" s="1">
        <v>14430</v>
      </c>
      <c r="N386" s="65">
        <v>0</v>
      </c>
      <c r="O386" s="1">
        <v>26147</v>
      </c>
      <c r="P386" s="1" t="s">
        <v>5067</v>
      </c>
      <c r="Q386" s="66" t="str">
        <f t="shared" si="1"/>
        <v>1, 1, 1, 1</v>
      </c>
      <c r="R386" s="1" t="str">
        <f t="shared" si="2"/>
        <v/>
      </c>
      <c r="S386" s="66" t="str">
        <f t="shared" si="3"/>
        <v>99.5, 99.2, 99.2, 99.1</v>
      </c>
      <c r="T386" s="1" t="str">
        <f t="shared" si="4"/>
        <v/>
      </c>
    </row>
    <row r="387" spans="1:20" ht="15.75" customHeight="1" x14ac:dyDescent="0.2">
      <c r="A387" s="1">
        <f t="shared" si="5"/>
        <v>-1</v>
      </c>
      <c r="B387" s="1" t="s">
        <v>1086</v>
      </c>
      <c r="C387" s="1" t="s">
        <v>2780</v>
      </c>
      <c r="D387" s="1" t="s">
        <v>2804</v>
      </c>
      <c r="E387" s="1">
        <v>99.063999999999993</v>
      </c>
      <c r="F387" s="1">
        <f t="shared" si="0"/>
        <v>99.1</v>
      </c>
      <c r="G387" s="1">
        <v>14430</v>
      </c>
      <c r="H387" s="1">
        <v>135</v>
      </c>
      <c r="I387" s="1">
        <v>0</v>
      </c>
      <c r="J387" s="1">
        <v>1</v>
      </c>
      <c r="K387" s="1">
        <v>14430</v>
      </c>
      <c r="L387" s="1">
        <v>1</v>
      </c>
      <c r="M387" s="1">
        <v>14430</v>
      </c>
      <c r="N387" s="65">
        <v>0</v>
      </c>
      <c r="O387" s="1">
        <v>26092</v>
      </c>
      <c r="P387" s="1" t="s">
        <v>5067</v>
      </c>
      <c r="Q387" s="66" t="str">
        <f t="shared" si="1"/>
        <v>1, 1, 1, 1, 1</v>
      </c>
      <c r="R387" s="1" t="str">
        <f t="shared" si="2"/>
        <v/>
      </c>
      <c r="S387" s="66" t="str">
        <f t="shared" si="3"/>
        <v>99.5, 99.2, 99.2, 99.1, 99.1</v>
      </c>
      <c r="T387" s="1" t="str">
        <f t="shared" si="4"/>
        <v/>
      </c>
    </row>
    <row r="388" spans="1:20" ht="15.75" customHeight="1" x14ac:dyDescent="0.2">
      <c r="A388" s="1">
        <f t="shared" si="5"/>
        <v>-1</v>
      </c>
      <c r="B388" s="1" t="s">
        <v>1086</v>
      </c>
      <c r="C388" s="1" t="s">
        <v>2780</v>
      </c>
      <c r="D388" s="1" t="s">
        <v>2787</v>
      </c>
      <c r="E388" s="1">
        <v>98.974000000000004</v>
      </c>
      <c r="F388" s="1">
        <f t="shared" si="0"/>
        <v>99</v>
      </c>
      <c r="G388" s="1">
        <v>14430</v>
      </c>
      <c r="H388" s="1">
        <v>148</v>
      </c>
      <c r="I388" s="1">
        <v>0</v>
      </c>
      <c r="J388" s="1">
        <v>1</v>
      </c>
      <c r="K388" s="1">
        <v>14430</v>
      </c>
      <c r="L388" s="1">
        <v>1</v>
      </c>
      <c r="M388" s="1">
        <v>14430</v>
      </c>
      <c r="N388" s="1">
        <v>0</v>
      </c>
      <c r="O388" s="1">
        <v>26027</v>
      </c>
      <c r="P388" s="1" t="s">
        <v>5067</v>
      </c>
      <c r="Q388" s="66" t="str">
        <f t="shared" si="1"/>
        <v>1, 1, 1, 1, 1, 1</v>
      </c>
      <c r="R388" s="1" t="str">
        <f t="shared" si="2"/>
        <v>1, 1, 1, 1, 1, 1</v>
      </c>
      <c r="S388" s="66" t="str">
        <f t="shared" si="3"/>
        <v>99.5, 99.2, 99.2, 99.1, 99.1, 99</v>
      </c>
      <c r="T388" s="1" t="str">
        <f t="shared" si="4"/>
        <v>99.5, 99.2, 99.2, 99.1, 99.1, 99</v>
      </c>
    </row>
    <row r="389" spans="1:20" ht="15.75" customHeight="1" x14ac:dyDescent="0.2">
      <c r="A389" s="1">
        <f t="shared" si="5"/>
        <v>1</v>
      </c>
      <c r="B389" s="1" t="s">
        <v>1087</v>
      </c>
      <c r="C389" s="1" t="s">
        <v>2256</v>
      </c>
      <c r="D389" s="1" t="s">
        <v>2619</v>
      </c>
      <c r="E389" s="1">
        <v>98.683000000000007</v>
      </c>
      <c r="F389" s="1">
        <f t="shared" si="0"/>
        <v>98.7</v>
      </c>
      <c r="G389" s="1">
        <v>14432</v>
      </c>
      <c r="H389" s="1">
        <v>186</v>
      </c>
      <c r="I389" s="1">
        <v>3</v>
      </c>
      <c r="J389" s="1">
        <v>1</v>
      </c>
      <c r="K389" s="1">
        <v>14430</v>
      </c>
      <c r="L389" s="1">
        <v>1</v>
      </c>
      <c r="M389" s="1">
        <v>14430</v>
      </c>
      <c r="N389" s="1">
        <v>0</v>
      </c>
      <c r="O389" s="1">
        <v>25734</v>
      </c>
      <c r="P389" s="1" t="s">
        <v>178</v>
      </c>
      <c r="Q389" s="66">
        <f t="shared" si="1"/>
        <v>1</v>
      </c>
      <c r="R389" s="1">
        <f t="shared" si="2"/>
        <v>1</v>
      </c>
      <c r="S389" s="66">
        <f t="shared" si="3"/>
        <v>98.7</v>
      </c>
      <c r="T389" s="1">
        <f t="shared" si="4"/>
        <v>98.7</v>
      </c>
    </row>
    <row r="390" spans="1:20" ht="15.75" customHeight="1" x14ac:dyDescent="0.2">
      <c r="A390" s="1">
        <f t="shared" si="5"/>
        <v>-1</v>
      </c>
      <c r="B390" s="1" t="s">
        <v>1090</v>
      </c>
      <c r="C390" s="1" t="s">
        <v>1191</v>
      </c>
      <c r="D390" s="1" t="s">
        <v>1166</v>
      </c>
      <c r="E390" s="1">
        <v>98.912000000000006</v>
      </c>
      <c r="F390" s="1">
        <f t="shared" si="0"/>
        <v>98.9</v>
      </c>
      <c r="G390" s="1">
        <v>14430</v>
      </c>
      <c r="H390" s="1">
        <v>157</v>
      </c>
      <c r="I390" s="1">
        <v>0</v>
      </c>
      <c r="J390" s="1">
        <v>1</v>
      </c>
      <c r="K390" s="1">
        <v>14430</v>
      </c>
      <c r="L390" s="1">
        <v>1</v>
      </c>
      <c r="M390" s="1">
        <v>14430</v>
      </c>
      <c r="N390" s="1">
        <v>0</v>
      </c>
      <c r="O390" s="1">
        <v>26027</v>
      </c>
      <c r="P390" s="1" t="s">
        <v>178</v>
      </c>
      <c r="Q390" s="66">
        <f t="shared" si="1"/>
        <v>1</v>
      </c>
      <c r="R390" s="1">
        <f t="shared" si="2"/>
        <v>1</v>
      </c>
      <c r="S390" s="66">
        <f t="shared" si="3"/>
        <v>98.9</v>
      </c>
      <c r="T390" s="1">
        <f t="shared" si="4"/>
        <v>98.9</v>
      </c>
    </row>
    <row r="391" spans="1:20" ht="15.75" customHeight="1" x14ac:dyDescent="0.2">
      <c r="A391" s="1">
        <f t="shared" si="5"/>
        <v>1</v>
      </c>
      <c r="B391" s="1" t="s">
        <v>1092</v>
      </c>
      <c r="C391" s="1" t="s">
        <v>1717</v>
      </c>
      <c r="D391" s="1" t="s">
        <v>1743</v>
      </c>
      <c r="E391" s="1">
        <v>88.795000000000002</v>
      </c>
      <c r="F391" s="1">
        <f t="shared" si="0"/>
        <v>88.8</v>
      </c>
      <c r="G391" s="1">
        <v>14449</v>
      </c>
      <c r="H391" s="1">
        <v>1581</v>
      </c>
      <c r="I391" s="1">
        <v>36</v>
      </c>
      <c r="J391" s="1">
        <v>1</v>
      </c>
      <c r="K391" s="1">
        <v>14430</v>
      </c>
      <c r="L391" s="1">
        <v>1</v>
      </c>
      <c r="M391" s="1">
        <v>14430</v>
      </c>
      <c r="N391" s="1">
        <v>0</v>
      </c>
      <c r="O391" s="1">
        <v>18063</v>
      </c>
      <c r="P391" s="1" t="s">
        <v>178</v>
      </c>
      <c r="Q391" s="66">
        <f t="shared" si="1"/>
        <v>0</v>
      </c>
      <c r="R391" s="1">
        <f t="shared" si="2"/>
        <v>0</v>
      </c>
      <c r="S391" s="66">
        <f t="shared" si="3"/>
        <v>88.8</v>
      </c>
      <c r="T391" s="1">
        <f t="shared" si="4"/>
        <v>88.8</v>
      </c>
    </row>
    <row r="392" spans="1:20" ht="15.75" customHeight="1" x14ac:dyDescent="0.2">
      <c r="A392" s="1">
        <f t="shared" si="5"/>
        <v>-1</v>
      </c>
      <c r="B392" s="1" t="s">
        <v>1095</v>
      </c>
      <c r="C392" s="1" t="s">
        <v>2406</v>
      </c>
      <c r="D392" s="1" t="s">
        <v>4732</v>
      </c>
      <c r="E392" s="1">
        <v>98.093999999999994</v>
      </c>
      <c r="F392" s="1">
        <f t="shared" si="0"/>
        <v>98.1</v>
      </c>
      <c r="G392" s="1">
        <v>14430</v>
      </c>
      <c r="H392" s="1">
        <v>275</v>
      </c>
      <c r="I392" s="1">
        <v>0</v>
      </c>
      <c r="J392" s="1">
        <v>1</v>
      </c>
      <c r="K392" s="1">
        <v>14430</v>
      </c>
      <c r="L392" s="1">
        <v>1</v>
      </c>
      <c r="M392" s="1">
        <v>14430</v>
      </c>
      <c r="N392" s="65">
        <v>0</v>
      </c>
      <c r="O392" s="1">
        <v>25580</v>
      </c>
      <c r="P392" s="1" t="s">
        <v>5067</v>
      </c>
      <c r="Q392" s="66">
        <f t="shared" si="1"/>
        <v>1</v>
      </c>
      <c r="R392" s="1" t="str">
        <f t="shared" si="2"/>
        <v/>
      </c>
      <c r="S392" s="66">
        <f t="shared" si="3"/>
        <v>98.1</v>
      </c>
      <c r="T392" s="1" t="str">
        <f t="shared" si="4"/>
        <v/>
      </c>
    </row>
    <row r="393" spans="1:20" ht="15.75" customHeight="1" x14ac:dyDescent="0.2">
      <c r="A393" s="1">
        <f t="shared" si="5"/>
        <v>-1</v>
      </c>
      <c r="B393" s="1" t="s">
        <v>1095</v>
      </c>
      <c r="C393" s="1" t="s">
        <v>2406</v>
      </c>
      <c r="D393" s="1" t="s">
        <v>4734</v>
      </c>
      <c r="E393" s="1">
        <v>84.328999999999994</v>
      </c>
      <c r="F393" s="1">
        <f t="shared" si="0"/>
        <v>84.3</v>
      </c>
      <c r="G393" s="1">
        <v>10382</v>
      </c>
      <c r="H393" s="1">
        <v>1571</v>
      </c>
      <c r="I393" s="1">
        <v>50</v>
      </c>
      <c r="J393" s="1">
        <v>1553</v>
      </c>
      <c r="K393" s="1">
        <v>11906</v>
      </c>
      <c r="L393" s="1">
        <v>1553</v>
      </c>
      <c r="M393" s="1">
        <v>11906</v>
      </c>
      <c r="N393" s="1">
        <v>0</v>
      </c>
      <c r="O393" s="1">
        <v>10392</v>
      </c>
      <c r="P393" s="1" t="s">
        <v>5067</v>
      </c>
      <c r="Q393" s="66" t="str">
        <f t="shared" si="1"/>
        <v>1, 0</v>
      </c>
      <c r="R393" s="1" t="str">
        <f t="shared" si="2"/>
        <v/>
      </c>
      <c r="S393" s="66" t="str">
        <f t="shared" si="3"/>
        <v>98.1, 84.3</v>
      </c>
      <c r="T393" s="1" t="str">
        <f t="shared" si="4"/>
        <v/>
      </c>
    </row>
    <row r="394" spans="1:20" ht="15.75" customHeight="1" x14ac:dyDescent="0.2">
      <c r="A394" s="1">
        <f t="shared" si="5"/>
        <v>-1</v>
      </c>
      <c r="B394" s="1" t="s">
        <v>1095</v>
      </c>
      <c r="C394" s="1" t="s">
        <v>4732</v>
      </c>
      <c r="D394" s="1" t="s">
        <v>4734</v>
      </c>
      <c r="E394" s="1">
        <v>84.072000000000003</v>
      </c>
      <c r="F394" s="1">
        <f t="shared" si="0"/>
        <v>84.1</v>
      </c>
      <c r="G394" s="1">
        <v>12933</v>
      </c>
      <c r="H394" s="1">
        <v>1950</v>
      </c>
      <c r="I394" s="1">
        <v>96</v>
      </c>
      <c r="J394" s="1">
        <v>1553</v>
      </c>
      <c r="K394" s="1">
        <v>14430</v>
      </c>
      <c r="L394" s="1">
        <v>1553</v>
      </c>
      <c r="M394" s="1">
        <v>14430</v>
      </c>
      <c r="N394" s="65">
        <v>0</v>
      </c>
      <c r="O394" s="1">
        <v>12490</v>
      </c>
      <c r="P394" s="1" t="s">
        <v>5067</v>
      </c>
      <c r="Q394" s="66" t="str">
        <f t="shared" si="1"/>
        <v>1, 0, 0</v>
      </c>
      <c r="R394" s="1" t="str">
        <f t="shared" si="2"/>
        <v>1, 0, 0</v>
      </c>
      <c r="S394" s="66" t="str">
        <f t="shared" si="3"/>
        <v>98.1, 84.3, 84.1</v>
      </c>
      <c r="T394" s="1" t="str">
        <f t="shared" si="4"/>
        <v>98.1, 84.3, 84.1</v>
      </c>
    </row>
    <row r="395" spans="1:20" ht="15.75" customHeight="1" x14ac:dyDescent="0.2">
      <c r="A395" s="1">
        <f t="shared" si="5"/>
        <v>1</v>
      </c>
      <c r="B395" s="1" t="s">
        <v>1098</v>
      </c>
      <c r="C395" s="1" t="s">
        <v>4740</v>
      </c>
      <c r="D395" s="1" t="s">
        <v>4742</v>
      </c>
      <c r="E395" s="1">
        <v>98.42</v>
      </c>
      <c r="F395" s="1">
        <f t="shared" si="0"/>
        <v>98.4</v>
      </c>
      <c r="G395" s="1">
        <v>14432</v>
      </c>
      <c r="H395" s="1">
        <v>224</v>
      </c>
      <c r="I395" s="1">
        <v>4</v>
      </c>
      <c r="J395" s="1">
        <v>1</v>
      </c>
      <c r="K395" s="1">
        <v>14430</v>
      </c>
      <c r="L395" s="1">
        <v>1</v>
      </c>
      <c r="M395" s="1">
        <v>14430</v>
      </c>
      <c r="N395" s="1">
        <v>0</v>
      </c>
      <c r="O395" s="1">
        <v>25529</v>
      </c>
      <c r="P395" s="1" t="s">
        <v>178</v>
      </c>
      <c r="Q395" s="66">
        <f t="shared" si="1"/>
        <v>1</v>
      </c>
      <c r="R395" s="1">
        <f t="shared" si="2"/>
        <v>1</v>
      </c>
      <c r="S395" s="66">
        <f t="shared" si="3"/>
        <v>98.4</v>
      </c>
      <c r="T395" s="1">
        <f t="shared" si="4"/>
        <v>98.4</v>
      </c>
    </row>
    <row r="396" spans="1:20" ht="15.75" customHeight="1" x14ac:dyDescent="0.2">
      <c r="A396" s="1">
        <f t="shared" si="5"/>
        <v>-1</v>
      </c>
      <c r="B396" s="1" t="s">
        <v>1102</v>
      </c>
      <c r="C396" s="1" t="s">
        <v>4745</v>
      </c>
      <c r="D396" s="1" t="s">
        <v>4747</v>
      </c>
      <c r="E396" s="1">
        <v>88.138000000000005</v>
      </c>
      <c r="F396" s="1">
        <f t="shared" si="0"/>
        <v>88.1</v>
      </c>
      <c r="G396" s="1">
        <v>12991</v>
      </c>
      <c r="H396" s="1">
        <v>1495</v>
      </c>
      <c r="I396" s="1">
        <v>43</v>
      </c>
      <c r="J396" s="1">
        <v>1463</v>
      </c>
      <c r="K396" s="1">
        <v>14430</v>
      </c>
      <c r="L396" s="1">
        <v>1463</v>
      </c>
      <c r="M396" s="1">
        <v>14430</v>
      </c>
      <c r="N396" s="1">
        <v>0</v>
      </c>
      <c r="O396" s="1">
        <v>15638</v>
      </c>
      <c r="P396" s="1" t="s">
        <v>178</v>
      </c>
      <c r="Q396" s="66">
        <f t="shared" si="1"/>
        <v>0</v>
      </c>
      <c r="R396" s="1">
        <f t="shared" si="2"/>
        <v>0</v>
      </c>
      <c r="S396" s="66">
        <f t="shared" si="3"/>
        <v>88.1</v>
      </c>
      <c r="T396" s="1">
        <f t="shared" si="4"/>
        <v>88.1</v>
      </c>
    </row>
    <row r="397" spans="1:20" ht="15.75" customHeight="1" x14ac:dyDescent="0.2">
      <c r="A397" s="1">
        <f t="shared" si="5"/>
        <v>1</v>
      </c>
      <c r="B397" s="1" t="s">
        <v>1104</v>
      </c>
      <c r="C397" s="1" t="s">
        <v>1145</v>
      </c>
      <c r="D397" s="1" t="s">
        <v>1199</v>
      </c>
      <c r="E397" s="1">
        <v>98.966999999999999</v>
      </c>
      <c r="F397" s="1">
        <f t="shared" si="0"/>
        <v>99</v>
      </c>
      <c r="G397" s="1">
        <v>14430</v>
      </c>
      <c r="H397" s="1">
        <v>149</v>
      </c>
      <c r="I397" s="1">
        <v>0</v>
      </c>
      <c r="J397" s="1">
        <v>1</v>
      </c>
      <c r="K397" s="1">
        <v>14430</v>
      </c>
      <c r="L397" s="1">
        <v>1</v>
      </c>
      <c r="M397" s="1">
        <v>14430</v>
      </c>
      <c r="N397" s="1">
        <v>0</v>
      </c>
      <c r="O397" s="1">
        <v>25889</v>
      </c>
      <c r="P397" s="1" t="s">
        <v>178</v>
      </c>
      <c r="Q397" s="66">
        <f t="shared" si="1"/>
        <v>1</v>
      </c>
      <c r="R397" s="1">
        <f t="shared" si="2"/>
        <v>1</v>
      </c>
      <c r="S397" s="66">
        <f t="shared" si="3"/>
        <v>99</v>
      </c>
      <c r="T397" s="1">
        <f t="shared" si="4"/>
        <v>99</v>
      </c>
    </row>
    <row r="398" spans="1:20" ht="15.75" customHeight="1" x14ac:dyDescent="0.2">
      <c r="A398" s="1">
        <f t="shared" si="5"/>
        <v>-1</v>
      </c>
      <c r="B398" s="1" t="s">
        <v>1105</v>
      </c>
      <c r="C398" s="1" t="s">
        <v>2516</v>
      </c>
      <c r="D398" s="1" t="s">
        <v>2250</v>
      </c>
      <c r="E398" s="1">
        <v>98.974000000000004</v>
      </c>
      <c r="F398" s="1">
        <f t="shared" si="0"/>
        <v>99</v>
      </c>
      <c r="G398" s="1">
        <v>14430</v>
      </c>
      <c r="H398" s="1">
        <v>148</v>
      </c>
      <c r="I398" s="1">
        <v>0</v>
      </c>
      <c r="J398" s="1">
        <v>1</v>
      </c>
      <c r="K398" s="1">
        <v>14430</v>
      </c>
      <c r="L398" s="1">
        <v>1</v>
      </c>
      <c r="M398" s="1">
        <v>14430</v>
      </c>
      <c r="N398" s="1">
        <v>0</v>
      </c>
      <c r="O398" s="1">
        <v>26070</v>
      </c>
      <c r="P398" s="1" t="s">
        <v>5067</v>
      </c>
      <c r="Q398" s="66">
        <f t="shared" si="1"/>
        <v>1</v>
      </c>
      <c r="R398" s="1" t="str">
        <f t="shared" si="2"/>
        <v/>
      </c>
      <c r="S398" s="66">
        <f t="shared" si="3"/>
        <v>99</v>
      </c>
      <c r="T398" s="1" t="str">
        <f t="shared" si="4"/>
        <v/>
      </c>
    </row>
    <row r="399" spans="1:20" ht="15.75" customHeight="1" x14ac:dyDescent="0.2">
      <c r="A399" s="1">
        <f t="shared" si="5"/>
        <v>-1</v>
      </c>
      <c r="B399" s="1" t="s">
        <v>1105</v>
      </c>
      <c r="C399" s="1" t="s">
        <v>2751</v>
      </c>
      <c r="D399" s="1" t="s">
        <v>2757</v>
      </c>
      <c r="E399" s="1">
        <v>97.373999999999995</v>
      </c>
      <c r="F399" s="1">
        <f t="shared" si="0"/>
        <v>97.4</v>
      </c>
      <c r="G399" s="1">
        <v>14430</v>
      </c>
      <c r="H399" s="1">
        <v>379</v>
      </c>
      <c r="I399" s="1">
        <v>0</v>
      </c>
      <c r="J399" s="1">
        <v>1</v>
      </c>
      <c r="K399" s="1">
        <v>14430</v>
      </c>
      <c r="L399" s="1">
        <v>1</v>
      </c>
      <c r="M399" s="1">
        <v>14430</v>
      </c>
      <c r="N399" s="1">
        <v>0</v>
      </c>
      <c r="O399" s="1">
        <v>24707</v>
      </c>
      <c r="P399" s="1" t="s">
        <v>5067</v>
      </c>
      <c r="Q399" s="66" t="str">
        <f t="shared" si="1"/>
        <v>1, 0</v>
      </c>
      <c r="R399" s="1" t="str">
        <f t="shared" si="2"/>
        <v/>
      </c>
      <c r="S399" s="66" t="str">
        <f t="shared" si="3"/>
        <v>99, 97.4</v>
      </c>
      <c r="T399" s="1" t="str">
        <f t="shared" si="4"/>
        <v/>
      </c>
    </row>
    <row r="400" spans="1:20" ht="15.75" customHeight="1" x14ac:dyDescent="0.2">
      <c r="A400" s="1">
        <f t="shared" si="5"/>
        <v>-1</v>
      </c>
      <c r="B400" s="1" t="s">
        <v>1105</v>
      </c>
      <c r="C400" s="1" t="s">
        <v>2751</v>
      </c>
      <c r="D400" s="1" t="s">
        <v>2516</v>
      </c>
      <c r="E400" s="1">
        <v>95.966999999999999</v>
      </c>
      <c r="F400" s="1">
        <f t="shared" si="0"/>
        <v>96</v>
      </c>
      <c r="G400" s="1">
        <v>14432</v>
      </c>
      <c r="H400" s="1">
        <v>578</v>
      </c>
      <c r="I400" s="1">
        <v>4</v>
      </c>
      <c r="J400" s="1">
        <v>1</v>
      </c>
      <c r="K400" s="1">
        <v>14430</v>
      </c>
      <c r="L400" s="1">
        <v>1</v>
      </c>
      <c r="M400" s="1">
        <v>14430</v>
      </c>
      <c r="N400" s="1">
        <v>0</v>
      </c>
      <c r="O400" s="1">
        <v>23579</v>
      </c>
      <c r="P400" s="1" t="s">
        <v>5067</v>
      </c>
      <c r="Q400" s="66" t="str">
        <f t="shared" si="1"/>
        <v>1, 0, 0</v>
      </c>
      <c r="R400" s="1" t="str">
        <f t="shared" si="2"/>
        <v/>
      </c>
      <c r="S400" s="66" t="str">
        <f t="shared" si="3"/>
        <v>99, 97.4, 96</v>
      </c>
      <c r="T400" s="1" t="str">
        <f t="shared" si="4"/>
        <v/>
      </c>
    </row>
    <row r="401" spans="1:20" ht="15.75" customHeight="1" x14ac:dyDescent="0.2">
      <c r="A401" s="1">
        <f t="shared" si="5"/>
        <v>-1</v>
      </c>
      <c r="B401" s="1" t="s">
        <v>1105</v>
      </c>
      <c r="C401" s="1" t="s">
        <v>2751</v>
      </c>
      <c r="D401" s="1" t="s">
        <v>2250</v>
      </c>
      <c r="E401" s="1">
        <v>95.316000000000003</v>
      </c>
      <c r="F401" s="1">
        <f t="shared" si="0"/>
        <v>95.3</v>
      </c>
      <c r="G401" s="1">
        <v>14432</v>
      </c>
      <c r="H401" s="1">
        <v>672</v>
      </c>
      <c r="I401" s="1">
        <v>4</v>
      </c>
      <c r="J401" s="1">
        <v>1</v>
      </c>
      <c r="K401" s="1">
        <v>14430</v>
      </c>
      <c r="L401" s="1">
        <v>1</v>
      </c>
      <c r="M401" s="1">
        <v>14430</v>
      </c>
      <c r="N401" s="1">
        <v>0</v>
      </c>
      <c r="O401" s="1">
        <v>23230</v>
      </c>
      <c r="P401" s="1" t="s">
        <v>5067</v>
      </c>
      <c r="Q401" s="66" t="str">
        <f t="shared" si="1"/>
        <v>1, 0, 0, 0</v>
      </c>
      <c r="R401" s="1" t="str">
        <f t="shared" si="2"/>
        <v/>
      </c>
      <c r="S401" s="66" t="str">
        <f t="shared" si="3"/>
        <v>99, 97.4, 96, 95.3</v>
      </c>
      <c r="T401" s="1" t="str">
        <f t="shared" si="4"/>
        <v/>
      </c>
    </row>
    <row r="402" spans="1:20" ht="15.75" customHeight="1" x14ac:dyDescent="0.2">
      <c r="A402" s="1">
        <f t="shared" si="5"/>
        <v>-1</v>
      </c>
      <c r="B402" s="1" t="s">
        <v>1105</v>
      </c>
      <c r="C402" s="1" t="s">
        <v>2516</v>
      </c>
      <c r="D402" s="1" t="s">
        <v>2757</v>
      </c>
      <c r="E402" s="1">
        <v>94.789000000000001</v>
      </c>
      <c r="F402" s="1">
        <f t="shared" si="0"/>
        <v>94.8</v>
      </c>
      <c r="G402" s="1">
        <v>14432</v>
      </c>
      <c r="H402" s="1">
        <v>748</v>
      </c>
      <c r="I402" s="1">
        <v>4</v>
      </c>
      <c r="J402" s="1">
        <v>1</v>
      </c>
      <c r="K402" s="1">
        <v>14430</v>
      </c>
      <c r="L402" s="1">
        <v>1</v>
      </c>
      <c r="M402" s="1">
        <v>14430</v>
      </c>
      <c r="N402" s="1">
        <v>0</v>
      </c>
      <c r="O402" s="1">
        <v>22596</v>
      </c>
      <c r="P402" s="1" t="s">
        <v>5067</v>
      </c>
      <c r="Q402" s="66" t="str">
        <f t="shared" si="1"/>
        <v>1, 0, 0, 0, 0</v>
      </c>
      <c r="R402" s="1" t="str">
        <f t="shared" si="2"/>
        <v/>
      </c>
      <c r="S402" s="66" t="str">
        <f t="shared" si="3"/>
        <v>99, 97.4, 96, 95.3, 94.8</v>
      </c>
      <c r="T402" s="1" t="str">
        <f t="shared" si="4"/>
        <v/>
      </c>
    </row>
    <row r="403" spans="1:20" ht="15.75" customHeight="1" x14ac:dyDescent="0.2">
      <c r="A403" s="1">
        <f t="shared" si="5"/>
        <v>-1</v>
      </c>
      <c r="B403" s="1" t="s">
        <v>1105</v>
      </c>
      <c r="C403" s="1" t="s">
        <v>2757</v>
      </c>
      <c r="D403" s="1" t="s">
        <v>2250</v>
      </c>
      <c r="E403" s="1">
        <v>94.131</v>
      </c>
      <c r="F403" s="1">
        <f t="shared" si="0"/>
        <v>94.1</v>
      </c>
      <c r="G403" s="1">
        <v>14432</v>
      </c>
      <c r="H403" s="1">
        <v>843</v>
      </c>
      <c r="I403" s="1">
        <v>4</v>
      </c>
      <c r="J403" s="1">
        <v>1</v>
      </c>
      <c r="K403" s="1">
        <v>14430</v>
      </c>
      <c r="L403" s="1">
        <v>1</v>
      </c>
      <c r="M403" s="1">
        <v>14430</v>
      </c>
      <c r="N403" s="1">
        <v>0</v>
      </c>
      <c r="O403" s="1">
        <v>22242</v>
      </c>
      <c r="P403" s="1" t="s">
        <v>5067</v>
      </c>
      <c r="Q403" s="66" t="str">
        <f t="shared" si="1"/>
        <v>1, 0, 0, 0, 0, 0</v>
      </c>
      <c r="R403" s="1" t="str">
        <f t="shared" si="2"/>
        <v>1, 0, 0, 0, 0, 0</v>
      </c>
      <c r="S403" s="66" t="str">
        <f t="shared" si="3"/>
        <v>99, 97.4, 96, 95.3, 94.8, 94.1</v>
      </c>
      <c r="T403" s="1" t="str">
        <f t="shared" si="4"/>
        <v>99, 97.4, 96, 95.3, 94.8, 94.1</v>
      </c>
    </row>
    <row r="404" spans="1:20" ht="15.75" customHeight="1" x14ac:dyDescent="0.2">
      <c r="A404" s="1">
        <f t="shared" si="5"/>
        <v>1</v>
      </c>
      <c r="B404" s="1" t="s">
        <v>1113</v>
      </c>
      <c r="C404" s="1" t="s">
        <v>4759</v>
      </c>
      <c r="D404" s="1" t="s">
        <v>4762</v>
      </c>
      <c r="E404" s="1">
        <v>96.292000000000002</v>
      </c>
      <c r="F404" s="1">
        <f t="shared" si="0"/>
        <v>96.3</v>
      </c>
      <c r="G404" s="1">
        <v>14430</v>
      </c>
      <c r="H404" s="1">
        <v>535</v>
      </c>
      <c r="I404" s="1">
        <v>0</v>
      </c>
      <c r="J404" s="1">
        <v>1</v>
      </c>
      <c r="K404" s="1">
        <v>14430</v>
      </c>
      <c r="L404" s="1">
        <v>1</v>
      </c>
      <c r="M404" s="1">
        <v>14430</v>
      </c>
      <c r="N404" s="1">
        <v>0</v>
      </c>
      <c r="O404" s="1">
        <v>24537</v>
      </c>
      <c r="P404" s="1" t="s">
        <v>178</v>
      </c>
      <c r="Q404" s="66">
        <f t="shared" si="1"/>
        <v>0</v>
      </c>
      <c r="R404" s="1">
        <f t="shared" si="2"/>
        <v>0</v>
      </c>
      <c r="S404" s="66">
        <f t="shared" si="3"/>
        <v>96.3</v>
      </c>
      <c r="T404" s="1">
        <f t="shared" si="4"/>
        <v>96.3</v>
      </c>
    </row>
    <row r="405" spans="1:20" ht="15.75" customHeight="1" x14ac:dyDescent="0.2">
      <c r="A405" s="1">
        <f t="shared" si="5"/>
        <v>-1</v>
      </c>
      <c r="B405" s="1" t="s">
        <v>1125</v>
      </c>
      <c r="C405" s="1" t="s">
        <v>3260</v>
      </c>
      <c r="D405" s="1" t="s">
        <v>4686</v>
      </c>
      <c r="E405" s="1">
        <v>99.459000000000003</v>
      </c>
      <c r="F405" s="1">
        <f t="shared" si="0"/>
        <v>99.5</v>
      </c>
      <c r="G405" s="1">
        <v>14430</v>
      </c>
      <c r="H405" s="1">
        <v>78</v>
      </c>
      <c r="I405" s="1">
        <v>0</v>
      </c>
      <c r="J405" s="1">
        <v>1</v>
      </c>
      <c r="K405" s="1">
        <v>14430</v>
      </c>
      <c r="L405" s="1">
        <v>1</v>
      </c>
      <c r="M405" s="1">
        <v>14430</v>
      </c>
      <c r="N405" s="1">
        <v>0</v>
      </c>
      <c r="O405" s="1">
        <v>26314</v>
      </c>
      <c r="P405" s="1" t="s">
        <v>178</v>
      </c>
      <c r="Q405" s="66">
        <f t="shared" si="1"/>
        <v>1</v>
      </c>
      <c r="R405" s="1">
        <f t="shared" si="2"/>
        <v>1</v>
      </c>
      <c r="S405" s="66">
        <f t="shared" si="3"/>
        <v>99.5</v>
      </c>
      <c r="T405" s="1">
        <f t="shared" si="4"/>
        <v>99.5</v>
      </c>
    </row>
    <row r="406" spans="1:20" ht="15.75" customHeight="1" x14ac:dyDescent="0.2">
      <c r="A406" s="1">
        <f t="shared" si="5"/>
        <v>1</v>
      </c>
      <c r="B406" s="1" t="s">
        <v>1129</v>
      </c>
      <c r="C406" s="1" t="s">
        <v>3253</v>
      </c>
      <c r="D406" s="1" t="s">
        <v>3258</v>
      </c>
      <c r="E406" s="1">
        <v>99.037000000000006</v>
      </c>
      <c r="F406" s="1">
        <f t="shared" si="0"/>
        <v>99</v>
      </c>
      <c r="G406" s="1">
        <v>14430</v>
      </c>
      <c r="H406" s="1">
        <v>139</v>
      </c>
      <c r="I406" s="1">
        <v>0</v>
      </c>
      <c r="J406" s="1">
        <v>1</v>
      </c>
      <c r="K406" s="1">
        <v>14430</v>
      </c>
      <c r="L406" s="1">
        <v>1</v>
      </c>
      <c r="M406" s="1">
        <v>14430</v>
      </c>
      <c r="N406" s="1">
        <v>0</v>
      </c>
      <c r="O406" s="1">
        <v>26061</v>
      </c>
      <c r="P406" s="1" t="s">
        <v>178</v>
      </c>
      <c r="Q406" s="66">
        <f t="shared" si="1"/>
        <v>1</v>
      </c>
      <c r="R406" s="1">
        <f t="shared" si="2"/>
        <v>1</v>
      </c>
      <c r="S406" s="66">
        <f t="shared" si="3"/>
        <v>99</v>
      </c>
      <c r="T406" s="1">
        <f t="shared" si="4"/>
        <v>99</v>
      </c>
    </row>
    <row r="407" spans="1:20" ht="15.75" customHeight="1" x14ac:dyDescent="0.2">
      <c r="A407" s="1">
        <f t="shared" si="5"/>
        <v>-1</v>
      </c>
      <c r="B407" s="25" t="s">
        <v>1141</v>
      </c>
      <c r="C407" s="25" t="s">
        <v>4610</v>
      </c>
      <c r="D407" s="25" t="s">
        <v>3200</v>
      </c>
      <c r="E407" s="1">
        <v>99.555999999999997</v>
      </c>
      <c r="F407" s="1">
        <f t="shared" si="0"/>
        <v>99.6</v>
      </c>
      <c r="G407" s="1">
        <v>14430</v>
      </c>
      <c r="H407" s="1">
        <v>64</v>
      </c>
      <c r="I407" s="1">
        <v>0</v>
      </c>
      <c r="J407" s="1">
        <v>1</v>
      </c>
      <c r="K407" s="1">
        <v>14430</v>
      </c>
      <c r="L407" s="1">
        <v>1</v>
      </c>
      <c r="M407" s="1">
        <v>14430</v>
      </c>
      <c r="N407" s="1">
        <v>0</v>
      </c>
      <c r="O407" s="1">
        <v>26393</v>
      </c>
      <c r="P407" s="1" t="s">
        <v>178</v>
      </c>
      <c r="Q407" s="66">
        <f t="shared" si="1"/>
        <v>1</v>
      </c>
      <c r="R407" s="1">
        <f t="shared" si="2"/>
        <v>1</v>
      </c>
      <c r="S407" s="66">
        <f t="shared" si="3"/>
        <v>99.6</v>
      </c>
      <c r="T407" s="1">
        <f t="shared" si="4"/>
        <v>99.6</v>
      </c>
    </row>
    <row r="408" spans="1:20" ht="15.75" customHeight="1" x14ac:dyDescent="0.2">
      <c r="A408" s="1">
        <f t="shared" si="5"/>
        <v>1</v>
      </c>
      <c r="B408" s="1" t="s">
        <v>1150</v>
      </c>
      <c r="C408" s="1" t="s">
        <v>3208</v>
      </c>
      <c r="D408" s="1" t="s">
        <v>4479</v>
      </c>
      <c r="E408" s="1">
        <v>99.73</v>
      </c>
      <c r="F408" s="1">
        <f t="shared" si="0"/>
        <v>99.7</v>
      </c>
      <c r="G408" s="1">
        <v>14430</v>
      </c>
      <c r="H408" s="1">
        <v>39</v>
      </c>
      <c r="I408" s="1">
        <v>0</v>
      </c>
      <c r="J408" s="1">
        <v>1</v>
      </c>
      <c r="K408" s="1">
        <v>14430</v>
      </c>
      <c r="L408" s="1">
        <v>1</v>
      </c>
      <c r="M408" s="1">
        <v>14430</v>
      </c>
      <c r="N408" s="1">
        <v>0</v>
      </c>
      <c r="O408" s="1">
        <v>26498</v>
      </c>
      <c r="P408" s="1" t="s">
        <v>178</v>
      </c>
      <c r="Q408" s="66">
        <f t="shared" si="1"/>
        <v>1</v>
      </c>
      <c r="R408" s="1" t="str">
        <f t="shared" si="2"/>
        <v/>
      </c>
      <c r="S408" s="66">
        <f t="shared" si="3"/>
        <v>99.7</v>
      </c>
      <c r="T408" s="1" t="str">
        <f t="shared" si="4"/>
        <v/>
      </c>
    </row>
    <row r="409" spans="1:20" ht="15.75" customHeight="1" x14ac:dyDescent="0.2">
      <c r="A409" s="1">
        <f t="shared" si="5"/>
        <v>1</v>
      </c>
      <c r="B409" s="1" t="s">
        <v>1150</v>
      </c>
      <c r="C409" s="1" t="s">
        <v>3208</v>
      </c>
      <c r="D409" s="1" t="s">
        <v>3178</v>
      </c>
      <c r="E409" s="1">
        <v>98.905000000000001</v>
      </c>
      <c r="F409" s="1">
        <f t="shared" si="0"/>
        <v>98.9</v>
      </c>
      <c r="G409" s="1">
        <v>14430</v>
      </c>
      <c r="H409" s="1">
        <v>158</v>
      </c>
      <c r="I409" s="1">
        <v>0</v>
      </c>
      <c r="J409" s="1">
        <v>1</v>
      </c>
      <c r="K409" s="1">
        <v>14430</v>
      </c>
      <c r="L409" s="1">
        <v>1</v>
      </c>
      <c r="M409" s="1">
        <v>14430</v>
      </c>
      <c r="N409" s="1">
        <v>0</v>
      </c>
      <c r="O409" s="1">
        <v>26000</v>
      </c>
      <c r="P409" s="1" t="s">
        <v>178</v>
      </c>
      <c r="Q409" s="66" t="str">
        <f t="shared" si="1"/>
        <v>1, 1</v>
      </c>
      <c r="R409" s="1" t="str">
        <f t="shared" si="2"/>
        <v/>
      </c>
      <c r="S409" s="66" t="str">
        <f t="shared" si="3"/>
        <v>99.7, 98.9</v>
      </c>
      <c r="T409" s="1" t="str">
        <f t="shared" si="4"/>
        <v/>
      </c>
    </row>
    <row r="410" spans="1:20" ht="15.75" customHeight="1" x14ac:dyDescent="0.2">
      <c r="A410" s="1">
        <f t="shared" si="5"/>
        <v>1</v>
      </c>
      <c r="B410" s="1" t="s">
        <v>1150</v>
      </c>
      <c r="C410" s="1" t="s">
        <v>4479</v>
      </c>
      <c r="D410" s="1" t="s">
        <v>3178</v>
      </c>
      <c r="E410" s="1">
        <v>98.753</v>
      </c>
      <c r="F410" s="1">
        <f t="shared" si="0"/>
        <v>98.8</v>
      </c>
      <c r="G410" s="1">
        <v>14430</v>
      </c>
      <c r="H410" s="1">
        <v>180</v>
      </c>
      <c r="I410" s="1">
        <v>0</v>
      </c>
      <c r="J410" s="1">
        <v>1</v>
      </c>
      <c r="K410" s="1">
        <v>14430</v>
      </c>
      <c r="L410" s="1">
        <v>1</v>
      </c>
      <c r="M410" s="1">
        <v>14430</v>
      </c>
      <c r="N410" s="1">
        <v>0</v>
      </c>
      <c r="O410" s="1">
        <v>25911</v>
      </c>
      <c r="P410" s="1" t="s">
        <v>178</v>
      </c>
      <c r="Q410" s="66" t="str">
        <f t="shared" si="1"/>
        <v>1, 1, 1</v>
      </c>
      <c r="R410" s="1" t="str">
        <f t="shared" si="2"/>
        <v>1, 1, 1</v>
      </c>
      <c r="S410" s="66" t="str">
        <f t="shared" si="3"/>
        <v>99.7, 98.9, 98.8</v>
      </c>
      <c r="T410" s="1" t="str">
        <f t="shared" si="4"/>
        <v>99.7, 98.9, 98.8</v>
      </c>
    </row>
    <row r="411" spans="1:20" ht="15.75" customHeight="1" x14ac:dyDescent="0.2">
      <c r="A411" s="1">
        <f t="shared" si="5"/>
        <v>-1</v>
      </c>
      <c r="B411" s="1" t="s">
        <v>1151</v>
      </c>
      <c r="C411" s="1" t="s">
        <v>4784</v>
      </c>
      <c r="D411" s="1" t="s">
        <v>4787</v>
      </c>
      <c r="E411" s="1">
        <v>98.247</v>
      </c>
      <c r="F411" s="1">
        <f t="shared" si="0"/>
        <v>98.2</v>
      </c>
      <c r="G411" s="1">
        <v>14429</v>
      </c>
      <c r="H411" s="1">
        <v>253</v>
      </c>
      <c r="I411" s="1">
        <v>0</v>
      </c>
      <c r="J411" s="1">
        <v>1</v>
      </c>
      <c r="K411" s="1">
        <v>14429</v>
      </c>
      <c r="L411" s="1">
        <v>1</v>
      </c>
      <c r="M411" s="1">
        <v>14429</v>
      </c>
      <c r="N411" s="1">
        <v>0</v>
      </c>
      <c r="O411" s="1">
        <v>25534</v>
      </c>
      <c r="P411" s="1" t="s">
        <v>178</v>
      </c>
      <c r="Q411" s="66">
        <f t="shared" si="1"/>
        <v>1</v>
      </c>
      <c r="R411" s="1">
        <f t="shared" si="2"/>
        <v>1</v>
      </c>
      <c r="S411" s="66">
        <f t="shared" si="3"/>
        <v>98.2</v>
      </c>
      <c r="T411" s="1">
        <f t="shared" si="4"/>
        <v>98.2</v>
      </c>
    </row>
    <row r="412" spans="1:20" ht="15.75" customHeight="1" x14ac:dyDescent="0.2">
      <c r="A412" s="1">
        <f t="shared" si="5"/>
        <v>1</v>
      </c>
      <c r="B412" s="1" t="s">
        <v>1156</v>
      </c>
      <c r="C412" s="1" t="s">
        <v>4796</v>
      </c>
      <c r="D412" s="1" t="s">
        <v>4799</v>
      </c>
      <c r="E412" s="1">
        <v>99.245000000000005</v>
      </c>
      <c r="F412" s="1">
        <f t="shared" si="0"/>
        <v>99.2</v>
      </c>
      <c r="G412" s="1">
        <v>14430</v>
      </c>
      <c r="H412" s="1">
        <v>109</v>
      </c>
      <c r="I412" s="1">
        <v>0</v>
      </c>
      <c r="J412" s="1">
        <v>1</v>
      </c>
      <c r="K412" s="1">
        <v>14430</v>
      </c>
      <c r="L412" s="1">
        <v>1</v>
      </c>
      <c r="M412" s="1">
        <v>14430</v>
      </c>
      <c r="N412" s="1">
        <v>0</v>
      </c>
      <c r="O412" s="1">
        <v>26166</v>
      </c>
      <c r="P412" s="1" t="s">
        <v>178</v>
      </c>
      <c r="Q412" s="66">
        <f t="shared" si="1"/>
        <v>1</v>
      </c>
      <c r="R412" s="1">
        <f t="shared" si="2"/>
        <v>1</v>
      </c>
      <c r="S412" s="66">
        <f t="shared" si="3"/>
        <v>99.2</v>
      </c>
      <c r="T412" s="1">
        <f t="shared" si="4"/>
        <v>99.2</v>
      </c>
    </row>
    <row r="413" spans="1:20" ht="15.75" customHeight="1" x14ac:dyDescent="0.2">
      <c r="A413" s="1">
        <f t="shared" si="5"/>
        <v>-1</v>
      </c>
      <c r="B413" s="1" t="s">
        <v>1161</v>
      </c>
      <c r="C413" s="1" t="s">
        <v>4794</v>
      </c>
      <c r="D413" s="1" t="s">
        <v>4801</v>
      </c>
      <c r="E413" s="1">
        <v>99.286000000000001</v>
      </c>
      <c r="F413" s="1">
        <f t="shared" si="0"/>
        <v>99.3</v>
      </c>
      <c r="G413" s="1">
        <v>14430</v>
      </c>
      <c r="H413" s="1">
        <v>103</v>
      </c>
      <c r="I413" s="1">
        <v>0</v>
      </c>
      <c r="J413" s="1">
        <v>1</v>
      </c>
      <c r="K413" s="1">
        <v>14430</v>
      </c>
      <c r="L413" s="1">
        <v>1</v>
      </c>
      <c r="M413" s="1">
        <v>14430</v>
      </c>
      <c r="N413" s="1">
        <v>0</v>
      </c>
      <c r="O413" s="1">
        <v>26230</v>
      </c>
      <c r="P413" s="1" t="s">
        <v>178</v>
      </c>
      <c r="Q413" s="66">
        <f t="shared" si="1"/>
        <v>1</v>
      </c>
      <c r="R413" s="1">
        <f t="shared" si="2"/>
        <v>1</v>
      </c>
      <c r="S413" s="66">
        <f t="shared" si="3"/>
        <v>99.3</v>
      </c>
      <c r="T413" s="1">
        <f t="shared" si="4"/>
        <v>99.3</v>
      </c>
    </row>
    <row r="414" spans="1:20" ht="15.75" customHeight="1" x14ac:dyDescent="0.2">
      <c r="A414" s="1">
        <f t="shared" si="5"/>
        <v>1</v>
      </c>
      <c r="B414" s="1" t="s">
        <v>1164</v>
      </c>
      <c r="C414" s="1" t="s">
        <v>4815</v>
      </c>
      <c r="D414" s="1" t="s">
        <v>4818</v>
      </c>
      <c r="E414" s="1">
        <v>99.251999999999995</v>
      </c>
      <c r="F414" s="1">
        <f t="shared" si="0"/>
        <v>99.3</v>
      </c>
      <c r="G414" s="1">
        <v>14430</v>
      </c>
      <c r="H414" s="1">
        <v>108</v>
      </c>
      <c r="I414" s="1">
        <v>0</v>
      </c>
      <c r="J414" s="1">
        <v>1</v>
      </c>
      <c r="K414" s="1">
        <v>14430</v>
      </c>
      <c r="L414" s="1">
        <v>1</v>
      </c>
      <c r="M414" s="1">
        <v>14430</v>
      </c>
      <c r="N414" s="1">
        <v>0</v>
      </c>
      <c r="O414" s="1">
        <v>26218</v>
      </c>
      <c r="P414" s="1" t="s">
        <v>178</v>
      </c>
      <c r="Q414" s="66">
        <f t="shared" si="1"/>
        <v>1</v>
      </c>
      <c r="R414" s="1">
        <f t="shared" si="2"/>
        <v>1</v>
      </c>
      <c r="S414" s="66">
        <f t="shared" si="3"/>
        <v>99.3</v>
      </c>
      <c r="T414" s="1">
        <f t="shared" si="4"/>
        <v>99.3</v>
      </c>
    </row>
    <row r="415" spans="1:20" ht="15.75" customHeight="1" x14ac:dyDescent="0.2">
      <c r="A415" s="1">
        <f t="shared" si="5"/>
        <v>-1</v>
      </c>
      <c r="B415" s="1" t="s">
        <v>1165</v>
      </c>
      <c r="C415" s="1" t="s">
        <v>4820</v>
      </c>
      <c r="D415" s="1" t="s">
        <v>4823</v>
      </c>
      <c r="E415" s="1">
        <v>99.66</v>
      </c>
      <c r="F415" s="1">
        <f t="shared" si="0"/>
        <v>99.7</v>
      </c>
      <c r="G415" s="1">
        <v>14430</v>
      </c>
      <c r="H415" s="1">
        <v>49</v>
      </c>
      <c r="I415" s="1">
        <v>0</v>
      </c>
      <c r="J415" s="1">
        <v>1</v>
      </c>
      <c r="K415" s="1">
        <v>14430</v>
      </c>
      <c r="L415" s="1">
        <v>1</v>
      </c>
      <c r="M415" s="1">
        <v>14430</v>
      </c>
      <c r="N415" s="1">
        <v>0</v>
      </c>
      <c r="O415" s="1">
        <v>26406</v>
      </c>
      <c r="P415" s="1" t="s">
        <v>178</v>
      </c>
      <c r="Q415" s="66">
        <f t="shared" si="1"/>
        <v>1</v>
      </c>
      <c r="R415" s="1">
        <f t="shared" si="2"/>
        <v>1</v>
      </c>
      <c r="S415" s="66">
        <f t="shared" si="3"/>
        <v>99.7</v>
      </c>
      <c r="T415" s="1">
        <f t="shared" si="4"/>
        <v>99.7</v>
      </c>
    </row>
    <row r="416" spans="1:20" ht="15.75" customHeight="1" x14ac:dyDescent="0.2">
      <c r="A416" s="1">
        <f t="shared" si="5"/>
        <v>1</v>
      </c>
      <c r="B416" s="1" t="s">
        <v>1168</v>
      </c>
      <c r="C416" s="1" t="s">
        <v>4826</v>
      </c>
      <c r="D416" s="1" t="s">
        <v>4828</v>
      </c>
      <c r="E416" s="1">
        <v>99.494</v>
      </c>
      <c r="F416" s="1">
        <f t="shared" si="0"/>
        <v>99.5</v>
      </c>
      <c r="G416" s="1">
        <v>14430</v>
      </c>
      <c r="H416" s="1">
        <v>73</v>
      </c>
      <c r="I416" s="1">
        <v>0</v>
      </c>
      <c r="J416" s="1">
        <v>1</v>
      </c>
      <c r="K416" s="1">
        <v>14430</v>
      </c>
      <c r="L416" s="1">
        <v>1</v>
      </c>
      <c r="M416" s="1">
        <v>14430</v>
      </c>
      <c r="N416" s="1">
        <v>0</v>
      </c>
      <c r="O416" s="1">
        <v>26356</v>
      </c>
      <c r="P416" s="1" t="s">
        <v>178</v>
      </c>
      <c r="Q416" s="66">
        <f t="shared" si="1"/>
        <v>1</v>
      </c>
      <c r="R416" s="1">
        <f t="shared" si="2"/>
        <v>1</v>
      </c>
      <c r="S416" s="66">
        <f t="shared" si="3"/>
        <v>99.5</v>
      </c>
      <c r="T416" s="1">
        <f t="shared" si="4"/>
        <v>99.5</v>
      </c>
    </row>
    <row r="417" spans="1:20" ht="15.75" customHeight="1" x14ac:dyDescent="0.2">
      <c r="A417" s="1">
        <f t="shared" si="5"/>
        <v>-1</v>
      </c>
      <c r="B417" s="1" t="s">
        <v>1170</v>
      </c>
      <c r="C417" s="1" t="s">
        <v>4830</v>
      </c>
      <c r="D417" s="1" t="s">
        <v>4833</v>
      </c>
      <c r="E417" s="1">
        <v>91.293000000000006</v>
      </c>
      <c r="F417" s="1">
        <f t="shared" si="0"/>
        <v>91.3</v>
      </c>
      <c r="G417" s="1">
        <v>14437</v>
      </c>
      <c r="H417" s="1">
        <v>1243</v>
      </c>
      <c r="I417" s="1">
        <v>14</v>
      </c>
      <c r="J417" s="1">
        <v>1</v>
      </c>
      <c r="K417" s="1">
        <v>14430</v>
      </c>
      <c r="L417" s="1">
        <v>1</v>
      </c>
      <c r="M417" s="1">
        <v>14430</v>
      </c>
      <c r="N417" s="1">
        <v>0</v>
      </c>
      <c r="O417" s="1">
        <v>20221</v>
      </c>
      <c r="P417" s="1" t="s">
        <v>178</v>
      </c>
      <c r="Q417" s="66">
        <f t="shared" si="1"/>
        <v>0</v>
      </c>
      <c r="R417" s="1">
        <f t="shared" si="2"/>
        <v>0</v>
      </c>
      <c r="S417" s="66">
        <f t="shared" si="3"/>
        <v>91.3</v>
      </c>
      <c r="T417" s="1">
        <f t="shared" si="4"/>
        <v>91.3</v>
      </c>
    </row>
    <row r="418" spans="1:20" ht="15.75" customHeight="1" x14ac:dyDescent="0.2">
      <c r="A418" s="1">
        <f t="shared" si="5"/>
        <v>1</v>
      </c>
      <c r="B418" s="1" t="s">
        <v>1174</v>
      </c>
      <c r="C418" s="1" t="s">
        <v>4841</v>
      </c>
      <c r="D418" s="1" t="s">
        <v>4843</v>
      </c>
      <c r="E418" s="1">
        <v>99.611999999999995</v>
      </c>
      <c r="F418" s="1">
        <f t="shared" si="0"/>
        <v>99.6</v>
      </c>
      <c r="G418" s="1">
        <v>14430</v>
      </c>
      <c r="H418" s="1">
        <v>56</v>
      </c>
      <c r="I418" s="1">
        <v>0</v>
      </c>
      <c r="J418" s="1">
        <v>1</v>
      </c>
      <c r="K418" s="1">
        <v>14430</v>
      </c>
      <c r="L418" s="1">
        <v>1</v>
      </c>
      <c r="M418" s="1">
        <v>14430</v>
      </c>
      <c r="N418" s="1">
        <v>0</v>
      </c>
      <c r="O418" s="1">
        <v>26413</v>
      </c>
      <c r="P418" s="1" t="s">
        <v>178</v>
      </c>
      <c r="Q418" s="66">
        <f t="shared" si="1"/>
        <v>1</v>
      </c>
      <c r="R418" s="1">
        <f t="shared" si="2"/>
        <v>1</v>
      </c>
      <c r="S418" s="66">
        <f t="shared" si="3"/>
        <v>99.6</v>
      </c>
      <c r="T418" s="1">
        <f t="shared" si="4"/>
        <v>99.6</v>
      </c>
    </row>
    <row r="419" spans="1:20" ht="15.75" customHeight="1" x14ac:dyDescent="0.2">
      <c r="A419" s="1">
        <f t="shared" si="5"/>
        <v>-1</v>
      </c>
      <c r="B419" s="1" t="s">
        <v>1182</v>
      </c>
      <c r="C419" s="1" t="s">
        <v>4858</v>
      </c>
      <c r="D419" s="1" t="s">
        <v>4860</v>
      </c>
      <c r="E419" s="1">
        <v>99.355999999999995</v>
      </c>
      <c r="F419" s="1">
        <f t="shared" si="0"/>
        <v>99.4</v>
      </c>
      <c r="G419" s="1">
        <v>14430</v>
      </c>
      <c r="H419" s="1">
        <v>93</v>
      </c>
      <c r="I419" s="1">
        <v>0</v>
      </c>
      <c r="J419" s="1">
        <v>1</v>
      </c>
      <c r="K419" s="1">
        <v>14430</v>
      </c>
      <c r="L419" s="1">
        <v>1</v>
      </c>
      <c r="M419" s="1">
        <v>14430</v>
      </c>
      <c r="N419" s="1">
        <v>0</v>
      </c>
      <c r="O419" s="1">
        <v>26264</v>
      </c>
      <c r="P419" s="1" t="s">
        <v>178</v>
      </c>
      <c r="Q419" s="66">
        <f t="shared" si="1"/>
        <v>1</v>
      </c>
      <c r="R419" s="1">
        <f t="shared" si="2"/>
        <v>1</v>
      </c>
      <c r="S419" s="66">
        <f t="shared" si="3"/>
        <v>99.4</v>
      </c>
      <c r="T419" s="1">
        <f t="shared" si="4"/>
        <v>99.4</v>
      </c>
    </row>
    <row r="420" spans="1:20" ht="15.75" customHeight="1" x14ac:dyDescent="0.2">
      <c r="A420" s="1">
        <f t="shared" si="5"/>
        <v>1</v>
      </c>
      <c r="B420" s="1" t="s">
        <v>1186</v>
      </c>
      <c r="C420" s="1" t="s">
        <v>3722</v>
      </c>
      <c r="D420" s="1" t="s">
        <v>2915</v>
      </c>
      <c r="E420" s="1">
        <v>99.105999999999995</v>
      </c>
      <c r="F420" s="1">
        <f t="shared" si="0"/>
        <v>99.1</v>
      </c>
      <c r="G420" s="1">
        <v>14430</v>
      </c>
      <c r="H420" s="1">
        <v>129</v>
      </c>
      <c r="I420" s="1">
        <v>0</v>
      </c>
      <c r="J420" s="1">
        <v>1</v>
      </c>
      <c r="K420" s="1">
        <v>14430</v>
      </c>
      <c r="L420" s="1">
        <v>1</v>
      </c>
      <c r="M420" s="1">
        <v>14430</v>
      </c>
      <c r="N420" s="1">
        <v>0</v>
      </c>
      <c r="O420" s="1">
        <v>26133</v>
      </c>
      <c r="P420" s="1" t="s">
        <v>178</v>
      </c>
      <c r="Q420" s="66">
        <f t="shared" si="1"/>
        <v>1</v>
      </c>
      <c r="R420" s="1">
        <f t="shared" si="2"/>
        <v>1</v>
      </c>
      <c r="S420" s="66">
        <f t="shared" si="3"/>
        <v>99.1</v>
      </c>
      <c r="T420" s="1">
        <f t="shared" si="4"/>
        <v>99.1</v>
      </c>
    </row>
    <row r="421" spans="1:20" ht="15.75" customHeight="1" x14ac:dyDescent="0.2">
      <c r="A421" s="1">
        <f t="shared" si="5"/>
        <v>-1</v>
      </c>
      <c r="B421" s="1" t="s">
        <v>1234</v>
      </c>
      <c r="C421" s="1" t="s">
        <v>4939</v>
      </c>
      <c r="D421" s="1" t="s">
        <v>4285</v>
      </c>
      <c r="E421" s="1">
        <v>99.313999999999993</v>
      </c>
      <c r="F421" s="1">
        <f t="shared" si="0"/>
        <v>99.3</v>
      </c>
      <c r="G421" s="1">
        <v>14430</v>
      </c>
      <c r="H421" s="1">
        <v>99</v>
      </c>
      <c r="I421" s="1">
        <v>0</v>
      </c>
      <c r="J421" s="1">
        <v>1</v>
      </c>
      <c r="K421" s="1">
        <v>14430</v>
      </c>
      <c r="L421" s="1">
        <v>1</v>
      </c>
      <c r="M421" s="1">
        <v>14430</v>
      </c>
      <c r="N421" s="1">
        <v>0</v>
      </c>
      <c r="O421" s="1">
        <v>26229</v>
      </c>
      <c r="P421" s="1" t="s">
        <v>5067</v>
      </c>
      <c r="Q421" s="66">
        <f t="shared" si="1"/>
        <v>1</v>
      </c>
      <c r="R421" s="1" t="str">
        <f t="shared" si="2"/>
        <v/>
      </c>
      <c r="S421" s="66">
        <f t="shared" si="3"/>
        <v>99.3</v>
      </c>
      <c r="T421" s="1" t="str">
        <f t="shared" si="4"/>
        <v/>
      </c>
    </row>
    <row r="422" spans="1:20" ht="15.75" customHeight="1" x14ac:dyDescent="0.2">
      <c r="A422" s="1">
        <f t="shared" si="5"/>
        <v>-1</v>
      </c>
      <c r="B422" s="1" t="s">
        <v>1234</v>
      </c>
      <c r="C422" s="1" t="s">
        <v>4285</v>
      </c>
      <c r="D422" s="1" t="s">
        <v>4283</v>
      </c>
      <c r="E422" s="1">
        <v>89.992000000000004</v>
      </c>
      <c r="F422" s="1">
        <f t="shared" si="0"/>
        <v>90</v>
      </c>
      <c r="G422" s="1">
        <v>14439</v>
      </c>
      <c r="H422" s="1">
        <v>1427</v>
      </c>
      <c r="I422" s="1">
        <v>18</v>
      </c>
      <c r="J422" s="1">
        <v>1</v>
      </c>
      <c r="K422" s="1">
        <v>14430</v>
      </c>
      <c r="L422" s="1">
        <v>1</v>
      </c>
      <c r="M422" s="1">
        <v>14430</v>
      </c>
      <c r="N422" s="1">
        <v>0</v>
      </c>
      <c r="O422" s="1">
        <v>18809</v>
      </c>
      <c r="P422" s="1" t="s">
        <v>5067</v>
      </c>
      <c r="Q422" s="66" t="str">
        <f t="shared" si="1"/>
        <v>1, 0</v>
      </c>
      <c r="R422" s="1" t="str">
        <f t="shared" si="2"/>
        <v/>
      </c>
      <c r="S422" s="66" t="str">
        <f t="shared" si="3"/>
        <v>99.3, 90</v>
      </c>
      <c r="T422" s="1" t="str">
        <f t="shared" si="4"/>
        <v/>
      </c>
    </row>
    <row r="423" spans="1:20" ht="15.75" customHeight="1" x14ac:dyDescent="0.2">
      <c r="A423" s="1">
        <f t="shared" si="5"/>
        <v>-1</v>
      </c>
      <c r="B423" s="1" t="s">
        <v>1234</v>
      </c>
      <c r="C423" s="1" t="s">
        <v>4939</v>
      </c>
      <c r="D423" s="1" t="s">
        <v>4283</v>
      </c>
      <c r="E423" s="1">
        <v>89.617999999999995</v>
      </c>
      <c r="F423" s="1">
        <f t="shared" si="0"/>
        <v>89.6</v>
      </c>
      <c r="G423" s="1">
        <v>14439</v>
      </c>
      <c r="H423" s="1">
        <v>1481</v>
      </c>
      <c r="I423" s="1">
        <v>18</v>
      </c>
      <c r="J423" s="1">
        <v>1</v>
      </c>
      <c r="K423" s="1">
        <v>14430</v>
      </c>
      <c r="L423" s="1">
        <v>1</v>
      </c>
      <c r="M423" s="1">
        <v>14430</v>
      </c>
      <c r="N423" s="1">
        <v>0</v>
      </c>
      <c r="O423" s="1">
        <v>18587</v>
      </c>
      <c r="P423" s="1" t="s">
        <v>5067</v>
      </c>
      <c r="Q423" s="66" t="str">
        <f t="shared" si="1"/>
        <v>1, 0, 0</v>
      </c>
      <c r="R423" s="1" t="str">
        <f t="shared" si="2"/>
        <v>1, 0, 0</v>
      </c>
      <c r="S423" s="66" t="str">
        <f t="shared" si="3"/>
        <v>99.3, 90, 89.6</v>
      </c>
      <c r="T423" s="1" t="str">
        <f t="shared" si="4"/>
        <v>99.3, 90, 89.6</v>
      </c>
    </row>
    <row r="424" spans="1:20" ht="15.75" customHeight="1" x14ac:dyDescent="0.2">
      <c r="A424" s="1">
        <f t="shared" si="5"/>
        <v>1</v>
      </c>
      <c r="B424" s="1" t="s">
        <v>1262</v>
      </c>
      <c r="C424" s="1" t="s">
        <v>4973</v>
      </c>
      <c r="D424" s="1" t="s">
        <v>4975</v>
      </c>
      <c r="E424" s="1">
        <v>98.593000000000004</v>
      </c>
      <c r="F424" s="1">
        <f t="shared" si="0"/>
        <v>98.6</v>
      </c>
      <c r="G424" s="1">
        <v>14430</v>
      </c>
      <c r="H424" s="1">
        <v>203</v>
      </c>
      <c r="I424" s="1">
        <v>0</v>
      </c>
      <c r="J424" s="1">
        <v>1</v>
      </c>
      <c r="K424" s="1">
        <v>14430</v>
      </c>
      <c r="L424" s="1">
        <v>1</v>
      </c>
      <c r="M424" s="1">
        <v>14430</v>
      </c>
      <c r="N424" s="1">
        <v>0</v>
      </c>
      <c r="O424" s="1">
        <v>25643</v>
      </c>
      <c r="P424" s="1" t="s">
        <v>178</v>
      </c>
      <c r="Q424" s="66">
        <f t="shared" si="1"/>
        <v>1</v>
      </c>
      <c r="R424" s="1">
        <f t="shared" si="2"/>
        <v>1</v>
      </c>
      <c r="S424" s="66">
        <f t="shared" si="3"/>
        <v>98.6</v>
      </c>
      <c r="T424" s="1">
        <f t="shared" si="4"/>
        <v>98.6</v>
      </c>
    </row>
    <row r="425" spans="1:20" ht="15.75" customHeight="1" x14ac:dyDescent="0.2">
      <c r="A425" s="1">
        <f t="shared" si="5"/>
        <v>-1</v>
      </c>
      <c r="B425" s="1" t="s">
        <v>1263</v>
      </c>
      <c r="C425" s="1" t="s">
        <v>4978</v>
      </c>
      <c r="D425" s="1" t="s">
        <v>4981</v>
      </c>
      <c r="E425" s="1">
        <v>97.658000000000001</v>
      </c>
      <c r="F425" s="1">
        <f t="shared" si="0"/>
        <v>97.7</v>
      </c>
      <c r="G425" s="1">
        <v>14430</v>
      </c>
      <c r="H425" s="1">
        <v>338</v>
      </c>
      <c r="I425" s="1">
        <v>0</v>
      </c>
      <c r="J425" s="1">
        <v>1</v>
      </c>
      <c r="K425" s="1">
        <v>14430</v>
      </c>
      <c r="L425" s="1">
        <v>1</v>
      </c>
      <c r="M425" s="1">
        <v>14430</v>
      </c>
      <c r="N425" s="1">
        <v>0</v>
      </c>
      <c r="O425" s="1">
        <v>25154</v>
      </c>
      <c r="P425" s="1" t="s">
        <v>178</v>
      </c>
      <c r="Q425" s="66">
        <f t="shared" si="1"/>
        <v>0</v>
      </c>
      <c r="R425" s="1">
        <f t="shared" si="2"/>
        <v>0</v>
      </c>
      <c r="S425" s="66">
        <f t="shared" si="3"/>
        <v>97.7</v>
      </c>
      <c r="T425" s="1">
        <f t="shared" si="4"/>
        <v>97.7</v>
      </c>
    </row>
    <row r="426" spans="1:20" ht="15.75" customHeight="1" x14ac:dyDescent="0.2">
      <c r="A426" s="1">
        <f t="shared" si="5"/>
        <v>1</v>
      </c>
      <c r="B426" s="1" t="s">
        <v>1272</v>
      </c>
      <c r="C426" s="1" t="s">
        <v>4995</v>
      </c>
      <c r="D426" s="1" t="s">
        <v>4998</v>
      </c>
      <c r="E426" s="1">
        <v>98.031999999999996</v>
      </c>
      <c r="F426" s="1">
        <f t="shared" si="0"/>
        <v>98</v>
      </c>
      <c r="G426" s="1">
        <v>14430</v>
      </c>
      <c r="H426" s="1">
        <v>284</v>
      </c>
      <c r="I426" s="1">
        <v>0</v>
      </c>
      <c r="J426" s="1">
        <v>1</v>
      </c>
      <c r="K426" s="1">
        <v>14430</v>
      </c>
      <c r="L426" s="1">
        <v>1</v>
      </c>
      <c r="M426" s="1">
        <v>14430</v>
      </c>
      <c r="N426" s="1">
        <v>0</v>
      </c>
      <c r="O426" s="1">
        <v>25355</v>
      </c>
      <c r="P426" s="1" t="s">
        <v>178</v>
      </c>
      <c r="Q426" s="66">
        <f t="shared" si="1"/>
        <v>1</v>
      </c>
      <c r="R426" s="1">
        <f t="shared" si="2"/>
        <v>1</v>
      </c>
      <c r="S426" s="66">
        <f t="shared" si="3"/>
        <v>98</v>
      </c>
      <c r="T426" s="1">
        <f t="shared" si="4"/>
        <v>98</v>
      </c>
    </row>
    <row r="427" spans="1:20" ht="15.75" customHeight="1" x14ac:dyDescent="0.2">
      <c r="A427" s="1">
        <f t="shared" si="5"/>
        <v>-1</v>
      </c>
      <c r="B427" s="1" t="s">
        <v>1290</v>
      </c>
      <c r="C427" s="1" t="s">
        <v>1711</v>
      </c>
      <c r="D427" s="1" t="s">
        <v>2871</v>
      </c>
      <c r="E427" s="1">
        <v>83.709000000000003</v>
      </c>
      <c r="F427" s="1">
        <f t="shared" si="0"/>
        <v>83.7</v>
      </c>
      <c r="G427" s="1">
        <v>14462</v>
      </c>
      <c r="H427" s="1">
        <v>2292</v>
      </c>
      <c r="I427" s="1">
        <v>59</v>
      </c>
      <c r="J427" s="1">
        <v>1</v>
      </c>
      <c r="K427" s="1">
        <v>14430</v>
      </c>
      <c r="L427" s="1">
        <v>1</v>
      </c>
      <c r="M427" s="1">
        <v>14430</v>
      </c>
      <c r="N427" s="1">
        <v>0</v>
      </c>
      <c r="O427" s="1">
        <v>13952</v>
      </c>
      <c r="P427" s="1" t="s">
        <v>5067</v>
      </c>
      <c r="Q427" s="66">
        <f t="shared" si="1"/>
        <v>0</v>
      </c>
      <c r="R427" s="1" t="str">
        <f t="shared" si="2"/>
        <v/>
      </c>
      <c r="S427" s="66">
        <f t="shared" si="3"/>
        <v>83.7</v>
      </c>
      <c r="T427" s="1" t="str">
        <f t="shared" si="4"/>
        <v/>
      </c>
    </row>
    <row r="428" spans="1:20" ht="15.75" customHeight="1" x14ac:dyDescent="0.2">
      <c r="A428" s="1">
        <f t="shared" si="5"/>
        <v>-1</v>
      </c>
      <c r="B428" s="1" t="s">
        <v>1290</v>
      </c>
      <c r="C428" s="1" t="s">
        <v>1711</v>
      </c>
      <c r="D428" s="1" t="s">
        <v>1322</v>
      </c>
      <c r="F428" s="1">
        <f t="shared" si="0"/>
        <v>70</v>
      </c>
      <c r="P428" s="1" t="s">
        <v>5067</v>
      </c>
      <c r="Q428" s="66" t="str">
        <f t="shared" si="1"/>
        <v>0, 0</v>
      </c>
      <c r="R428" s="1" t="str">
        <f t="shared" si="2"/>
        <v/>
      </c>
      <c r="S428" s="66" t="str">
        <f t="shared" si="3"/>
        <v>83.7, 70</v>
      </c>
      <c r="T428" s="1" t="str">
        <f t="shared" si="4"/>
        <v/>
      </c>
    </row>
    <row r="429" spans="1:20" ht="15.75" customHeight="1" x14ac:dyDescent="0.2">
      <c r="A429" s="1">
        <f t="shared" si="5"/>
        <v>-1</v>
      </c>
      <c r="B429" s="1" t="s">
        <v>1290</v>
      </c>
      <c r="C429" s="1" t="s">
        <v>1322</v>
      </c>
      <c r="D429" s="1" t="s">
        <v>2871</v>
      </c>
      <c r="F429" s="1">
        <f t="shared" si="0"/>
        <v>70</v>
      </c>
      <c r="P429" s="1" t="s">
        <v>5067</v>
      </c>
      <c r="Q429" s="66" t="str">
        <f t="shared" si="1"/>
        <v>0, 0, 0</v>
      </c>
      <c r="R429" s="1" t="str">
        <f t="shared" si="2"/>
        <v>0, 0, 0</v>
      </c>
      <c r="S429" s="66" t="str">
        <f t="shared" si="3"/>
        <v>83.7, 70, 70</v>
      </c>
      <c r="T429" s="1" t="str">
        <f t="shared" si="4"/>
        <v>83.7, 70, 70</v>
      </c>
    </row>
    <row r="430" spans="1:20" ht="15.75" customHeight="1" x14ac:dyDescent="0.2">
      <c r="Q430" s="66"/>
      <c r="S430" s="66"/>
    </row>
    <row r="431" spans="1:20" ht="15.75" customHeight="1" x14ac:dyDescent="0.2">
      <c r="Q431" s="66"/>
      <c r="S431" s="66"/>
    </row>
    <row r="432" spans="1:20" ht="15.75" customHeight="1" x14ac:dyDescent="0.2">
      <c r="Q432" s="66"/>
      <c r="S432" s="66"/>
    </row>
    <row r="433" spans="17:19" ht="15.75" customHeight="1" x14ac:dyDescent="0.2">
      <c r="Q433" s="66"/>
      <c r="S433" s="66"/>
    </row>
    <row r="434" spans="17:19" ht="15.75" customHeight="1" x14ac:dyDescent="0.2">
      <c r="Q434" s="66"/>
      <c r="S434" s="66"/>
    </row>
    <row r="435" spans="17:19" ht="15.75" customHeight="1" x14ac:dyDescent="0.2">
      <c r="Q435" s="66"/>
      <c r="S435" s="66"/>
    </row>
    <row r="436" spans="17:19" ht="15.75" customHeight="1" x14ac:dyDescent="0.2">
      <c r="Q436" s="66"/>
      <c r="S436" s="66"/>
    </row>
    <row r="437" spans="17:19" ht="15.75" customHeight="1" x14ac:dyDescent="0.2">
      <c r="Q437" s="66"/>
      <c r="S437" s="66"/>
    </row>
    <row r="438" spans="17:19" ht="15.75" customHeight="1" x14ac:dyDescent="0.2">
      <c r="Q438" s="66"/>
      <c r="S438" s="66"/>
    </row>
    <row r="439" spans="17:19" ht="15.75" customHeight="1" x14ac:dyDescent="0.2">
      <c r="Q439" s="66"/>
      <c r="S439" s="66"/>
    </row>
    <row r="440" spans="17:19" ht="15.75" customHeight="1" x14ac:dyDescent="0.2">
      <c r="Q440" s="66"/>
      <c r="S440" s="66"/>
    </row>
    <row r="441" spans="17:19" ht="15.75" customHeight="1" x14ac:dyDescent="0.2">
      <c r="Q441" s="66"/>
      <c r="S441" s="66"/>
    </row>
    <row r="442" spans="17:19" ht="15.75" customHeight="1" x14ac:dyDescent="0.2">
      <c r="Q442" s="66"/>
      <c r="S442" s="66"/>
    </row>
    <row r="443" spans="17:19" ht="15.75" customHeight="1" x14ac:dyDescent="0.2">
      <c r="Q443" s="66"/>
      <c r="S443" s="66"/>
    </row>
    <row r="444" spans="17:19" ht="15.75" customHeight="1" x14ac:dyDescent="0.2">
      <c r="Q444" s="66"/>
      <c r="S444" s="66"/>
    </row>
    <row r="445" spans="17:19" ht="15.75" customHeight="1" x14ac:dyDescent="0.2">
      <c r="Q445" s="66"/>
      <c r="S445" s="66"/>
    </row>
    <row r="446" spans="17:19" ht="15.75" customHeight="1" x14ac:dyDescent="0.2">
      <c r="Q446" s="66"/>
      <c r="S446" s="66"/>
    </row>
    <row r="447" spans="17:19" ht="15.75" customHeight="1" x14ac:dyDescent="0.2">
      <c r="Q447" s="66"/>
      <c r="S447" s="66"/>
    </row>
    <row r="448" spans="17:19" ht="15.75" customHeight="1" x14ac:dyDescent="0.2">
      <c r="Q448" s="66"/>
      <c r="S448" s="66"/>
    </row>
    <row r="449" spans="17:19" ht="15.75" customHeight="1" x14ac:dyDescent="0.2">
      <c r="Q449" s="66"/>
      <c r="S449" s="66"/>
    </row>
    <row r="450" spans="17:19" ht="15.75" customHeight="1" x14ac:dyDescent="0.2">
      <c r="Q450" s="66"/>
      <c r="S450" s="66"/>
    </row>
    <row r="451" spans="17:19" ht="15.75" customHeight="1" x14ac:dyDescent="0.2">
      <c r="Q451" s="66"/>
      <c r="S451" s="66"/>
    </row>
    <row r="452" spans="17:19" ht="15.75" customHeight="1" x14ac:dyDescent="0.2">
      <c r="Q452" s="66"/>
      <c r="S452" s="66"/>
    </row>
    <row r="453" spans="17:19" ht="15.75" customHeight="1" x14ac:dyDescent="0.2">
      <c r="Q453" s="66"/>
      <c r="S453" s="66"/>
    </row>
    <row r="454" spans="17:19" ht="15.75" customHeight="1" x14ac:dyDescent="0.2">
      <c r="Q454" s="66"/>
      <c r="S454" s="66"/>
    </row>
    <row r="455" spans="17:19" ht="15.75" customHeight="1" x14ac:dyDescent="0.2">
      <c r="Q455" s="66"/>
      <c r="S455" s="66"/>
    </row>
    <row r="456" spans="17:19" ht="15.75" customHeight="1" x14ac:dyDescent="0.2">
      <c r="Q456" s="66"/>
      <c r="S456" s="66"/>
    </row>
    <row r="457" spans="17:19" ht="15.75" customHeight="1" x14ac:dyDescent="0.2">
      <c r="Q457" s="66"/>
      <c r="S457" s="66"/>
    </row>
    <row r="458" spans="17:19" ht="15.75" customHeight="1" x14ac:dyDescent="0.2">
      <c r="Q458" s="66"/>
      <c r="S458" s="66"/>
    </row>
    <row r="459" spans="17:19" ht="15.75" customHeight="1" x14ac:dyDescent="0.2">
      <c r="Q459" s="66"/>
      <c r="S459" s="66"/>
    </row>
    <row r="460" spans="17:19" ht="15.75" customHeight="1" x14ac:dyDescent="0.2">
      <c r="Q460" s="66"/>
      <c r="S460" s="66"/>
    </row>
    <row r="461" spans="17:19" ht="15.75" customHeight="1" x14ac:dyDescent="0.2">
      <c r="Q461" s="66"/>
      <c r="S461" s="66"/>
    </row>
    <row r="462" spans="17:19" ht="15.75" customHeight="1" x14ac:dyDescent="0.2">
      <c r="Q462" s="66"/>
      <c r="S462" s="66"/>
    </row>
    <row r="463" spans="17:19" ht="15.75" customHeight="1" x14ac:dyDescent="0.2">
      <c r="Q463" s="66"/>
      <c r="S463" s="66"/>
    </row>
    <row r="464" spans="17:19" ht="15.75" customHeight="1" x14ac:dyDescent="0.2">
      <c r="Q464" s="66"/>
      <c r="S464" s="66"/>
    </row>
    <row r="465" spans="17:19" ht="15.75" customHeight="1" x14ac:dyDescent="0.2">
      <c r="Q465" s="66"/>
      <c r="S465" s="66"/>
    </row>
    <row r="466" spans="17:19" ht="15.75" customHeight="1" x14ac:dyDescent="0.2">
      <c r="Q466" s="66"/>
      <c r="S466" s="66"/>
    </row>
    <row r="467" spans="17:19" ht="15.75" customHeight="1" x14ac:dyDescent="0.2">
      <c r="Q467" s="66"/>
      <c r="S467" s="66"/>
    </row>
    <row r="468" spans="17:19" ht="15.75" customHeight="1" x14ac:dyDescent="0.2">
      <c r="Q468" s="66"/>
      <c r="S468" s="66"/>
    </row>
    <row r="469" spans="17:19" ht="15.75" customHeight="1" x14ac:dyDescent="0.2">
      <c r="Q469" s="66"/>
      <c r="S469" s="66"/>
    </row>
    <row r="470" spans="17:19" ht="15.75" customHeight="1" x14ac:dyDescent="0.2">
      <c r="Q470" s="66"/>
      <c r="S470" s="66"/>
    </row>
    <row r="471" spans="17:19" ht="15.75" customHeight="1" x14ac:dyDescent="0.2">
      <c r="Q471" s="66"/>
      <c r="S471" s="66"/>
    </row>
    <row r="472" spans="17:19" ht="15.75" customHeight="1" x14ac:dyDescent="0.2">
      <c r="Q472" s="66"/>
      <c r="S472" s="66"/>
    </row>
    <row r="473" spans="17:19" ht="15.75" customHeight="1" x14ac:dyDescent="0.2">
      <c r="Q473" s="66"/>
      <c r="S473" s="66"/>
    </row>
    <row r="474" spans="17:19" ht="15.75" customHeight="1" x14ac:dyDescent="0.2">
      <c r="Q474" s="66"/>
      <c r="S474" s="66"/>
    </row>
    <row r="475" spans="17:19" ht="15.75" customHeight="1" x14ac:dyDescent="0.2">
      <c r="Q475" s="66"/>
      <c r="S475" s="66"/>
    </row>
    <row r="476" spans="17:19" ht="15.75" customHeight="1" x14ac:dyDescent="0.2">
      <c r="Q476" s="66"/>
      <c r="S476" s="66"/>
    </row>
    <row r="477" spans="17:19" ht="15.75" customHeight="1" x14ac:dyDescent="0.2">
      <c r="Q477" s="66"/>
      <c r="S477" s="66"/>
    </row>
    <row r="478" spans="17:19" ht="15.75" customHeight="1" x14ac:dyDescent="0.2">
      <c r="Q478" s="66"/>
      <c r="S478" s="66"/>
    </row>
    <row r="479" spans="17:19" ht="15.75" customHeight="1" x14ac:dyDescent="0.2">
      <c r="Q479" s="66"/>
      <c r="S479" s="66"/>
    </row>
    <row r="480" spans="17:19" ht="15.75" customHeight="1" x14ac:dyDescent="0.2">
      <c r="Q480" s="66"/>
      <c r="S480" s="66"/>
    </row>
    <row r="481" spans="17:19" ht="15.75" customHeight="1" x14ac:dyDescent="0.2">
      <c r="Q481" s="66"/>
      <c r="S481" s="66"/>
    </row>
    <row r="482" spans="17:19" ht="15.75" customHeight="1" x14ac:dyDescent="0.2">
      <c r="Q482" s="66"/>
      <c r="S482" s="66"/>
    </row>
    <row r="483" spans="17:19" ht="15.75" customHeight="1" x14ac:dyDescent="0.2">
      <c r="Q483" s="66"/>
      <c r="S483" s="66"/>
    </row>
    <row r="484" spans="17:19" ht="15.75" customHeight="1" x14ac:dyDescent="0.2">
      <c r="Q484" s="66"/>
      <c r="S484" s="66"/>
    </row>
    <row r="485" spans="17:19" ht="15.75" customHeight="1" x14ac:dyDescent="0.2">
      <c r="Q485" s="66"/>
      <c r="S485" s="66"/>
    </row>
    <row r="486" spans="17:19" ht="15.75" customHeight="1" x14ac:dyDescent="0.2">
      <c r="Q486" s="66"/>
      <c r="S486" s="66"/>
    </row>
    <row r="487" spans="17:19" ht="15.75" customHeight="1" x14ac:dyDescent="0.2">
      <c r="Q487" s="66"/>
      <c r="S487" s="66"/>
    </row>
    <row r="488" spans="17:19" ht="15.75" customHeight="1" x14ac:dyDescent="0.2">
      <c r="Q488" s="66"/>
      <c r="S488" s="66"/>
    </row>
    <row r="489" spans="17:19" ht="15.75" customHeight="1" x14ac:dyDescent="0.2">
      <c r="Q489" s="66"/>
      <c r="S489" s="66"/>
    </row>
    <row r="490" spans="17:19" ht="15.75" customHeight="1" x14ac:dyDescent="0.2">
      <c r="Q490" s="66"/>
      <c r="S490" s="66"/>
    </row>
    <row r="491" spans="17:19" ht="15.75" customHeight="1" x14ac:dyDescent="0.2">
      <c r="Q491" s="66"/>
      <c r="S491" s="66"/>
    </row>
    <row r="492" spans="17:19" ht="15.75" customHeight="1" x14ac:dyDescent="0.2">
      <c r="Q492" s="66"/>
      <c r="S492" s="66"/>
    </row>
    <row r="493" spans="17:19" ht="15.75" customHeight="1" x14ac:dyDescent="0.2">
      <c r="Q493" s="66"/>
      <c r="S493" s="66"/>
    </row>
    <row r="494" spans="17:19" ht="15.75" customHeight="1" x14ac:dyDescent="0.2">
      <c r="Q494" s="66"/>
      <c r="S494" s="66"/>
    </row>
    <row r="495" spans="17:19" ht="15.75" customHeight="1" x14ac:dyDescent="0.2">
      <c r="Q495" s="66"/>
      <c r="S495" s="66"/>
    </row>
    <row r="496" spans="17:19" ht="15.75" customHeight="1" x14ac:dyDescent="0.2">
      <c r="Q496" s="66"/>
      <c r="S496" s="66"/>
    </row>
    <row r="497" spans="17:19" ht="15.75" customHeight="1" x14ac:dyDescent="0.2">
      <c r="Q497" s="66"/>
      <c r="S497" s="66"/>
    </row>
    <row r="498" spans="17:19" ht="15.75" customHeight="1" x14ac:dyDescent="0.2">
      <c r="Q498" s="66"/>
      <c r="S498" s="66"/>
    </row>
    <row r="499" spans="17:19" ht="15.75" customHeight="1" x14ac:dyDescent="0.2">
      <c r="Q499" s="66"/>
      <c r="S499" s="66"/>
    </row>
    <row r="500" spans="17:19" ht="15.75" customHeight="1" x14ac:dyDescent="0.2">
      <c r="Q500" s="66"/>
      <c r="S500" s="66"/>
    </row>
    <row r="501" spans="17:19" ht="15.75" customHeight="1" x14ac:dyDescent="0.2">
      <c r="Q501" s="66"/>
      <c r="S501" s="66"/>
    </row>
    <row r="502" spans="17:19" ht="15.75" customHeight="1" x14ac:dyDescent="0.2">
      <c r="Q502" s="66"/>
      <c r="S502" s="66"/>
    </row>
    <row r="503" spans="17:19" ht="15.75" customHeight="1" x14ac:dyDescent="0.2">
      <c r="Q503" s="66"/>
      <c r="S503" s="66"/>
    </row>
    <row r="504" spans="17:19" ht="15.75" customHeight="1" x14ac:dyDescent="0.2">
      <c r="Q504" s="66"/>
      <c r="S504" s="66"/>
    </row>
    <row r="505" spans="17:19" ht="15.75" customHeight="1" x14ac:dyDescent="0.2">
      <c r="Q505" s="66"/>
      <c r="S505" s="66"/>
    </row>
    <row r="506" spans="17:19" ht="15.75" customHeight="1" x14ac:dyDescent="0.2">
      <c r="Q506" s="66"/>
      <c r="S506" s="66"/>
    </row>
    <row r="507" spans="17:19" ht="15.75" customHeight="1" x14ac:dyDescent="0.2">
      <c r="Q507" s="66"/>
      <c r="S507" s="66"/>
    </row>
    <row r="508" spans="17:19" ht="15.75" customHeight="1" x14ac:dyDescent="0.2">
      <c r="Q508" s="66"/>
      <c r="S508" s="66"/>
    </row>
    <row r="509" spans="17:19" ht="15.75" customHeight="1" x14ac:dyDescent="0.2">
      <c r="Q509" s="66"/>
      <c r="S509" s="66"/>
    </row>
    <row r="510" spans="17:19" ht="15.75" customHeight="1" x14ac:dyDescent="0.2">
      <c r="Q510" s="66"/>
      <c r="S510" s="66"/>
    </row>
    <row r="511" spans="17:19" ht="15.75" customHeight="1" x14ac:dyDescent="0.2">
      <c r="Q511" s="66"/>
      <c r="S511" s="66"/>
    </row>
    <row r="512" spans="17:19" ht="15.75" customHeight="1" x14ac:dyDescent="0.2">
      <c r="Q512" s="66"/>
      <c r="S512" s="66"/>
    </row>
    <row r="513" spans="17:19" ht="15.75" customHeight="1" x14ac:dyDescent="0.2">
      <c r="Q513" s="66"/>
      <c r="S513" s="66"/>
    </row>
    <row r="514" spans="17:19" ht="15.75" customHeight="1" x14ac:dyDescent="0.2">
      <c r="Q514" s="66"/>
      <c r="S514" s="66"/>
    </row>
    <row r="515" spans="17:19" ht="15.75" customHeight="1" x14ac:dyDescent="0.2">
      <c r="Q515" s="66"/>
      <c r="S515" s="66"/>
    </row>
    <row r="516" spans="17:19" ht="15.75" customHeight="1" x14ac:dyDescent="0.2">
      <c r="Q516" s="66"/>
      <c r="S516" s="66"/>
    </row>
    <row r="517" spans="17:19" ht="15.75" customHeight="1" x14ac:dyDescent="0.2">
      <c r="Q517" s="66"/>
      <c r="S517" s="66"/>
    </row>
    <row r="518" spans="17:19" ht="15.75" customHeight="1" x14ac:dyDescent="0.2">
      <c r="Q518" s="66"/>
      <c r="S518" s="66"/>
    </row>
    <row r="519" spans="17:19" ht="15.75" customHeight="1" x14ac:dyDescent="0.2">
      <c r="Q519" s="66"/>
      <c r="S519" s="66"/>
    </row>
    <row r="520" spans="17:19" ht="15.75" customHeight="1" x14ac:dyDescent="0.2">
      <c r="Q520" s="66"/>
      <c r="S520" s="66"/>
    </row>
    <row r="521" spans="17:19" ht="15.75" customHeight="1" x14ac:dyDescent="0.2">
      <c r="Q521" s="66"/>
      <c r="S521" s="66"/>
    </row>
    <row r="522" spans="17:19" ht="15.75" customHeight="1" x14ac:dyDescent="0.2">
      <c r="Q522" s="66"/>
      <c r="S522" s="66"/>
    </row>
    <row r="523" spans="17:19" ht="15.75" customHeight="1" x14ac:dyDescent="0.2">
      <c r="Q523" s="66"/>
      <c r="S523" s="66"/>
    </row>
    <row r="524" spans="17:19" ht="15.75" customHeight="1" x14ac:dyDescent="0.2">
      <c r="Q524" s="66"/>
      <c r="S524" s="66"/>
    </row>
    <row r="525" spans="17:19" ht="15.75" customHeight="1" x14ac:dyDescent="0.2">
      <c r="Q525" s="66"/>
      <c r="S525" s="66"/>
    </row>
    <row r="526" spans="17:19" ht="15.75" customHeight="1" x14ac:dyDescent="0.2">
      <c r="Q526" s="66"/>
      <c r="S526" s="66"/>
    </row>
    <row r="527" spans="17:19" ht="15.75" customHeight="1" x14ac:dyDescent="0.2">
      <c r="Q527" s="66"/>
      <c r="S527" s="66"/>
    </row>
    <row r="528" spans="17:19" ht="15.75" customHeight="1" x14ac:dyDescent="0.2">
      <c r="Q528" s="66"/>
      <c r="S528" s="66"/>
    </row>
    <row r="529" spans="17:19" ht="15.75" customHeight="1" x14ac:dyDescent="0.2">
      <c r="Q529" s="66"/>
      <c r="S529" s="66"/>
    </row>
    <row r="530" spans="17:19" ht="15.75" customHeight="1" x14ac:dyDescent="0.2">
      <c r="Q530" s="66"/>
      <c r="S530" s="66"/>
    </row>
    <row r="531" spans="17:19" ht="15.75" customHeight="1" x14ac:dyDescent="0.2">
      <c r="Q531" s="66"/>
      <c r="S531" s="66"/>
    </row>
    <row r="532" spans="17:19" ht="15.75" customHeight="1" x14ac:dyDescent="0.2">
      <c r="Q532" s="66"/>
      <c r="S532" s="66"/>
    </row>
    <row r="533" spans="17:19" ht="15.75" customHeight="1" x14ac:dyDescent="0.2">
      <c r="Q533" s="66"/>
      <c r="S533" s="66"/>
    </row>
    <row r="534" spans="17:19" ht="15.75" customHeight="1" x14ac:dyDescent="0.2">
      <c r="Q534" s="66"/>
      <c r="S534" s="66"/>
    </row>
    <row r="535" spans="17:19" ht="15.75" customHeight="1" x14ac:dyDescent="0.2">
      <c r="Q535" s="66"/>
      <c r="S535" s="66"/>
    </row>
    <row r="536" spans="17:19" ht="15.75" customHeight="1" x14ac:dyDescent="0.2">
      <c r="Q536" s="66"/>
      <c r="S536" s="66"/>
    </row>
    <row r="537" spans="17:19" ht="15.75" customHeight="1" x14ac:dyDescent="0.2">
      <c r="Q537" s="66"/>
      <c r="S537" s="66"/>
    </row>
    <row r="538" spans="17:19" ht="15.75" customHeight="1" x14ac:dyDescent="0.2">
      <c r="Q538" s="66"/>
      <c r="S538" s="66"/>
    </row>
    <row r="539" spans="17:19" ht="15.75" customHeight="1" x14ac:dyDescent="0.2">
      <c r="Q539" s="66"/>
      <c r="S539" s="66"/>
    </row>
    <row r="540" spans="17:19" ht="15.75" customHeight="1" x14ac:dyDescent="0.2">
      <c r="Q540" s="66"/>
      <c r="S540" s="66"/>
    </row>
    <row r="541" spans="17:19" ht="15.75" customHeight="1" x14ac:dyDescent="0.2">
      <c r="Q541" s="66"/>
      <c r="S541" s="66"/>
    </row>
    <row r="542" spans="17:19" ht="15.75" customHeight="1" x14ac:dyDescent="0.2">
      <c r="Q542" s="66"/>
      <c r="S542" s="66"/>
    </row>
    <row r="543" spans="17:19" ht="15.75" customHeight="1" x14ac:dyDescent="0.2">
      <c r="Q543" s="66"/>
      <c r="S543" s="66"/>
    </row>
    <row r="544" spans="17:19" ht="15.75" customHeight="1" x14ac:dyDescent="0.2">
      <c r="Q544" s="66"/>
      <c r="S544" s="66"/>
    </row>
    <row r="545" spans="17:19" ht="15.75" customHeight="1" x14ac:dyDescent="0.2">
      <c r="Q545" s="66"/>
      <c r="S545" s="66"/>
    </row>
    <row r="546" spans="17:19" ht="15.75" customHeight="1" x14ac:dyDescent="0.2">
      <c r="Q546" s="66"/>
      <c r="S546" s="66"/>
    </row>
    <row r="547" spans="17:19" ht="15.75" customHeight="1" x14ac:dyDescent="0.2">
      <c r="Q547" s="66"/>
      <c r="S547" s="66"/>
    </row>
    <row r="548" spans="17:19" ht="15.75" customHeight="1" x14ac:dyDescent="0.2">
      <c r="Q548" s="66"/>
      <c r="S548" s="66"/>
    </row>
    <row r="549" spans="17:19" ht="15.75" customHeight="1" x14ac:dyDescent="0.2">
      <c r="Q549" s="66"/>
      <c r="S549" s="66"/>
    </row>
    <row r="550" spans="17:19" ht="15.75" customHeight="1" x14ac:dyDescent="0.2">
      <c r="Q550" s="66"/>
      <c r="S550" s="66"/>
    </row>
    <row r="551" spans="17:19" ht="15.75" customHeight="1" x14ac:dyDescent="0.2">
      <c r="Q551" s="66"/>
      <c r="S551" s="66"/>
    </row>
    <row r="552" spans="17:19" ht="15.75" customHeight="1" x14ac:dyDescent="0.2">
      <c r="Q552" s="66"/>
      <c r="S552" s="66"/>
    </row>
    <row r="553" spans="17:19" ht="15.75" customHeight="1" x14ac:dyDescent="0.2">
      <c r="Q553" s="66"/>
      <c r="S553" s="66"/>
    </row>
    <row r="554" spans="17:19" ht="15.75" customHeight="1" x14ac:dyDescent="0.2">
      <c r="Q554" s="66"/>
      <c r="S554" s="66"/>
    </row>
    <row r="555" spans="17:19" ht="15.75" customHeight="1" x14ac:dyDescent="0.2">
      <c r="Q555" s="66"/>
      <c r="S555" s="66"/>
    </row>
    <row r="556" spans="17:19" ht="15.75" customHeight="1" x14ac:dyDescent="0.2">
      <c r="Q556" s="66"/>
      <c r="S556" s="66"/>
    </row>
    <row r="557" spans="17:19" ht="15.75" customHeight="1" x14ac:dyDescent="0.2">
      <c r="Q557" s="66"/>
      <c r="S557" s="66"/>
    </row>
    <row r="558" spans="17:19" ht="15.75" customHeight="1" x14ac:dyDescent="0.2">
      <c r="Q558" s="66"/>
      <c r="S558" s="66"/>
    </row>
    <row r="559" spans="17:19" ht="15.75" customHeight="1" x14ac:dyDescent="0.2">
      <c r="Q559" s="66"/>
      <c r="S559" s="66"/>
    </row>
    <row r="560" spans="17:19" ht="15.75" customHeight="1" x14ac:dyDescent="0.2">
      <c r="Q560" s="66"/>
      <c r="S560" s="66"/>
    </row>
    <row r="561" spans="17:19" ht="15.75" customHeight="1" x14ac:dyDescent="0.2">
      <c r="Q561" s="66"/>
      <c r="S561" s="66"/>
    </row>
    <row r="562" spans="17:19" ht="15.75" customHeight="1" x14ac:dyDescent="0.2">
      <c r="Q562" s="66"/>
      <c r="S562" s="66"/>
    </row>
    <row r="563" spans="17:19" ht="15.75" customHeight="1" x14ac:dyDescent="0.2">
      <c r="Q563" s="66"/>
      <c r="S563" s="66"/>
    </row>
    <row r="564" spans="17:19" ht="15.75" customHeight="1" x14ac:dyDescent="0.2">
      <c r="Q564" s="66"/>
      <c r="S564" s="66"/>
    </row>
    <row r="565" spans="17:19" ht="15.75" customHeight="1" x14ac:dyDescent="0.2">
      <c r="Q565" s="66"/>
      <c r="S565" s="66"/>
    </row>
    <row r="566" spans="17:19" ht="15.75" customHeight="1" x14ac:dyDescent="0.2">
      <c r="Q566" s="66"/>
      <c r="S566" s="66"/>
    </row>
    <row r="567" spans="17:19" ht="15.75" customHeight="1" x14ac:dyDescent="0.2">
      <c r="Q567" s="66"/>
      <c r="S567" s="66"/>
    </row>
    <row r="568" spans="17:19" ht="15.75" customHeight="1" x14ac:dyDescent="0.2">
      <c r="Q568" s="66"/>
      <c r="S568" s="66"/>
    </row>
    <row r="569" spans="17:19" ht="15.75" customHeight="1" x14ac:dyDescent="0.2">
      <c r="Q569" s="66"/>
      <c r="S569" s="66"/>
    </row>
    <row r="570" spans="17:19" ht="15.75" customHeight="1" x14ac:dyDescent="0.2">
      <c r="Q570" s="66"/>
      <c r="S570" s="66"/>
    </row>
    <row r="571" spans="17:19" ht="15.75" customHeight="1" x14ac:dyDescent="0.2">
      <c r="Q571" s="66"/>
      <c r="S571" s="66"/>
    </row>
    <row r="572" spans="17:19" ht="15.75" customHeight="1" x14ac:dyDescent="0.2">
      <c r="Q572" s="66"/>
      <c r="S572" s="66"/>
    </row>
    <row r="573" spans="17:19" ht="15.75" customHeight="1" x14ac:dyDescent="0.2">
      <c r="Q573" s="66"/>
      <c r="S573" s="66"/>
    </row>
    <row r="574" spans="17:19" ht="15.75" customHeight="1" x14ac:dyDescent="0.2">
      <c r="Q574" s="66"/>
      <c r="S574" s="66"/>
    </row>
    <row r="575" spans="17:19" ht="15.75" customHeight="1" x14ac:dyDescent="0.2">
      <c r="Q575" s="66"/>
      <c r="S575" s="66"/>
    </row>
    <row r="576" spans="17:19" ht="15.75" customHeight="1" x14ac:dyDescent="0.2">
      <c r="Q576" s="66"/>
      <c r="S576" s="66"/>
    </row>
    <row r="577" spans="17:19" ht="15.75" customHeight="1" x14ac:dyDescent="0.2">
      <c r="Q577" s="66"/>
      <c r="S577" s="66"/>
    </row>
    <row r="578" spans="17:19" ht="15.75" customHeight="1" x14ac:dyDescent="0.2">
      <c r="Q578" s="66"/>
      <c r="S578" s="66"/>
    </row>
    <row r="579" spans="17:19" ht="15.75" customHeight="1" x14ac:dyDescent="0.2">
      <c r="Q579" s="66"/>
      <c r="S579" s="66"/>
    </row>
    <row r="580" spans="17:19" ht="15.75" customHeight="1" x14ac:dyDescent="0.2">
      <c r="Q580" s="66"/>
      <c r="S580" s="66"/>
    </row>
    <row r="581" spans="17:19" ht="15.75" customHeight="1" x14ac:dyDescent="0.2">
      <c r="Q581" s="66"/>
      <c r="S581" s="66"/>
    </row>
    <row r="582" spans="17:19" ht="15.75" customHeight="1" x14ac:dyDescent="0.2">
      <c r="Q582" s="66"/>
      <c r="S582" s="66"/>
    </row>
    <row r="583" spans="17:19" ht="15.75" customHeight="1" x14ac:dyDescent="0.2">
      <c r="Q583" s="66"/>
      <c r="S583" s="66"/>
    </row>
    <row r="584" spans="17:19" ht="15.75" customHeight="1" x14ac:dyDescent="0.2">
      <c r="Q584" s="66"/>
      <c r="S584" s="66"/>
    </row>
    <row r="585" spans="17:19" ht="15.75" customHeight="1" x14ac:dyDescent="0.2">
      <c r="Q585" s="66"/>
      <c r="S585" s="66"/>
    </row>
    <row r="586" spans="17:19" ht="15.75" customHeight="1" x14ac:dyDescent="0.2">
      <c r="Q586" s="66"/>
      <c r="S586" s="66"/>
    </row>
    <row r="587" spans="17:19" ht="15.75" customHeight="1" x14ac:dyDescent="0.2">
      <c r="Q587" s="66"/>
      <c r="S587" s="66"/>
    </row>
    <row r="588" spans="17:19" ht="15.75" customHeight="1" x14ac:dyDescent="0.2">
      <c r="Q588" s="66"/>
      <c r="S588" s="66"/>
    </row>
    <row r="589" spans="17:19" ht="15.75" customHeight="1" x14ac:dyDescent="0.2">
      <c r="Q589" s="66"/>
      <c r="S589" s="66"/>
    </row>
    <row r="590" spans="17:19" ht="15.75" customHeight="1" x14ac:dyDescent="0.2">
      <c r="Q590" s="66"/>
      <c r="S590" s="66"/>
    </row>
    <row r="591" spans="17:19" ht="15.75" customHeight="1" x14ac:dyDescent="0.2">
      <c r="Q591" s="66"/>
      <c r="S591" s="66"/>
    </row>
    <row r="592" spans="17:19" ht="15.75" customHeight="1" x14ac:dyDescent="0.2">
      <c r="Q592" s="66"/>
      <c r="S592" s="66"/>
    </row>
    <row r="593" spans="17:19" ht="15.75" customHeight="1" x14ac:dyDescent="0.2">
      <c r="Q593" s="66"/>
      <c r="S593" s="66"/>
    </row>
    <row r="594" spans="17:19" ht="15.75" customHeight="1" x14ac:dyDescent="0.2">
      <c r="Q594" s="66"/>
      <c r="S594" s="66"/>
    </row>
    <row r="595" spans="17:19" ht="15.75" customHeight="1" x14ac:dyDescent="0.2">
      <c r="Q595" s="66"/>
      <c r="S595" s="66"/>
    </row>
    <row r="596" spans="17:19" ht="15.75" customHeight="1" x14ac:dyDescent="0.2">
      <c r="Q596" s="66"/>
      <c r="S596" s="66"/>
    </row>
    <row r="597" spans="17:19" ht="15.75" customHeight="1" x14ac:dyDescent="0.2">
      <c r="Q597" s="66"/>
      <c r="S597" s="66"/>
    </row>
    <row r="598" spans="17:19" ht="15.75" customHeight="1" x14ac:dyDescent="0.2">
      <c r="Q598" s="66"/>
      <c r="S598" s="66"/>
    </row>
    <row r="599" spans="17:19" ht="15.75" customHeight="1" x14ac:dyDescent="0.2">
      <c r="Q599" s="66"/>
      <c r="S599" s="66"/>
    </row>
    <row r="600" spans="17:19" ht="15.75" customHeight="1" x14ac:dyDescent="0.2">
      <c r="Q600" s="66"/>
      <c r="S600" s="66"/>
    </row>
    <row r="601" spans="17:19" ht="15.75" customHeight="1" x14ac:dyDescent="0.2">
      <c r="Q601" s="66"/>
      <c r="S601" s="66"/>
    </row>
    <row r="602" spans="17:19" ht="15.75" customHeight="1" x14ac:dyDescent="0.2">
      <c r="Q602" s="66"/>
      <c r="S602" s="66"/>
    </row>
    <row r="603" spans="17:19" ht="15.75" customHeight="1" x14ac:dyDescent="0.2">
      <c r="Q603" s="66"/>
      <c r="S603" s="66"/>
    </row>
    <row r="604" spans="17:19" ht="15.75" customHeight="1" x14ac:dyDescent="0.2">
      <c r="Q604" s="66"/>
      <c r="S604" s="66"/>
    </row>
    <row r="605" spans="17:19" ht="15.75" customHeight="1" x14ac:dyDescent="0.2">
      <c r="Q605" s="66"/>
      <c r="S605" s="66"/>
    </row>
    <row r="606" spans="17:19" ht="15.75" customHeight="1" x14ac:dyDescent="0.2">
      <c r="Q606" s="66"/>
      <c r="S606" s="66"/>
    </row>
    <row r="607" spans="17:19" ht="15.75" customHeight="1" x14ac:dyDescent="0.2">
      <c r="Q607" s="66"/>
      <c r="S607" s="66"/>
    </row>
    <row r="608" spans="17:19" ht="15.75" customHeight="1" x14ac:dyDescent="0.2">
      <c r="Q608" s="66"/>
      <c r="S608" s="66"/>
    </row>
    <row r="609" spans="17:19" ht="15.75" customHeight="1" x14ac:dyDescent="0.2">
      <c r="Q609" s="66"/>
      <c r="S609" s="66"/>
    </row>
    <row r="610" spans="17:19" ht="15.75" customHeight="1" x14ac:dyDescent="0.2">
      <c r="Q610" s="66"/>
      <c r="S610" s="66"/>
    </row>
    <row r="611" spans="17:19" ht="15.75" customHeight="1" x14ac:dyDescent="0.2">
      <c r="Q611" s="66"/>
      <c r="S611" s="66"/>
    </row>
    <row r="612" spans="17:19" ht="15.75" customHeight="1" x14ac:dyDescent="0.2">
      <c r="Q612" s="66"/>
      <c r="S612" s="66"/>
    </row>
    <row r="613" spans="17:19" ht="15.75" customHeight="1" x14ac:dyDescent="0.2">
      <c r="Q613" s="66"/>
      <c r="S613" s="66"/>
    </row>
    <row r="614" spans="17:19" ht="15.75" customHeight="1" x14ac:dyDescent="0.2">
      <c r="Q614" s="66"/>
      <c r="S614" s="66"/>
    </row>
    <row r="615" spans="17:19" ht="15.75" customHeight="1" x14ac:dyDescent="0.2">
      <c r="Q615" s="66"/>
      <c r="S615" s="66"/>
    </row>
    <row r="616" spans="17:19" ht="15.75" customHeight="1" x14ac:dyDescent="0.2">
      <c r="Q616" s="66"/>
      <c r="S616" s="66"/>
    </row>
    <row r="617" spans="17:19" ht="15.75" customHeight="1" x14ac:dyDescent="0.2">
      <c r="Q617" s="66"/>
      <c r="S617" s="66"/>
    </row>
    <row r="618" spans="17:19" ht="15.75" customHeight="1" x14ac:dyDescent="0.2">
      <c r="Q618" s="66"/>
      <c r="S618" s="66"/>
    </row>
    <row r="619" spans="17:19" ht="15.75" customHeight="1" x14ac:dyDescent="0.2">
      <c r="Q619" s="66"/>
      <c r="S619" s="66"/>
    </row>
    <row r="620" spans="17:19" ht="15.75" customHeight="1" x14ac:dyDescent="0.2">
      <c r="Q620" s="66"/>
      <c r="S620" s="66"/>
    </row>
    <row r="621" spans="17:19" ht="15.75" customHeight="1" x14ac:dyDescent="0.2">
      <c r="Q621" s="66"/>
      <c r="S621" s="66"/>
    </row>
    <row r="622" spans="17:19" ht="15.75" customHeight="1" x14ac:dyDescent="0.2">
      <c r="Q622" s="66"/>
      <c r="S622" s="66"/>
    </row>
    <row r="623" spans="17:19" ht="15.75" customHeight="1" x14ac:dyDescent="0.2">
      <c r="Q623" s="66"/>
      <c r="S623" s="66"/>
    </row>
    <row r="624" spans="17:19" ht="15.75" customHeight="1" x14ac:dyDescent="0.2">
      <c r="Q624" s="66"/>
      <c r="S624" s="66"/>
    </row>
    <row r="625" spans="17:19" ht="15.75" customHeight="1" x14ac:dyDescent="0.2">
      <c r="Q625" s="66"/>
      <c r="S625" s="66"/>
    </row>
    <row r="626" spans="17:19" ht="15.75" customHeight="1" x14ac:dyDescent="0.2">
      <c r="Q626" s="66"/>
      <c r="S626" s="66"/>
    </row>
    <row r="627" spans="17:19" ht="15.75" customHeight="1" x14ac:dyDescent="0.2">
      <c r="Q627" s="66"/>
      <c r="S627" s="66"/>
    </row>
    <row r="628" spans="17:19" ht="15.75" customHeight="1" x14ac:dyDescent="0.2">
      <c r="Q628" s="66"/>
      <c r="S628" s="66"/>
    </row>
    <row r="629" spans="17:19" ht="15.75" customHeight="1" x14ac:dyDescent="0.2">
      <c r="Q629" s="66"/>
      <c r="S629" s="66"/>
    </row>
    <row r="630" spans="17:19" ht="15.75" customHeight="1" x14ac:dyDescent="0.2">
      <c r="Q630" s="66"/>
      <c r="S630" s="66"/>
    </row>
    <row r="631" spans="17:19" ht="15.75" customHeight="1" x14ac:dyDescent="0.2">
      <c r="Q631" s="66"/>
      <c r="S631" s="66"/>
    </row>
    <row r="632" spans="17:19" ht="15.75" customHeight="1" x14ac:dyDescent="0.2">
      <c r="Q632" s="66"/>
      <c r="S632" s="66"/>
    </row>
    <row r="633" spans="17:19" ht="15.75" customHeight="1" x14ac:dyDescent="0.2">
      <c r="Q633" s="66"/>
      <c r="S633" s="66"/>
    </row>
    <row r="634" spans="17:19" ht="15.75" customHeight="1" x14ac:dyDescent="0.2">
      <c r="Q634" s="66"/>
      <c r="S634" s="66"/>
    </row>
    <row r="635" spans="17:19" ht="15.75" customHeight="1" x14ac:dyDescent="0.2">
      <c r="Q635" s="66"/>
      <c r="S635" s="66"/>
    </row>
    <row r="636" spans="17:19" ht="15.75" customHeight="1" x14ac:dyDescent="0.2">
      <c r="Q636" s="66"/>
      <c r="S636" s="66"/>
    </row>
    <row r="637" spans="17:19" ht="15.75" customHeight="1" x14ac:dyDescent="0.2">
      <c r="Q637" s="66"/>
      <c r="S637" s="66"/>
    </row>
    <row r="638" spans="17:19" ht="15.75" customHeight="1" x14ac:dyDescent="0.2">
      <c r="Q638" s="66"/>
      <c r="S638" s="66"/>
    </row>
    <row r="639" spans="17:19" ht="15.75" customHeight="1" x14ac:dyDescent="0.2">
      <c r="Q639" s="66"/>
      <c r="S639" s="66"/>
    </row>
    <row r="640" spans="17:19" ht="15.75" customHeight="1" x14ac:dyDescent="0.2">
      <c r="Q640" s="66"/>
      <c r="S640" s="66"/>
    </row>
    <row r="641" spans="17:19" ht="15.75" customHeight="1" x14ac:dyDescent="0.2">
      <c r="Q641" s="66"/>
      <c r="S641" s="66"/>
    </row>
    <row r="642" spans="17:19" ht="15.75" customHeight="1" x14ac:dyDescent="0.2">
      <c r="Q642" s="66"/>
      <c r="S642" s="66"/>
    </row>
    <row r="643" spans="17:19" ht="15.75" customHeight="1" x14ac:dyDescent="0.2">
      <c r="Q643" s="66"/>
      <c r="S643" s="66"/>
    </row>
    <row r="644" spans="17:19" ht="15.75" customHeight="1" x14ac:dyDescent="0.2">
      <c r="Q644" s="66"/>
      <c r="S644" s="66"/>
    </row>
    <row r="645" spans="17:19" ht="15.75" customHeight="1" x14ac:dyDescent="0.2">
      <c r="Q645" s="66"/>
      <c r="S645" s="66"/>
    </row>
    <row r="646" spans="17:19" ht="15.75" customHeight="1" x14ac:dyDescent="0.2">
      <c r="Q646" s="66"/>
      <c r="S646" s="66"/>
    </row>
    <row r="647" spans="17:19" ht="15.75" customHeight="1" x14ac:dyDescent="0.2">
      <c r="Q647" s="66"/>
      <c r="S647" s="66"/>
    </row>
    <row r="648" spans="17:19" ht="15.75" customHeight="1" x14ac:dyDescent="0.2">
      <c r="Q648" s="66"/>
      <c r="S648" s="66"/>
    </row>
    <row r="649" spans="17:19" ht="15.75" customHeight="1" x14ac:dyDescent="0.2">
      <c r="Q649" s="66"/>
      <c r="S649" s="66"/>
    </row>
    <row r="650" spans="17:19" ht="15.75" customHeight="1" x14ac:dyDescent="0.2">
      <c r="Q650" s="66"/>
      <c r="S650" s="66"/>
    </row>
    <row r="651" spans="17:19" ht="15.75" customHeight="1" x14ac:dyDescent="0.2">
      <c r="Q651" s="66"/>
      <c r="S651" s="66"/>
    </row>
    <row r="652" spans="17:19" ht="15.75" customHeight="1" x14ac:dyDescent="0.2">
      <c r="Q652" s="66"/>
      <c r="S652" s="66"/>
    </row>
    <row r="653" spans="17:19" ht="15.75" customHeight="1" x14ac:dyDescent="0.2">
      <c r="Q653" s="66"/>
      <c r="S653" s="66"/>
    </row>
    <row r="654" spans="17:19" ht="15.75" customHeight="1" x14ac:dyDescent="0.2">
      <c r="Q654" s="66"/>
      <c r="S654" s="66"/>
    </row>
    <row r="655" spans="17:19" ht="15.75" customHeight="1" x14ac:dyDescent="0.2">
      <c r="Q655" s="66"/>
      <c r="S655" s="66"/>
    </row>
    <row r="656" spans="17:19" ht="15.75" customHeight="1" x14ac:dyDescent="0.2">
      <c r="Q656" s="66"/>
      <c r="S656" s="66"/>
    </row>
    <row r="657" spans="17:19" ht="15.75" customHeight="1" x14ac:dyDescent="0.2">
      <c r="Q657" s="66"/>
      <c r="S657" s="66"/>
    </row>
    <row r="658" spans="17:19" ht="15.75" customHeight="1" x14ac:dyDescent="0.2">
      <c r="Q658" s="66"/>
      <c r="S658" s="66"/>
    </row>
    <row r="659" spans="17:19" ht="15.75" customHeight="1" x14ac:dyDescent="0.2">
      <c r="Q659" s="66"/>
      <c r="S659" s="66"/>
    </row>
    <row r="660" spans="17:19" ht="15.75" customHeight="1" x14ac:dyDescent="0.2">
      <c r="Q660" s="66"/>
      <c r="S660" s="66"/>
    </row>
    <row r="661" spans="17:19" ht="15.75" customHeight="1" x14ac:dyDescent="0.2">
      <c r="Q661" s="66"/>
      <c r="S661" s="66"/>
    </row>
    <row r="662" spans="17:19" ht="15.75" customHeight="1" x14ac:dyDescent="0.2">
      <c r="Q662" s="66"/>
      <c r="S662" s="66"/>
    </row>
    <row r="663" spans="17:19" ht="15.75" customHeight="1" x14ac:dyDescent="0.2">
      <c r="Q663" s="66"/>
      <c r="S663" s="66"/>
    </row>
    <row r="664" spans="17:19" ht="15.75" customHeight="1" x14ac:dyDescent="0.2">
      <c r="Q664" s="66"/>
      <c r="S664" s="66"/>
    </row>
    <row r="665" spans="17:19" ht="15.75" customHeight="1" x14ac:dyDescent="0.2">
      <c r="Q665" s="66"/>
      <c r="S665" s="66"/>
    </row>
    <row r="666" spans="17:19" ht="15.75" customHeight="1" x14ac:dyDescent="0.2">
      <c r="Q666" s="66"/>
      <c r="S666" s="66"/>
    </row>
    <row r="667" spans="17:19" ht="15.75" customHeight="1" x14ac:dyDescent="0.2">
      <c r="Q667" s="66"/>
      <c r="S667" s="66"/>
    </row>
    <row r="668" spans="17:19" ht="15.75" customHeight="1" x14ac:dyDescent="0.2">
      <c r="Q668" s="66"/>
      <c r="S668" s="66"/>
    </row>
    <row r="669" spans="17:19" ht="15.75" customHeight="1" x14ac:dyDescent="0.2">
      <c r="Q669" s="66"/>
      <c r="S669" s="66"/>
    </row>
    <row r="670" spans="17:19" ht="15.75" customHeight="1" x14ac:dyDescent="0.2">
      <c r="Q670" s="66"/>
      <c r="S670" s="66"/>
    </row>
    <row r="671" spans="17:19" ht="15.75" customHeight="1" x14ac:dyDescent="0.2">
      <c r="Q671" s="66"/>
      <c r="S671" s="66"/>
    </row>
    <row r="672" spans="17:19" ht="15.75" customHeight="1" x14ac:dyDescent="0.2">
      <c r="Q672" s="66"/>
      <c r="S672" s="66"/>
    </row>
    <row r="673" spans="17:19" ht="15.75" customHeight="1" x14ac:dyDescent="0.2">
      <c r="Q673" s="66"/>
      <c r="S673" s="66"/>
    </row>
    <row r="674" spans="17:19" ht="15.75" customHeight="1" x14ac:dyDescent="0.2">
      <c r="Q674" s="66"/>
      <c r="S674" s="66"/>
    </row>
    <row r="675" spans="17:19" ht="15.75" customHeight="1" x14ac:dyDescent="0.2">
      <c r="Q675" s="66"/>
      <c r="S675" s="66"/>
    </row>
    <row r="676" spans="17:19" ht="15.75" customHeight="1" x14ac:dyDescent="0.2">
      <c r="Q676" s="66"/>
      <c r="S676" s="66"/>
    </row>
    <row r="677" spans="17:19" ht="15.75" customHeight="1" x14ac:dyDescent="0.2">
      <c r="Q677" s="66"/>
      <c r="S677" s="66"/>
    </row>
    <row r="678" spans="17:19" ht="15.75" customHeight="1" x14ac:dyDescent="0.2">
      <c r="Q678" s="66"/>
      <c r="S678" s="66"/>
    </row>
    <row r="679" spans="17:19" ht="15.75" customHeight="1" x14ac:dyDescent="0.2">
      <c r="Q679" s="66"/>
      <c r="S679" s="66"/>
    </row>
    <row r="680" spans="17:19" ht="15.75" customHeight="1" x14ac:dyDescent="0.2">
      <c r="Q680" s="66"/>
      <c r="S680" s="66"/>
    </row>
    <row r="681" spans="17:19" ht="15.75" customHeight="1" x14ac:dyDescent="0.2">
      <c r="Q681" s="66"/>
      <c r="S681" s="66"/>
    </row>
    <row r="682" spans="17:19" ht="15.75" customHeight="1" x14ac:dyDescent="0.2">
      <c r="Q682" s="66"/>
      <c r="S682" s="66"/>
    </row>
    <row r="683" spans="17:19" ht="15.75" customHeight="1" x14ac:dyDescent="0.2">
      <c r="Q683" s="66"/>
      <c r="S683" s="66"/>
    </row>
    <row r="684" spans="17:19" ht="15.75" customHeight="1" x14ac:dyDescent="0.2">
      <c r="Q684" s="66"/>
      <c r="S684" s="66"/>
    </row>
    <row r="685" spans="17:19" ht="15.75" customHeight="1" x14ac:dyDescent="0.2">
      <c r="Q685" s="66"/>
      <c r="S685" s="66"/>
    </row>
    <row r="686" spans="17:19" ht="15.75" customHeight="1" x14ac:dyDescent="0.2">
      <c r="Q686" s="66"/>
      <c r="S686" s="66"/>
    </row>
    <row r="687" spans="17:19" ht="15.75" customHeight="1" x14ac:dyDescent="0.2">
      <c r="Q687" s="66"/>
      <c r="S687" s="66"/>
    </row>
    <row r="688" spans="17:19" ht="15.75" customHeight="1" x14ac:dyDescent="0.2">
      <c r="Q688" s="66"/>
      <c r="S688" s="66"/>
    </row>
    <row r="689" spans="17:19" ht="15.75" customHeight="1" x14ac:dyDescent="0.2">
      <c r="Q689" s="66"/>
      <c r="S689" s="66"/>
    </row>
    <row r="690" spans="17:19" ht="15.75" customHeight="1" x14ac:dyDescent="0.2">
      <c r="Q690" s="66"/>
      <c r="S690" s="66"/>
    </row>
    <row r="691" spans="17:19" ht="15.75" customHeight="1" x14ac:dyDescent="0.2">
      <c r="Q691" s="66"/>
      <c r="S691" s="66"/>
    </row>
    <row r="692" spans="17:19" ht="15.75" customHeight="1" x14ac:dyDescent="0.2">
      <c r="Q692" s="66"/>
      <c r="S692" s="66"/>
    </row>
    <row r="693" spans="17:19" ht="15.75" customHeight="1" x14ac:dyDescent="0.2">
      <c r="Q693" s="66"/>
      <c r="S693" s="66"/>
    </row>
    <row r="694" spans="17:19" ht="15.75" customHeight="1" x14ac:dyDescent="0.2">
      <c r="Q694" s="66"/>
      <c r="S694" s="66"/>
    </row>
    <row r="695" spans="17:19" ht="15.75" customHeight="1" x14ac:dyDescent="0.2">
      <c r="Q695" s="66"/>
      <c r="S695" s="66"/>
    </row>
    <row r="696" spans="17:19" ht="15.75" customHeight="1" x14ac:dyDescent="0.2">
      <c r="Q696" s="66"/>
      <c r="S696" s="66"/>
    </row>
    <row r="697" spans="17:19" ht="15.75" customHeight="1" x14ac:dyDescent="0.2">
      <c r="Q697" s="66"/>
      <c r="S697" s="66"/>
    </row>
    <row r="698" spans="17:19" ht="15.75" customHeight="1" x14ac:dyDescent="0.2">
      <c r="Q698" s="66"/>
      <c r="S698" s="66"/>
    </row>
    <row r="699" spans="17:19" ht="15.75" customHeight="1" x14ac:dyDescent="0.2">
      <c r="Q699" s="66"/>
      <c r="S699" s="66"/>
    </row>
    <row r="700" spans="17:19" ht="15.75" customHeight="1" x14ac:dyDescent="0.2">
      <c r="Q700" s="66"/>
      <c r="S700" s="66"/>
    </row>
    <row r="701" spans="17:19" ht="15.75" customHeight="1" x14ac:dyDescent="0.2">
      <c r="Q701" s="66"/>
      <c r="S701" s="66"/>
    </row>
    <row r="702" spans="17:19" ht="15.75" customHeight="1" x14ac:dyDescent="0.2">
      <c r="Q702" s="66"/>
      <c r="S702" s="66"/>
    </row>
    <row r="703" spans="17:19" ht="15.75" customHeight="1" x14ac:dyDescent="0.2">
      <c r="Q703" s="66"/>
      <c r="S703" s="66"/>
    </row>
    <row r="704" spans="17:19" ht="15.75" customHeight="1" x14ac:dyDescent="0.2">
      <c r="Q704" s="66"/>
      <c r="S704" s="66"/>
    </row>
    <row r="705" spans="17:19" ht="15.75" customHeight="1" x14ac:dyDescent="0.2">
      <c r="Q705" s="66"/>
      <c r="S705" s="66"/>
    </row>
    <row r="706" spans="17:19" ht="15.75" customHeight="1" x14ac:dyDescent="0.2">
      <c r="Q706" s="66"/>
      <c r="S706" s="66"/>
    </row>
    <row r="707" spans="17:19" ht="15.75" customHeight="1" x14ac:dyDescent="0.2">
      <c r="Q707" s="66"/>
      <c r="S707" s="66"/>
    </row>
    <row r="708" spans="17:19" ht="15.75" customHeight="1" x14ac:dyDescent="0.2">
      <c r="Q708" s="66"/>
      <c r="S708" s="66"/>
    </row>
    <row r="709" spans="17:19" ht="15.75" customHeight="1" x14ac:dyDescent="0.2">
      <c r="Q709" s="66"/>
      <c r="S709" s="66"/>
    </row>
    <row r="710" spans="17:19" ht="15.75" customHeight="1" x14ac:dyDescent="0.2">
      <c r="Q710" s="66"/>
      <c r="S710" s="66"/>
    </row>
    <row r="711" spans="17:19" ht="15.75" customHeight="1" x14ac:dyDescent="0.2">
      <c r="Q711" s="66"/>
      <c r="S711" s="66"/>
    </row>
    <row r="712" spans="17:19" ht="15.75" customHeight="1" x14ac:dyDescent="0.2">
      <c r="Q712" s="66"/>
      <c r="S712" s="66"/>
    </row>
    <row r="713" spans="17:19" ht="15.75" customHeight="1" x14ac:dyDescent="0.2">
      <c r="Q713" s="66"/>
      <c r="S713" s="66"/>
    </row>
    <row r="714" spans="17:19" ht="15.75" customHeight="1" x14ac:dyDescent="0.2">
      <c r="Q714" s="66"/>
      <c r="S714" s="66"/>
    </row>
    <row r="715" spans="17:19" ht="15.75" customHeight="1" x14ac:dyDescent="0.2">
      <c r="Q715" s="66"/>
      <c r="S715" s="66"/>
    </row>
    <row r="716" spans="17:19" ht="15.75" customHeight="1" x14ac:dyDescent="0.2">
      <c r="Q716" s="66"/>
      <c r="S716" s="66"/>
    </row>
    <row r="717" spans="17:19" ht="15.75" customHeight="1" x14ac:dyDescent="0.2">
      <c r="Q717" s="66"/>
      <c r="S717" s="66"/>
    </row>
    <row r="718" spans="17:19" ht="15.75" customHeight="1" x14ac:dyDescent="0.2">
      <c r="Q718" s="66"/>
      <c r="S718" s="66"/>
    </row>
    <row r="719" spans="17:19" ht="15.75" customHeight="1" x14ac:dyDescent="0.2">
      <c r="Q719" s="66"/>
      <c r="S719" s="66"/>
    </row>
    <row r="720" spans="17:19" ht="15.75" customHeight="1" x14ac:dyDescent="0.2">
      <c r="Q720" s="66"/>
      <c r="S720" s="66"/>
    </row>
    <row r="721" spans="17:19" ht="15.75" customHeight="1" x14ac:dyDescent="0.2">
      <c r="Q721" s="66"/>
      <c r="S721" s="66"/>
    </row>
    <row r="722" spans="17:19" ht="15.75" customHeight="1" x14ac:dyDescent="0.2">
      <c r="Q722" s="66"/>
      <c r="S722" s="66"/>
    </row>
    <row r="723" spans="17:19" ht="15.75" customHeight="1" x14ac:dyDescent="0.2">
      <c r="Q723" s="66"/>
      <c r="S723" s="66"/>
    </row>
    <row r="724" spans="17:19" ht="15.75" customHeight="1" x14ac:dyDescent="0.2">
      <c r="Q724" s="66"/>
      <c r="S724" s="66"/>
    </row>
    <row r="725" spans="17:19" ht="15.75" customHeight="1" x14ac:dyDescent="0.2">
      <c r="Q725" s="66"/>
      <c r="S725" s="66"/>
    </row>
    <row r="726" spans="17:19" ht="15.75" customHeight="1" x14ac:dyDescent="0.2">
      <c r="Q726" s="66"/>
      <c r="S726" s="66"/>
    </row>
    <row r="727" spans="17:19" ht="15.75" customHeight="1" x14ac:dyDescent="0.2">
      <c r="Q727" s="66"/>
      <c r="S727" s="66"/>
    </row>
    <row r="728" spans="17:19" ht="15.75" customHeight="1" x14ac:dyDescent="0.2">
      <c r="Q728" s="66"/>
      <c r="S728" s="66"/>
    </row>
    <row r="729" spans="17:19" ht="15.75" customHeight="1" x14ac:dyDescent="0.2">
      <c r="Q729" s="66"/>
      <c r="S729" s="66"/>
    </row>
    <row r="730" spans="17:19" ht="15.75" customHeight="1" x14ac:dyDescent="0.2">
      <c r="Q730" s="66"/>
      <c r="S730" s="66"/>
    </row>
    <row r="731" spans="17:19" ht="15.75" customHeight="1" x14ac:dyDescent="0.2">
      <c r="Q731" s="66"/>
      <c r="S731" s="66"/>
    </row>
    <row r="732" spans="17:19" ht="15.75" customHeight="1" x14ac:dyDescent="0.2">
      <c r="Q732" s="66"/>
      <c r="S732" s="66"/>
    </row>
    <row r="733" spans="17:19" ht="15.75" customHeight="1" x14ac:dyDescent="0.2">
      <c r="Q733" s="66"/>
      <c r="S733" s="66"/>
    </row>
    <row r="734" spans="17:19" ht="15.75" customHeight="1" x14ac:dyDescent="0.2">
      <c r="Q734" s="66"/>
      <c r="S734" s="66"/>
    </row>
    <row r="735" spans="17:19" ht="15.75" customHeight="1" x14ac:dyDescent="0.2">
      <c r="Q735" s="66"/>
      <c r="S735" s="66"/>
    </row>
    <row r="736" spans="17:19" ht="15.75" customHeight="1" x14ac:dyDescent="0.2">
      <c r="Q736" s="66"/>
      <c r="S736" s="66"/>
    </row>
    <row r="737" spans="17:19" ht="15.75" customHeight="1" x14ac:dyDescent="0.2">
      <c r="Q737" s="66"/>
      <c r="S737" s="66"/>
    </row>
    <row r="738" spans="17:19" ht="15.75" customHeight="1" x14ac:dyDescent="0.2">
      <c r="Q738" s="66"/>
      <c r="S738" s="66"/>
    </row>
    <row r="739" spans="17:19" ht="15.75" customHeight="1" x14ac:dyDescent="0.2">
      <c r="Q739" s="66"/>
      <c r="S739" s="66"/>
    </row>
    <row r="740" spans="17:19" ht="15.75" customHeight="1" x14ac:dyDescent="0.2">
      <c r="Q740" s="66"/>
      <c r="S740" s="66"/>
    </row>
    <row r="741" spans="17:19" ht="15.75" customHeight="1" x14ac:dyDescent="0.2">
      <c r="Q741" s="66"/>
      <c r="S741" s="66"/>
    </row>
    <row r="742" spans="17:19" ht="15.75" customHeight="1" x14ac:dyDescent="0.2">
      <c r="Q742" s="66"/>
      <c r="S742" s="66"/>
    </row>
    <row r="743" spans="17:19" ht="15.75" customHeight="1" x14ac:dyDescent="0.2">
      <c r="Q743" s="66"/>
      <c r="S743" s="66"/>
    </row>
    <row r="744" spans="17:19" ht="15.75" customHeight="1" x14ac:dyDescent="0.2">
      <c r="Q744" s="66"/>
      <c r="S744" s="66"/>
    </row>
    <row r="745" spans="17:19" ht="15.75" customHeight="1" x14ac:dyDescent="0.2">
      <c r="Q745" s="66"/>
      <c r="S745" s="66"/>
    </row>
    <row r="746" spans="17:19" ht="15.75" customHeight="1" x14ac:dyDescent="0.2">
      <c r="Q746" s="66"/>
      <c r="S746" s="66"/>
    </row>
    <row r="747" spans="17:19" ht="15.75" customHeight="1" x14ac:dyDescent="0.2">
      <c r="Q747" s="66"/>
      <c r="S747" s="66"/>
    </row>
    <row r="748" spans="17:19" ht="15.75" customHeight="1" x14ac:dyDescent="0.2">
      <c r="Q748" s="66"/>
      <c r="S748" s="66"/>
    </row>
    <row r="749" spans="17:19" ht="15.75" customHeight="1" x14ac:dyDescent="0.2">
      <c r="Q749" s="66"/>
      <c r="S749" s="66"/>
    </row>
    <row r="750" spans="17:19" ht="15.75" customHeight="1" x14ac:dyDescent="0.2">
      <c r="Q750" s="66"/>
      <c r="S750" s="66"/>
    </row>
    <row r="751" spans="17:19" ht="15.75" customHeight="1" x14ac:dyDescent="0.2">
      <c r="Q751" s="66"/>
      <c r="S751" s="66"/>
    </row>
    <row r="752" spans="17:19" ht="15.75" customHeight="1" x14ac:dyDescent="0.2">
      <c r="Q752" s="66"/>
      <c r="S752" s="66"/>
    </row>
    <row r="753" spans="17:19" ht="15.75" customHeight="1" x14ac:dyDescent="0.2">
      <c r="Q753" s="66"/>
      <c r="S753" s="66"/>
    </row>
    <row r="754" spans="17:19" ht="15.75" customHeight="1" x14ac:dyDescent="0.2">
      <c r="Q754" s="66"/>
      <c r="S754" s="66"/>
    </row>
    <row r="755" spans="17:19" ht="15.75" customHeight="1" x14ac:dyDescent="0.2">
      <c r="Q755" s="66"/>
      <c r="S755" s="66"/>
    </row>
    <row r="756" spans="17:19" ht="15.75" customHeight="1" x14ac:dyDescent="0.2">
      <c r="Q756" s="66"/>
      <c r="S756" s="66"/>
    </row>
    <row r="757" spans="17:19" ht="15.75" customHeight="1" x14ac:dyDescent="0.2">
      <c r="Q757" s="66"/>
      <c r="S757" s="66"/>
    </row>
    <row r="758" spans="17:19" ht="15.75" customHeight="1" x14ac:dyDescent="0.2">
      <c r="Q758" s="66"/>
      <c r="S758" s="66"/>
    </row>
    <row r="759" spans="17:19" ht="15.75" customHeight="1" x14ac:dyDescent="0.2">
      <c r="Q759" s="66"/>
      <c r="S759" s="66"/>
    </row>
    <row r="760" spans="17:19" ht="15.75" customHeight="1" x14ac:dyDescent="0.2">
      <c r="Q760" s="66"/>
      <c r="S760" s="66"/>
    </row>
    <row r="761" spans="17:19" ht="15.75" customHeight="1" x14ac:dyDescent="0.2">
      <c r="Q761" s="66"/>
      <c r="S761" s="66"/>
    </row>
    <row r="762" spans="17:19" ht="15.75" customHeight="1" x14ac:dyDescent="0.2">
      <c r="Q762" s="66"/>
      <c r="S762" s="66"/>
    </row>
    <row r="763" spans="17:19" ht="15.75" customHeight="1" x14ac:dyDescent="0.2">
      <c r="Q763" s="66"/>
      <c r="S763" s="66"/>
    </row>
    <row r="764" spans="17:19" ht="15.75" customHeight="1" x14ac:dyDescent="0.2">
      <c r="Q764" s="66"/>
      <c r="S764" s="66"/>
    </row>
    <row r="765" spans="17:19" ht="15.75" customHeight="1" x14ac:dyDescent="0.2">
      <c r="Q765" s="66"/>
      <c r="S765" s="66"/>
    </row>
    <row r="766" spans="17:19" ht="15.75" customHeight="1" x14ac:dyDescent="0.2">
      <c r="Q766" s="66"/>
      <c r="S766" s="66"/>
    </row>
    <row r="767" spans="17:19" ht="15.75" customHeight="1" x14ac:dyDescent="0.2">
      <c r="Q767" s="66"/>
      <c r="S767" s="66"/>
    </row>
    <row r="768" spans="17:19" ht="15.75" customHeight="1" x14ac:dyDescent="0.2">
      <c r="Q768" s="66"/>
      <c r="S768" s="66"/>
    </row>
    <row r="769" spans="17:19" ht="15.75" customHeight="1" x14ac:dyDescent="0.2">
      <c r="Q769" s="66"/>
      <c r="S769" s="66"/>
    </row>
    <row r="770" spans="17:19" ht="15.75" customHeight="1" x14ac:dyDescent="0.2">
      <c r="Q770" s="66"/>
      <c r="S770" s="66"/>
    </row>
    <row r="771" spans="17:19" ht="15.75" customHeight="1" x14ac:dyDescent="0.2">
      <c r="Q771" s="66"/>
      <c r="S771" s="66"/>
    </row>
    <row r="772" spans="17:19" ht="15.75" customHeight="1" x14ac:dyDescent="0.2">
      <c r="Q772" s="66"/>
      <c r="S772" s="66"/>
    </row>
    <row r="773" spans="17:19" ht="15.75" customHeight="1" x14ac:dyDescent="0.2">
      <c r="Q773" s="66"/>
      <c r="S773" s="66"/>
    </row>
    <row r="774" spans="17:19" ht="15.75" customHeight="1" x14ac:dyDescent="0.2">
      <c r="Q774" s="66"/>
      <c r="S774" s="66"/>
    </row>
    <row r="775" spans="17:19" ht="15.75" customHeight="1" x14ac:dyDescent="0.2">
      <c r="Q775" s="66"/>
      <c r="S775" s="66"/>
    </row>
    <row r="776" spans="17:19" ht="15.75" customHeight="1" x14ac:dyDescent="0.2">
      <c r="Q776" s="66"/>
      <c r="S776" s="66"/>
    </row>
    <row r="777" spans="17:19" ht="15.75" customHeight="1" x14ac:dyDescent="0.2">
      <c r="Q777" s="66"/>
      <c r="S777" s="66"/>
    </row>
    <row r="778" spans="17:19" ht="15.75" customHeight="1" x14ac:dyDescent="0.2">
      <c r="Q778" s="66"/>
      <c r="S778" s="66"/>
    </row>
    <row r="779" spans="17:19" ht="15.75" customHeight="1" x14ac:dyDescent="0.2">
      <c r="Q779" s="66"/>
      <c r="S779" s="66"/>
    </row>
    <row r="780" spans="17:19" ht="15.75" customHeight="1" x14ac:dyDescent="0.2">
      <c r="Q780" s="66"/>
      <c r="S780" s="66"/>
    </row>
    <row r="781" spans="17:19" ht="15.75" customHeight="1" x14ac:dyDescent="0.2">
      <c r="Q781" s="66"/>
      <c r="S781" s="66"/>
    </row>
    <row r="782" spans="17:19" ht="15.75" customHeight="1" x14ac:dyDescent="0.2">
      <c r="Q782" s="66"/>
      <c r="S782" s="66"/>
    </row>
    <row r="783" spans="17:19" ht="15.75" customHeight="1" x14ac:dyDescent="0.2">
      <c r="Q783" s="66"/>
      <c r="S783" s="66"/>
    </row>
    <row r="784" spans="17:19" ht="15.75" customHeight="1" x14ac:dyDescent="0.2">
      <c r="Q784" s="66"/>
      <c r="S784" s="66"/>
    </row>
    <row r="785" spans="17:19" ht="15.75" customHeight="1" x14ac:dyDescent="0.2">
      <c r="Q785" s="66"/>
      <c r="S785" s="66"/>
    </row>
    <row r="786" spans="17:19" ht="15.75" customHeight="1" x14ac:dyDescent="0.2">
      <c r="Q786" s="66"/>
      <c r="S786" s="66"/>
    </row>
    <row r="787" spans="17:19" ht="15.75" customHeight="1" x14ac:dyDescent="0.2">
      <c r="Q787" s="66"/>
      <c r="S787" s="66"/>
    </row>
    <row r="788" spans="17:19" ht="15.75" customHeight="1" x14ac:dyDescent="0.2">
      <c r="Q788" s="66"/>
      <c r="S788" s="66"/>
    </row>
    <row r="789" spans="17:19" ht="15.75" customHeight="1" x14ac:dyDescent="0.2">
      <c r="Q789" s="66"/>
      <c r="S789" s="66"/>
    </row>
    <row r="790" spans="17:19" ht="15.75" customHeight="1" x14ac:dyDescent="0.2">
      <c r="Q790" s="66"/>
      <c r="S790" s="66"/>
    </row>
    <row r="791" spans="17:19" ht="15.75" customHeight="1" x14ac:dyDescent="0.2">
      <c r="Q791" s="66"/>
      <c r="S791" s="66"/>
    </row>
    <row r="792" spans="17:19" ht="15.75" customHeight="1" x14ac:dyDescent="0.2">
      <c r="Q792" s="66"/>
      <c r="S792" s="66"/>
    </row>
    <row r="793" spans="17:19" ht="15.75" customHeight="1" x14ac:dyDescent="0.2">
      <c r="Q793" s="66"/>
      <c r="S793" s="66"/>
    </row>
    <row r="794" spans="17:19" ht="15.75" customHeight="1" x14ac:dyDescent="0.2">
      <c r="Q794" s="66"/>
      <c r="S794" s="66"/>
    </row>
    <row r="795" spans="17:19" ht="15.75" customHeight="1" x14ac:dyDescent="0.2">
      <c r="Q795" s="66"/>
      <c r="S795" s="66"/>
    </row>
    <row r="796" spans="17:19" ht="15.75" customHeight="1" x14ac:dyDescent="0.2">
      <c r="Q796" s="66"/>
      <c r="S796" s="66"/>
    </row>
    <row r="797" spans="17:19" ht="15.75" customHeight="1" x14ac:dyDescent="0.2">
      <c r="Q797" s="66"/>
      <c r="S797" s="66"/>
    </row>
    <row r="798" spans="17:19" ht="15.75" customHeight="1" x14ac:dyDescent="0.2">
      <c r="Q798" s="66"/>
      <c r="S798" s="66"/>
    </row>
    <row r="799" spans="17:19" ht="15.75" customHeight="1" x14ac:dyDescent="0.2">
      <c r="Q799" s="66"/>
      <c r="S799" s="66"/>
    </row>
    <row r="800" spans="17:19" ht="15.75" customHeight="1" x14ac:dyDescent="0.2">
      <c r="Q800" s="66"/>
      <c r="S800" s="66"/>
    </row>
    <row r="801" spans="17:19" ht="15.75" customHeight="1" x14ac:dyDescent="0.2">
      <c r="Q801" s="66"/>
      <c r="S801" s="66"/>
    </row>
    <row r="802" spans="17:19" ht="15.75" customHeight="1" x14ac:dyDescent="0.2">
      <c r="Q802" s="66"/>
      <c r="S802" s="66"/>
    </row>
    <row r="803" spans="17:19" ht="15.75" customHeight="1" x14ac:dyDescent="0.2">
      <c r="Q803" s="66"/>
      <c r="S803" s="66"/>
    </row>
    <row r="804" spans="17:19" ht="15.75" customHeight="1" x14ac:dyDescent="0.2">
      <c r="Q804" s="66"/>
      <c r="S804" s="66"/>
    </row>
    <row r="805" spans="17:19" ht="15.75" customHeight="1" x14ac:dyDescent="0.2">
      <c r="Q805" s="66"/>
      <c r="S805" s="66"/>
    </row>
    <row r="806" spans="17:19" ht="15.75" customHeight="1" x14ac:dyDescent="0.2">
      <c r="Q806" s="66"/>
      <c r="S806" s="66"/>
    </row>
    <row r="807" spans="17:19" ht="15.75" customHeight="1" x14ac:dyDescent="0.2">
      <c r="Q807" s="66"/>
      <c r="S807" s="66"/>
    </row>
    <row r="808" spans="17:19" ht="15.75" customHeight="1" x14ac:dyDescent="0.2">
      <c r="Q808" s="66"/>
      <c r="S808" s="66"/>
    </row>
    <row r="809" spans="17:19" ht="15.75" customHeight="1" x14ac:dyDescent="0.2">
      <c r="Q809" s="66"/>
      <c r="S809" s="66"/>
    </row>
    <row r="810" spans="17:19" ht="15.75" customHeight="1" x14ac:dyDescent="0.2">
      <c r="Q810" s="66"/>
      <c r="S810" s="66"/>
    </row>
    <row r="811" spans="17:19" ht="15.75" customHeight="1" x14ac:dyDescent="0.2">
      <c r="Q811" s="66"/>
      <c r="S811" s="66"/>
    </row>
    <row r="812" spans="17:19" ht="15.75" customHeight="1" x14ac:dyDescent="0.2">
      <c r="Q812" s="66"/>
      <c r="S812" s="66"/>
    </row>
    <row r="813" spans="17:19" ht="15.75" customHeight="1" x14ac:dyDescent="0.2">
      <c r="Q813" s="66"/>
      <c r="S813" s="66"/>
    </row>
    <row r="814" spans="17:19" ht="15.75" customHeight="1" x14ac:dyDescent="0.2">
      <c r="Q814" s="66"/>
      <c r="S814" s="66"/>
    </row>
    <row r="815" spans="17:19" ht="15.75" customHeight="1" x14ac:dyDescent="0.2">
      <c r="Q815" s="66"/>
      <c r="S815" s="66"/>
    </row>
    <row r="816" spans="17:19" ht="15.75" customHeight="1" x14ac:dyDescent="0.2">
      <c r="Q816" s="66"/>
      <c r="S816" s="66"/>
    </row>
    <row r="817" spans="17:19" ht="15.75" customHeight="1" x14ac:dyDescent="0.2">
      <c r="Q817" s="66"/>
      <c r="S817" s="66"/>
    </row>
    <row r="818" spans="17:19" ht="15.75" customHeight="1" x14ac:dyDescent="0.2">
      <c r="Q818" s="66"/>
      <c r="S818" s="66"/>
    </row>
    <row r="819" spans="17:19" ht="15.75" customHeight="1" x14ac:dyDescent="0.2">
      <c r="Q819" s="66"/>
      <c r="S819" s="66"/>
    </row>
    <row r="820" spans="17:19" ht="15.75" customHeight="1" x14ac:dyDescent="0.2">
      <c r="Q820" s="66"/>
      <c r="S820" s="66"/>
    </row>
    <row r="821" spans="17:19" ht="15.75" customHeight="1" x14ac:dyDescent="0.2">
      <c r="Q821" s="66"/>
      <c r="S821" s="66"/>
    </row>
    <row r="822" spans="17:19" ht="15.75" customHeight="1" x14ac:dyDescent="0.2">
      <c r="Q822" s="66"/>
      <c r="S822" s="66"/>
    </row>
    <row r="823" spans="17:19" ht="15.75" customHeight="1" x14ac:dyDescent="0.2">
      <c r="Q823" s="66"/>
      <c r="S823" s="66"/>
    </row>
    <row r="824" spans="17:19" ht="15.75" customHeight="1" x14ac:dyDescent="0.2">
      <c r="Q824" s="66"/>
      <c r="S824" s="66"/>
    </row>
    <row r="825" spans="17:19" ht="15.75" customHeight="1" x14ac:dyDescent="0.2">
      <c r="Q825" s="66"/>
      <c r="S825" s="66"/>
    </row>
    <row r="826" spans="17:19" ht="15.75" customHeight="1" x14ac:dyDescent="0.2">
      <c r="Q826" s="66"/>
      <c r="S826" s="66"/>
    </row>
    <row r="827" spans="17:19" ht="15.75" customHeight="1" x14ac:dyDescent="0.2">
      <c r="Q827" s="66"/>
      <c r="S827" s="66"/>
    </row>
    <row r="828" spans="17:19" ht="15.75" customHeight="1" x14ac:dyDescent="0.2">
      <c r="Q828" s="66"/>
      <c r="S828" s="66"/>
    </row>
    <row r="829" spans="17:19" ht="15.75" customHeight="1" x14ac:dyDescent="0.2">
      <c r="Q829" s="66"/>
      <c r="S829" s="66"/>
    </row>
    <row r="830" spans="17:19" ht="15.75" customHeight="1" x14ac:dyDescent="0.2">
      <c r="Q830" s="66"/>
      <c r="S830" s="66"/>
    </row>
    <row r="831" spans="17:19" ht="15.75" customHeight="1" x14ac:dyDescent="0.2">
      <c r="Q831" s="66"/>
      <c r="S831" s="66"/>
    </row>
    <row r="832" spans="17:19" ht="15.75" customHeight="1" x14ac:dyDescent="0.2">
      <c r="Q832" s="66"/>
      <c r="S832" s="66"/>
    </row>
    <row r="833" spans="17:19" ht="15.75" customHeight="1" x14ac:dyDescent="0.2">
      <c r="Q833" s="66"/>
      <c r="S833" s="66"/>
    </row>
    <row r="834" spans="17:19" ht="15.75" customHeight="1" x14ac:dyDescent="0.2">
      <c r="Q834" s="66"/>
      <c r="S834" s="66"/>
    </row>
    <row r="835" spans="17:19" ht="15.75" customHeight="1" x14ac:dyDescent="0.2">
      <c r="Q835" s="66"/>
      <c r="S835" s="66"/>
    </row>
    <row r="836" spans="17:19" ht="15.75" customHeight="1" x14ac:dyDescent="0.2">
      <c r="Q836" s="66"/>
      <c r="S836" s="66"/>
    </row>
    <row r="837" spans="17:19" ht="15.75" customHeight="1" x14ac:dyDescent="0.2">
      <c r="Q837" s="66"/>
      <c r="S837" s="66"/>
    </row>
    <row r="838" spans="17:19" ht="15.75" customHeight="1" x14ac:dyDescent="0.2">
      <c r="Q838" s="66"/>
      <c r="S838" s="66"/>
    </row>
    <row r="839" spans="17:19" ht="15.75" customHeight="1" x14ac:dyDescent="0.2">
      <c r="Q839" s="66"/>
      <c r="S839" s="66"/>
    </row>
    <row r="840" spans="17:19" ht="15.75" customHeight="1" x14ac:dyDescent="0.2">
      <c r="Q840" s="66"/>
      <c r="S840" s="66"/>
    </row>
    <row r="841" spans="17:19" ht="15.75" customHeight="1" x14ac:dyDescent="0.2">
      <c r="Q841" s="66"/>
      <c r="S841" s="66"/>
    </row>
    <row r="842" spans="17:19" ht="15.75" customHeight="1" x14ac:dyDescent="0.2">
      <c r="Q842" s="66"/>
      <c r="S842" s="66"/>
    </row>
    <row r="843" spans="17:19" ht="15.75" customHeight="1" x14ac:dyDescent="0.2">
      <c r="Q843" s="66"/>
      <c r="S843" s="66"/>
    </row>
    <row r="844" spans="17:19" ht="15.75" customHeight="1" x14ac:dyDescent="0.2">
      <c r="Q844" s="66"/>
      <c r="S844" s="66"/>
    </row>
    <row r="845" spans="17:19" ht="15.75" customHeight="1" x14ac:dyDescent="0.2">
      <c r="Q845" s="66"/>
      <c r="S845" s="66"/>
    </row>
    <row r="846" spans="17:19" ht="15.75" customHeight="1" x14ac:dyDescent="0.2">
      <c r="Q846" s="66"/>
      <c r="S846" s="66"/>
    </row>
    <row r="847" spans="17:19" ht="15.75" customHeight="1" x14ac:dyDescent="0.2">
      <c r="Q847" s="66"/>
      <c r="S847" s="66"/>
    </row>
    <row r="848" spans="17:19" ht="15.75" customHeight="1" x14ac:dyDescent="0.2">
      <c r="Q848" s="66"/>
      <c r="S848" s="66"/>
    </row>
    <row r="849" spans="17:19" ht="15.75" customHeight="1" x14ac:dyDescent="0.2">
      <c r="Q849" s="66"/>
      <c r="S849" s="66"/>
    </row>
    <row r="850" spans="17:19" ht="15.75" customHeight="1" x14ac:dyDescent="0.2">
      <c r="Q850" s="66"/>
      <c r="S850" s="66"/>
    </row>
    <row r="851" spans="17:19" ht="15.75" customHeight="1" x14ac:dyDescent="0.2">
      <c r="Q851" s="66"/>
      <c r="S851" s="66"/>
    </row>
    <row r="852" spans="17:19" ht="15.75" customHeight="1" x14ac:dyDescent="0.2">
      <c r="Q852" s="66"/>
      <c r="S852" s="66"/>
    </row>
    <row r="853" spans="17:19" ht="15.75" customHeight="1" x14ac:dyDescent="0.2">
      <c r="Q853" s="66"/>
      <c r="S853" s="66"/>
    </row>
    <row r="854" spans="17:19" ht="15.75" customHeight="1" x14ac:dyDescent="0.2">
      <c r="Q854" s="66"/>
      <c r="S854" s="66"/>
    </row>
    <row r="855" spans="17:19" ht="15.75" customHeight="1" x14ac:dyDescent="0.2">
      <c r="Q855" s="66"/>
      <c r="S855" s="66"/>
    </row>
    <row r="856" spans="17:19" ht="15.75" customHeight="1" x14ac:dyDescent="0.2">
      <c r="Q856" s="66"/>
      <c r="S856" s="66"/>
    </row>
    <row r="857" spans="17:19" ht="15.75" customHeight="1" x14ac:dyDescent="0.2">
      <c r="Q857" s="66"/>
      <c r="S857" s="66"/>
    </row>
    <row r="858" spans="17:19" ht="15.75" customHeight="1" x14ac:dyDescent="0.2">
      <c r="Q858" s="66"/>
      <c r="S858" s="66"/>
    </row>
    <row r="859" spans="17:19" ht="15.75" customHeight="1" x14ac:dyDescent="0.2">
      <c r="Q859" s="66"/>
      <c r="S859" s="66"/>
    </row>
    <row r="860" spans="17:19" ht="15.75" customHeight="1" x14ac:dyDescent="0.2">
      <c r="Q860" s="66"/>
      <c r="S860" s="66"/>
    </row>
    <row r="861" spans="17:19" ht="15.75" customHeight="1" x14ac:dyDescent="0.2">
      <c r="Q861" s="66"/>
      <c r="S861" s="66"/>
    </row>
    <row r="862" spans="17:19" ht="15.75" customHeight="1" x14ac:dyDescent="0.2">
      <c r="Q862" s="66"/>
      <c r="S862" s="66"/>
    </row>
    <row r="863" spans="17:19" ht="15.75" customHeight="1" x14ac:dyDescent="0.2">
      <c r="Q863" s="66"/>
      <c r="S863" s="66"/>
    </row>
    <row r="864" spans="17:19" ht="15.75" customHeight="1" x14ac:dyDescent="0.2">
      <c r="Q864" s="66"/>
      <c r="S864" s="66"/>
    </row>
    <row r="865" spans="17:19" ht="15.75" customHeight="1" x14ac:dyDescent="0.2">
      <c r="Q865" s="66"/>
      <c r="S865" s="66"/>
    </row>
    <row r="866" spans="17:19" ht="15.75" customHeight="1" x14ac:dyDescent="0.2">
      <c r="Q866" s="66"/>
      <c r="S866" s="66"/>
    </row>
    <row r="867" spans="17:19" ht="15.75" customHeight="1" x14ac:dyDescent="0.2">
      <c r="Q867" s="66"/>
      <c r="S867" s="66"/>
    </row>
    <row r="868" spans="17:19" ht="15.75" customHeight="1" x14ac:dyDescent="0.2">
      <c r="Q868" s="66"/>
      <c r="S868" s="66"/>
    </row>
    <row r="869" spans="17:19" ht="15.75" customHeight="1" x14ac:dyDescent="0.2">
      <c r="Q869" s="66"/>
      <c r="S869" s="66"/>
    </row>
    <row r="870" spans="17:19" ht="15.75" customHeight="1" x14ac:dyDescent="0.2">
      <c r="Q870" s="66"/>
      <c r="S870" s="66"/>
    </row>
    <row r="871" spans="17:19" ht="15.75" customHeight="1" x14ac:dyDescent="0.2">
      <c r="Q871" s="66"/>
      <c r="S871" s="66"/>
    </row>
    <row r="872" spans="17:19" ht="15.75" customHeight="1" x14ac:dyDescent="0.2">
      <c r="Q872" s="66"/>
      <c r="S872" s="66"/>
    </row>
    <row r="873" spans="17:19" ht="15.75" customHeight="1" x14ac:dyDescent="0.2">
      <c r="Q873" s="66"/>
      <c r="S873" s="66"/>
    </row>
    <row r="874" spans="17:19" ht="15.75" customHeight="1" x14ac:dyDescent="0.2">
      <c r="Q874" s="66"/>
      <c r="S874" s="66"/>
    </row>
    <row r="875" spans="17:19" ht="15.75" customHeight="1" x14ac:dyDescent="0.2">
      <c r="Q875" s="66"/>
      <c r="S875" s="66"/>
    </row>
    <row r="876" spans="17:19" ht="15.75" customHeight="1" x14ac:dyDescent="0.2">
      <c r="Q876" s="66"/>
      <c r="S876" s="66"/>
    </row>
    <row r="877" spans="17:19" ht="15.75" customHeight="1" x14ac:dyDescent="0.2">
      <c r="Q877" s="66"/>
      <c r="S877" s="66"/>
    </row>
    <row r="878" spans="17:19" ht="15.75" customHeight="1" x14ac:dyDescent="0.2">
      <c r="Q878" s="66"/>
      <c r="S878" s="66"/>
    </row>
    <row r="879" spans="17:19" ht="15.75" customHeight="1" x14ac:dyDescent="0.2">
      <c r="Q879" s="66"/>
      <c r="S879" s="66"/>
    </row>
    <row r="880" spans="17:19" ht="15.75" customHeight="1" x14ac:dyDescent="0.2">
      <c r="Q880" s="66"/>
      <c r="S880" s="66"/>
    </row>
    <row r="881" spans="17:19" ht="15.75" customHeight="1" x14ac:dyDescent="0.2">
      <c r="Q881" s="66"/>
      <c r="S881" s="66"/>
    </row>
    <row r="882" spans="17:19" ht="15.75" customHeight="1" x14ac:dyDescent="0.2">
      <c r="Q882" s="66"/>
      <c r="S882" s="66"/>
    </row>
    <row r="883" spans="17:19" ht="15.75" customHeight="1" x14ac:dyDescent="0.2">
      <c r="Q883" s="66"/>
      <c r="S883" s="66"/>
    </row>
    <row r="884" spans="17:19" ht="15.75" customHeight="1" x14ac:dyDescent="0.2">
      <c r="Q884" s="66"/>
      <c r="S884" s="66"/>
    </row>
    <row r="885" spans="17:19" ht="15.75" customHeight="1" x14ac:dyDescent="0.2">
      <c r="Q885" s="66"/>
      <c r="S885" s="66"/>
    </row>
    <row r="886" spans="17:19" ht="15.75" customHeight="1" x14ac:dyDescent="0.2">
      <c r="Q886" s="66"/>
      <c r="S886" s="66"/>
    </row>
    <row r="887" spans="17:19" ht="15.75" customHeight="1" x14ac:dyDescent="0.2">
      <c r="Q887" s="66"/>
      <c r="S887" s="66"/>
    </row>
    <row r="888" spans="17:19" ht="15.75" customHeight="1" x14ac:dyDescent="0.2">
      <c r="Q888" s="66"/>
      <c r="S888" s="66"/>
    </row>
    <row r="889" spans="17:19" ht="15.75" customHeight="1" x14ac:dyDescent="0.2">
      <c r="Q889" s="66"/>
      <c r="S889" s="66"/>
    </row>
    <row r="890" spans="17:19" ht="15.75" customHeight="1" x14ac:dyDescent="0.2">
      <c r="Q890" s="66"/>
      <c r="S890" s="66"/>
    </row>
    <row r="891" spans="17:19" ht="15.75" customHeight="1" x14ac:dyDescent="0.2">
      <c r="Q891" s="66"/>
      <c r="S891" s="66"/>
    </row>
    <row r="892" spans="17:19" ht="15.75" customHeight="1" x14ac:dyDescent="0.2">
      <c r="Q892" s="66"/>
      <c r="S892" s="66"/>
    </row>
    <row r="893" spans="17:19" ht="15.75" customHeight="1" x14ac:dyDescent="0.2">
      <c r="Q893" s="66"/>
      <c r="S893" s="66"/>
    </row>
    <row r="894" spans="17:19" ht="15.75" customHeight="1" x14ac:dyDescent="0.2">
      <c r="Q894" s="66"/>
      <c r="S894" s="66"/>
    </row>
    <row r="895" spans="17:19" ht="15.75" customHeight="1" x14ac:dyDescent="0.2">
      <c r="Q895" s="66"/>
      <c r="S895" s="66"/>
    </row>
    <row r="896" spans="17:19" ht="15.75" customHeight="1" x14ac:dyDescent="0.2">
      <c r="Q896" s="66"/>
      <c r="S896" s="66"/>
    </row>
    <row r="897" spans="17:19" ht="15.75" customHeight="1" x14ac:dyDescent="0.2">
      <c r="Q897" s="66"/>
      <c r="S897" s="66"/>
    </row>
    <row r="898" spans="17:19" ht="15.75" customHeight="1" x14ac:dyDescent="0.2">
      <c r="Q898" s="66"/>
      <c r="S898" s="66"/>
    </row>
    <row r="899" spans="17:19" ht="15.75" customHeight="1" x14ac:dyDescent="0.2">
      <c r="Q899" s="66"/>
      <c r="S899" s="66"/>
    </row>
    <row r="900" spans="17:19" ht="15.75" customHeight="1" x14ac:dyDescent="0.2">
      <c r="Q900" s="66"/>
      <c r="S900" s="66"/>
    </row>
    <row r="901" spans="17:19" ht="15.75" customHeight="1" x14ac:dyDescent="0.2">
      <c r="Q901" s="66"/>
      <c r="S901" s="66"/>
    </row>
    <row r="902" spans="17:19" ht="15.75" customHeight="1" x14ac:dyDescent="0.2">
      <c r="Q902" s="66"/>
      <c r="S902" s="66"/>
    </row>
    <row r="903" spans="17:19" ht="15.75" customHeight="1" x14ac:dyDescent="0.2">
      <c r="Q903" s="66"/>
      <c r="S903" s="66"/>
    </row>
    <row r="904" spans="17:19" ht="15.75" customHeight="1" x14ac:dyDescent="0.2">
      <c r="Q904" s="66"/>
      <c r="S904" s="66"/>
    </row>
    <row r="905" spans="17:19" ht="15.75" customHeight="1" x14ac:dyDescent="0.2">
      <c r="Q905" s="66"/>
      <c r="S905" s="66"/>
    </row>
    <row r="906" spans="17:19" ht="15.75" customHeight="1" x14ac:dyDescent="0.2">
      <c r="Q906" s="66"/>
      <c r="S906" s="66"/>
    </row>
    <row r="907" spans="17:19" ht="15.75" customHeight="1" x14ac:dyDescent="0.2">
      <c r="Q907" s="66"/>
      <c r="S907" s="66"/>
    </row>
    <row r="908" spans="17:19" ht="15.75" customHeight="1" x14ac:dyDescent="0.2">
      <c r="Q908" s="66"/>
      <c r="S908" s="66"/>
    </row>
    <row r="909" spans="17:19" ht="15.75" customHeight="1" x14ac:dyDescent="0.2">
      <c r="Q909" s="66"/>
      <c r="S909" s="66"/>
    </row>
    <row r="910" spans="17:19" ht="15.75" customHeight="1" x14ac:dyDescent="0.2">
      <c r="Q910" s="66"/>
      <c r="S910" s="66"/>
    </row>
    <row r="911" spans="17:19" ht="15.75" customHeight="1" x14ac:dyDescent="0.2">
      <c r="Q911" s="66"/>
      <c r="S911" s="66"/>
    </row>
    <row r="912" spans="17:19" ht="15.75" customHeight="1" x14ac:dyDescent="0.2">
      <c r="Q912" s="66"/>
      <c r="S912" s="66"/>
    </row>
    <row r="913" spans="17:19" ht="15.75" customHeight="1" x14ac:dyDescent="0.2">
      <c r="Q913" s="66"/>
      <c r="S913" s="66"/>
    </row>
    <row r="914" spans="17:19" ht="15.75" customHeight="1" x14ac:dyDescent="0.2">
      <c r="Q914" s="66"/>
      <c r="S914" s="66"/>
    </row>
    <row r="915" spans="17:19" ht="15.75" customHeight="1" x14ac:dyDescent="0.2">
      <c r="Q915" s="66"/>
      <c r="S915" s="66"/>
    </row>
    <row r="916" spans="17:19" ht="15.75" customHeight="1" x14ac:dyDescent="0.2">
      <c r="Q916" s="66"/>
      <c r="S916" s="66"/>
    </row>
    <row r="917" spans="17:19" ht="15.75" customHeight="1" x14ac:dyDescent="0.2">
      <c r="Q917" s="66"/>
      <c r="S917" s="66"/>
    </row>
    <row r="918" spans="17:19" ht="15.75" customHeight="1" x14ac:dyDescent="0.2">
      <c r="Q918" s="66"/>
      <c r="S918" s="66"/>
    </row>
    <row r="919" spans="17:19" ht="15.75" customHeight="1" x14ac:dyDescent="0.2">
      <c r="Q919" s="66"/>
      <c r="S919" s="66"/>
    </row>
    <row r="920" spans="17:19" ht="15.75" customHeight="1" x14ac:dyDescent="0.2">
      <c r="Q920" s="66"/>
      <c r="S920" s="66"/>
    </row>
    <row r="921" spans="17:19" ht="15.75" customHeight="1" x14ac:dyDescent="0.2">
      <c r="Q921" s="66"/>
      <c r="S921" s="66"/>
    </row>
    <row r="922" spans="17:19" ht="15.75" customHeight="1" x14ac:dyDescent="0.2">
      <c r="Q922" s="66"/>
      <c r="S922" s="66"/>
    </row>
    <row r="923" spans="17:19" ht="15.75" customHeight="1" x14ac:dyDescent="0.2">
      <c r="Q923" s="66"/>
      <c r="S923" s="66"/>
    </row>
    <row r="924" spans="17:19" ht="15.75" customHeight="1" x14ac:dyDescent="0.2">
      <c r="Q924" s="66"/>
      <c r="S924" s="66"/>
    </row>
    <row r="925" spans="17:19" ht="15.75" customHeight="1" x14ac:dyDescent="0.2">
      <c r="Q925" s="66"/>
      <c r="S925" s="66"/>
    </row>
    <row r="926" spans="17:19" ht="15.75" customHeight="1" x14ac:dyDescent="0.2">
      <c r="Q926" s="66"/>
      <c r="S926" s="66"/>
    </row>
    <row r="927" spans="17:19" ht="15.75" customHeight="1" x14ac:dyDescent="0.2">
      <c r="Q927" s="66"/>
      <c r="S927" s="66"/>
    </row>
    <row r="928" spans="17:19" ht="15.75" customHeight="1" x14ac:dyDescent="0.2">
      <c r="Q928" s="66"/>
      <c r="S928" s="66"/>
    </row>
    <row r="929" spans="17:19" ht="15.75" customHeight="1" x14ac:dyDescent="0.2">
      <c r="Q929" s="66"/>
      <c r="S929" s="66"/>
    </row>
    <row r="930" spans="17:19" ht="15.75" customHeight="1" x14ac:dyDescent="0.2">
      <c r="Q930" s="66"/>
      <c r="S930" s="66"/>
    </row>
    <row r="931" spans="17:19" ht="15.75" customHeight="1" x14ac:dyDescent="0.2">
      <c r="Q931" s="66"/>
      <c r="S931" s="66"/>
    </row>
    <row r="932" spans="17:19" ht="15.75" customHeight="1" x14ac:dyDescent="0.2">
      <c r="Q932" s="66"/>
      <c r="S932" s="66"/>
    </row>
    <row r="933" spans="17:19" ht="15.75" customHeight="1" x14ac:dyDescent="0.2">
      <c r="Q933" s="66"/>
      <c r="S933" s="66"/>
    </row>
    <row r="934" spans="17:19" ht="15.75" customHeight="1" x14ac:dyDescent="0.2">
      <c r="Q934" s="66"/>
      <c r="S934" s="66"/>
    </row>
    <row r="935" spans="17:19" ht="15.75" customHeight="1" x14ac:dyDescent="0.2">
      <c r="Q935" s="66"/>
      <c r="S935" s="66"/>
    </row>
    <row r="936" spans="17:19" ht="15.75" customHeight="1" x14ac:dyDescent="0.2">
      <c r="Q936" s="66"/>
      <c r="S936" s="66"/>
    </row>
    <row r="937" spans="17:19" ht="15.75" customHeight="1" x14ac:dyDescent="0.2">
      <c r="Q937" s="66"/>
      <c r="S937" s="66"/>
    </row>
    <row r="938" spans="17:19" ht="15.75" customHeight="1" x14ac:dyDescent="0.2">
      <c r="Q938" s="66"/>
      <c r="S938" s="66"/>
    </row>
    <row r="939" spans="17:19" ht="15.75" customHeight="1" x14ac:dyDescent="0.2">
      <c r="Q939" s="66"/>
      <c r="S939" s="66"/>
    </row>
    <row r="940" spans="17:19" ht="15.75" customHeight="1" x14ac:dyDescent="0.2">
      <c r="Q940" s="66"/>
      <c r="S940" s="66"/>
    </row>
    <row r="941" spans="17:19" ht="15.75" customHeight="1" x14ac:dyDescent="0.2">
      <c r="Q941" s="66"/>
      <c r="S941" s="66"/>
    </row>
    <row r="942" spans="17:19" ht="15.75" customHeight="1" x14ac:dyDescent="0.2">
      <c r="Q942" s="66"/>
      <c r="S942" s="66"/>
    </row>
    <row r="943" spans="17:19" ht="15.75" customHeight="1" x14ac:dyDescent="0.2">
      <c r="Q943" s="66"/>
      <c r="S943" s="66"/>
    </row>
    <row r="944" spans="17:19" ht="15.75" customHeight="1" x14ac:dyDescent="0.2">
      <c r="Q944" s="66"/>
      <c r="S944" s="66"/>
    </row>
    <row r="945" spans="17:19" ht="15.75" customHeight="1" x14ac:dyDescent="0.2">
      <c r="Q945" s="66"/>
      <c r="S945" s="66"/>
    </row>
    <row r="946" spans="17:19" ht="15.75" customHeight="1" x14ac:dyDescent="0.2">
      <c r="Q946" s="66"/>
      <c r="S946" s="66"/>
    </row>
    <row r="947" spans="17:19" ht="15.75" customHeight="1" x14ac:dyDescent="0.2">
      <c r="Q947" s="66"/>
      <c r="S947" s="66"/>
    </row>
    <row r="948" spans="17:19" ht="15.75" customHeight="1" x14ac:dyDescent="0.2">
      <c r="Q948" s="66"/>
      <c r="S948" s="66"/>
    </row>
    <row r="949" spans="17:19" ht="15.75" customHeight="1" x14ac:dyDescent="0.2">
      <c r="Q949" s="66"/>
      <c r="S949" s="66"/>
    </row>
    <row r="950" spans="17:19" ht="15.75" customHeight="1" x14ac:dyDescent="0.2">
      <c r="Q950" s="66"/>
      <c r="S950" s="66"/>
    </row>
    <row r="951" spans="17:19" ht="15.75" customHeight="1" x14ac:dyDescent="0.2">
      <c r="Q951" s="66"/>
      <c r="S951" s="66"/>
    </row>
    <row r="952" spans="17:19" ht="15.75" customHeight="1" x14ac:dyDescent="0.2">
      <c r="Q952" s="66"/>
      <c r="S952" s="66"/>
    </row>
    <row r="953" spans="17:19" ht="15.75" customHeight="1" x14ac:dyDescent="0.2">
      <c r="Q953" s="66"/>
      <c r="S953" s="66"/>
    </row>
    <row r="954" spans="17:19" ht="15.75" customHeight="1" x14ac:dyDescent="0.2">
      <c r="Q954" s="66"/>
      <c r="S954" s="66"/>
    </row>
    <row r="955" spans="17:19" ht="15.75" customHeight="1" x14ac:dyDescent="0.2">
      <c r="Q955" s="66"/>
      <c r="S955" s="66"/>
    </row>
    <row r="956" spans="17:19" ht="15.75" customHeight="1" x14ac:dyDescent="0.2">
      <c r="Q956" s="66"/>
      <c r="S956" s="66"/>
    </row>
    <row r="957" spans="17:19" ht="15.75" customHeight="1" x14ac:dyDescent="0.2">
      <c r="Q957" s="66"/>
      <c r="S957" s="66"/>
    </row>
    <row r="958" spans="17:19" ht="15.75" customHeight="1" x14ac:dyDescent="0.2">
      <c r="Q958" s="66"/>
      <c r="S958" s="66"/>
    </row>
    <row r="959" spans="17:19" ht="15.75" customHeight="1" x14ac:dyDescent="0.2">
      <c r="Q959" s="66"/>
      <c r="S959" s="66"/>
    </row>
    <row r="960" spans="17:19" ht="15.75" customHeight="1" x14ac:dyDescent="0.2">
      <c r="Q960" s="66"/>
      <c r="S960" s="66"/>
    </row>
    <row r="961" spans="17:19" ht="15.75" customHeight="1" x14ac:dyDescent="0.2">
      <c r="Q961" s="66"/>
      <c r="S961" s="66"/>
    </row>
    <row r="962" spans="17:19" ht="15.75" customHeight="1" x14ac:dyDescent="0.2">
      <c r="Q962" s="66"/>
      <c r="S962" s="66"/>
    </row>
    <row r="963" spans="17:19" ht="15.75" customHeight="1" x14ac:dyDescent="0.2">
      <c r="Q963" s="66"/>
      <c r="S963" s="66"/>
    </row>
    <row r="964" spans="17:19" ht="15.75" customHeight="1" x14ac:dyDescent="0.2">
      <c r="Q964" s="66"/>
      <c r="S964" s="66"/>
    </row>
    <row r="965" spans="17:19" ht="15.75" customHeight="1" x14ac:dyDescent="0.2">
      <c r="Q965" s="66"/>
      <c r="S965" s="66"/>
    </row>
    <row r="966" spans="17:19" ht="15.75" customHeight="1" x14ac:dyDescent="0.2">
      <c r="Q966" s="66"/>
      <c r="S966" s="66"/>
    </row>
    <row r="967" spans="17:19" ht="15.75" customHeight="1" x14ac:dyDescent="0.2">
      <c r="Q967" s="66"/>
      <c r="S967" s="66"/>
    </row>
    <row r="968" spans="17:19" ht="15.75" customHeight="1" x14ac:dyDescent="0.2">
      <c r="Q968" s="66"/>
      <c r="S968" s="66"/>
    </row>
    <row r="969" spans="17:19" ht="15.75" customHeight="1" x14ac:dyDescent="0.2">
      <c r="Q969" s="66"/>
      <c r="S969" s="66"/>
    </row>
    <row r="970" spans="17:19" ht="15.75" customHeight="1" x14ac:dyDescent="0.2">
      <c r="Q970" s="66"/>
      <c r="S970" s="66"/>
    </row>
    <row r="971" spans="17:19" ht="15.75" customHeight="1" x14ac:dyDescent="0.2">
      <c r="Q971" s="66"/>
      <c r="S971" s="66"/>
    </row>
    <row r="972" spans="17:19" ht="15.75" customHeight="1" x14ac:dyDescent="0.2">
      <c r="Q972" s="66"/>
      <c r="S972" s="66"/>
    </row>
    <row r="973" spans="17:19" ht="15.75" customHeight="1" x14ac:dyDescent="0.2">
      <c r="Q973" s="66"/>
      <c r="S973" s="66"/>
    </row>
    <row r="974" spans="17:19" ht="15.75" customHeight="1" x14ac:dyDescent="0.2">
      <c r="Q974" s="66"/>
      <c r="S974" s="66"/>
    </row>
    <row r="975" spans="17:19" ht="15.75" customHeight="1" x14ac:dyDescent="0.2">
      <c r="Q975" s="66"/>
      <c r="S975" s="66"/>
    </row>
    <row r="976" spans="17:19" ht="15.75" customHeight="1" x14ac:dyDescent="0.2">
      <c r="Q976" s="66"/>
      <c r="S976" s="66"/>
    </row>
    <row r="977" spans="17:19" ht="15.75" customHeight="1" x14ac:dyDescent="0.2">
      <c r="Q977" s="66"/>
      <c r="S977" s="66"/>
    </row>
    <row r="978" spans="17:19" ht="15.75" customHeight="1" x14ac:dyDescent="0.2">
      <c r="Q978" s="66"/>
      <c r="S978" s="66"/>
    </row>
    <row r="979" spans="17:19" ht="15.75" customHeight="1" x14ac:dyDescent="0.2">
      <c r="Q979" s="66"/>
      <c r="S979" s="66"/>
    </row>
    <row r="980" spans="17:19" ht="15.75" customHeight="1" x14ac:dyDescent="0.2">
      <c r="Q980" s="66"/>
      <c r="S980" s="66"/>
    </row>
    <row r="981" spans="17:19" ht="15.75" customHeight="1" x14ac:dyDescent="0.2">
      <c r="Q981" s="66"/>
      <c r="S981" s="66"/>
    </row>
    <row r="982" spans="17:19" ht="15.75" customHeight="1" x14ac:dyDescent="0.2">
      <c r="Q982" s="66"/>
      <c r="S982" s="66"/>
    </row>
    <row r="983" spans="17:19" ht="15.75" customHeight="1" x14ac:dyDescent="0.2">
      <c r="Q983" s="66"/>
      <c r="S983" s="66"/>
    </row>
    <row r="984" spans="17:19" ht="15.75" customHeight="1" x14ac:dyDescent="0.2">
      <c r="Q984" s="66"/>
      <c r="S984" s="66"/>
    </row>
    <row r="985" spans="17:19" ht="15.75" customHeight="1" x14ac:dyDescent="0.2">
      <c r="Q985" s="66"/>
      <c r="S985" s="66"/>
    </row>
    <row r="986" spans="17:19" ht="15.75" customHeight="1" x14ac:dyDescent="0.2">
      <c r="Q986" s="66"/>
      <c r="S986" s="66"/>
    </row>
    <row r="987" spans="17:19" ht="15.75" customHeight="1" x14ac:dyDescent="0.2">
      <c r="Q987" s="66"/>
      <c r="S987" s="66"/>
    </row>
    <row r="988" spans="17:19" ht="15.75" customHeight="1" x14ac:dyDescent="0.2">
      <c r="Q988" s="66"/>
      <c r="S988" s="66"/>
    </row>
    <row r="989" spans="17:19" ht="15.75" customHeight="1" x14ac:dyDescent="0.2">
      <c r="Q989" s="66"/>
      <c r="S989" s="66"/>
    </row>
    <row r="990" spans="17:19" ht="15.75" customHeight="1" x14ac:dyDescent="0.2">
      <c r="Q990" s="66"/>
      <c r="S990" s="66"/>
    </row>
    <row r="991" spans="17:19" ht="15.75" customHeight="1" x14ac:dyDescent="0.2">
      <c r="Q991" s="66"/>
      <c r="S991" s="66"/>
    </row>
    <row r="992" spans="17:19" ht="15.75" customHeight="1" x14ac:dyDescent="0.2">
      <c r="Q992" s="66"/>
      <c r="S992" s="66"/>
    </row>
    <row r="993" spans="17:19" ht="15.75" customHeight="1" x14ac:dyDescent="0.2">
      <c r="Q993" s="66"/>
      <c r="S993" s="66"/>
    </row>
    <row r="994" spans="17:19" ht="15.75" customHeight="1" x14ac:dyDescent="0.2">
      <c r="Q994" s="66"/>
      <c r="S994" s="66"/>
    </row>
    <row r="995" spans="17:19" ht="15.75" customHeight="1" x14ac:dyDescent="0.2">
      <c r="Q995" s="66"/>
      <c r="S995" s="66"/>
    </row>
    <row r="996" spans="17:19" ht="15.75" customHeight="1" x14ac:dyDescent="0.2">
      <c r="Q996" s="66"/>
      <c r="S996" s="66"/>
    </row>
    <row r="997" spans="17:19" ht="15.75" customHeight="1" x14ac:dyDescent="0.2">
      <c r="Q997" s="66"/>
      <c r="S997" s="66"/>
    </row>
    <row r="998" spans="17:19" ht="15.75" customHeight="1" x14ac:dyDescent="0.2">
      <c r="Q998" s="66"/>
      <c r="S998" s="66"/>
    </row>
    <row r="999" spans="17:19" ht="15.75" customHeight="1" x14ac:dyDescent="0.2">
      <c r="Q999" s="66"/>
      <c r="S999" s="66"/>
    </row>
    <row r="1000" spans="17:19" ht="15.75" customHeight="1" x14ac:dyDescent="0.2">
      <c r="Q1000" s="66"/>
      <c r="S1000" s="66"/>
    </row>
  </sheetData>
  <conditionalFormatting sqref="E1:E1000">
    <cfRule type="colorScale" priority="1">
      <colorScale>
        <cfvo type="min"/>
        <cfvo type="max"/>
        <color rgb="FFFCFCFF"/>
        <color rgb="FFF8696B"/>
      </colorScale>
    </cfRule>
  </conditionalFormatting>
  <conditionalFormatting sqref="A1:A1000">
    <cfRule type="colorScale" priority="2">
      <colorScale>
        <cfvo type="min"/>
        <cfvo type="max"/>
        <color theme="0"/>
        <color rgb="FFBFBFBF"/>
      </colorScale>
    </cfRule>
  </conditionalFormatting>
  <conditionalFormatting sqref="F1:F1000">
    <cfRule type="colorScale" priority="3">
      <colorScale>
        <cfvo type="min"/>
        <cfvo type="max"/>
        <color rgb="FFFCFCFF"/>
        <color rgb="FFF8696B"/>
      </colorScale>
    </cfRule>
  </conditionalFormatting>
  <pageMargins left="0.7" right="0.7" top="0.75" bottom="0.75" header="0" footer="0"/>
  <pageSetup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selection activeCell="J20" sqref="J20"/>
    </sheetView>
  </sheetViews>
  <sheetFormatPr baseColWidth="10" defaultColWidth="11.28515625" defaultRowHeight="15" customHeight="1" x14ac:dyDescent="0.2"/>
  <cols>
    <col min="1" max="1" width="8.7109375" customWidth="1"/>
    <col min="2" max="2" width="5.42578125" customWidth="1"/>
    <col min="3" max="3" width="5.140625" customWidth="1"/>
    <col min="4" max="4" width="10.7109375" customWidth="1"/>
    <col min="5" max="6" width="6.7109375" customWidth="1"/>
    <col min="7" max="7" width="19.7109375" customWidth="1"/>
    <col min="8" max="8" width="43.140625" customWidth="1"/>
    <col min="9" max="9" width="4.7109375" customWidth="1"/>
    <col min="10" max="10" width="10.5703125" customWidth="1"/>
    <col min="11" max="11" width="7.7109375" customWidth="1"/>
    <col min="12" max="12" width="4.7109375" customWidth="1"/>
    <col min="13" max="13" width="4.140625" customWidth="1"/>
    <col min="14" max="14" width="6.42578125" customWidth="1"/>
    <col min="15" max="26" width="10.5703125" customWidth="1"/>
  </cols>
  <sheetData>
    <row r="1" spans="1:26" ht="51" x14ac:dyDescent="0.2">
      <c r="A1" s="3" t="s">
        <v>12</v>
      </c>
      <c r="B1" s="3" t="s">
        <v>5507</v>
      </c>
      <c r="C1" s="3" t="s">
        <v>5508</v>
      </c>
      <c r="D1" s="3" t="s">
        <v>5059</v>
      </c>
      <c r="E1" s="3" t="s">
        <v>5509</v>
      </c>
      <c r="F1" s="3"/>
      <c r="G1" s="72" t="s">
        <v>5061</v>
      </c>
      <c r="H1" s="72" t="s">
        <v>5063</v>
      </c>
      <c r="I1" s="3" t="s">
        <v>5510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" x14ac:dyDescent="0.2">
      <c r="A2" s="1" t="s">
        <v>960</v>
      </c>
      <c r="B2" s="1">
        <v>5</v>
      </c>
      <c r="C2" s="1">
        <v>10</v>
      </c>
      <c r="D2" s="1" t="s">
        <v>5067</v>
      </c>
      <c r="E2" s="1">
        <v>0</v>
      </c>
      <c r="F2" s="1" t="str">
        <f t="shared" ref="F2:F254" si="0">D2&amp;"_"&amp;E2</f>
        <v>Y_0</v>
      </c>
      <c r="G2" s="73" t="s">
        <v>5511</v>
      </c>
      <c r="H2" s="73" t="s">
        <v>5512</v>
      </c>
      <c r="I2" s="74">
        <v>79.570000000000007</v>
      </c>
      <c r="K2" s="1" t="s">
        <v>5513</v>
      </c>
      <c r="L2" s="1">
        <f t="shared" ref="L2:L5" si="1">COUNTIF(F:F,K2)</f>
        <v>27</v>
      </c>
      <c r="N2" s="34">
        <f>L2/M3</f>
        <v>0.77142857142857146</v>
      </c>
    </row>
    <row r="3" spans="1:26" ht="16" x14ac:dyDescent="0.2">
      <c r="A3" s="1" t="s">
        <v>69</v>
      </c>
      <c r="B3" s="1">
        <v>4</v>
      </c>
      <c r="C3" s="1">
        <v>6</v>
      </c>
      <c r="D3" s="1" t="s">
        <v>5067</v>
      </c>
      <c r="E3" s="1">
        <v>1</v>
      </c>
      <c r="F3" s="1" t="str">
        <f t="shared" si="0"/>
        <v>Y_1</v>
      </c>
      <c r="G3" s="73" t="s">
        <v>5514</v>
      </c>
      <c r="H3" s="73" t="s">
        <v>5515</v>
      </c>
      <c r="I3" s="74">
        <v>99.5</v>
      </c>
      <c r="K3" s="1" t="s">
        <v>5516</v>
      </c>
      <c r="L3" s="1">
        <f t="shared" si="1"/>
        <v>8</v>
      </c>
      <c r="M3" s="1">
        <f>SUM(L2:L3)</f>
        <v>35</v>
      </c>
      <c r="N3" s="34">
        <f>L3/M3</f>
        <v>0.22857142857142856</v>
      </c>
    </row>
    <row r="4" spans="1:26" ht="16" x14ac:dyDescent="0.2">
      <c r="A4" s="1" t="s">
        <v>1086</v>
      </c>
      <c r="B4" s="1">
        <v>4</v>
      </c>
      <c r="C4" s="1">
        <v>6</v>
      </c>
      <c r="D4" s="1" t="s">
        <v>5067</v>
      </c>
      <c r="E4" s="1">
        <v>1</v>
      </c>
      <c r="F4" s="1" t="str">
        <f t="shared" si="0"/>
        <v>Y_1</v>
      </c>
      <c r="G4" s="73" t="s">
        <v>5514</v>
      </c>
      <c r="H4" s="73" t="s">
        <v>5517</v>
      </c>
      <c r="I4" s="74">
        <v>99.183333333333337</v>
      </c>
      <c r="K4" s="1" t="s">
        <v>5518</v>
      </c>
      <c r="L4" s="1">
        <f t="shared" si="1"/>
        <v>95</v>
      </c>
      <c r="N4" s="34">
        <f>L4/M5</f>
        <v>0.43577981651376146</v>
      </c>
    </row>
    <row r="5" spans="1:26" ht="16" x14ac:dyDescent="0.2">
      <c r="A5" s="1" t="s">
        <v>200</v>
      </c>
      <c r="B5" s="1">
        <v>4</v>
      </c>
      <c r="C5" s="1">
        <v>6</v>
      </c>
      <c r="D5" s="1" t="s">
        <v>5067</v>
      </c>
      <c r="E5" s="1">
        <v>1</v>
      </c>
      <c r="F5" s="1" t="str">
        <f t="shared" si="0"/>
        <v>Y_1</v>
      </c>
      <c r="G5" s="73" t="s">
        <v>5514</v>
      </c>
      <c r="H5" s="73" t="s">
        <v>5519</v>
      </c>
      <c r="I5" s="74">
        <v>99.016666666666666</v>
      </c>
      <c r="K5" s="1" t="s">
        <v>5520</v>
      </c>
      <c r="L5" s="1">
        <f t="shared" si="1"/>
        <v>123</v>
      </c>
      <c r="M5" s="1">
        <f>SUM(L4,L5)</f>
        <v>218</v>
      </c>
      <c r="N5" s="34">
        <f>L5/M5</f>
        <v>0.56422018348623848</v>
      </c>
    </row>
    <row r="6" spans="1:26" ht="16" x14ac:dyDescent="0.2">
      <c r="A6" s="1" t="s">
        <v>131</v>
      </c>
      <c r="B6" s="1">
        <v>4</v>
      </c>
      <c r="C6" s="1">
        <v>6</v>
      </c>
      <c r="D6" s="1" t="s">
        <v>5067</v>
      </c>
      <c r="E6" s="1">
        <v>1</v>
      </c>
      <c r="F6" s="1" t="str">
        <f t="shared" si="0"/>
        <v>Y_1</v>
      </c>
      <c r="G6" s="73" t="s">
        <v>5514</v>
      </c>
      <c r="H6" s="73" t="s">
        <v>5521</v>
      </c>
      <c r="I6" s="74">
        <v>98.966666666666654</v>
      </c>
    </row>
    <row r="7" spans="1:26" ht="16" x14ac:dyDescent="0.2">
      <c r="A7" s="1" t="s">
        <v>970</v>
      </c>
      <c r="B7" s="1">
        <v>4</v>
      </c>
      <c r="C7" s="1">
        <v>6</v>
      </c>
      <c r="D7" s="1" t="s">
        <v>5067</v>
      </c>
      <c r="E7" s="1">
        <v>0</v>
      </c>
      <c r="F7" s="1" t="str">
        <f t="shared" si="0"/>
        <v>Y_0</v>
      </c>
      <c r="G7" s="73" t="s">
        <v>5522</v>
      </c>
      <c r="H7" s="73" t="s">
        <v>5523</v>
      </c>
      <c r="I7" s="74">
        <v>98.516666666666666</v>
      </c>
      <c r="K7" s="1" t="s">
        <v>5067</v>
      </c>
      <c r="L7" s="1">
        <f t="shared" ref="L7:L8" si="2">COUNTIF(D:D,K7)</f>
        <v>35</v>
      </c>
      <c r="N7" s="34">
        <f>L7/M8</f>
        <v>0.13833992094861661</v>
      </c>
    </row>
    <row r="8" spans="1:26" ht="16" x14ac:dyDescent="0.2">
      <c r="A8" s="1" t="s">
        <v>935</v>
      </c>
      <c r="B8" s="1">
        <v>4</v>
      </c>
      <c r="C8" s="1">
        <v>6</v>
      </c>
      <c r="D8" s="1" t="s">
        <v>5067</v>
      </c>
      <c r="E8" s="1">
        <v>0</v>
      </c>
      <c r="F8" s="1" t="str">
        <f t="shared" si="0"/>
        <v>Y_0</v>
      </c>
      <c r="G8" s="73" t="s">
        <v>5524</v>
      </c>
      <c r="H8" s="73" t="s">
        <v>5525</v>
      </c>
      <c r="I8" s="74">
        <v>96.666666666666671</v>
      </c>
      <c r="K8" s="1" t="s">
        <v>178</v>
      </c>
      <c r="L8" s="1">
        <f t="shared" si="2"/>
        <v>218</v>
      </c>
      <c r="M8" s="1">
        <f>SUM(L7:L8)</f>
        <v>253</v>
      </c>
      <c r="N8" s="34">
        <f>L8/M8</f>
        <v>0.86166007905138342</v>
      </c>
    </row>
    <row r="9" spans="1:26" ht="16" x14ac:dyDescent="0.2">
      <c r="A9" s="1" t="s">
        <v>771</v>
      </c>
      <c r="B9" s="1">
        <v>4</v>
      </c>
      <c r="C9" s="1">
        <v>6</v>
      </c>
      <c r="D9" s="1" t="s">
        <v>5067</v>
      </c>
      <c r="E9" s="1">
        <v>0</v>
      </c>
      <c r="F9" s="1" t="str">
        <f t="shared" si="0"/>
        <v>Y_0</v>
      </c>
      <c r="G9" s="73" t="s">
        <v>5526</v>
      </c>
      <c r="H9" s="73" t="s">
        <v>5527</v>
      </c>
      <c r="I9" s="74">
        <v>96.133333333333326</v>
      </c>
    </row>
    <row r="10" spans="1:26" ht="16" x14ac:dyDescent="0.2">
      <c r="A10" s="1" t="s">
        <v>1105</v>
      </c>
      <c r="B10" s="1">
        <v>4</v>
      </c>
      <c r="C10" s="1">
        <v>6</v>
      </c>
      <c r="D10" s="1" t="s">
        <v>5067</v>
      </c>
      <c r="E10" s="1">
        <v>0</v>
      </c>
      <c r="F10" s="1" t="str">
        <f t="shared" si="0"/>
        <v>Y_0</v>
      </c>
      <c r="G10" s="73" t="s">
        <v>5526</v>
      </c>
      <c r="H10" s="73" t="s">
        <v>5528</v>
      </c>
      <c r="I10" s="74">
        <v>96.100000000000009</v>
      </c>
      <c r="K10" s="1" t="s">
        <v>5529</v>
      </c>
      <c r="L10" s="1">
        <f>COUNTIF(E:E,1)</f>
        <v>131</v>
      </c>
      <c r="N10" s="34">
        <f>L10/L12</f>
        <v>0.51778656126482214</v>
      </c>
    </row>
    <row r="11" spans="1:26" ht="16" x14ac:dyDescent="0.2">
      <c r="A11" s="1" t="s">
        <v>700</v>
      </c>
      <c r="B11" s="1">
        <v>4</v>
      </c>
      <c r="C11" s="1">
        <v>6</v>
      </c>
      <c r="D11" s="1" t="s">
        <v>5067</v>
      </c>
      <c r="E11" s="1">
        <v>0</v>
      </c>
      <c r="F11" s="1" t="str">
        <f t="shared" si="0"/>
        <v>Y_0</v>
      </c>
      <c r="G11" s="73" t="s">
        <v>5524</v>
      </c>
      <c r="H11" s="73" t="s">
        <v>5530</v>
      </c>
      <c r="I11" s="74">
        <v>91.566666666666663</v>
      </c>
      <c r="K11" s="1" t="s">
        <v>565</v>
      </c>
      <c r="L11" s="1">
        <f>COUNTIF(E:E,0)</f>
        <v>122</v>
      </c>
      <c r="N11" s="34">
        <f>L11/L12</f>
        <v>0.48221343873517786</v>
      </c>
    </row>
    <row r="12" spans="1:26" ht="16" x14ac:dyDescent="0.2">
      <c r="A12" s="1" t="s">
        <v>379</v>
      </c>
      <c r="B12" s="1">
        <v>4</v>
      </c>
      <c r="C12" s="1">
        <v>6</v>
      </c>
      <c r="D12" s="1" t="s">
        <v>5067</v>
      </c>
      <c r="E12" s="1">
        <v>0</v>
      </c>
      <c r="F12" s="1" t="str">
        <f t="shared" si="0"/>
        <v>Y_0</v>
      </c>
      <c r="G12" s="73" t="s">
        <v>5524</v>
      </c>
      <c r="H12" s="73" t="s">
        <v>5531</v>
      </c>
      <c r="I12" s="74">
        <v>90.55</v>
      </c>
      <c r="K12" s="1" t="s">
        <v>82</v>
      </c>
      <c r="L12" s="1">
        <f>SUM(L10:L11)</f>
        <v>253</v>
      </c>
    </row>
    <row r="13" spans="1:26" ht="16" x14ac:dyDescent="0.2">
      <c r="A13" s="1" t="s">
        <v>375</v>
      </c>
      <c r="B13" s="1">
        <v>4</v>
      </c>
      <c r="C13" s="1">
        <v>6</v>
      </c>
      <c r="D13" s="1" t="s">
        <v>5067</v>
      </c>
      <c r="E13" s="1">
        <v>0</v>
      </c>
      <c r="F13" s="1" t="str">
        <f t="shared" si="0"/>
        <v>Y_0</v>
      </c>
      <c r="G13" s="73" t="s">
        <v>5526</v>
      </c>
      <c r="H13" s="73" t="s">
        <v>5532</v>
      </c>
      <c r="I13" s="74">
        <v>85.083333333333329</v>
      </c>
    </row>
    <row r="14" spans="1:26" ht="16" x14ac:dyDescent="0.2">
      <c r="A14" s="1" t="s">
        <v>1068</v>
      </c>
      <c r="B14" s="1">
        <v>4</v>
      </c>
      <c r="C14" s="1">
        <v>6</v>
      </c>
      <c r="D14" s="1" t="s">
        <v>5067</v>
      </c>
      <c r="E14" s="1">
        <v>0</v>
      </c>
      <c r="F14" s="1" t="str">
        <f t="shared" si="0"/>
        <v>Y_0</v>
      </c>
      <c r="G14" s="73" t="s">
        <v>5524</v>
      </c>
      <c r="H14" s="73" t="s">
        <v>5533</v>
      </c>
      <c r="I14" s="74">
        <v>84.3</v>
      </c>
    </row>
    <row r="15" spans="1:26" ht="16" x14ac:dyDescent="0.2">
      <c r="A15" s="1" t="s">
        <v>113</v>
      </c>
      <c r="B15" s="1">
        <v>4</v>
      </c>
      <c r="C15" s="1">
        <v>6</v>
      </c>
      <c r="D15" s="1" t="s">
        <v>5067</v>
      </c>
      <c r="E15" s="1">
        <v>0</v>
      </c>
      <c r="F15" s="1" t="str">
        <f t="shared" si="0"/>
        <v>Y_0</v>
      </c>
      <c r="G15" s="73" t="s">
        <v>5534</v>
      </c>
      <c r="H15" s="73" t="s">
        <v>5535</v>
      </c>
      <c r="I15" s="74">
        <v>79.100000000000009</v>
      </c>
    </row>
    <row r="16" spans="1:26" ht="16" x14ac:dyDescent="0.2">
      <c r="A16" s="1" t="s">
        <v>675</v>
      </c>
      <c r="B16" s="1">
        <v>4</v>
      </c>
      <c r="C16" s="1">
        <v>6</v>
      </c>
      <c r="D16" s="1" t="s">
        <v>5067</v>
      </c>
      <c r="E16" s="1">
        <v>0</v>
      </c>
      <c r="F16" s="1" t="str">
        <f t="shared" si="0"/>
        <v>Y_0</v>
      </c>
      <c r="G16" s="73" t="s">
        <v>5534</v>
      </c>
      <c r="H16" s="73" t="s">
        <v>5536</v>
      </c>
      <c r="I16" s="74">
        <v>77.649999999999991</v>
      </c>
    </row>
    <row r="17" spans="1:9" ht="16" x14ac:dyDescent="0.2">
      <c r="A17" s="1" t="s">
        <v>735</v>
      </c>
      <c r="B17" s="1">
        <v>4</v>
      </c>
      <c r="C17" s="1">
        <v>6</v>
      </c>
      <c r="D17" s="1" t="s">
        <v>5067</v>
      </c>
      <c r="E17" s="1">
        <v>0</v>
      </c>
      <c r="F17" s="1" t="str">
        <f t="shared" si="0"/>
        <v>Y_0</v>
      </c>
      <c r="G17" s="73" t="s">
        <v>5526</v>
      </c>
      <c r="H17" s="73" t="s">
        <v>5537</v>
      </c>
      <c r="I17" s="74">
        <v>76.899999999999991</v>
      </c>
    </row>
    <row r="18" spans="1:9" ht="16" x14ac:dyDescent="0.2">
      <c r="A18" s="1" t="s">
        <v>529</v>
      </c>
      <c r="B18" s="1">
        <v>4</v>
      </c>
      <c r="C18" s="1">
        <v>6</v>
      </c>
      <c r="D18" s="1" t="s">
        <v>5067</v>
      </c>
      <c r="E18" s="1">
        <v>0</v>
      </c>
      <c r="F18" s="1" t="str">
        <f t="shared" si="0"/>
        <v>Y_0</v>
      </c>
      <c r="G18" s="73" t="s">
        <v>5534</v>
      </c>
      <c r="H18" s="73" t="s">
        <v>5538</v>
      </c>
      <c r="I18" s="74">
        <v>75.166666666666671</v>
      </c>
    </row>
    <row r="19" spans="1:9" ht="16" x14ac:dyDescent="0.2">
      <c r="A19" s="1" t="s">
        <v>749</v>
      </c>
      <c r="B19" s="1">
        <v>3</v>
      </c>
      <c r="C19" s="1">
        <v>3</v>
      </c>
      <c r="D19" s="1" t="s">
        <v>178</v>
      </c>
      <c r="E19" s="1">
        <v>1</v>
      </c>
      <c r="F19" s="1" t="str">
        <f t="shared" si="0"/>
        <v>no_1</v>
      </c>
      <c r="G19" s="73" t="s">
        <v>5539</v>
      </c>
      <c r="H19" s="73" t="s">
        <v>5540</v>
      </c>
      <c r="I19" s="74">
        <v>99.833333333333329</v>
      </c>
    </row>
    <row r="20" spans="1:9" ht="16" x14ac:dyDescent="0.2">
      <c r="A20" s="1" t="s">
        <v>181</v>
      </c>
      <c r="B20" s="1">
        <v>3</v>
      </c>
      <c r="C20" s="1">
        <v>3</v>
      </c>
      <c r="D20" s="1" t="s">
        <v>178</v>
      </c>
      <c r="E20" s="1">
        <v>1</v>
      </c>
      <c r="F20" s="1" t="str">
        <f t="shared" si="0"/>
        <v>no_1</v>
      </c>
      <c r="G20" s="73" t="s">
        <v>5539</v>
      </c>
      <c r="H20" s="73" t="s">
        <v>5541</v>
      </c>
      <c r="I20" s="74">
        <v>99.733333333333348</v>
      </c>
    </row>
    <row r="21" spans="1:9" ht="15.75" customHeight="1" x14ac:dyDescent="0.2">
      <c r="A21" s="1" t="s">
        <v>782</v>
      </c>
      <c r="B21" s="1">
        <v>3</v>
      </c>
      <c r="C21" s="1">
        <v>3</v>
      </c>
      <c r="D21" s="1" t="s">
        <v>178</v>
      </c>
      <c r="E21" s="1">
        <v>1</v>
      </c>
      <c r="F21" s="1" t="str">
        <f t="shared" si="0"/>
        <v>no_1</v>
      </c>
      <c r="G21" s="73" t="s">
        <v>5539</v>
      </c>
      <c r="H21" s="73" t="s">
        <v>5542</v>
      </c>
      <c r="I21" s="74">
        <v>99.7</v>
      </c>
    </row>
    <row r="22" spans="1:9" ht="15.75" customHeight="1" x14ac:dyDescent="0.2">
      <c r="A22" s="1" t="s">
        <v>319</v>
      </c>
      <c r="B22" s="1">
        <v>3</v>
      </c>
      <c r="C22" s="1">
        <v>3</v>
      </c>
      <c r="D22" s="1" t="s">
        <v>178</v>
      </c>
      <c r="E22" s="1">
        <v>1</v>
      </c>
      <c r="F22" s="1" t="str">
        <f t="shared" si="0"/>
        <v>no_1</v>
      </c>
      <c r="G22" s="73" t="s">
        <v>5539</v>
      </c>
      <c r="H22" s="73" t="s">
        <v>5543</v>
      </c>
      <c r="I22" s="74">
        <v>99.600000000000009</v>
      </c>
    </row>
    <row r="23" spans="1:9" ht="15.75" customHeight="1" x14ac:dyDescent="0.2">
      <c r="A23" s="1" t="s">
        <v>471</v>
      </c>
      <c r="B23" s="1">
        <v>3</v>
      </c>
      <c r="C23" s="1">
        <v>3</v>
      </c>
      <c r="D23" s="1" t="s">
        <v>178</v>
      </c>
      <c r="E23" s="1">
        <v>1</v>
      </c>
      <c r="F23" s="1" t="str">
        <f t="shared" si="0"/>
        <v>no_1</v>
      </c>
      <c r="G23" s="73" t="s">
        <v>5539</v>
      </c>
      <c r="H23" s="73" t="s">
        <v>5544</v>
      </c>
      <c r="I23" s="74">
        <v>99.600000000000009</v>
      </c>
    </row>
    <row r="24" spans="1:9" ht="15.75" customHeight="1" x14ac:dyDescent="0.2">
      <c r="A24" s="1" t="s">
        <v>809</v>
      </c>
      <c r="B24" s="1">
        <v>3</v>
      </c>
      <c r="C24" s="1">
        <v>3</v>
      </c>
      <c r="D24" s="1" t="s">
        <v>178</v>
      </c>
      <c r="E24" s="1">
        <v>1</v>
      </c>
      <c r="F24" s="1" t="str">
        <f t="shared" si="0"/>
        <v>no_1</v>
      </c>
      <c r="G24" s="73" t="s">
        <v>5539</v>
      </c>
      <c r="H24" s="73" t="s">
        <v>5545</v>
      </c>
      <c r="I24" s="74">
        <v>99.566666666666663</v>
      </c>
    </row>
    <row r="25" spans="1:9" ht="15.75" customHeight="1" x14ac:dyDescent="0.2">
      <c r="A25" s="1" t="s">
        <v>52</v>
      </c>
      <c r="B25" s="1">
        <v>3</v>
      </c>
      <c r="C25" s="1">
        <v>3</v>
      </c>
      <c r="D25" s="1" t="s">
        <v>178</v>
      </c>
      <c r="E25" s="1">
        <v>1</v>
      </c>
      <c r="F25" s="1" t="str">
        <f t="shared" si="0"/>
        <v>no_1</v>
      </c>
      <c r="G25" s="73" t="s">
        <v>5539</v>
      </c>
      <c r="H25" s="73" t="s">
        <v>5546</v>
      </c>
      <c r="I25" s="74">
        <v>99.5</v>
      </c>
    </row>
    <row r="26" spans="1:9" ht="15.75" customHeight="1" x14ac:dyDescent="0.2">
      <c r="A26" s="1" t="s">
        <v>822</v>
      </c>
      <c r="B26" s="1">
        <v>3</v>
      </c>
      <c r="C26" s="1">
        <v>3</v>
      </c>
      <c r="D26" s="1" t="s">
        <v>178</v>
      </c>
      <c r="E26" s="1">
        <v>1</v>
      </c>
      <c r="F26" s="1" t="str">
        <f t="shared" si="0"/>
        <v>no_1</v>
      </c>
      <c r="G26" s="73" t="s">
        <v>5539</v>
      </c>
      <c r="H26" s="73" t="s">
        <v>5547</v>
      </c>
      <c r="I26" s="74">
        <v>99.466666666666654</v>
      </c>
    </row>
    <row r="27" spans="1:9" ht="15.75" customHeight="1" x14ac:dyDescent="0.2">
      <c r="A27" s="1" t="s">
        <v>214</v>
      </c>
      <c r="B27" s="1">
        <v>3</v>
      </c>
      <c r="C27" s="1">
        <v>3</v>
      </c>
      <c r="D27" s="1" t="s">
        <v>5067</v>
      </c>
      <c r="E27" s="1">
        <v>1</v>
      </c>
      <c r="F27" s="1" t="str">
        <f t="shared" si="0"/>
        <v>Y_1</v>
      </c>
      <c r="G27" s="73" t="s">
        <v>5539</v>
      </c>
      <c r="H27" s="73" t="s">
        <v>5548</v>
      </c>
      <c r="I27" s="74">
        <v>99.433333333333337</v>
      </c>
    </row>
    <row r="28" spans="1:9" ht="15.75" customHeight="1" x14ac:dyDescent="0.2">
      <c r="A28" s="1" t="s">
        <v>138</v>
      </c>
      <c r="B28" s="1">
        <v>3</v>
      </c>
      <c r="C28" s="1">
        <v>3</v>
      </c>
      <c r="D28" s="1" t="s">
        <v>5067</v>
      </c>
      <c r="E28" s="1">
        <v>1</v>
      </c>
      <c r="F28" s="1" t="str">
        <f t="shared" si="0"/>
        <v>Y_1</v>
      </c>
      <c r="G28" s="73" t="s">
        <v>5539</v>
      </c>
      <c r="H28" s="73" t="s">
        <v>5549</v>
      </c>
      <c r="I28" s="74">
        <v>99.266666666666666</v>
      </c>
    </row>
    <row r="29" spans="1:9" ht="15.75" customHeight="1" x14ac:dyDescent="0.2">
      <c r="A29" s="1" t="s">
        <v>1150</v>
      </c>
      <c r="B29" s="1">
        <v>3</v>
      </c>
      <c r="C29" s="1">
        <v>3</v>
      </c>
      <c r="D29" s="1" t="s">
        <v>178</v>
      </c>
      <c r="E29" s="1">
        <v>1</v>
      </c>
      <c r="F29" s="1" t="str">
        <f t="shared" si="0"/>
        <v>no_1</v>
      </c>
      <c r="G29" s="73" t="s">
        <v>5539</v>
      </c>
      <c r="H29" s="73" t="s">
        <v>5550</v>
      </c>
      <c r="I29" s="74">
        <v>99.13333333333334</v>
      </c>
    </row>
    <row r="30" spans="1:9" ht="15.75" customHeight="1" x14ac:dyDescent="0.2">
      <c r="A30" s="1" t="s">
        <v>922</v>
      </c>
      <c r="B30" s="1">
        <v>3</v>
      </c>
      <c r="C30" s="1">
        <v>3</v>
      </c>
      <c r="D30" s="1" t="s">
        <v>178</v>
      </c>
      <c r="E30" s="1">
        <v>1</v>
      </c>
      <c r="F30" s="1" t="str">
        <f t="shared" si="0"/>
        <v>no_1</v>
      </c>
      <c r="G30" s="73" t="s">
        <v>5539</v>
      </c>
      <c r="H30" s="73" t="s">
        <v>5551</v>
      </c>
      <c r="I30" s="74">
        <v>99.133333333333326</v>
      </c>
    </row>
    <row r="31" spans="1:9" ht="15.75" customHeight="1" x14ac:dyDescent="0.2">
      <c r="A31" s="1" t="s">
        <v>815</v>
      </c>
      <c r="B31" s="1">
        <v>3</v>
      </c>
      <c r="C31" s="1">
        <v>3</v>
      </c>
      <c r="D31" s="1" t="s">
        <v>178</v>
      </c>
      <c r="E31" s="1">
        <v>1</v>
      </c>
      <c r="F31" s="1" t="str">
        <f t="shared" si="0"/>
        <v>no_1</v>
      </c>
      <c r="G31" s="73" t="s">
        <v>5539</v>
      </c>
      <c r="H31" s="73" t="s">
        <v>5552</v>
      </c>
      <c r="I31" s="74">
        <v>99.100000000000009</v>
      </c>
    </row>
    <row r="32" spans="1:9" ht="15.75" customHeight="1" x14ac:dyDescent="0.2">
      <c r="A32" s="1" t="s">
        <v>835</v>
      </c>
      <c r="B32" s="1">
        <v>3</v>
      </c>
      <c r="C32" s="1">
        <v>3</v>
      </c>
      <c r="D32" s="1" t="s">
        <v>178</v>
      </c>
      <c r="E32" s="1">
        <v>1</v>
      </c>
      <c r="F32" s="1" t="str">
        <f t="shared" si="0"/>
        <v>no_1</v>
      </c>
      <c r="G32" s="73" t="s">
        <v>5539</v>
      </c>
      <c r="H32" s="73" t="s">
        <v>5553</v>
      </c>
      <c r="I32" s="74">
        <v>98.933333333333323</v>
      </c>
    </row>
    <row r="33" spans="1:9" ht="15.75" customHeight="1" x14ac:dyDescent="0.2">
      <c r="A33" s="1" t="s">
        <v>790</v>
      </c>
      <c r="B33" s="1">
        <v>3</v>
      </c>
      <c r="C33" s="1">
        <v>3</v>
      </c>
      <c r="D33" s="1" t="s">
        <v>178</v>
      </c>
      <c r="E33" s="1">
        <v>0</v>
      </c>
      <c r="F33" s="1" t="str">
        <f t="shared" si="0"/>
        <v>no_0</v>
      </c>
      <c r="G33" s="73" t="s">
        <v>5554</v>
      </c>
      <c r="H33" s="73" t="s">
        <v>5555</v>
      </c>
      <c r="I33" s="74">
        <v>98</v>
      </c>
    </row>
    <row r="34" spans="1:9" ht="15.75" customHeight="1" x14ac:dyDescent="0.2">
      <c r="A34" s="1" t="s">
        <v>851</v>
      </c>
      <c r="B34" s="1">
        <v>3</v>
      </c>
      <c r="C34" s="1">
        <v>3</v>
      </c>
      <c r="D34" s="1" t="s">
        <v>178</v>
      </c>
      <c r="E34" s="1">
        <v>0</v>
      </c>
      <c r="F34" s="1" t="str">
        <f t="shared" si="0"/>
        <v>no_0</v>
      </c>
      <c r="G34" s="73" t="s">
        <v>5554</v>
      </c>
      <c r="H34" s="73" t="s">
        <v>5556</v>
      </c>
      <c r="I34" s="74">
        <v>97.8</v>
      </c>
    </row>
    <row r="35" spans="1:9" ht="15.75" customHeight="1" x14ac:dyDescent="0.2">
      <c r="A35" s="1" t="s">
        <v>832</v>
      </c>
      <c r="B35" s="1">
        <v>3</v>
      </c>
      <c r="C35" s="1">
        <v>3</v>
      </c>
      <c r="D35" s="1" t="s">
        <v>178</v>
      </c>
      <c r="E35" s="1">
        <v>0</v>
      </c>
      <c r="F35" s="1" t="str">
        <f t="shared" si="0"/>
        <v>no_0</v>
      </c>
      <c r="G35" s="73" t="s">
        <v>5554</v>
      </c>
      <c r="H35" s="73" t="s">
        <v>5557</v>
      </c>
      <c r="I35" s="74">
        <v>97.133333333333326</v>
      </c>
    </row>
    <row r="36" spans="1:9" ht="15.75" customHeight="1" x14ac:dyDescent="0.2">
      <c r="A36" s="1" t="s">
        <v>884</v>
      </c>
      <c r="B36" s="1">
        <v>3</v>
      </c>
      <c r="C36" s="1">
        <v>3</v>
      </c>
      <c r="D36" s="1" t="s">
        <v>178</v>
      </c>
      <c r="E36" s="1">
        <v>0</v>
      </c>
      <c r="F36" s="1" t="str">
        <f t="shared" si="0"/>
        <v>no_0</v>
      </c>
      <c r="G36" s="73" t="s">
        <v>5554</v>
      </c>
      <c r="H36" s="73" t="s">
        <v>5558</v>
      </c>
      <c r="I36" s="74">
        <v>96.233333333333348</v>
      </c>
    </row>
    <row r="37" spans="1:9" ht="15.75" customHeight="1" x14ac:dyDescent="0.2">
      <c r="A37" s="1" t="s">
        <v>617</v>
      </c>
      <c r="B37" s="1">
        <v>3</v>
      </c>
      <c r="C37" s="1">
        <v>3</v>
      </c>
      <c r="D37" s="1" t="s">
        <v>5067</v>
      </c>
      <c r="E37" s="1">
        <v>0</v>
      </c>
      <c r="F37" s="1" t="str">
        <f t="shared" si="0"/>
        <v>Y_0</v>
      </c>
      <c r="G37" s="73" t="s">
        <v>5559</v>
      </c>
      <c r="H37" s="73" t="s">
        <v>5560</v>
      </c>
      <c r="I37" s="74">
        <v>94.59999999999998</v>
      </c>
    </row>
    <row r="38" spans="1:9" ht="15.75" customHeight="1" x14ac:dyDescent="0.2">
      <c r="A38" s="1" t="s">
        <v>1234</v>
      </c>
      <c r="B38" s="1">
        <v>3</v>
      </c>
      <c r="C38" s="1">
        <v>3</v>
      </c>
      <c r="D38" s="1" t="s">
        <v>5067</v>
      </c>
      <c r="E38" s="1">
        <v>0</v>
      </c>
      <c r="F38" s="1" t="str">
        <f t="shared" si="0"/>
        <v>Y_0</v>
      </c>
      <c r="G38" s="73" t="s">
        <v>5554</v>
      </c>
      <c r="H38" s="73" t="s">
        <v>5561</v>
      </c>
      <c r="I38" s="74">
        <v>92.966666666666654</v>
      </c>
    </row>
    <row r="39" spans="1:9" ht="15.75" customHeight="1" x14ac:dyDescent="0.2">
      <c r="A39" s="1" t="s">
        <v>369</v>
      </c>
      <c r="B39" s="1">
        <v>3</v>
      </c>
      <c r="C39" s="1">
        <v>3</v>
      </c>
      <c r="D39" s="1" t="s">
        <v>178</v>
      </c>
      <c r="E39" s="1">
        <v>0</v>
      </c>
      <c r="F39" s="1" t="str">
        <f t="shared" si="0"/>
        <v>no_0</v>
      </c>
      <c r="G39" s="73" t="s">
        <v>5559</v>
      </c>
      <c r="H39" s="73" t="s">
        <v>5562</v>
      </c>
      <c r="I39" s="74">
        <v>92.7</v>
      </c>
    </row>
    <row r="40" spans="1:9" ht="15.75" customHeight="1" x14ac:dyDescent="0.2">
      <c r="A40" s="1" t="s">
        <v>1072</v>
      </c>
      <c r="B40" s="1">
        <v>3</v>
      </c>
      <c r="C40" s="1">
        <v>3</v>
      </c>
      <c r="D40" s="1" t="s">
        <v>5067</v>
      </c>
      <c r="E40" s="1">
        <v>0</v>
      </c>
      <c r="F40" s="1" t="str">
        <f t="shared" si="0"/>
        <v>Y_0</v>
      </c>
      <c r="G40" s="73" t="s">
        <v>5554</v>
      </c>
      <c r="H40" s="73" t="s">
        <v>5563</v>
      </c>
      <c r="I40" s="74">
        <v>92.166666666666671</v>
      </c>
    </row>
    <row r="41" spans="1:9" ht="15.75" customHeight="1" x14ac:dyDescent="0.2">
      <c r="A41" s="1" t="s">
        <v>869</v>
      </c>
      <c r="B41" s="1">
        <v>3</v>
      </c>
      <c r="C41" s="1">
        <v>3</v>
      </c>
      <c r="D41" s="1" t="s">
        <v>178</v>
      </c>
      <c r="E41" s="1">
        <v>0</v>
      </c>
      <c r="F41" s="1" t="str">
        <f t="shared" si="0"/>
        <v>no_0</v>
      </c>
      <c r="G41" s="73" t="s">
        <v>5559</v>
      </c>
      <c r="H41" s="73" t="s">
        <v>5564</v>
      </c>
      <c r="I41" s="74">
        <v>91.866666666666674</v>
      </c>
    </row>
    <row r="42" spans="1:9" ht="15.75" customHeight="1" x14ac:dyDescent="0.2">
      <c r="A42" s="1" t="s">
        <v>861</v>
      </c>
      <c r="B42" s="1">
        <v>3</v>
      </c>
      <c r="C42" s="1">
        <v>3</v>
      </c>
      <c r="D42" s="1" t="s">
        <v>178</v>
      </c>
      <c r="E42" s="1">
        <v>0</v>
      </c>
      <c r="F42" s="1" t="str">
        <f t="shared" si="0"/>
        <v>no_0</v>
      </c>
      <c r="G42" s="73" t="s">
        <v>5554</v>
      </c>
      <c r="H42" s="73" t="s">
        <v>5565</v>
      </c>
      <c r="I42" s="74">
        <v>90.566666666666677</v>
      </c>
    </row>
    <row r="43" spans="1:9" ht="15.75" customHeight="1" x14ac:dyDescent="0.2">
      <c r="A43" s="1" t="s">
        <v>895</v>
      </c>
      <c r="B43" s="1">
        <v>3</v>
      </c>
      <c r="C43" s="1">
        <v>3</v>
      </c>
      <c r="D43" s="1" t="s">
        <v>178</v>
      </c>
      <c r="E43" s="1">
        <v>0</v>
      </c>
      <c r="F43" s="1" t="str">
        <f t="shared" si="0"/>
        <v>no_0</v>
      </c>
      <c r="G43" s="73" t="s">
        <v>5559</v>
      </c>
      <c r="H43" s="73" t="s">
        <v>5566</v>
      </c>
      <c r="I43" s="74">
        <v>89.366666666666674</v>
      </c>
    </row>
    <row r="44" spans="1:9" ht="15.75" customHeight="1" x14ac:dyDescent="0.2">
      <c r="A44" s="1" t="s">
        <v>1052</v>
      </c>
      <c r="B44" s="1">
        <v>3</v>
      </c>
      <c r="C44" s="1">
        <v>3</v>
      </c>
      <c r="D44" s="1" t="s">
        <v>178</v>
      </c>
      <c r="E44" s="1">
        <v>0</v>
      </c>
      <c r="F44" s="1" t="str">
        <f t="shared" si="0"/>
        <v>no_0</v>
      </c>
      <c r="G44" s="73" t="s">
        <v>5554</v>
      </c>
      <c r="H44" s="73" t="s">
        <v>5567</v>
      </c>
      <c r="I44" s="74">
        <v>88.933333333333323</v>
      </c>
    </row>
    <row r="45" spans="1:9" ht="15.75" customHeight="1" x14ac:dyDescent="0.2">
      <c r="A45" s="1" t="s">
        <v>1095</v>
      </c>
      <c r="B45" s="1">
        <v>3</v>
      </c>
      <c r="C45" s="1">
        <v>3</v>
      </c>
      <c r="D45" s="1" t="s">
        <v>5067</v>
      </c>
      <c r="E45" s="1">
        <v>0</v>
      </c>
      <c r="F45" s="1" t="str">
        <f t="shared" si="0"/>
        <v>Y_0</v>
      </c>
      <c r="G45" s="73" t="s">
        <v>5554</v>
      </c>
      <c r="H45" s="73" t="s">
        <v>5568</v>
      </c>
      <c r="I45" s="74">
        <v>88.833333333333329</v>
      </c>
    </row>
    <row r="46" spans="1:9" ht="15.75" customHeight="1" x14ac:dyDescent="0.2">
      <c r="A46" s="1" t="s">
        <v>524</v>
      </c>
      <c r="B46" s="1">
        <v>3</v>
      </c>
      <c r="C46" s="1">
        <v>3</v>
      </c>
      <c r="D46" s="1" t="s">
        <v>5067</v>
      </c>
      <c r="E46" s="1">
        <v>0</v>
      </c>
      <c r="F46" s="1" t="str">
        <f t="shared" si="0"/>
        <v>Y_0</v>
      </c>
      <c r="G46" s="73" t="s">
        <v>5559</v>
      </c>
      <c r="H46" s="73" t="s">
        <v>5569</v>
      </c>
      <c r="I46" s="74">
        <v>88.600000000000009</v>
      </c>
    </row>
    <row r="47" spans="1:9" ht="15.75" customHeight="1" x14ac:dyDescent="0.2">
      <c r="A47" s="1" t="s">
        <v>1074</v>
      </c>
      <c r="B47" s="1">
        <v>3</v>
      </c>
      <c r="C47" s="1">
        <v>3</v>
      </c>
      <c r="D47" s="1" t="s">
        <v>5067</v>
      </c>
      <c r="E47" s="1">
        <v>0</v>
      </c>
      <c r="F47" s="1" t="str">
        <f t="shared" si="0"/>
        <v>Y_0</v>
      </c>
      <c r="G47" s="73" t="s">
        <v>5559</v>
      </c>
      <c r="H47" s="73" t="s">
        <v>5570</v>
      </c>
      <c r="I47" s="74">
        <v>86.566666666666663</v>
      </c>
    </row>
    <row r="48" spans="1:9" ht="15.75" customHeight="1" x14ac:dyDescent="0.2">
      <c r="A48" s="1" t="s">
        <v>504</v>
      </c>
      <c r="B48" s="1">
        <v>3</v>
      </c>
      <c r="C48" s="1">
        <v>3</v>
      </c>
      <c r="D48" s="1" t="s">
        <v>5067</v>
      </c>
      <c r="E48" s="1">
        <v>0</v>
      </c>
      <c r="F48" s="1" t="str">
        <f t="shared" si="0"/>
        <v>Y_0</v>
      </c>
      <c r="G48" s="73" t="s">
        <v>5559</v>
      </c>
      <c r="H48" s="73" t="s">
        <v>5571</v>
      </c>
      <c r="I48" s="74">
        <v>86.133333333333326</v>
      </c>
    </row>
    <row r="49" spans="1:9" ht="15.75" customHeight="1" x14ac:dyDescent="0.2">
      <c r="A49" s="1" t="s">
        <v>754</v>
      </c>
      <c r="B49" s="1">
        <v>3</v>
      </c>
      <c r="C49" s="1">
        <v>3</v>
      </c>
      <c r="D49" s="1" t="s">
        <v>5067</v>
      </c>
      <c r="E49" s="1">
        <v>0</v>
      </c>
      <c r="F49" s="1" t="str">
        <f t="shared" si="0"/>
        <v>Y_0</v>
      </c>
      <c r="G49" s="73" t="s">
        <v>5559</v>
      </c>
      <c r="H49" s="73" t="s">
        <v>5572</v>
      </c>
      <c r="I49" s="74">
        <v>85.333333333333329</v>
      </c>
    </row>
    <row r="50" spans="1:9" ht="15.75" customHeight="1" x14ac:dyDescent="0.2">
      <c r="A50" s="1" t="s">
        <v>1018</v>
      </c>
      <c r="B50" s="1">
        <v>3</v>
      </c>
      <c r="C50" s="1">
        <v>3</v>
      </c>
      <c r="D50" s="1" t="s">
        <v>178</v>
      </c>
      <c r="E50" s="1">
        <v>0</v>
      </c>
      <c r="F50" s="1" t="str">
        <f t="shared" si="0"/>
        <v>no_0</v>
      </c>
      <c r="G50" s="73" t="s">
        <v>5554</v>
      </c>
      <c r="H50" s="73" t="s">
        <v>5573</v>
      </c>
      <c r="I50" s="74">
        <v>85.066666666666663</v>
      </c>
    </row>
    <row r="51" spans="1:9" ht="15.75" customHeight="1" x14ac:dyDescent="0.2">
      <c r="A51" s="1" t="s">
        <v>1023</v>
      </c>
      <c r="B51" s="1">
        <v>3</v>
      </c>
      <c r="C51" s="1">
        <v>3</v>
      </c>
      <c r="D51" s="1" t="s">
        <v>178</v>
      </c>
      <c r="E51" s="1">
        <v>0</v>
      </c>
      <c r="F51" s="1" t="str">
        <f t="shared" si="0"/>
        <v>no_0</v>
      </c>
      <c r="G51" s="73" t="s">
        <v>5554</v>
      </c>
      <c r="H51" s="73" t="s">
        <v>5574</v>
      </c>
      <c r="I51" s="74">
        <v>79.899999999999991</v>
      </c>
    </row>
    <row r="52" spans="1:9" ht="15.75" customHeight="1" x14ac:dyDescent="0.2">
      <c r="A52" s="1" t="s">
        <v>1024</v>
      </c>
      <c r="B52" s="1">
        <v>3</v>
      </c>
      <c r="C52" s="1">
        <v>3</v>
      </c>
      <c r="D52" s="1" t="s">
        <v>178</v>
      </c>
      <c r="E52" s="1">
        <v>0</v>
      </c>
      <c r="F52" s="1" t="str">
        <f t="shared" si="0"/>
        <v>no_0</v>
      </c>
      <c r="G52" s="73" t="s">
        <v>5554</v>
      </c>
      <c r="H52" s="73" t="s">
        <v>5575</v>
      </c>
      <c r="I52" s="74">
        <v>79.86666666666666</v>
      </c>
    </row>
    <row r="53" spans="1:9" ht="15.75" customHeight="1" x14ac:dyDescent="0.2">
      <c r="A53" s="1" t="s">
        <v>1025</v>
      </c>
      <c r="B53" s="1">
        <v>3</v>
      </c>
      <c r="C53" s="1">
        <v>3</v>
      </c>
      <c r="D53" s="1" t="s">
        <v>178</v>
      </c>
      <c r="E53" s="1">
        <v>0</v>
      </c>
      <c r="F53" s="1" t="str">
        <f t="shared" si="0"/>
        <v>no_0</v>
      </c>
      <c r="G53" s="73" t="s">
        <v>5554</v>
      </c>
      <c r="H53" s="73" t="s">
        <v>5576</v>
      </c>
      <c r="I53" s="74">
        <v>79.533333333333331</v>
      </c>
    </row>
    <row r="54" spans="1:9" ht="15.75" customHeight="1" x14ac:dyDescent="0.2">
      <c r="A54" s="1" t="s">
        <v>850</v>
      </c>
      <c r="B54" s="1">
        <v>3</v>
      </c>
      <c r="C54" s="1">
        <v>3</v>
      </c>
      <c r="D54" s="1" t="s">
        <v>178</v>
      </c>
      <c r="E54" s="1">
        <v>0</v>
      </c>
      <c r="F54" s="1" t="str">
        <f t="shared" si="0"/>
        <v>no_0</v>
      </c>
      <c r="G54" s="73" t="s">
        <v>5554</v>
      </c>
      <c r="H54" s="73" t="s">
        <v>5577</v>
      </c>
      <c r="I54" s="74">
        <v>79.5</v>
      </c>
    </row>
    <row r="55" spans="1:9" ht="15.75" customHeight="1" x14ac:dyDescent="0.2">
      <c r="A55" s="1" t="s">
        <v>527</v>
      </c>
      <c r="B55" s="1">
        <v>3</v>
      </c>
      <c r="C55" s="1">
        <v>3</v>
      </c>
      <c r="D55" s="1" t="s">
        <v>5067</v>
      </c>
      <c r="E55" s="1">
        <v>0</v>
      </c>
      <c r="F55" s="1" t="str">
        <f t="shared" si="0"/>
        <v>Y_0</v>
      </c>
      <c r="G55" s="73" t="s">
        <v>5554</v>
      </c>
      <c r="H55" s="73" t="s">
        <v>5578</v>
      </c>
      <c r="I55" s="74">
        <v>79.399999999999991</v>
      </c>
    </row>
    <row r="56" spans="1:9" ht="15.75" customHeight="1" x14ac:dyDescent="0.2">
      <c r="A56" s="1" t="s">
        <v>291</v>
      </c>
      <c r="B56" s="1">
        <v>3</v>
      </c>
      <c r="C56" s="1">
        <v>3</v>
      </c>
      <c r="D56" s="1" t="s">
        <v>5067</v>
      </c>
      <c r="E56" s="1">
        <v>0</v>
      </c>
      <c r="F56" s="1" t="str">
        <f t="shared" si="0"/>
        <v>Y_0</v>
      </c>
      <c r="G56" s="73" t="s">
        <v>5554</v>
      </c>
      <c r="H56" s="73" t="s">
        <v>5579</v>
      </c>
      <c r="I56" s="74">
        <v>79.36666666666666</v>
      </c>
    </row>
    <row r="57" spans="1:9" ht="15.75" customHeight="1" x14ac:dyDescent="0.2">
      <c r="A57" s="1" t="s">
        <v>1054</v>
      </c>
      <c r="B57" s="1">
        <v>3</v>
      </c>
      <c r="C57" s="1">
        <v>3</v>
      </c>
      <c r="D57" s="1" t="s">
        <v>178</v>
      </c>
      <c r="E57" s="1">
        <v>0</v>
      </c>
      <c r="F57" s="1" t="str">
        <f t="shared" si="0"/>
        <v>no_0</v>
      </c>
      <c r="G57" s="73" t="s">
        <v>5559</v>
      </c>
      <c r="H57" s="73" t="s">
        <v>5580</v>
      </c>
      <c r="I57" s="74">
        <v>78.833333333333329</v>
      </c>
    </row>
    <row r="58" spans="1:9" ht="15.75" customHeight="1" x14ac:dyDescent="0.2">
      <c r="A58" s="1" t="s">
        <v>614</v>
      </c>
      <c r="B58" s="1">
        <v>3</v>
      </c>
      <c r="C58" s="1">
        <v>3</v>
      </c>
      <c r="D58" s="1" t="s">
        <v>178</v>
      </c>
      <c r="E58" s="1">
        <v>0</v>
      </c>
      <c r="F58" s="1" t="str">
        <f t="shared" si="0"/>
        <v>no_0</v>
      </c>
      <c r="G58" s="73" t="s">
        <v>5559</v>
      </c>
      <c r="H58" s="73" t="s">
        <v>5581</v>
      </c>
      <c r="I58" s="74">
        <v>78.766666666666666</v>
      </c>
    </row>
    <row r="59" spans="1:9" ht="15.75" customHeight="1" x14ac:dyDescent="0.2">
      <c r="A59" s="1" t="s">
        <v>1290</v>
      </c>
      <c r="B59" s="1">
        <v>3</v>
      </c>
      <c r="C59" s="1">
        <v>3</v>
      </c>
      <c r="D59" s="1" t="s">
        <v>5067</v>
      </c>
      <c r="E59" s="1">
        <v>0</v>
      </c>
      <c r="F59" s="1" t="str">
        <f t="shared" si="0"/>
        <v>Y_0</v>
      </c>
      <c r="G59" s="73" t="s">
        <v>5559</v>
      </c>
      <c r="H59" s="73" t="s">
        <v>5582</v>
      </c>
      <c r="I59" s="74">
        <v>74.566666666666663</v>
      </c>
    </row>
    <row r="60" spans="1:9" ht="15.75" customHeight="1" x14ac:dyDescent="0.2">
      <c r="A60" s="1" t="s">
        <v>359</v>
      </c>
      <c r="B60" s="1">
        <v>3</v>
      </c>
      <c r="C60" s="1">
        <v>3</v>
      </c>
      <c r="D60" s="1" t="s">
        <v>5067</v>
      </c>
      <c r="E60" s="1">
        <v>0</v>
      </c>
      <c r="F60" s="1" t="str">
        <f t="shared" si="0"/>
        <v>Y_0</v>
      </c>
      <c r="G60" s="73" t="s">
        <v>5559</v>
      </c>
      <c r="H60" s="73" t="s">
        <v>5583</v>
      </c>
      <c r="I60" s="74">
        <v>73.8</v>
      </c>
    </row>
    <row r="61" spans="1:9" ht="15.75" customHeight="1" x14ac:dyDescent="0.2">
      <c r="A61" s="1" t="s">
        <v>206</v>
      </c>
      <c r="B61" s="1">
        <v>3</v>
      </c>
      <c r="C61" s="1">
        <v>3</v>
      </c>
      <c r="D61" s="1" t="s">
        <v>178</v>
      </c>
      <c r="E61" s="1">
        <v>0</v>
      </c>
      <c r="F61" s="1" t="str">
        <f t="shared" si="0"/>
        <v>no_0</v>
      </c>
      <c r="G61" s="73" t="s">
        <v>5559</v>
      </c>
      <c r="H61" s="73" t="s">
        <v>5584</v>
      </c>
      <c r="I61" s="74">
        <v>72.233333333333334</v>
      </c>
    </row>
    <row r="62" spans="1:9" ht="15.75" customHeight="1" x14ac:dyDescent="0.2">
      <c r="A62" s="1" t="s">
        <v>409</v>
      </c>
      <c r="B62" s="1">
        <v>2</v>
      </c>
      <c r="C62" s="1">
        <v>1</v>
      </c>
      <c r="D62" s="1" t="s">
        <v>178</v>
      </c>
      <c r="E62" s="1">
        <v>1</v>
      </c>
      <c r="F62" s="1" t="str">
        <f t="shared" si="0"/>
        <v>no_1</v>
      </c>
      <c r="G62" s="73">
        <v>1</v>
      </c>
      <c r="H62" s="73">
        <v>99.9</v>
      </c>
      <c r="I62" s="74">
        <v>99.9</v>
      </c>
    </row>
    <row r="63" spans="1:9" ht="15.75" customHeight="1" x14ac:dyDescent="0.2">
      <c r="A63" s="1" t="s">
        <v>420</v>
      </c>
      <c r="B63" s="1">
        <v>2</v>
      </c>
      <c r="C63" s="1">
        <v>1</v>
      </c>
      <c r="D63" s="1" t="s">
        <v>178</v>
      </c>
      <c r="E63" s="1">
        <v>1</v>
      </c>
      <c r="F63" s="1" t="str">
        <f t="shared" si="0"/>
        <v>no_1</v>
      </c>
      <c r="G63" s="73">
        <v>1</v>
      </c>
      <c r="H63" s="73">
        <v>99.9</v>
      </c>
      <c r="I63" s="74">
        <v>99.9</v>
      </c>
    </row>
    <row r="64" spans="1:9" ht="15.75" customHeight="1" x14ac:dyDescent="0.2">
      <c r="A64" s="1" t="s">
        <v>666</v>
      </c>
      <c r="B64" s="1">
        <v>2</v>
      </c>
      <c r="C64" s="1">
        <v>1</v>
      </c>
      <c r="D64" s="1" t="s">
        <v>178</v>
      </c>
      <c r="E64" s="1">
        <v>1</v>
      </c>
      <c r="F64" s="1" t="str">
        <f t="shared" si="0"/>
        <v>no_1</v>
      </c>
      <c r="G64" s="73">
        <v>1</v>
      </c>
      <c r="H64" s="73">
        <v>99.9</v>
      </c>
      <c r="I64" s="74">
        <v>99.9</v>
      </c>
    </row>
    <row r="65" spans="1:9" ht="15.75" customHeight="1" x14ac:dyDescent="0.2">
      <c r="A65" s="1" t="s">
        <v>404</v>
      </c>
      <c r="B65" s="1">
        <v>2</v>
      </c>
      <c r="C65" s="1">
        <v>1</v>
      </c>
      <c r="D65" s="1" t="s">
        <v>178</v>
      </c>
      <c r="E65" s="1">
        <v>1</v>
      </c>
      <c r="F65" s="1" t="str">
        <f t="shared" si="0"/>
        <v>no_1</v>
      </c>
      <c r="G65" s="73">
        <v>1</v>
      </c>
      <c r="H65" s="73">
        <v>99.8</v>
      </c>
      <c r="I65" s="74">
        <v>99.8</v>
      </c>
    </row>
    <row r="66" spans="1:9" ht="15.75" customHeight="1" x14ac:dyDescent="0.2">
      <c r="A66" s="1" t="s">
        <v>414</v>
      </c>
      <c r="B66" s="1">
        <v>2</v>
      </c>
      <c r="C66" s="1">
        <v>1</v>
      </c>
      <c r="D66" s="1" t="s">
        <v>178</v>
      </c>
      <c r="E66" s="1">
        <v>1</v>
      </c>
      <c r="F66" s="1" t="str">
        <f t="shared" si="0"/>
        <v>no_1</v>
      </c>
      <c r="G66" s="73">
        <v>1</v>
      </c>
      <c r="H66" s="73">
        <v>99.8</v>
      </c>
      <c r="I66" s="74">
        <v>99.8</v>
      </c>
    </row>
    <row r="67" spans="1:9" ht="15.75" customHeight="1" x14ac:dyDescent="0.2">
      <c r="A67" s="1" t="s">
        <v>416</v>
      </c>
      <c r="B67" s="1">
        <v>2</v>
      </c>
      <c r="C67" s="1">
        <v>1</v>
      </c>
      <c r="D67" s="1" t="s">
        <v>178</v>
      </c>
      <c r="E67" s="1">
        <v>1</v>
      </c>
      <c r="F67" s="1" t="str">
        <f t="shared" si="0"/>
        <v>no_1</v>
      </c>
      <c r="G67" s="73">
        <v>1</v>
      </c>
      <c r="H67" s="73">
        <v>99.8</v>
      </c>
      <c r="I67" s="74">
        <v>99.8</v>
      </c>
    </row>
    <row r="68" spans="1:9" ht="15.75" customHeight="1" x14ac:dyDescent="0.2">
      <c r="A68" s="1" t="s">
        <v>514</v>
      </c>
      <c r="B68" s="1">
        <v>2</v>
      </c>
      <c r="C68" s="1">
        <v>1</v>
      </c>
      <c r="D68" s="1" t="s">
        <v>178</v>
      </c>
      <c r="E68" s="1">
        <v>1</v>
      </c>
      <c r="F68" s="1" t="str">
        <f t="shared" si="0"/>
        <v>no_1</v>
      </c>
      <c r="G68" s="73">
        <v>1</v>
      </c>
      <c r="H68" s="73">
        <v>99.8</v>
      </c>
      <c r="I68" s="74">
        <v>99.8</v>
      </c>
    </row>
    <row r="69" spans="1:9" ht="15.75" customHeight="1" x14ac:dyDescent="0.2">
      <c r="A69" s="1" t="s">
        <v>273</v>
      </c>
      <c r="B69" s="1">
        <v>2</v>
      </c>
      <c r="C69" s="1">
        <v>1</v>
      </c>
      <c r="D69" s="1" t="s">
        <v>178</v>
      </c>
      <c r="E69" s="1">
        <v>1</v>
      </c>
      <c r="F69" s="1" t="str">
        <f t="shared" si="0"/>
        <v>no_1</v>
      </c>
      <c r="G69" s="73">
        <v>1</v>
      </c>
      <c r="H69" s="73">
        <v>99.7</v>
      </c>
      <c r="I69" s="74">
        <v>99.7</v>
      </c>
    </row>
    <row r="70" spans="1:9" ht="15.75" customHeight="1" x14ac:dyDescent="0.2">
      <c r="A70" s="1" t="s">
        <v>548</v>
      </c>
      <c r="B70" s="1">
        <v>2</v>
      </c>
      <c r="C70" s="1">
        <v>1</v>
      </c>
      <c r="D70" s="1" t="s">
        <v>178</v>
      </c>
      <c r="E70" s="1">
        <v>1</v>
      </c>
      <c r="F70" s="1" t="str">
        <f t="shared" si="0"/>
        <v>no_1</v>
      </c>
      <c r="G70" s="73">
        <v>1</v>
      </c>
      <c r="H70" s="73">
        <v>99.7</v>
      </c>
      <c r="I70" s="74">
        <v>99.7</v>
      </c>
    </row>
    <row r="71" spans="1:9" ht="15.75" customHeight="1" x14ac:dyDescent="0.2">
      <c r="A71" s="1" t="s">
        <v>636</v>
      </c>
      <c r="B71" s="1">
        <v>2</v>
      </c>
      <c r="C71" s="1">
        <v>1</v>
      </c>
      <c r="D71" s="1" t="s">
        <v>178</v>
      </c>
      <c r="E71" s="1">
        <v>1</v>
      </c>
      <c r="F71" s="1" t="str">
        <f t="shared" si="0"/>
        <v>no_1</v>
      </c>
      <c r="G71" s="73">
        <v>1</v>
      </c>
      <c r="H71" s="73">
        <v>99.7</v>
      </c>
      <c r="I71" s="74">
        <v>99.7</v>
      </c>
    </row>
    <row r="72" spans="1:9" ht="15.75" customHeight="1" x14ac:dyDescent="0.2">
      <c r="A72" s="1" t="s">
        <v>656</v>
      </c>
      <c r="B72" s="1">
        <v>2</v>
      </c>
      <c r="C72" s="1">
        <v>1</v>
      </c>
      <c r="D72" s="1" t="s">
        <v>178</v>
      </c>
      <c r="E72" s="1">
        <v>1</v>
      </c>
      <c r="F72" s="1" t="str">
        <f t="shared" si="0"/>
        <v>no_1</v>
      </c>
      <c r="G72" s="73">
        <v>1</v>
      </c>
      <c r="H72" s="73">
        <v>99.7</v>
      </c>
      <c r="I72" s="74">
        <v>99.7</v>
      </c>
    </row>
    <row r="73" spans="1:9" ht="15.75" customHeight="1" x14ac:dyDescent="0.2">
      <c r="A73" s="1" t="s">
        <v>746</v>
      </c>
      <c r="B73" s="1">
        <v>2</v>
      </c>
      <c r="C73" s="1">
        <v>1</v>
      </c>
      <c r="D73" s="1" t="s">
        <v>178</v>
      </c>
      <c r="E73" s="1">
        <v>1</v>
      </c>
      <c r="F73" s="1" t="str">
        <f t="shared" si="0"/>
        <v>no_1</v>
      </c>
      <c r="G73" s="73">
        <v>1</v>
      </c>
      <c r="H73" s="73">
        <v>99.7</v>
      </c>
      <c r="I73" s="74">
        <v>99.7</v>
      </c>
    </row>
    <row r="74" spans="1:9" ht="15.75" customHeight="1" x14ac:dyDescent="0.2">
      <c r="A74" s="1" t="s">
        <v>859</v>
      </c>
      <c r="B74" s="1">
        <v>2</v>
      </c>
      <c r="C74" s="1">
        <v>1</v>
      </c>
      <c r="D74" s="1" t="s">
        <v>178</v>
      </c>
      <c r="E74" s="1">
        <v>1</v>
      </c>
      <c r="F74" s="1" t="str">
        <f t="shared" si="0"/>
        <v>no_1</v>
      </c>
      <c r="G74" s="73">
        <v>1</v>
      </c>
      <c r="H74" s="73">
        <v>99.7</v>
      </c>
      <c r="I74" s="74">
        <v>99.7</v>
      </c>
    </row>
    <row r="75" spans="1:9" ht="15.75" customHeight="1" x14ac:dyDescent="0.2">
      <c r="A75" s="1" t="s">
        <v>881</v>
      </c>
      <c r="B75" s="1">
        <v>2</v>
      </c>
      <c r="C75" s="1">
        <v>1</v>
      </c>
      <c r="D75" s="1" t="s">
        <v>178</v>
      </c>
      <c r="E75" s="1">
        <v>1</v>
      </c>
      <c r="F75" s="1" t="str">
        <f t="shared" si="0"/>
        <v>no_1</v>
      </c>
      <c r="G75" s="73">
        <v>1</v>
      </c>
      <c r="H75" s="73">
        <v>99.7</v>
      </c>
      <c r="I75" s="74">
        <v>99.7</v>
      </c>
    </row>
    <row r="76" spans="1:9" ht="15.75" customHeight="1" x14ac:dyDescent="0.2">
      <c r="A76" s="1" t="s">
        <v>949</v>
      </c>
      <c r="B76" s="1">
        <v>2</v>
      </c>
      <c r="C76" s="1">
        <v>1</v>
      </c>
      <c r="D76" s="1" t="s">
        <v>178</v>
      </c>
      <c r="E76" s="1">
        <v>1</v>
      </c>
      <c r="F76" s="1" t="str">
        <f t="shared" si="0"/>
        <v>no_1</v>
      </c>
      <c r="G76" s="73">
        <v>1</v>
      </c>
      <c r="H76" s="73">
        <v>99.7</v>
      </c>
      <c r="I76" s="74">
        <v>99.7</v>
      </c>
    </row>
    <row r="77" spans="1:9" ht="15.75" customHeight="1" x14ac:dyDescent="0.2">
      <c r="A77" s="1" t="s">
        <v>968</v>
      </c>
      <c r="B77" s="1">
        <v>2</v>
      </c>
      <c r="C77" s="1">
        <v>1</v>
      </c>
      <c r="D77" s="1" t="s">
        <v>5067</v>
      </c>
      <c r="E77" s="1">
        <v>1</v>
      </c>
      <c r="F77" s="1" t="str">
        <f t="shared" si="0"/>
        <v>Y_1</v>
      </c>
      <c r="G77" s="73">
        <v>1</v>
      </c>
      <c r="H77" s="73">
        <v>99.7</v>
      </c>
      <c r="I77" s="74">
        <v>99.7</v>
      </c>
    </row>
    <row r="78" spans="1:9" ht="15.75" customHeight="1" x14ac:dyDescent="0.2">
      <c r="A78" s="1" t="s">
        <v>1165</v>
      </c>
      <c r="B78" s="1">
        <v>2</v>
      </c>
      <c r="C78" s="1">
        <v>1</v>
      </c>
      <c r="D78" s="1" t="s">
        <v>178</v>
      </c>
      <c r="E78" s="1">
        <v>1</v>
      </c>
      <c r="F78" s="1" t="str">
        <f t="shared" si="0"/>
        <v>no_1</v>
      </c>
      <c r="G78" s="73">
        <v>1</v>
      </c>
      <c r="H78" s="73">
        <v>99.7</v>
      </c>
      <c r="I78" s="74">
        <v>99.7</v>
      </c>
    </row>
    <row r="79" spans="1:9" ht="15.75" customHeight="1" x14ac:dyDescent="0.2">
      <c r="A79" s="1" t="s">
        <v>159</v>
      </c>
      <c r="B79" s="1">
        <v>2</v>
      </c>
      <c r="C79" s="1">
        <v>1</v>
      </c>
      <c r="D79" s="1" t="s">
        <v>178</v>
      </c>
      <c r="E79" s="1">
        <v>1</v>
      </c>
      <c r="F79" s="1" t="str">
        <f t="shared" si="0"/>
        <v>no_1</v>
      </c>
      <c r="G79" s="73">
        <v>1</v>
      </c>
      <c r="H79" s="73">
        <v>99.6</v>
      </c>
      <c r="I79" s="74">
        <v>99.6</v>
      </c>
    </row>
    <row r="80" spans="1:9" ht="15.75" customHeight="1" x14ac:dyDescent="0.2">
      <c r="A80" s="1" t="s">
        <v>228</v>
      </c>
      <c r="B80" s="1">
        <v>2</v>
      </c>
      <c r="C80" s="1">
        <v>1</v>
      </c>
      <c r="D80" s="1" t="s">
        <v>178</v>
      </c>
      <c r="E80" s="1">
        <v>1</v>
      </c>
      <c r="F80" s="1" t="str">
        <f t="shared" si="0"/>
        <v>no_1</v>
      </c>
      <c r="G80" s="73">
        <v>1</v>
      </c>
      <c r="H80" s="73">
        <v>99.6</v>
      </c>
      <c r="I80" s="74">
        <v>99.6</v>
      </c>
    </row>
    <row r="81" spans="1:9" ht="15.75" customHeight="1" x14ac:dyDescent="0.2">
      <c r="A81" s="1" t="s">
        <v>411</v>
      </c>
      <c r="B81" s="1">
        <v>2</v>
      </c>
      <c r="C81" s="1">
        <v>1</v>
      </c>
      <c r="D81" s="1" t="s">
        <v>178</v>
      </c>
      <c r="E81" s="1">
        <v>1</v>
      </c>
      <c r="F81" s="1" t="str">
        <f t="shared" si="0"/>
        <v>no_1</v>
      </c>
      <c r="G81" s="73">
        <v>1</v>
      </c>
      <c r="H81" s="73">
        <v>99.6</v>
      </c>
      <c r="I81" s="74">
        <v>99.6</v>
      </c>
    </row>
    <row r="82" spans="1:9" ht="15.75" customHeight="1" x14ac:dyDescent="0.2">
      <c r="A82" s="1" t="s">
        <v>381</v>
      </c>
      <c r="B82" s="1">
        <v>2</v>
      </c>
      <c r="C82" s="1">
        <v>1</v>
      </c>
      <c r="D82" s="1" t="s">
        <v>178</v>
      </c>
      <c r="E82" s="1">
        <v>1</v>
      </c>
      <c r="F82" s="1" t="str">
        <f t="shared" si="0"/>
        <v>no_1</v>
      </c>
      <c r="G82" s="73">
        <v>1</v>
      </c>
      <c r="H82" s="73">
        <v>99.6</v>
      </c>
      <c r="I82" s="74">
        <v>99.6</v>
      </c>
    </row>
    <row r="83" spans="1:9" ht="15.75" customHeight="1" x14ac:dyDescent="0.2">
      <c r="A83" s="1" t="s">
        <v>570</v>
      </c>
      <c r="B83" s="1">
        <v>2</v>
      </c>
      <c r="C83" s="1">
        <v>1</v>
      </c>
      <c r="D83" s="1" t="s">
        <v>178</v>
      </c>
      <c r="E83" s="1">
        <v>1</v>
      </c>
      <c r="F83" s="1" t="str">
        <f t="shared" si="0"/>
        <v>no_1</v>
      </c>
      <c r="G83" s="73">
        <v>1</v>
      </c>
      <c r="H83" s="73">
        <v>99.6</v>
      </c>
      <c r="I83" s="74">
        <v>99.6</v>
      </c>
    </row>
    <row r="84" spans="1:9" ht="15.75" customHeight="1" x14ac:dyDescent="0.2">
      <c r="A84" s="1" t="s">
        <v>589</v>
      </c>
      <c r="B84" s="1">
        <v>2</v>
      </c>
      <c r="C84" s="1">
        <v>1</v>
      </c>
      <c r="D84" s="1" t="s">
        <v>178</v>
      </c>
      <c r="E84" s="1">
        <v>1</v>
      </c>
      <c r="F84" s="1" t="str">
        <f t="shared" si="0"/>
        <v>no_1</v>
      </c>
      <c r="G84" s="73">
        <v>1</v>
      </c>
      <c r="H84" s="73">
        <v>99.6</v>
      </c>
      <c r="I84" s="74">
        <v>99.6</v>
      </c>
    </row>
    <row r="85" spans="1:9" ht="15.75" customHeight="1" x14ac:dyDescent="0.2">
      <c r="A85" s="1" t="s">
        <v>446</v>
      </c>
      <c r="B85" s="1">
        <v>2</v>
      </c>
      <c r="C85" s="1">
        <v>1</v>
      </c>
      <c r="D85" s="1" t="s">
        <v>178</v>
      </c>
      <c r="E85" s="1">
        <v>1</v>
      </c>
      <c r="F85" s="1" t="str">
        <f t="shared" si="0"/>
        <v>no_1</v>
      </c>
      <c r="G85" s="73">
        <v>1</v>
      </c>
      <c r="H85" s="73">
        <v>99.6</v>
      </c>
      <c r="I85" s="74">
        <v>99.6</v>
      </c>
    </row>
    <row r="86" spans="1:9" ht="15.75" customHeight="1" x14ac:dyDescent="0.2">
      <c r="A86" s="1" t="s">
        <v>695</v>
      </c>
      <c r="B86" s="1">
        <v>2</v>
      </c>
      <c r="C86" s="1">
        <v>1</v>
      </c>
      <c r="D86" s="1" t="s">
        <v>178</v>
      </c>
      <c r="E86" s="1">
        <v>1</v>
      </c>
      <c r="F86" s="1" t="str">
        <f t="shared" si="0"/>
        <v>no_1</v>
      </c>
      <c r="G86" s="73">
        <v>1</v>
      </c>
      <c r="H86" s="73">
        <v>99.6</v>
      </c>
      <c r="I86" s="74">
        <v>99.6</v>
      </c>
    </row>
    <row r="87" spans="1:9" ht="15.75" customHeight="1" x14ac:dyDescent="0.2">
      <c r="A87" s="1" t="s">
        <v>791</v>
      </c>
      <c r="B87" s="1">
        <v>2</v>
      </c>
      <c r="C87" s="1">
        <v>1</v>
      </c>
      <c r="D87" s="1" t="s">
        <v>178</v>
      </c>
      <c r="E87" s="1">
        <v>1</v>
      </c>
      <c r="F87" s="1" t="str">
        <f t="shared" si="0"/>
        <v>no_1</v>
      </c>
      <c r="G87" s="73">
        <v>1</v>
      </c>
      <c r="H87" s="73">
        <v>99.6</v>
      </c>
      <c r="I87" s="74">
        <v>99.6</v>
      </c>
    </row>
    <row r="88" spans="1:9" ht="15.75" customHeight="1" x14ac:dyDescent="0.2">
      <c r="A88" s="1" t="s">
        <v>1174</v>
      </c>
      <c r="B88" s="1">
        <v>2</v>
      </c>
      <c r="C88" s="1">
        <v>1</v>
      </c>
      <c r="D88" s="1" t="s">
        <v>178</v>
      </c>
      <c r="E88" s="1">
        <v>1</v>
      </c>
      <c r="F88" s="1" t="str">
        <f t="shared" si="0"/>
        <v>no_1</v>
      </c>
      <c r="G88" s="73">
        <v>1</v>
      </c>
      <c r="H88" s="73">
        <v>99.6</v>
      </c>
      <c r="I88" s="74">
        <v>99.6</v>
      </c>
    </row>
    <row r="89" spans="1:9" ht="15.75" customHeight="1" x14ac:dyDescent="0.2">
      <c r="A89" s="1" t="s">
        <v>272</v>
      </c>
      <c r="B89" s="1">
        <v>2</v>
      </c>
      <c r="C89" s="1">
        <v>1</v>
      </c>
      <c r="D89" s="1" t="s">
        <v>178</v>
      </c>
      <c r="E89" s="1">
        <v>1</v>
      </c>
      <c r="F89" s="1" t="str">
        <f t="shared" si="0"/>
        <v>no_1</v>
      </c>
      <c r="G89" s="73">
        <v>1</v>
      </c>
      <c r="H89" s="73">
        <v>99.5</v>
      </c>
      <c r="I89" s="74">
        <v>99.5</v>
      </c>
    </row>
    <row r="90" spans="1:9" ht="15.75" customHeight="1" x14ac:dyDescent="0.2">
      <c r="A90" s="1" t="s">
        <v>337</v>
      </c>
      <c r="B90" s="1">
        <v>2</v>
      </c>
      <c r="C90" s="1">
        <v>1</v>
      </c>
      <c r="D90" s="1" t="s">
        <v>178</v>
      </c>
      <c r="E90" s="1">
        <v>1</v>
      </c>
      <c r="F90" s="1" t="str">
        <f t="shared" si="0"/>
        <v>no_1</v>
      </c>
      <c r="G90" s="73">
        <v>1</v>
      </c>
      <c r="H90" s="73">
        <v>99.5</v>
      </c>
      <c r="I90" s="74">
        <v>99.5</v>
      </c>
    </row>
    <row r="91" spans="1:9" ht="15.75" customHeight="1" x14ac:dyDescent="0.2">
      <c r="A91" s="1" t="s">
        <v>450</v>
      </c>
      <c r="B91" s="1">
        <v>2</v>
      </c>
      <c r="C91" s="1">
        <v>1</v>
      </c>
      <c r="D91" s="1" t="s">
        <v>178</v>
      </c>
      <c r="E91" s="1">
        <v>1</v>
      </c>
      <c r="F91" s="1" t="str">
        <f t="shared" si="0"/>
        <v>no_1</v>
      </c>
      <c r="G91" s="73">
        <v>1</v>
      </c>
      <c r="H91" s="73">
        <v>99.5</v>
      </c>
      <c r="I91" s="74">
        <v>99.5</v>
      </c>
    </row>
    <row r="92" spans="1:9" ht="15.75" customHeight="1" x14ac:dyDescent="0.2">
      <c r="A92" s="1" t="s">
        <v>545</v>
      </c>
      <c r="B92" s="1">
        <v>2</v>
      </c>
      <c r="C92" s="1">
        <v>1</v>
      </c>
      <c r="D92" s="1" t="s">
        <v>178</v>
      </c>
      <c r="E92" s="1">
        <v>1</v>
      </c>
      <c r="F92" s="1" t="str">
        <f t="shared" si="0"/>
        <v>no_1</v>
      </c>
      <c r="G92" s="73">
        <v>1</v>
      </c>
      <c r="H92" s="73">
        <v>99.5</v>
      </c>
      <c r="I92" s="74">
        <v>99.5</v>
      </c>
    </row>
    <row r="93" spans="1:9" ht="15.75" customHeight="1" x14ac:dyDescent="0.2">
      <c r="A93" s="1" t="s">
        <v>552</v>
      </c>
      <c r="B93" s="1">
        <v>2</v>
      </c>
      <c r="C93" s="1">
        <v>1</v>
      </c>
      <c r="D93" s="1" t="s">
        <v>178</v>
      </c>
      <c r="E93" s="1">
        <v>1</v>
      </c>
      <c r="F93" s="1" t="str">
        <f t="shared" si="0"/>
        <v>no_1</v>
      </c>
      <c r="G93" s="73">
        <v>1</v>
      </c>
      <c r="H93" s="73">
        <v>99.5</v>
      </c>
      <c r="I93" s="74">
        <v>99.5</v>
      </c>
    </row>
    <row r="94" spans="1:9" ht="15.75" customHeight="1" x14ac:dyDescent="0.2">
      <c r="A94" s="1" t="s">
        <v>99</v>
      </c>
      <c r="B94" s="1">
        <v>2</v>
      </c>
      <c r="C94" s="1">
        <v>1</v>
      </c>
      <c r="D94" s="1" t="s">
        <v>5067</v>
      </c>
      <c r="E94" s="1">
        <v>1</v>
      </c>
      <c r="F94" s="1" t="str">
        <f t="shared" si="0"/>
        <v>Y_1</v>
      </c>
      <c r="G94" s="73">
        <v>1</v>
      </c>
      <c r="H94" s="73">
        <v>99.5</v>
      </c>
      <c r="I94" s="74">
        <v>99.5</v>
      </c>
    </row>
    <row r="95" spans="1:9" ht="15.75" customHeight="1" x14ac:dyDescent="0.2">
      <c r="A95" s="1" t="s">
        <v>690</v>
      </c>
      <c r="B95" s="1">
        <v>2</v>
      </c>
      <c r="C95" s="1">
        <v>1</v>
      </c>
      <c r="D95" s="1" t="s">
        <v>178</v>
      </c>
      <c r="E95" s="1">
        <v>1</v>
      </c>
      <c r="F95" s="1" t="str">
        <f t="shared" si="0"/>
        <v>no_1</v>
      </c>
      <c r="G95" s="73">
        <v>1</v>
      </c>
      <c r="H95" s="73">
        <v>99.5</v>
      </c>
      <c r="I95" s="74">
        <v>99.5</v>
      </c>
    </row>
    <row r="96" spans="1:9" ht="15.75" customHeight="1" x14ac:dyDescent="0.2">
      <c r="A96" s="1" t="s">
        <v>860</v>
      </c>
      <c r="B96" s="1">
        <v>2</v>
      </c>
      <c r="C96" s="1">
        <v>1</v>
      </c>
      <c r="D96" s="1" t="s">
        <v>178</v>
      </c>
      <c r="E96" s="1">
        <v>1</v>
      </c>
      <c r="F96" s="1" t="str">
        <f t="shared" si="0"/>
        <v>no_1</v>
      </c>
      <c r="G96" s="73">
        <v>1</v>
      </c>
      <c r="H96" s="73">
        <v>99.5</v>
      </c>
      <c r="I96" s="74">
        <v>99.5</v>
      </c>
    </row>
    <row r="97" spans="1:9" ht="15.75" customHeight="1" x14ac:dyDescent="0.2">
      <c r="A97" s="1" t="s">
        <v>913</v>
      </c>
      <c r="B97" s="1">
        <v>2</v>
      </c>
      <c r="C97" s="1">
        <v>1</v>
      </c>
      <c r="D97" s="1" t="s">
        <v>178</v>
      </c>
      <c r="E97" s="1">
        <v>1</v>
      </c>
      <c r="F97" s="1" t="str">
        <f t="shared" si="0"/>
        <v>no_1</v>
      </c>
      <c r="G97" s="73">
        <v>1</v>
      </c>
      <c r="H97" s="73">
        <v>99.5</v>
      </c>
      <c r="I97" s="74">
        <v>99.5</v>
      </c>
    </row>
    <row r="98" spans="1:9" ht="15.75" customHeight="1" x14ac:dyDescent="0.2">
      <c r="A98" s="1" t="s">
        <v>1027</v>
      </c>
      <c r="B98" s="1">
        <v>2</v>
      </c>
      <c r="C98" s="1">
        <v>1</v>
      </c>
      <c r="D98" s="1" t="s">
        <v>178</v>
      </c>
      <c r="E98" s="1">
        <v>1</v>
      </c>
      <c r="F98" s="1" t="str">
        <f t="shared" si="0"/>
        <v>no_1</v>
      </c>
      <c r="G98" s="73">
        <v>1</v>
      </c>
      <c r="H98" s="73">
        <v>99.5</v>
      </c>
      <c r="I98" s="74">
        <v>99.5</v>
      </c>
    </row>
    <row r="99" spans="1:9" ht="15.75" customHeight="1" x14ac:dyDescent="0.2">
      <c r="A99" s="1" t="s">
        <v>1125</v>
      </c>
      <c r="B99" s="1">
        <v>2</v>
      </c>
      <c r="C99" s="1">
        <v>1</v>
      </c>
      <c r="D99" s="1" t="s">
        <v>178</v>
      </c>
      <c r="E99" s="1">
        <v>1</v>
      </c>
      <c r="F99" s="1" t="str">
        <f t="shared" si="0"/>
        <v>no_1</v>
      </c>
      <c r="G99" s="73">
        <v>1</v>
      </c>
      <c r="H99" s="73">
        <v>99.5</v>
      </c>
      <c r="I99" s="74">
        <v>99.5</v>
      </c>
    </row>
    <row r="100" spans="1:9" ht="15.75" customHeight="1" x14ac:dyDescent="0.2">
      <c r="A100" s="1" t="s">
        <v>1168</v>
      </c>
      <c r="B100" s="1">
        <v>2</v>
      </c>
      <c r="C100" s="1">
        <v>1</v>
      </c>
      <c r="D100" s="1" t="s">
        <v>178</v>
      </c>
      <c r="E100" s="1">
        <v>1</v>
      </c>
      <c r="F100" s="1" t="str">
        <f t="shared" si="0"/>
        <v>no_1</v>
      </c>
      <c r="G100" s="73">
        <v>1</v>
      </c>
      <c r="H100" s="73">
        <v>99.5</v>
      </c>
      <c r="I100" s="74">
        <v>99.5</v>
      </c>
    </row>
    <row r="101" spans="1:9" ht="15.75" customHeight="1" x14ac:dyDescent="0.2">
      <c r="A101" s="1" t="s">
        <v>307</v>
      </c>
      <c r="B101" s="1">
        <v>2</v>
      </c>
      <c r="C101" s="1">
        <v>1</v>
      </c>
      <c r="D101" s="1" t="s">
        <v>178</v>
      </c>
      <c r="E101" s="1">
        <v>1</v>
      </c>
      <c r="F101" s="1" t="str">
        <f t="shared" si="0"/>
        <v>no_1</v>
      </c>
      <c r="G101" s="73">
        <v>1</v>
      </c>
      <c r="H101" s="73">
        <v>99.4</v>
      </c>
      <c r="I101" s="74">
        <v>99.4</v>
      </c>
    </row>
    <row r="102" spans="1:9" ht="15.75" customHeight="1" x14ac:dyDescent="0.2">
      <c r="A102" s="1" t="s">
        <v>452</v>
      </c>
      <c r="B102" s="1">
        <v>2</v>
      </c>
      <c r="C102" s="1">
        <v>1</v>
      </c>
      <c r="D102" s="1" t="s">
        <v>178</v>
      </c>
      <c r="E102" s="1">
        <v>1</v>
      </c>
      <c r="F102" s="1" t="str">
        <f t="shared" si="0"/>
        <v>no_1</v>
      </c>
      <c r="G102" s="73">
        <v>1</v>
      </c>
      <c r="H102" s="73">
        <v>99.4</v>
      </c>
      <c r="I102" s="74">
        <v>99.4</v>
      </c>
    </row>
    <row r="103" spans="1:9" ht="15.75" customHeight="1" x14ac:dyDescent="0.2">
      <c r="A103" s="1" t="s">
        <v>724</v>
      </c>
      <c r="B103" s="1">
        <v>2</v>
      </c>
      <c r="C103" s="1">
        <v>1</v>
      </c>
      <c r="D103" s="1" t="s">
        <v>178</v>
      </c>
      <c r="E103" s="1">
        <v>1</v>
      </c>
      <c r="F103" s="1" t="str">
        <f t="shared" si="0"/>
        <v>no_1</v>
      </c>
      <c r="G103" s="73">
        <v>1</v>
      </c>
      <c r="H103" s="73">
        <v>99.4</v>
      </c>
      <c r="I103" s="74">
        <v>99.4</v>
      </c>
    </row>
    <row r="104" spans="1:9" ht="15.75" customHeight="1" x14ac:dyDescent="0.2">
      <c r="A104" s="1" t="s">
        <v>979</v>
      </c>
      <c r="B104" s="1">
        <v>2</v>
      </c>
      <c r="C104" s="1">
        <v>1</v>
      </c>
      <c r="D104" s="1" t="s">
        <v>178</v>
      </c>
      <c r="E104" s="1">
        <v>1</v>
      </c>
      <c r="F104" s="1" t="str">
        <f t="shared" si="0"/>
        <v>no_1</v>
      </c>
      <c r="G104" s="73">
        <v>1</v>
      </c>
      <c r="H104" s="73">
        <v>99.4</v>
      </c>
      <c r="I104" s="74">
        <v>99.4</v>
      </c>
    </row>
    <row r="105" spans="1:9" ht="15.75" customHeight="1" x14ac:dyDescent="0.2">
      <c r="A105" s="1" t="s">
        <v>1032</v>
      </c>
      <c r="B105" s="1">
        <v>2</v>
      </c>
      <c r="C105" s="1">
        <v>1</v>
      </c>
      <c r="D105" s="1" t="s">
        <v>178</v>
      </c>
      <c r="E105" s="1">
        <v>1</v>
      </c>
      <c r="F105" s="1" t="str">
        <f t="shared" si="0"/>
        <v>no_1</v>
      </c>
      <c r="G105" s="73">
        <v>1</v>
      </c>
      <c r="H105" s="73">
        <v>99.4</v>
      </c>
      <c r="I105" s="74">
        <v>99.4</v>
      </c>
    </row>
    <row r="106" spans="1:9" ht="15.75" customHeight="1" x14ac:dyDescent="0.2">
      <c r="A106" s="1" t="s">
        <v>1182</v>
      </c>
      <c r="B106" s="1">
        <v>2</v>
      </c>
      <c r="C106" s="1">
        <v>1</v>
      </c>
      <c r="D106" s="1" t="s">
        <v>178</v>
      </c>
      <c r="E106" s="1">
        <v>1</v>
      </c>
      <c r="F106" s="1" t="str">
        <f t="shared" si="0"/>
        <v>no_1</v>
      </c>
      <c r="G106" s="73">
        <v>1</v>
      </c>
      <c r="H106" s="73">
        <v>99.4</v>
      </c>
      <c r="I106" s="74">
        <v>99.4</v>
      </c>
    </row>
    <row r="107" spans="1:9" ht="15.75" customHeight="1" x14ac:dyDescent="0.2">
      <c r="A107" s="1" t="s">
        <v>166</v>
      </c>
      <c r="B107" s="1">
        <v>2</v>
      </c>
      <c r="C107" s="1">
        <v>1</v>
      </c>
      <c r="D107" s="1" t="s">
        <v>178</v>
      </c>
      <c r="E107" s="1">
        <v>1</v>
      </c>
      <c r="F107" s="1" t="str">
        <f t="shared" si="0"/>
        <v>no_1</v>
      </c>
      <c r="G107" s="73">
        <v>1</v>
      </c>
      <c r="H107" s="73">
        <v>99.3</v>
      </c>
      <c r="I107" s="74">
        <v>99.3</v>
      </c>
    </row>
    <row r="108" spans="1:9" ht="15.75" customHeight="1" x14ac:dyDescent="0.2">
      <c r="A108" s="1" t="s">
        <v>391</v>
      </c>
      <c r="B108" s="1">
        <v>2</v>
      </c>
      <c r="C108" s="1">
        <v>1</v>
      </c>
      <c r="D108" s="1" t="s">
        <v>178</v>
      </c>
      <c r="E108" s="1">
        <v>1</v>
      </c>
      <c r="F108" s="1" t="str">
        <f t="shared" si="0"/>
        <v>no_1</v>
      </c>
      <c r="G108" s="73">
        <v>1</v>
      </c>
      <c r="H108" s="73">
        <v>99.3</v>
      </c>
      <c r="I108" s="74">
        <v>99.3</v>
      </c>
    </row>
    <row r="109" spans="1:9" ht="15.75" customHeight="1" x14ac:dyDescent="0.2">
      <c r="A109" s="1" t="s">
        <v>415</v>
      </c>
      <c r="B109" s="1">
        <v>2</v>
      </c>
      <c r="C109" s="1">
        <v>1</v>
      </c>
      <c r="D109" s="1" t="s">
        <v>178</v>
      </c>
      <c r="E109" s="1">
        <v>1</v>
      </c>
      <c r="F109" s="1" t="str">
        <f t="shared" si="0"/>
        <v>no_1</v>
      </c>
      <c r="G109" s="73">
        <v>1</v>
      </c>
      <c r="H109" s="73">
        <v>99.3</v>
      </c>
      <c r="I109" s="74">
        <v>99.3</v>
      </c>
    </row>
    <row r="110" spans="1:9" ht="15.75" customHeight="1" x14ac:dyDescent="0.2">
      <c r="A110" s="1" t="s">
        <v>596</v>
      </c>
      <c r="B110" s="1">
        <v>2</v>
      </c>
      <c r="C110" s="1">
        <v>1</v>
      </c>
      <c r="D110" s="1" t="s">
        <v>178</v>
      </c>
      <c r="E110" s="1">
        <v>1</v>
      </c>
      <c r="F110" s="1" t="str">
        <f t="shared" si="0"/>
        <v>no_1</v>
      </c>
      <c r="G110" s="73">
        <v>1</v>
      </c>
      <c r="H110" s="73">
        <v>99.3</v>
      </c>
      <c r="I110" s="74">
        <v>99.3</v>
      </c>
    </row>
    <row r="111" spans="1:9" ht="15.75" customHeight="1" x14ac:dyDescent="0.2">
      <c r="A111" s="1" t="s">
        <v>661</v>
      </c>
      <c r="B111" s="1">
        <v>2</v>
      </c>
      <c r="C111" s="1">
        <v>1</v>
      </c>
      <c r="D111" s="1" t="s">
        <v>178</v>
      </c>
      <c r="E111" s="1">
        <v>1</v>
      </c>
      <c r="F111" s="1" t="str">
        <f t="shared" si="0"/>
        <v>no_1</v>
      </c>
      <c r="G111" s="73">
        <v>1</v>
      </c>
      <c r="H111" s="73">
        <v>99.3</v>
      </c>
      <c r="I111" s="74">
        <v>99.3</v>
      </c>
    </row>
    <row r="112" spans="1:9" ht="15.75" customHeight="1" x14ac:dyDescent="0.2">
      <c r="A112" s="1" t="s">
        <v>719</v>
      </c>
      <c r="B112" s="1">
        <v>2</v>
      </c>
      <c r="C112" s="1">
        <v>1</v>
      </c>
      <c r="D112" s="1" t="s">
        <v>178</v>
      </c>
      <c r="E112" s="1">
        <v>1</v>
      </c>
      <c r="F112" s="1" t="str">
        <f t="shared" si="0"/>
        <v>no_1</v>
      </c>
      <c r="G112" s="73">
        <v>1</v>
      </c>
      <c r="H112" s="73">
        <v>99.3</v>
      </c>
      <c r="I112" s="74">
        <v>99.3</v>
      </c>
    </row>
    <row r="113" spans="1:9" ht="15.75" customHeight="1" x14ac:dyDescent="0.2">
      <c r="A113" s="1" t="s">
        <v>734</v>
      </c>
      <c r="B113" s="1">
        <v>2</v>
      </c>
      <c r="C113" s="1">
        <v>1</v>
      </c>
      <c r="D113" s="1" t="s">
        <v>178</v>
      </c>
      <c r="E113" s="1">
        <v>1</v>
      </c>
      <c r="F113" s="1" t="str">
        <f t="shared" si="0"/>
        <v>no_1</v>
      </c>
      <c r="G113" s="73">
        <v>1</v>
      </c>
      <c r="H113" s="73">
        <v>99.3</v>
      </c>
      <c r="I113" s="74">
        <v>99.3</v>
      </c>
    </row>
    <row r="114" spans="1:9" ht="15.75" customHeight="1" x14ac:dyDescent="0.2">
      <c r="A114" s="1" t="s">
        <v>740</v>
      </c>
      <c r="B114" s="1">
        <v>2</v>
      </c>
      <c r="C114" s="1">
        <v>1</v>
      </c>
      <c r="D114" s="1" t="s">
        <v>178</v>
      </c>
      <c r="E114" s="1">
        <v>1</v>
      </c>
      <c r="F114" s="1" t="str">
        <f t="shared" si="0"/>
        <v>no_1</v>
      </c>
      <c r="G114" s="73">
        <v>1</v>
      </c>
      <c r="H114" s="73">
        <v>99.3</v>
      </c>
      <c r="I114" s="74">
        <v>99.3</v>
      </c>
    </row>
    <row r="115" spans="1:9" ht="15.75" customHeight="1" x14ac:dyDescent="0.2">
      <c r="A115" s="1" t="s">
        <v>458</v>
      </c>
      <c r="B115" s="1">
        <v>2</v>
      </c>
      <c r="C115" s="1">
        <v>1</v>
      </c>
      <c r="D115" s="1" t="s">
        <v>178</v>
      </c>
      <c r="E115" s="1">
        <v>1</v>
      </c>
      <c r="F115" s="1" t="str">
        <f t="shared" si="0"/>
        <v>no_1</v>
      </c>
      <c r="G115" s="73">
        <v>1</v>
      </c>
      <c r="H115" s="73">
        <v>99.3</v>
      </c>
      <c r="I115" s="74">
        <v>99.3</v>
      </c>
    </row>
    <row r="116" spans="1:9" ht="15.75" customHeight="1" x14ac:dyDescent="0.2">
      <c r="A116" s="1" t="s">
        <v>958</v>
      </c>
      <c r="B116" s="1">
        <v>2</v>
      </c>
      <c r="C116" s="1">
        <v>1</v>
      </c>
      <c r="D116" s="1" t="s">
        <v>178</v>
      </c>
      <c r="E116" s="1">
        <v>1</v>
      </c>
      <c r="F116" s="1" t="str">
        <f t="shared" si="0"/>
        <v>no_1</v>
      </c>
      <c r="G116" s="73">
        <v>1</v>
      </c>
      <c r="H116" s="73">
        <v>99.3</v>
      </c>
      <c r="I116" s="74">
        <v>99.3</v>
      </c>
    </row>
    <row r="117" spans="1:9" ht="15.75" customHeight="1" x14ac:dyDescent="0.2">
      <c r="A117" s="1" t="s">
        <v>1161</v>
      </c>
      <c r="B117" s="1">
        <v>2</v>
      </c>
      <c r="C117" s="1">
        <v>1</v>
      </c>
      <c r="D117" s="1" t="s">
        <v>178</v>
      </c>
      <c r="E117" s="1">
        <v>1</v>
      </c>
      <c r="F117" s="1" t="str">
        <f t="shared" si="0"/>
        <v>no_1</v>
      </c>
      <c r="G117" s="73">
        <v>1</v>
      </c>
      <c r="H117" s="73">
        <v>99.3</v>
      </c>
      <c r="I117" s="74">
        <v>99.3</v>
      </c>
    </row>
    <row r="118" spans="1:9" ht="15.75" customHeight="1" x14ac:dyDescent="0.2">
      <c r="A118" s="1" t="s">
        <v>1164</v>
      </c>
      <c r="B118" s="1">
        <v>2</v>
      </c>
      <c r="C118" s="1">
        <v>1</v>
      </c>
      <c r="D118" s="1" t="s">
        <v>178</v>
      </c>
      <c r="E118" s="1">
        <v>1</v>
      </c>
      <c r="F118" s="1" t="str">
        <f t="shared" si="0"/>
        <v>no_1</v>
      </c>
      <c r="G118" s="73">
        <v>1</v>
      </c>
      <c r="H118" s="73">
        <v>99.3</v>
      </c>
      <c r="I118" s="74">
        <v>99.3</v>
      </c>
    </row>
    <row r="119" spans="1:9" ht="15.75" customHeight="1" x14ac:dyDescent="0.2">
      <c r="A119" s="1" t="s">
        <v>211</v>
      </c>
      <c r="B119" s="1">
        <v>2</v>
      </c>
      <c r="C119" s="1">
        <v>1</v>
      </c>
      <c r="D119" s="1" t="s">
        <v>178</v>
      </c>
      <c r="E119" s="1">
        <v>1</v>
      </c>
      <c r="F119" s="1" t="str">
        <f t="shared" si="0"/>
        <v>no_1</v>
      </c>
      <c r="G119" s="73">
        <v>1</v>
      </c>
      <c r="H119" s="73">
        <v>99.2</v>
      </c>
      <c r="I119" s="74">
        <v>99.2</v>
      </c>
    </row>
    <row r="120" spans="1:9" ht="15.75" customHeight="1" x14ac:dyDescent="0.2">
      <c r="A120" s="1" t="s">
        <v>229</v>
      </c>
      <c r="B120" s="1">
        <v>2</v>
      </c>
      <c r="C120" s="1">
        <v>1</v>
      </c>
      <c r="D120" s="1" t="s">
        <v>178</v>
      </c>
      <c r="E120" s="1">
        <v>1</v>
      </c>
      <c r="F120" s="1" t="str">
        <f t="shared" si="0"/>
        <v>no_1</v>
      </c>
      <c r="G120" s="73">
        <v>1</v>
      </c>
      <c r="H120" s="73">
        <v>99.2</v>
      </c>
      <c r="I120" s="74">
        <v>99.2</v>
      </c>
    </row>
    <row r="121" spans="1:9" ht="15.75" customHeight="1" x14ac:dyDescent="0.2">
      <c r="A121" s="1" t="s">
        <v>580</v>
      </c>
      <c r="B121" s="1">
        <v>2</v>
      </c>
      <c r="C121" s="1">
        <v>1</v>
      </c>
      <c r="D121" s="1" t="s">
        <v>178</v>
      </c>
      <c r="E121" s="1">
        <v>1</v>
      </c>
      <c r="F121" s="1" t="str">
        <f t="shared" si="0"/>
        <v>no_1</v>
      </c>
      <c r="G121" s="73">
        <v>1</v>
      </c>
      <c r="H121" s="73">
        <v>99.2</v>
      </c>
      <c r="I121" s="74">
        <v>99.2</v>
      </c>
    </row>
    <row r="122" spans="1:9" ht="15.75" customHeight="1" x14ac:dyDescent="0.2">
      <c r="A122" s="1" t="s">
        <v>145</v>
      </c>
      <c r="B122" s="1">
        <v>2</v>
      </c>
      <c r="C122" s="1">
        <v>1</v>
      </c>
      <c r="D122" s="1" t="s">
        <v>178</v>
      </c>
      <c r="E122" s="1">
        <v>1</v>
      </c>
      <c r="F122" s="1" t="str">
        <f t="shared" si="0"/>
        <v>no_1</v>
      </c>
      <c r="G122" s="73">
        <v>1</v>
      </c>
      <c r="H122" s="73">
        <v>99.2</v>
      </c>
      <c r="I122" s="74">
        <v>99.2</v>
      </c>
    </row>
    <row r="123" spans="1:9" ht="15.75" customHeight="1" x14ac:dyDescent="0.2">
      <c r="A123" s="1" t="s">
        <v>713</v>
      </c>
      <c r="B123" s="1">
        <v>2</v>
      </c>
      <c r="C123" s="1">
        <v>1</v>
      </c>
      <c r="D123" s="1" t="s">
        <v>178</v>
      </c>
      <c r="E123" s="1">
        <v>1</v>
      </c>
      <c r="F123" s="1" t="str">
        <f t="shared" si="0"/>
        <v>no_1</v>
      </c>
      <c r="G123" s="73">
        <v>1</v>
      </c>
      <c r="H123" s="73">
        <v>99.2</v>
      </c>
      <c r="I123" s="74">
        <v>99.2</v>
      </c>
    </row>
    <row r="124" spans="1:9" ht="15.75" customHeight="1" x14ac:dyDescent="0.2">
      <c r="A124" s="1" t="s">
        <v>765</v>
      </c>
      <c r="B124" s="1">
        <v>2</v>
      </c>
      <c r="C124" s="1">
        <v>1</v>
      </c>
      <c r="D124" s="1" t="s">
        <v>178</v>
      </c>
      <c r="E124" s="1">
        <v>1</v>
      </c>
      <c r="F124" s="1" t="str">
        <f t="shared" si="0"/>
        <v>no_1</v>
      </c>
      <c r="G124" s="73">
        <v>1</v>
      </c>
      <c r="H124" s="73">
        <v>99.2</v>
      </c>
      <c r="I124" s="74">
        <v>99.2</v>
      </c>
    </row>
    <row r="125" spans="1:9" ht="15.75" customHeight="1" x14ac:dyDescent="0.2">
      <c r="A125" s="1" t="s">
        <v>839</v>
      </c>
      <c r="B125" s="1">
        <v>2</v>
      </c>
      <c r="C125" s="1">
        <v>1</v>
      </c>
      <c r="D125" s="1" t="s">
        <v>178</v>
      </c>
      <c r="E125" s="1">
        <v>1</v>
      </c>
      <c r="F125" s="1" t="str">
        <f t="shared" si="0"/>
        <v>no_1</v>
      </c>
      <c r="G125" s="73">
        <v>1</v>
      </c>
      <c r="H125" s="73">
        <v>99.2</v>
      </c>
      <c r="I125" s="74">
        <v>99.2</v>
      </c>
    </row>
    <row r="126" spans="1:9" ht="15.75" customHeight="1" x14ac:dyDescent="0.2">
      <c r="A126" s="1" t="s">
        <v>961</v>
      </c>
      <c r="B126" s="1">
        <v>2</v>
      </c>
      <c r="C126" s="1">
        <v>1</v>
      </c>
      <c r="D126" s="1" t="s">
        <v>178</v>
      </c>
      <c r="E126" s="1">
        <v>1</v>
      </c>
      <c r="F126" s="1" t="str">
        <f t="shared" si="0"/>
        <v>no_1</v>
      </c>
      <c r="G126" s="73">
        <v>1</v>
      </c>
      <c r="H126" s="73">
        <v>99.2</v>
      </c>
      <c r="I126" s="74">
        <v>99.2</v>
      </c>
    </row>
    <row r="127" spans="1:9" ht="15.75" customHeight="1" x14ac:dyDescent="0.2">
      <c r="A127" s="1" t="s">
        <v>1050</v>
      </c>
      <c r="B127" s="1">
        <v>2</v>
      </c>
      <c r="C127" s="1">
        <v>1</v>
      </c>
      <c r="D127" s="1" t="s">
        <v>178</v>
      </c>
      <c r="E127" s="1">
        <v>1</v>
      </c>
      <c r="F127" s="1" t="str">
        <f t="shared" si="0"/>
        <v>no_1</v>
      </c>
      <c r="G127" s="73">
        <v>1</v>
      </c>
      <c r="H127" s="73">
        <v>99.2</v>
      </c>
      <c r="I127" s="74">
        <v>99.2</v>
      </c>
    </row>
    <row r="128" spans="1:9" ht="15.75" customHeight="1" x14ac:dyDescent="0.2">
      <c r="A128" s="1" t="s">
        <v>1156</v>
      </c>
      <c r="B128" s="1">
        <v>2</v>
      </c>
      <c r="C128" s="1">
        <v>1</v>
      </c>
      <c r="D128" s="1" t="s">
        <v>178</v>
      </c>
      <c r="E128" s="1">
        <v>1</v>
      </c>
      <c r="F128" s="1" t="str">
        <f t="shared" si="0"/>
        <v>no_1</v>
      </c>
      <c r="G128" s="73">
        <v>1</v>
      </c>
      <c r="H128" s="73">
        <v>99.2</v>
      </c>
      <c r="I128" s="74">
        <v>99.2</v>
      </c>
    </row>
    <row r="129" spans="1:9" ht="15.75" customHeight="1" x14ac:dyDescent="0.2">
      <c r="A129" s="1" t="s">
        <v>163</v>
      </c>
      <c r="B129" s="1">
        <v>2</v>
      </c>
      <c r="C129" s="1">
        <v>1</v>
      </c>
      <c r="D129" s="1" t="s">
        <v>178</v>
      </c>
      <c r="E129" s="1">
        <v>1</v>
      </c>
      <c r="F129" s="1" t="str">
        <f t="shared" si="0"/>
        <v>no_1</v>
      </c>
      <c r="G129" s="73">
        <v>1</v>
      </c>
      <c r="H129" s="73">
        <v>99.1</v>
      </c>
      <c r="I129" s="74">
        <v>99.1</v>
      </c>
    </row>
    <row r="130" spans="1:9" ht="15.75" customHeight="1" x14ac:dyDescent="0.2">
      <c r="A130" s="1" t="s">
        <v>490</v>
      </c>
      <c r="B130" s="1">
        <v>2</v>
      </c>
      <c r="C130" s="1">
        <v>1</v>
      </c>
      <c r="D130" s="1" t="s">
        <v>178</v>
      </c>
      <c r="E130" s="1">
        <v>1</v>
      </c>
      <c r="F130" s="1" t="str">
        <f t="shared" si="0"/>
        <v>no_1</v>
      </c>
      <c r="G130" s="73">
        <v>1</v>
      </c>
      <c r="H130" s="73">
        <v>99.1</v>
      </c>
      <c r="I130" s="74">
        <v>99.1</v>
      </c>
    </row>
    <row r="131" spans="1:9" ht="15.75" customHeight="1" x14ac:dyDescent="0.2">
      <c r="A131" s="1" t="s">
        <v>39</v>
      </c>
      <c r="B131" s="1">
        <v>2</v>
      </c>
      <c r="C131" s="1">
        <v>1</v>
      </c>
      <c r="D131" s="1" t="s">
        <v>178</v>
      </c>
      <c r="E131" s="1">
        <v>1</v>
      </c>
      <c r="F131" s="1" t="str">
        <f t="shared" si="0"/>
        <v>no_1</v>
      </c>
      <c r="G131" s="73">
        <v>1</v>
      </c>
      <c r="H131" s="73">
        <v>99.1</v>
      </c>
      <c r="I131" s="74">
        <v>99.1</v>
      </c>
    </row>
    <row r="132" spans="1:9" ht="15.75" customHeight="1" x14ac:dyDescent="0.2">
      <c r="A132" s="1" t="s">
        <v>1186</v>
      </c>
      <c r="B132" s="1">
        <v>2</v>
      </c>
      <c r="C132" s="1">
        <v>1</v>
      </c>
      <c r="D132" s="1" t="s">
        <v>178</v>
      </c>
      <c r="E132" s="1">
        <v>1</v>
      </c>
      <c r="F132" s="1" t="str">
        <f t="shared" si="0"/>
        <v>no_1</v>
      </c>
      <c r="G132" s="73">
        <v>1</v>
      </c>
      <c r="H132" s="73">
        <v>99.1</v>
      </c>
      <c r="I132" s="74">
        <v>99.1</v>
      </c>
    </row>
    <row r="133" spans="1:9" ht="15.75" customHeight="1" x14ac:dyDescent="0.2">
      <c r="A133" s="1" t="s">
        <v>443</v>
      </c>
      <c r="B133" s="1">
        <v>2</v>
      </c>
      <c r="C133" s="1">
        <v>1</v>
      </c>
      <c r="D133" s="1" t="s">
        <v>178</v>
      </c>
      <c r="E133" s="1">
        <v>1</v>
      </c>
      <c r="F133" s="1" t="str">
        <f t="shared" si="0"/>
        <v>no_1</v>
      </c>
      <c r="G133" s="73">
        <v>1</v>
      </c>
      <c r="H133" s="73">
        <v>99</v>
      </c>
      <c r="I133" s="74">
        <v>99</v>
      </c>
    </row>
    <row r="134" spans="1:9" ht="15.75" customHeight="1" x14ac:dyDescent="0.2">
      <c r="A134" s="1" t="s">
        <v>555</v>
      </c>
      <c r="B134" s="1">
        <v>2</v>
      </c>
      <c r="C134" s="1">
        <v>1</v>
      </c>
      <c r="D134" s="1" t="s">
        <v>178</v>
      </c>
      <c r="E134" s="1">
        <v>1</v>
      </c>
      <c r="F134" s="1" t="str">
        <f t="shared" si="0"/>
        <v>no_1</v>
      </c>
      <c r="G134" s="73">
        <v>1</v>
      </c>
      <c r="H134" s="73">
        <v>99</v>
      </c>
      <c r="I134" s="74">
        <v>99</v>
      </c>
    </row>
    <row r="135" spans="1:9" ht="15.75" customHeight="1" x14ac:dyDescent="0.2">
      <c r="A135" s="1" t="s">
        <v>604</v>
      </c>
      <c r="B135" s="1">
        <v>2</v>
      </c>
      <c r="C135" s="1">
        <v>1</v>
      </c>
      <c r="D135" s="1" t="s">
        <v>178</v>
      </c>
      <c r="E135" s="1">
        <v>1</v>
      </c>
      <c r="F135" s="1" t="str">
        <f t="shared" si="0"/>
        <v>no_1</v>
      </c>
      <c r="G135" s="73">
        <v>1</v>
      </c>
      <c r="H135" s="73">
        <v>99</v>
      </c>
      <c r="I135" s="74">
        <v>99</v>
      </c>
    </row>
    <row r="136" spans="1:9" ht="15.75" customHeight="1" x14ac:dyDescent="0.2">
      <c r="A136" s="1" t="s">
        <v>618</v>
      </c>
      <c r="B136" s="1">
        <v>2</v>
      </c>
      <c r="C136" s="1">
        <v>1</v>
      </c>
      <c r="D136" s="1" t="s">
        <v>178</v>
      </c>
      <c r="E136" s="1">
        <v>1</v>
      </c>
      <c r="F136" s="1" t="str">
        <f t="shared" si="0"/>
        <v>no_1</v>
      </c>
      <c r="G136" s="73">
        <v>1</v>
      </c>
      <c r="H136" s="73">
        <v>99</v>
      </c>
      <c r="I136" s="74">
        <v>99</v>
      </c>
    </row>
    <row r="137" spans="1:9" ht="15.75" customHeight="1" x14ac:dyDescent="0.2">
      <c r="A137" s="1" t="s">
        <v>660</v>
      </c>
      <c r="B137" s="1">
        <v>2</v>
      </c>
      <c r="C137" s="1">
        <v>1</v>
      </c>
      <c r="D137" s="1" t="s">
        <v>178</v>
      </c>
      <c r="E137" s="1">
        <v>1</v>
      </c>
      <c r="F137" s="1" t="str">
        <f t="shared" si="0"/>
        <v>no_1</v>
      </c>
      <c r="G137" s="73">
        <v>1</v>
      </c>
      <c r="H137" s="73">
        <v>99</v>
      </c>
      <c r="I137" s="74">
        <v>99</v>
      </c>
    </row>
    <row r="138" spans="1:9" ht="15.75" customHeight="1" x14ac:dyDescent="0.2">
      <c r="A138" s="1" t="s">
        <v>795</v>
      </c>
      <c r="B138" s="1">
        <v>2</v>
      </c>
      <c r="C138" s="1">
        <v>1</v>
      </c>
      <c r="D138" s="1" t="s">
        <v>178</v>
      </c>
      <c r="E138" s="1">
        <v>1</v>
      </c>
      <c r="F138" s="1" t="str">
        <f t="shared" si="0"/>
        <v>no_1</v>
      </c>
      <c r="G138" s="73">
        <v>1</v>
      </c>
      <c r="H138" s="73">
        <v>99</v>
      </c>
      <c r="I138" s="74">
        <v>99</v>
      </c>
    </row>
    <row r="139" spans="1:9" ht="15.75" customHeight="1" x14ac:dyDescent="0.2">
      <c r="A139" s="1" t="s">
        <v>939</v>
      </c>
      <c r="B139" s="1">
        <v>2</v>
      </c>
      <c r="C139" s="1">
        <v>1</v>
      </c>
      <c r="D139" s="1" t="s">
        <v>178</v>
      </c>
      <c r="E139" s="1">
        <v>1</v>
      </c>
      <c r="F139" s="1" t="str">
        <f t="shared" si="0"/>
        <v>no_1</v>
      </c>
      <c r="G139" s="73">
        <v>1</v>
      </c>
      <c r="H139" s="73">
        <v>99</v>
      </c>
      <c r="I139" s="74">
        <v>99</v>
      </c>
    </row>
    <row r="140" spans="1:9" ht="15.75" customHeight="1" x14ac:dyDescent="0.2">
      <c r="A140" s="1" t="s">
        <v>944</v>
      </c>
      <c r="B140" s="1">
        <v>2</v>
      </c>
      <c r="C140" s="1">
        <v>1</v>
      </c>
      <c r="D140" s="1" t="s">
        <v>178</v>
      </c>
      <c r="E140" s="1">
        <v>1</v>
      </c>
      <c r="F140" s="1" t="str">
        <f t="shared" si="0"/>
        <v>no_1</v>
      </c>
      <c r="G140" s="73">
        <v>1</v>
      </c>
      <c r="H140" s="73">
        <v>99</v>
      </c>
      <c r="I140" s="74">
        <v>99</v>
      </c>
    </row>
    <row r="141" spans="1:9" ht="15.75" customHeight="1" x14ac:dyDescent="0.2">
      <c r="A141" s="1" t="s">
        <v>1000</v>
      </c>
      <c r="B141" s="1">
        <v>2</v>
      </c>
      <c r="C141" s="1">
        <v>1</v>
      </c>
      <c r="D141" s="1" t="s">
        <v>178</v>
      </c>
      <c r="E141" s="1">
        <v>1</v>
      </c>
      <c r="F141" s="1" t="str">
        <f t="shared" si="0"/>
        <v>no_1</v>
      </c>
      <c r="G141" s="73">
        <v>1</v>
      </c>
      <c r="H141" s="73">
        <v>99</v>
      </c>
      <c r="I141" s="74">
        <v>99</v>
      </c>
    </row>
    <row r="142" spans="1:9" ht="15.75" customHeight="1" x14ac:dyDescent="0.2">
      <c r="A142" s="1" t="s">
        <v>1104</v>
      </c>
      <c r="B142" s="1">
        <v>2</v>
      </c>
      <c r="C142" s="1">
        <v>1</v>
      </c>
      <c r="D142" s="1" t="s">
        <v>178</v>
      </c>
      <c r="E142" s="1">
        <v>1</v>
      </c>
      <c r="F142" s="1" t="str">
        <f t="shared" si="0"/>
        <v>no_1</v>
      </c>
      <c r="G142" s="73">
        <v>1</v>
      </c>
      <c r="H142" s="73">
        <v>99</v>
      </c>
      <c r="I142" s="74">
        <v>99</v>
      </c>
    </row>
    <row r="143" spans="1:9" ht="15.75" customHeight="1" x14ac:dyDescent="0.2">
      <c r="A143" s="1" t="s">
        <v>1129</v>
      </c>
      <c r="B143" s="1">
        <v>2</v>
      </c>
      <c r="C143" s="1">
        <v>1</v>
      </c>
      <c r="D143" s="1" t="s">
        <v>178</v>
      </c>
      <c r="E143" s="1">
        <v>1</v>
      </c>
      <c r="F143" s="1" t="str">
        <f t="shared" si="0"/>
        <v>no_1</v>
      </c>
      <c r="G143" s="73">
        <v>1</v>
      </c>
      <c r="H143" s="73">
        <v>99</v>
      </c>
      <c r="I143" s="74">
        <v>99</v>
      </c>
    </row>
    <row r="144" spans="1:9" ht="15.75" customHeight="1" x14ac:dyDescent="0.2">
      <c r="A144" s="1" t="s">
        <v>203</v>
      </c>
      <c r="B144" s="1">
        <v>2</v>
      </c>
      <c r="C144" s="1">
        <v>1</v>
      </c>
      <c r="D144" s="1" t="s">
        <v>178</v>
      </c>
      <c r="E144" s="1">
        <v>1</v>
      </c>
      <c r="F144" s="1" t="str">
        <f t="shared" si="0"/>
        <v>no_1</v>
      </c>
      <c r="G144" s="73">
        <v>1</v>
      </c>
      <c r="H144" s="73">
        <v>98.9</v>
      </c>
      <c r="I144" s="74">
        <v>98.9</v>
      </c>
    </row>
    <row r="145" spans="1:9" ht="15.75" customHeight="1" x14ac:dyDescent="0.2">
      <c r="A145" s="1" t="s">
        <v>245</v>
      </c>
      <c r="B145" s="1">
        <v>2</v>
      </c>
      <c r="C145" s="1">
        <v>1</v>
      </c>
      <c r="D145" s="1" t="s">
        <v>178</v>
      </c>
      <c r="E145" s="1">
        <v>1</v>
      </c>
      <c r="F145" s="1" t="str">
        <f t="shared" si="0"/>
        <v>no_1</v>
      </c>
      <c r="G145" s="73">
        <v>1</v>
      </c>
      <c r="H145" s="73">
        <v>98.9</v>
      </c>
      <c r="I145" s="74">
        <v>98.9</v>
      </c>
    </row>
    <row r="146" spans="1:9" ht="15.75" customHeight="1" x14ac:dyDescent="0.2">
      <c r="A146" s="1" t="s">
        <v>419</v>
      </c>
      <c r="B146" s="1">
        <v>2</v>
      </c>
      <c r="C146" s="1">
        <v>1</v>
      </c>
      <c r="D146" s="1" t="s">
        <v>178</v>
      </c>
      <c r="E146" s="1">
        <v>1</v>
      </c>
      <c r="F146" s="1" t="str">
        <f t="shared" si="0"/>
        <v>no_1</v>
      </c>
      <c r="G146" s="73">
        <v>1</v>
      </c>
      <c r="H146" s="73">
        <v>98.9</v>
      </c>
      <c r="I146" s="74">
        <v>98.9</v>
      </c>
    </row>
    <row r="147" spans="1:9" ht="15.75" customHeight="1" x14ac:dyDescent="0.2">
      <c r="A147" s="1" t="s">
        <v>421</v>
      </c>
      <c r="B147" s="1">
        <v>2</v>
      </c>
      <c r="C147" s="1">
        <v>1</v>
      </c>
      <c r="D147" s="1" t="s">
        <v>178</v>
      </c>
      <c r="E147" s="1">
        <v>1</v>
      </c>
      <c r="F147" s="1" t="str">
        <f t="shared" si="0"/>
        <v>no_1</v>
      </c>
      <c r="G147" s="73">
        <v>1</v>
      </c>
      <c r="H147" s="73">
        <v>98.9</v>
      </c>
      <c r="I147" s="74">
        <v>98.9</v>
      </c>
    </row>
    <row r="148" spans="1:9" ht="15.75" customHeight="1" x14ac:dyDescent="0.2">
      <c r="A148" s="1" t="s">
        <v>1090</v>
      </c>
      <c r="B148" s="1">
        <v>2</v>
      </c>
      <c r="C148" s="1">
        <v>1</v>
      </c>
      <c r="D148" s="1" t="s">
        <v>178</v>
      </c>
      <c r="E148" s="1">
        <v>1</v>
      </c>
      <c r="F148" s="1" t="str">
        <f t="shared" si="0"/>
        <v>no_1</v>
      </c>
      <c r="G148" s="73">
        <v>1</v>
      </c>
      <c r="H148" s="73">
        <v>98.9</v>
      </c>
      <c r="I148" s="74">
        <v>98.9</v>
      </c>
    </row>
    <row r="149" spans="1:9" ht="15.75" customHeight="1" x14ac:dyDescent="0.2">
      <c r="A149" s="1" t="s">
        <v>551</v>
      </c>
      <c r="B149" s="1">
        <v>2</v>
      </c>
      <c r="C149" s="1">
        <v>1</v>
      </c>
      <c r="D149" s="1" t="s">
        <v>178</v>
      </c>
      <c r="E149" s="1">
        <v>1</v>
      </c>
      <c r="F149" s="1" t="str">
        <f t="shared" si="0"/>
        <v>no_1</v>
      </c>
      <c r="G149" s="73">
        <v>1</v>
      </c>
      <c r="H149" s="73">
        <v>98.8</v>
      </c>
      <c r="I149" s="74">
        <v>98.8</v>
      </c>
    </row>
    <row r="150" spans="1:9" ht="15.75" customHeight="1" x14ac:dyDescent="0.2">
      <c r="A150" s="1" t="s">
        <v>626</v>
      </c>
      <c r="B150" s="1">
        <v>2</v>
      </c>
      <c r="C150" s="1">
        <v>1</v>
      </c>
      <c r="D150" s="1" t="s">
        <v>178</v>
      </c>
      <c r="E150" s="1">
        <v>1</v>
      </c>
      <c r="F150" s="1" t="str">
        <f t="shared" si="0"/>
        <v>no_1</v>
      </c>
      <c r="G150" s="73">
        <v>1</v>
      </c>
      <c r="H150" s="73">
        <v>98.8</v>
      </c>
      <c r="I150" s="74">
        <v>98.8</v>
      </c>
    </row>
    <row r="151" spans="1:9" ht="15.75" customHeight="1" x14ac:dyDescent="0.2">
      <c r="A151" s="1" t="s">
        <v>759</v>
      </c>
      <c r="B151" s="1">
        <v>2</v>
      </c>
      <c r="C151" s="1">
        <v>1</v>
      </c>
      <c r="D151" s="1" t="s">
        <v>178</v>
      </c>
      <c r="E151" s="1">
        <v>1</v>
      </c>
      <c r="F151" s="1" t="str">
        <f t="shared" si="0"/>
        <v>no_1</v>
      </c>
      <c r="G151" s="73">
        <v>1</v>
      </c>
      <c r="H151" s="73">
        <v>98.8</v>
      </c>
      <c r="I151" s="74">
        <v>98.8</v>
      </c>
    </row>
    <row r="152" spans="1:9" ht="15.75" customHeight="1" x14ac:dyDescent="0.2">
      <c r="A152" s="1" t="s">
        <v>829</v>
      </c>
      <c r="B152" s="1">
        <v>2</v>
      </c>
      <c r="C152" s="1">
        <v>1</v>
      </c>
      <c r="D152" s="1" t="s">
        <v>178</v>
      </c>
      <c r="E152" s="1">
        <v>1</v>
      </c>
      <c r="F152" s="1" t="str">
        <f t="shared" si="0"/>
        <v>no_1</v>
      </c>
      <c r="G152" s="73">
        <v>1</v>
      </c>
      <c r="H152" s="73">
        <v>98.8</v>
      </c>
      <c r="I152" s="74">
        <v>98.8</v>
      </c>
    </row>
    <row r="153" spans="1:9" ht="15.75" customHeight="1" x14ac:dyDescent="0.2">
      <c r="A153" s="1" t="s">
        <v>298</v>
      </c>
      <c r="B153" s="1">
        <v>2</v>
      </c>
      <c r="C153" s="1">
        <v>1</v>
      </c>
      <c r="D153" s="1" t="s">
        <v>178</v>
      </c>
      <c r="E153" s="1">
        <v>1</v>
      </c>
      <c r="F153" s="1" t="str">
        <f t="shared" si="0"/>
        <v>no_1</v>
      </c>
      <c r="G153" s="73">
        <v>1</v>
      </c>
      <c r="H153" s="73">
        <v>98.7</v>
      </c>
      <c r="I153" s="74">
        <v>98.7</v>
      </c>
    </row>
    <row r="154" spans="1:9" ht="15.75" customHeight="1" x14ac:dyDescent="0.2">
      <c r="A154" s="1" t="s">
        <v>498</v>
      </c>
      <c r="B154" s="1">
        <v>2</v>
      </c>
      <c r="C154" s="1">
        <v>1</v>
      </c>
      <c r="D154" s="1" t="s">
        <v>178</v>
      </c>
      <c r="E154" s="1">
        <v>1</v>
      </c>
      <c r="F154" s="1" t="str">
        <f t="shared" si="0"/>
        <v>no_1</v>
      </c>
      <c r="G154" s="73">
        <v>1</v>
      </c>
      <c r="H154" s="73">
        <v>98.7</v>
      </c>
      <c r="I154" s="74">
        <v>98.7</v>
      </c>
    </row>
    <row r="155" spans="1:9" ht="15.75" customHeight="1" x14ac:dyDescent="0.2">
      <c r="A155" s="1" t="s">
        <v>717</v>
      </c>
      <c r="B155" s="1">
        <v>2</v>
      </c>
      <c r="C155" s="1">
        <v>1</v>
      </c>
      <c r="D155" s="1" t="s">
        <v>178</v>
      </c>
      <c r="E155" s="1">
        <v>1</v>
      </c>
      <c r="F155" s="1" t="str">
        <f t="shared" si="0"/>
        <v>no_1</v>
      </c>
      <c r="G155" s="73">
        <v>1</v>
      </c>
      <c r="H155" s="73">
        <v>98.7</v>
      </c>
      <c r="I155" s="74">
        <v>98.7</v>
      </c>
    </row>
    <row r="156" spans="1:9" ht="15.75" customHeight="1" x14ac:dyDescent="0.2">
      <c r="A156" s="1" t="s">
        <v>984</v>
      </c>
      <c r="B156" s="1">
        <v>2</v>
      </c>
      <c r="C156" s="1">
        <v>1</v>
      </c>
      <c r="D156" s="1" t="s">
        <v>178</v>
      </c>
      <c r="E156" s="1">
        <v>1</v>
      </c>
      <c r="F156" s="1" t="str">
        <f t="shared" si="0"/>
        <v>no_1</v>
      </c>
      <c r="G156" s="73">
        <v>1</v>
      </c>
      <c r="H156" s="73">
        <v>98.7</v>
      </c>
      <c r="I156" s="74">
        <v>98.7</v>
      </c>
    </row>
    <row r="157" spans="1:9" ht="15.75" customHeight="1" x14ac:dyDescent="0.2">
      <c r="A157" s="1" t="s">
        <v>1087</v>
      </c>
      <c r="B157" s="1">
        <v>2</v>
      </c>
      <c r="C157" s="1">
        <v>1</v>
      </c>
      <c r="D157" s="1" t="s">
        <v>178</v>
      </c>
      <c r="E157" s="1">
        <v>1</v>
      </c>
      <c r="F157" s="1" t="str">
        <f t="shared" si="0"/>
        <v>no_1</v>
      </c>
      <c r="G157" s="73">
        <v>1</v>
      </c>
      <c r="H157" s="73">
        <v>98.7</v>
      </c>
      <c r="I157" s="74">
        <v>98.7</v>
      </c>
    </row>
    <row r="158" spans="1:9" ht="15.75" customHeight="1" x14ac:dyDescent="0.2">
      <c r="A158" s="1" t="s">
        <v>1141</v>
      </c>
      <c r="B158" s="1">
        <v>2</v>
      </c>
      <c r="C158" s="1">
        <v>1</v>
      </c>
      <c r="D158" s="1" t="s">
        <v>178</v>
      </c>
      <c r="E158" s="1">
        <v>0</v>
      </c>
      <c r="F158" s="1" t="str">
        <f t="shared" si="0"/>
        <v>no_0</v>
      </c>
      <c r="G158" s="73" t="s">
        <v>5585</v>
      </c>
      <c r="H158" s="73" t="s">
        <v>5586</v>
      </c>
      <c r="I158" s="74">
        <v>98.65</v>
      </c>
    </row>
    <row r="159" spans="1:9" ht="15.75" customHeight="1" x14ac:dyDescent="0.2">
      <c r="A159" s="1" t="s">
        <v>267</v>
      </c>
      <c r="B159" s="1">
        <v>2</v>
      </c>
      <c r="C159" s="1">
        <v>1</v>
      </c>
      <c r="D159" s="1" t="s">
        <v>178</v>
      </c>
      <c r="E159" s="1">
        <v>1</v>
      </c>
      <c r="F159" s="1" t="str">
        <f t="shared" si="0"/>
        <v>no_1</v>
      </c>
      <c r="G159" s="73">
        <v>1</v>
      </c>
      <c r="H159" s="73">
        <v>98.6</v>
      </c>
      <c r="I159" s="74">
        <v>98.6</v>
      </c>
    </row>
    <row r="160" spans="1:9" ht="15.75" customHeight="1" x14ac:dyDescent="0.2">
      <c r="A160" s="1" t="s">
        <v>757</v>
      </c>
      <c r="B160" s="1">
        <v>2</v>
      </c>
      <c r="C160" s="1">
        <v>1</v>
      </c>
      <c r="D160" s="1" t="s">
        <v>178</v>
      </c>
      <c r="E160" s="1">
        <v>1</v>
      </c>
      <c r="F160" s="1" t="str">
        <f t="shared" si="0"/>
        <v>no_1</v>
      </c>
      <c r="G160" s="73">
        <v>1</v>
      </c>
      <c r="H160" s="73">
        <v>98.6</v>
      </c>
      <c r="I160" s="74">
        <v>98.6</v>
      </c>
    </row>
    <row r="161" spans="1:9" ht="15.75" customHeight="1" x14ac:dyDescent="0.2">
      <c r="A161" s="1" t="s">
        <v>918</v>
      </c>
      <c r="B161" s="1">
        <v>2</v>
      </c>
      <c r="C161" s="1">
        <v>1</v>
      </c>
      <c r="D161" s="1" t="s">
        <v>178</v>
      </c>
      <c r="E161" s="1">
        <v>1</v>
      </c>
      <c r="F161" s="1" t="str">
        <f t="shared" si="0"/>
        <v>no_1</v>
      </c>
      <c r="G161" s="73">
        <v>1</v>
      </c>
      <c r="H161" s="73">
        <v>98.6</v>
      </c>
      <c r="I161" s="74">
        <v>98.6</v>
      </c>
    </row>
    <row r="162" spans="1:9" ht="15.75" customHeight="1" x14ac:dyDescent="0.2">
      <c r="A162" s="1" t="s">
        <v>1262</v>
      </c>
      <c r="B162" s="1">
        <v>2</v>
      </c>
      <c r="C162" s="1">
        <v>1</v>
      </c>
      <c r="D162" s="1" t="s">
        <v>178</v>
      </c>
      <c r="E162" s="1">
        <v>1</v>
      </c>
      <c r="F162" s="1" t="str">
        <f t="shared" si="0"/>
        <v>no_1</v>
      </c>
      <c r="G162" s="73">
        <v>1</v>
      </c>
      <c r="H162" s="73">
        <v>98.6</v>
      </c>
      <c r="I162" s="74">
        <v>98.6</v>
      </c>
    </row>
    <row r="163" spans="1:9" ht="15.75" customHeight="1" x14ac:dyDescent="0.2">
      <c r="A163" s="1" t="s">
        <v>424</v>
      </c>
      <c r="B163" s="1">
        <v>2</v>
      </c>
      <c r="C163" s="1">
        <v>1</v>
      </c>
      <c r="D163" s="1" t="s">
        <v>178</v>
      </c>
      <c r="E163" s="1">
        <v>1</v>
      </c>
      <c r="F163" s="1" t="str">
        <f t="shared" si="0"/>
        <v>no_1</v>
      </c>
      <c r="G163" s="73">
        <v>1</v>
      </c>
      <c r="H163" s="73">
        <v>98.5</v>
      </c>
      <c r="I163" s="74">
        <v>98.5</v>
      </c>
    </row>
    <row r="164" spans="1:9" ht="15.75" customHeight="1" x14ac:dyDescent="0.2">
      <c r="A164" s="1" t="s">
        <v>218</v>
      </c>
      <c r="B164" s="1">
        <v>2</v>
      </c>
      <c r="C164" s="1">
        <v>1</v>
      </c>
      <c r="D164" s="1" t="s">
        <v>178</v>
      </c>
      <c r="E164" s="1">
        <v>1</v>
      </c>
      <c r="F164" s="1" t="str">
        <f t="shared" si="0"/>
        <v>no_1</v>
      </c>
      <c r="G164" s="73">
        <v>1</v>
      </c>
      <c r="H164" s="73">
        <v>98.4</v>
      </c>
      <c r="I164" s="74">
        <v>98.4</v>
      </c>
    </row>
    <row r="165" spans="1:9" ht="15.75" customHeight="1" x14ac:dyDescent="0.2">
      <c r="A165" s="1" t="s">
        <v>908</v>
      </c>
      <c r="B165" s="1">
        <v>2</v>
      </c>
      <c r="C165" s="1">
        <v>1</v>
      </c>
      <c r="D165" s="1" t="s">
        <v>178</v>
      </c>
      <c r="E165" s="1">
        <v>1</v>
      </c>
      <c r="F165" s="1" t="str">
        <f t="shared" si="0"/>
        <v>no_1</v>
      </c>
      <c r="G165" s="73">
        <v>1</v>
      </c>
      <c r="H165" s="73">
        <v>98.4</v>
      </c>
      <c r="I165" s="74">
        <v>98.4</v>
      </c>
    </row>
    <row r="166" spans="1:9" ht="15.75" customHeight="1" x14ac:dyDescent="0.2">
      <c r="A166" s="1" t="s">
        <v>1098</v>
      </c>
      <c r="B166" s="1">
        <v>2</v>
      </c>
      <c r="C166" s="1">
        <v>1</v>
      </c>
      <c r="D166" s="1" t="s">
        <v>178</v>
      </c>
      <c r="E166" s="1">
        <v>1</v>
      </c>
      <c r="F166" s="1" t="str">
        <f t="shared" si="0"/>
        <v>no_1</v>
      </c>
      <c r="G166" s="73">
        <v>1</v>
      </c>
      <c r="H166" s="73">
        <v>98.4</v>
      </c>
      <c r="I166" s="74">
        <v>98.4</v>
      </c>
    </row>
    <row r="167" spans="1:9" ht="15.75" customHeight="1" x14ac:dyDescent="0.2">
      <c r="A167" s="1" t="s">
        <v>1001</v>
      </c>
      <c r="B167" s="1">
        <v>2</v>
      </c>
      <c r="C167" s="1">
        <v>1</v>
      </c>
      <c r="D167" s="1" t="s">
        <v>178</v>
      </c>
      <c r="E167" s="1">
        <v>1</v>
      </c>
      <c r="F167" s="1" t="str">
        <f t="shared" si="0"/>
        <v>no_1</v>
      </c>
      <c r="G167" s="73">
        <v>1</v>
      </c>
      <c r="H167" s="73">
        <v>98.3</v>
      </c>
      <c r="I167" s="74">
        <v>98.3</v>
      </c>
    </row>
    <row r="168" spans="1:9" ht="15.75" customHeight="1" x14ac:dyDescent="0.2">
      <c r="A168" s="1" t="s">
        <v>927</v>
      </c>
      <c r="B168" s="1">
        <v>2</v>
      </c>
      <c r="C168" s="1">
        <v>1</v>
      </c>
      <c r="D168" s="1" t="s">
        <v>178</v>
      </c>
      <c r="E168" s="1">
        <v>1</v>
      </c>
      <c r="F168" s="1" t="str">
        <f t="shared" si="0"/>
        <v>no_1</v>
      </c>
      <c r="G168" s="73">
        <v>1</v>
      </c>
      <c r="H168" s="73">
        <v>98.2</v>
      </c>
      <c r="I168" s="74">
        <v>98.2</v>
      </c>
    </row>
    <row r="169" spans="1:9" ht="15.75" customHeight="1" x14ac:dyDescent="0.2">
      <c r="A169" s="1" t="s">
        <v>1017</v>
      </c>
      <c r="B169" s="1">
        <v>2</v>
      </c>
      <c r="C169" s="1">
        <v>1</v>
      </c>
      <c r="D169" s="1" t="s">
        <v>178</v>
      </c>
      <c r="E169" s="1">
        <v>1</v>
      </c>
      <c r="F169" s="1" t="str">
        <f t="shared" si="0"/>
        <v>no_1</v>
      </c>
      <c r="G169" s="73">
        <v>1</v>
      </c>
      <c r="H169" s="73">
        <v>98.2</v>
      </c>
      <c r="I169" s="74">
        <v>98.2</v>
      </c>
    </row>
    <row r="170" spans="1:9" ht="15.75" customHeight="1" x14ac:dyDescent="0.2">
      <c r="A170" s="1" t="s">
        <v>1151</v>
      </c>
      <c r="B170" s="1">
        <v>2</v>
      </c>
      <c r="C170" s="1">
        <v>1</v>
      </c>
      <c r="D170" s="1" t="s">
        <v>178</v>
      </c>
      <c r="E170" s="1">
        <v>1</v>
      </c>
      <c r="F170" s="1" t="str">
        <f t="shared" si="0"/>
        <v>no_1</v>
      </c>
      <c r="G170" s="73">
        <v>1</v>
      </c>
      <c r="H170" s="73">
        <v>98.2</v>
      </c>
      <c r="I170" s="74">
        <v>98.2</v>
      </c>
    </row>
    <row r="171" spans="1:9" ht="15.75" customHeight="1" x14ac:dyDescent="0.2">
      <c r="A171" s="1" t="s">
        <v>390</v>
      </c>
      <c r="B171" s="1">
        <v>2</v>
      </c>
      <c r="C171" s="1">
        <v>1</v>
      </c>
      <c r="D171" s="1" t="s">
        <v>178</v>
      </c>
      <c r="E171" s="1">
        <v>1</v>
      </c>
      <c r="F171" s="1" t="str">
        <f t="shared" si="0"/>
        <v>no_1</v>
      </c>
      <c r="G171" s="73">
        <v>1</v>
      </c>
      <c r="H171" s="73">
        <v>98.1</v>
      </c>
      <c r="I171" s="74">
        <v>98.1</v>
      </c>
    </row>
    <row r="172" spans="1:9" ht="15.75" customHeight="1" x14ac:dyDescent="0.2">
      <c r="A172" s="1" t="s">
        <v>602</v>
      </c>
      <c r="B172" s="1">
        <v>2</v>
      </c>
      <c r="C172" s="1">
        <v>1</v>
      </c>
      <c r="D172" s="1" t="s">
        <v>178</v>
      </c>
      <c r="E172" s="1">
        <v>1</v>
      </c>
      <c r="F172" s="1" t="str">
        <f t="shared" si="0"/>
        <v>no_1</v>
      </c>
      <c r="G172" s="73">
        <v>1</v>
      </c>
      <c r="H172" s="73">
        <v>98.1</v>
      </c>
      <c r="I172" s="74">
        <v>98.1</v>
      </c>
    </row>
    <row r="173" spans="1:9" ht="15.75" customHeight="1" x14ac:dyDescent="0.2">
      <c r="A173" s="1" t="s">
        <v>845</v>
      </c>
      <c r="B173" s="1">
        <v>2</v>
      </c>
      <c r="C173" s="1">
        <v>1</v>
      </c>
      <c r="D173" s="1" t="s">
        <v>178</v>
      </c>
      <c r="E173" s="1">
        <v>1</v>
      </c>
      <c r="F173" s="1" t="str">
        <f t="shared" si="0"/>
        <v>no_1</v>
      </c>
      <c r="G173" s="73">
        <v>1</v>
      </c>
      <c r="H173" s="73">
        <v>98.1</v>
      </c>
      <c r="I173" s="74">
        <v>98.1</v>
      </c>
    </row>
    <row r="174" spans="1:9" ht="15.75" customHeight="1" x14ac:dyDescent="0.2">
      <c r="A174" s="1" t="s">
        <v>393</v>
      </c>
      <c r="B174" s="1">
        <v>2</v>
      </c>
      <c r="C174" s="1">
        <v>1</v>
      </c>
      <c r="D174" s="1" t="s">
        <v>178</v>
      </c>
      <c r="E174" s="1">
        <v>1</v>
      </c>
      <c r="F174" s="1" t="str">
        <f t="shared" si="0"/>
        <v>no_1</v>
      </c>
      <c r="G174" s="73">
        <v>1</v>
      </c>
      <c r="H174" s="73">
        <v>98</v>
      </c>
      <c r="I174" s="74">
        <v>98</v>
      </c>
    </row>
    <row r="175" spans="1:9" ht="15.75" customHeight="1" x14ac:dyDescent="0.2">
      <c r="A175" s="1" t="s">
        <v>1272</v>
      </c>
      <c r="B175" s="1">
        <v>2</v>
      </c>
      <c r="C175" s="1">
        <v>1</v>
      </c>
      <c r="D175" s="1" t="s">
        <v>178</v>
      </c>
      <c r="E175" s="1">
        <v>1</v>
      </c>
      <c r="F175" s="1" t="str">
        <f t="shared" si="0"/>
        <v>no_1</v>
      </c>
      <c r="G175" s="73">
        <v>1</v>
      </c>
      <c r="H175" s="73">
        <v>98</v>
      </c>
      <c r="I175" s="74">
        <v>98</v>
      </c>
    </row>
    <row r="176" spans="1:9" ht="15.75" customHeight="1" x14ac:dyDescent="0.2">
      <c r="A176" s="1" t="s">
        <v>388</v>
      </c>
      <c r="B176" s="1">
        <v>2</v>
      </c>
      <c r="C176" s="1">
        <v>1</v>
      </c>
      <c r="D176" s="1" t="s">
        <v>178</v>
      </c>
      <c r="E176" s="1">
        <v>0</v>
      </c>
      <c r="F176" s="1" t="str">
        <f t="shared" si="0"/>
        <v>no_0</v>
      </c>
      <c r="G176" s="73">
        <v>0</v>
      </c>
      <c r="H176" s="73">
        <v>97.9</v>
      </c>
      <c r="I176" s="74">
        <v>97.9</v>
      </c>
    </row>
    <row r="177" spans="1:9" ht="15.75" customHeight="1" x14ac:dyDescent="0.2">
      <c r="A177" s="1" t="s">
        <v>562</v>
      </c>
      <c r="B177" s="1">
        <v>2</v>
      </c>
      <c r="C177" s="1">
        <v>1</v>
      </c>
      <c r="D177" s="1" t="s">
        <v>178</v>
      </c>
      <c r="E177" s="1">
        <v>0</v>
      </c>
      <c r="F177" s="1" t="str">
        <f t="shared" si="0"/>
        <v>no_0</v>
      </c>
      <c r="G177" s="73">
        <v>0</v>
      </c>
      <c r="H177" s="73">
        <v>97.7</v>
      </c>
      <c r="I177" s="74">
        <v>97.7</v>
      </c>
    </row>
    <row r="178" spans="1:9" ht="15.75" customHeight="1" x14ac:dyDescent="0.2">
      <c r="A178" s="1" t="s">
        <v>1041</v>
      </c>
      <c r="B178" s="1">
        <v>2</v>
      </c>
      <c r="C178" s="1">
        <v>1</v>
      </c>
      <c r="D178" s="1" t="s">
        <v>178</v>
      </c>
      <c r="E178" s="1">
        <v>0</v>
      </c>
      <c r="F178" s="1" t="str">
        <f t="shared" si="0"/>
        <v>no_0</v>
      </c>
      <c r="G178" s="73">
        <v>0</v>
      </c>
      <c r="H178" s="73">
        <v>97.7</v>
      </c>
      <c r="I178" s="74">
        <v>97.7</v>
      </c>
    </row>
    <row r="179" spans="1:9" ht="15.75" customHeight="1" x14ac:dyDescent="0.2">
      <c r="A179" s="1" t="s">
        <v>1263</v>
      </c>
      <c r="B179" s="1">
        <v>2</v>
      </c>
      <c r="C179" s="1">
        <v>1</v>
      </c>
      <c r="D179" s="1" t="s">
        <v>178</v>
      </c>
      <c r="E179" s="1">
        <v>0</v>
      </c>
      <c r="F179" s="1" t="str">
        <f t="shared" si="0"/>
        <v>no_0</v>
      </c>
      <c r="G179" s="73">
        <v>0</v>
      </c>
      <c r="H179" s="73">
        <v>97.7</v>
      </c>
      <c r="I179" s="74">
        <v>97.7</v>
      </c>
    </row>
    <row r="180" spans="1:9" ht="15.75" customHeight="1" x14ac:dyDescent="0.2">
      <c r="A180" s="1" t="s">
        <v>255</v>
      </c>
      <c r="B180" s="1">
        <v>2</v>
      </c>
      <c r="C180" s="1">
        <v>1</v>
      </c>
      <c r="D180" s="1" t="s">
        <v>178</v>
      </c>
      <c r="E180" s="1">
        <v>0</v>
      </c>
      <c r="F180" s="1" t="str">
        <f t="shared" si="0"/>
        <v>no_0</v>
      </c>
      <c r="G180" s="73">
        <v>0</v>
      </c>
      <c r="H180" s="73">
        <v>97.6</v>
      </c>
      <c r="I180" s="74">
        <v>97.6</v>
      </c>
    </row>
    <row r="181" spans="1:9" ht="15.75" customHeight="1" x14ac:dyDescent="0.2">
      <c r="A181" s="1" t="s">
        <v>785</v>
      </c>
      <c r="B181" s="1">
        <v>2</v>
      </c>
      <c r="C181" s="1">
        <v>1</v>
      </c>
      <c r="D181" s="1" t="s">
        <v>178</v>
      </c>
      <c r="E181" s="1">
        <v>0</v>
      </c>
      <c r="F181" s="1" t="str">
        <f t="shared" si="0"/>
        <v>no_0</v>
      </c>
      <c r="G181" s="73">
        <v>0</v>
      </c>
      <c r="H181" s="73">
        <v>97.6</v>
      </c>
      <c r="I181" s="74">
        <v>97.6</v>
      </c>
    </row>
    <row r="182" spans="1:9" ht="15.75" customHeight="1" x14ac:dyDescent="0.2">
      <c r="A182" s="1" t="s">
        <v>193</v>
      </c>
      <c r="B182" s="1">
        <v>2</v>
      </c>
      <c r="C182" s="1">
        <v>1</v>
      </c>
      <c r="D182" s="1" t="s">
        <v>178</v>
      </c>
      <c r="E182" s="1">
        <v>0</v>
      </c>
      <c r="F182" s="1" t="str">
        <f t="shared" si="0"/>
        <v>no_0</v>
      </c>
      <c r="G182" s="73">
        <v>0</v>
      </c>
      <c r="H182" s="73">
        <v>97.2</v>
      </c>
      <c r="I182" s="74">
        <v>97.2</v>
      </c>
    </row>
    <row r="183" spans="1:9" ht="15.75" customHeight="1" x14ac:dyDescent="0.2">
      <c r="A183" s="1" t="s">
        <v>342</v>
      </c>
      <c r="B183" s="1">
        <v>2</v>
      </c>
      <c r="C183" s="1">
        <v>1</v>
      </c>
      <c r="D183" s="1" t="s">
        <v>178</v>
      </c>
      <c r="E183" s="1">
        <v>0</v>
      </c>
      <c r="F183" s="1" t="str">
        <f t="shared" si="0"/>
        <v>no_0</v>
      </c>
      <c r="G183" s="73">
        <v>0</v>
      </c>
      <c r="H183" s="73">
        <v>96.7</v>
      </c>
      <c r="I183" s="74">
        <v>96.7</v>
      </c>
    </row>
    <row r="184" spans="1:9" ht="15.75" customHeight="1" x14ac:dyDescent="0.2">
      <c r="A184" s="1" t="s">
        <v>455</v>
      </c>
      <c r="B184" s="1">
        <v>2</v>
      </c>
      <c r="C184" s="1">
        <v>1</v>
      </c>
      <c r="D184" s="1" t="s">
        <v>178</v>
      </c>
      <c r="E184" s="1">
        <v>0</v>
      </c>
      <c r="F184" s="1" t="str">
        <f t="shared" si="0"/>
        <v>no_0</v>
      </c>
      <c r="G184" s="73">
        <v>0</v>
      </c>
      <c r="H184" s="73">
        <v>96.6</v>
      </c>
      <c r="I184" s="74">
        <v>96.6</v>
      </c>
    </row>
    <row r="185" spans="1:9" ht="15.75" customHeight="1" x14ac:dyDescent="0.2">
      <c r="A185" s="1" t="s">
        <v>1004</v>
      </c>
      <c r="B185" s="1">
        <v>2</v>
      </c>
      <c r="C185" s="1">
        <v>1</v>
      </c>
      <c r="D185" s="1" t="s">
        <v>178</v>
      </c>
      <c r="E185" s="1">
        <v>0</v>
      </c>
      <c r="F185" s="1" t="str">
        <f t="shared" si="0"/>
        <v>no_0</v>
      </c>
      <c r="G185" s="73">
        <v>0</v>
      </c>
      <c r="H185" s="73">
        <v>96.6</v>
      </c>
      <c r="I185" s="74">
        <v>96.6</v>
      </c>
    </row>
    <row r="186" spans="1:9" ht="15.75" customHeight="1" x14ac:dyDescent="0.2">
      <c r="A186" s="1" t="s">
        <v>1113</v>
      </c>
      <c r="B186" s="1">
        <v>2</v>
      </c>
      <c r="C186" s="1">
        <v>1</v>
      </c>
      <c r="D186" s="1" t="s">
        <v>178</v>
      </c>
      <c r="E186" s="1">
        <v>0</v>
      </c>
      <c r="F186" s="1" t="str">
        <f t="shared" si="0"/>
        <v>no_0</v>
      </c>
      <c r="G186" s="73">
        <v>0</v>
      </c>
      <c r="H186" s="73">
        <v>96.3</v>
      </c>
      <c r="I186" s="74">
        <v>96.3</v>
      </c>
    </row>
    <row r="187" spans="1:9" ht="15.75" customHeight="1" x14ac:dyDescent="0.2">
      <c r="A187" s="1" t="s">
        <v>221</v>
      </c>
      <c r="B187" s="1">
        <v>2</v>
      </c>
      <c r="C187" s="1">
        <v>1</v>
      </c>
      <c r="D187" s="1" t="s">
        <v>178</v>
      </c>
      <c r="E187" s="1">
        <v>0</v>
      </c>
      <c r="F187" s="1" t="str">
        <f t="shared" si="0"/>
        <v>no_0</v>
      </c>
      <c r="G187" s="73">
        <v>0</v>
      </c>
      <c r="H187" s="73">
        <v>96</v>
      </c>
      <c r="I187" s="74">
        <v>96</v>
      </c>
    </row>
    <row r="188" spans="1:9" ht="15.75" customHeight="1" x14ac:dyDescent="0.2">
      <c r="A188" s="1" t="s">
        <v>326</v>
      </c>
      <c r="B188" s="1">
        <v>2</v>
      </c>
      <c r="C188" s="1">
        <v>1</v>
      </c>
      <c r="D188" s="1" t="s">
        <v>178</v>
      </c>
      <c r="E188" s="1">
        <v>0</v>
      </c>
      <c r="F188" s="1" t="str">
        <f t="shared" si="0"/>
        <v>no_0</v>
      </c>
      <c r="G188" s="73">
        <v>0</v>
      </c>
      <c r="H188" s="73">
        <v>96</v>
      </c>
      <c r="I188" s="74">
        <v>96</v>
      </c>
    </row>
    <row r="189" spans="1:9" ht="15.75" customHeight="1" x14ac:dyDescent="0.2">
      <c r="A189" s="1" t="s">
        <v>280</v>
      </c>
      <c r="B189" s="1">
        <v>2</v>
      </c>
      <c r="C189" s="1">
        <v>1</v>
      </c>
      <c r="D189" s="1" t="s">
        <v>178</v>
      </c>
      <c r="E189" s="1">
        <v>0</v>
      </c>
      <c r="F189" s="1" t="str">
        <f t="shared" si="0"/>
        <v>no_0</v>
      </c>
      <c r="G189" s="73">
        <v>0</v>
      </c>
      <c r="H189" s="73">
        <v>95.2</v>
      </c>
      <c r="I189" s="74">
        <v>95.2</v>
      </c>
    </row>
    <row r="190" spans="1:9" ht="15.75" customHeight="1" x14ac:dyDescent="0.2">
      <c r="A190" s="1" t="s">
        <v>357</v>
      </c>
      <c r="B190" s="1">
        <v>2</v>
      </c>
      <c r="C190" s="1">
        <v>1</v>
      </c>
      <c r="D190" s="1" t="s">
        <v>178</v>
      </c>
      <c r="E190" s="1">
        <v>0</v>
      </c>
      <c r="F190" s="1" t="str">
        <f t="shared" si="0"/>
        <v>no_0</v>
      </c>
      <c r="G190" s="73">
        <v>0</v>
      </c>
      <c r="H190" s="73">
        <v>94</v>
      </c>
      <c r="I190" s="74">
        <v>94</v>
      </c>
    </row>
    <row r="191" spans="1:9" ht="15.75" customHeight="1" x14ac:dyDescent="0.2">
      <c r="A191" s="1" t="s">
        <v>634</v>
      </c>
      <c r="B191" s="1">
        <v>2</v>
      </c>
      <c r="C191" s="1">
        <v>1</v>
      </c>
      <c r="D191" s="1" t="s">
        <v>178</v>
      </c>
      <c r="E191" s="1">
        <v>0</v>
      </c>
      <c r="F191" s="1" t="str">
        <f t="shared" si="0"/>
        <v>no_0</v>
      </c>
      <c r="G191" s="73">
        <v>0</v>
      </c>
      <c r="H191" s="73">
        <v>93.6</v>
      </c>
      <c r="I191" s="74">
        <v>93.6</v>
      </c>
    </row>
    <row r="192" spans="1:9" ht="15.75" customHeight="1" x14ac:dyDescent="0.2">
      <c r="A192" s="1" t="s">
        <v>792</v>
      </c>
      <c r="B192" s="1">
        <v>2</v>
      </c>
      <c r="C192" s="1">
        <v>1</v>
      </c>
      <c r="D192" s="1" t="s">
        <v>178</v>
      </c>
      <c r="E192" s="1">
        <v>0</v>
      </c>
      <c r="F192" s="1" t="str">
        <f t="shared" si="0"/>
        <v>no_0</v>
      </c>
      <c r="G192" s="73">
        <v>0</v>
      </c>
      <c r="H192" s="73">
        <v>93.1</v>
      </c>
      <c r="I192" s="74">
        <v>93.1</v>
      </c>
    </row>
    <row r="193" spans="1:9" ht="15.75" customHeight="1" x14ac:dyDescent="0.2">
      <c r="A193" s="1" t="s">
        <v>741</v>
      </c>
      <c r="B193" s="1">
        <v>2</v>
      </c>
      <c r="C193" s="1">
        <v>1</v>
      </c>
      <c r="D193" s="1" t="s">
        <v>178</v>
      </c>
      <c r="E193" s="1">
        <v>0</v>
      </c>
      <c r="F193" s="1" t="str">
        <f t="shared" si="0"/>
        <v>no_0</v>
      </c>
      <c r="G193" s="73">
        <v>0</v>
      </c>
      <c r="H193" s="73">
        <v>92.9</v>
      </c>
      <c r="I193" s="74">
        <v>92.9</v>
      </c>
    </row>
    <row r="194" spans="1:9" ht="15.75" customHeight="1" x14ac:dyDescent="0.2">
      <c r="A194" s="1" t="s">
        <v>680</v>
      </c>
      <c r="B194" s="1">
        <v>2</v>
      </c>
      <c r="C194" s="1">
        <v>1</v>
      </c>
      <c r="D194" s="1" t="s">
        <v>178</v>
      </c>
      <c r="E194" s="1">
        <v>0</v>
      </c>
      <c r="F194" s="1" t="str">
        <f t="shared" si="0"/>
        <v>no_0</v>
      </c>
      <c r="G194" s="73">
        <v>0</v>
      </c>
      <c r="H194" s="73">
        <v>92.5</v>
      </c>
      <c r="I194" s="74">
        <v>92.5</v>
      </c>
    </row>
    <row r="195" spans="1:9" ht="15.75" customHeight="1" x14ac:dyDescent="0.2">
      <c r="A195" s="1" t="s">
        <v>1170</v>
      </c>
      <c r="B195" s="1">
        <v>2</v>
      </c>
      <c r="C195" s="1">
        <v>1</v>
      </c>
      <c r="D195" s="1" t="s">
        <v>178</v>
      </c>
      <c r="E195" s="1">
        <v>0</v>
      </c>
      <c r="F195" s="1" t="str">
        <f t="shared" si="0"/>
        <v>no_0</v>
      </c>
      <c r="G195" s="73">
        <v>0</v>
      </c>
      <c r="H195" s="73">
        <v>91.3</v>
      </c>
      <c r="I195" s="74">
        <v>91.3</v>
      </c>
    </row>
    <row r="196" spans="1:9" ht="15.75" customHeight="1" x14ac:dyDescent="0.2">
      <c r="A196" s="1" t="s">
        <v>523</v>
      </c>
      <c r="B196" s="1">
        <v>2</v>
      </c>
      <c r="C196" s="1">
        <v>1</v>
      </c>
      <c r="D196" s="1" t="s">
        <v>5067</v>
      </c>
      <c r="E196" s="1">
        <v>0</v>
      </c>
      <c r="F196" s="1" t="str">
        <f t="shared" si="0"/>
        <v>Y_0</v>
      </c>
      <c r="G196" s="73">
        <v>0</v>
      </c>
      <c r="H196" s="73">
        <v>91</v>
      </c>
      <c r="I196" s="74">
        <v>91</v>
      </c>
    </row>
    <row r="197" spans="1:9" ht="15.75" customHeight="1" x14ac:dyDescent="0.2">
      <c r="A197" s="1" t="s">
        <v>702</v>
      </c>
      <c r="B197" s="1">
        <v>2</v>
      </c>
      <c r="C197" s="1">
        <v>1</v>
      </c>
      <c r="D197" s="1" t="s">
        <v>178</v>
      </c>
      <c r="E197" s="1">
        <v>0</v>
      </c>
      <c r="F197" s="1" t="str">
        <f t="shared" si="0"/>
        <v>no_0</v>
      </c>
      <c r="G197" s="73">
        <v>0</v>
      </c>
      <c r="H197" s="73">
        <v>90.5</v>
      </c>
      <c r="I197" s="74">
        <v>90.5</v>
      </c>
    </row>
    <row r="198" spans="1:9" ht="15.75" customHeight="1" x14ac:dyDescent="0.2">
      <c r="A198" s="1" t="s">
        <v>648</v>
      </c>
      <c r="B198" s="1">
        <v>2</v>
      </c>
      <c r="C198" s="1">
        <v>1</v>
      </c>
      <c r="D198" s="1" t="s">
        <v>178</v>
      </c>
      <c r="E198" s="1">
        <v>0</v>
      </c>
      <c r="F198" s="1" t="str">
        <f t="shared" si="0"/>
        <v>no_0</v>
      </c>
      <c r="G198" s="73">
        <v>0</v>
      </c>
      <c r="H198" s="73">
        <v>90.2</v>
      </c>
      <c r="I198" s="74">
        <v>90.2</v>
      </c>
    </row>
    <row r="199" spans="1:9" ht="15.75" customHeight="1" x14ac:dyDescent="0.2">
      <c r="A199" s="1" t="s">
        <v>227</v>
      </c>
      <c r="B199" s="1">
        <v>2</v>
      </c>
      <c r="C199" s="1">
        <v>1</v>
      </c>
      <c r="D199" s="1" t="s">
        <v>178</v>
      </c>
      <c r="E199" s="1">
        <v>0</v>
      </c>
      <c r="F199" s="1" t="str">
        <f t="shared" si="0"/>
        <v>no_0</v>
      </c>
      <c r="G199" s="73">
        <v>0</v>
      </c>
      <c r="H199" s="73">
        <v>89.8</v>
      </c>
      <c r="I199" s="74">
        <v>89.8</v>
      </c>
    </row>
    <row r="200" spans="1:9" ht="15.75" customHeight="1" x14ac:dyDescent="0.2">
      <c r="A200" s="1" t="s">
        <v>1046</v>
      </c>
      <c r="B200" s="1">
        <v>2</v>
      </c>
      <c r="C200" s="1">
        <v>1</v>
      </c>
      <c r="D200" s="1" t="s">
        <v>178</v>
      </c>
      <c r="E200" s="1">
        <v>0</v>
      </c>
      <c r="F200" s="1" t="str">
        <f t="shared" si="0"/>
        <v>no_0</v>
      </c>
      <c r="G200" s="73">
        <v>0</v>
      </c>
      <c r="H200" s="73">
        <v>89.2</v>
      </c>
      <c r="I200" s="74">
        <v>89.2</v>
      </c>
    </row>
    <row r="201" spans="1:9" ht="15.75" customHeight="1" x14ac:dyDescent="0.2">
      <c r="A201" s="1" t="s">
        <v>343</v>
      </c>
      <c r="B201" s="1">
        <v>2</v>
      </c>
      <c r="C201" s="1">
        <v>1</v>
      </c>
      <c r="D201" s="1" t="s">
        <v>178</v>
      </c>
      <c r="E201" s="1">
        <v>0</v>
      </c>
      <c r="F201" s="1" t="str">
        <f t="shared" si="0"/>
        <v>no_0</v>
      </c>
      <c r="G201" s="73">
        <v>0</v>
      </c>
      <c r="H201" s="73">
        <v>88.8</v>
      </c>
      <c r="I201" s="74">
        <v>88.8</v>
      </c>
    </row>
    <row r="202" spans="1:9" ht="15.75" customHeight="1" x14ac:dyDescent="0.2">
      <c r="A202" s="1" t="s">
        <v>586</v>
      </c>
      <c r="B202" s="1">
        <v>2</v>
      </c>
      <c r="C202" s="1">
        <v>1</v>
      </c>
      <c r="D202" s="1" t="s">
        <v>178</v>
      </c>
      <c r="E202" s="1">
        <v>0</v>
      </c>
      <c r="F202" s="1" t="str">
        <f t="shared" si="0"/>
        <v>no_0</v>
      </c>
      <c r="G202" s="73">
        <v>0</v>
      </c>
      <c r="H202" s="73">
        <v>88.8</v>
      </c>
      <c r="I202" s="74">
        <v>88.8</v>
      </c>
    </row>
    <row r="203" spans="1:9" ht="15.75" customHeight="1" x14ac:dyDescent="0.2">
      <c r="A203" s="1" t="s">
        <v>1092</v>
      </c>
      <c r="B203" s="1">
        <v>2</v>
      </c>
      <c r="C203" s="1">
        <v>1</v>
      </c>
      <c r="D203" s="1" t="s">
        <v>178</v>
      </c>
      <c r="E203" s="1">
        <v>0</v>
      </c>
      <c r="F203" s="1" t="str">
        <f t="shared" si="0"/>
        <v>no_0</v>
      </c>
      <c r="G203" s="73">
        <v>0</v>
      </c>
      <c r="H203" s="73">
        <v>88.8</v>
      </c>
      <c r="I203" s="74">
        <v>88.8</v>
      </c>
    </row>
    <row r="204" spans="1:9" ht="15.75" customHeight="1" x14ac:dyDescent="0.2">
      <c r="A204" s="1" t="s">
        <v>1102</v>
      </c>
      <c r="B204" s="1">
        <v>2</v>
      </c>
      <c r="C204" s="1">
        <v>1</v>
      </c>
      <c r="D204" s="1" t="s">
        <v>178</v>
      </c>
      <c r="E204" s="1">
        <v>0</v>
      </c>
      <c r="F204" s="1" t="str">
        <f t="shared" si="0"/>
        <v>no_0</v>
      </c>
      <c r="G204" s="73">
        <v>0</v>
      </c>
      <c r="H204" s="73">
        <v>88.1</v>
      </c>
      <c r="I204" s="74">
        <v>88.1</v>
      </c>
    </row>
    <row r="205" spans="1:9" ht="15.75" customHeight="1" x14ac:dyDescent="0.2">
      <c r="A205" s="1" t="s">
        <v>971</v>
      </c>
      <c r="B205" s="1">
        <v>2</v>
      </c>
      <c r="C205" s="1">
        <v>1</v>
      </c>
      <c r="D205" s="1" t="s">
        <v>178</v>
      </c>
      <c r="E205" s="1">
        <v>0</v>
      </c>
      <c r="F205" s="1" t="str">
        <f t="shared" si="0"/>
        <v>no_0</v>
      </c>
      <c r="G205" s="73">
        <v>0</v>
      </c>
      <c r="H205" s="73">
        <v>88</v>
      </c>
      <c r="I205" s="74">
        <v>88</v>
      </c>
    </row>
    <row r="206" spans="1:9" ht="15.75" customHeight="1" x14ac:dyDescent="0.2">
      <c r="A206" s="1" t="s">
        <v>396</v>
      </c>
      <c r="B206" s="1">
        <v>2</v>
      </c>
      <c r="C206" s="1">
        <v>1</v>
      </c>
      <c r="D206" s="1" t="s">
        <v>178</v>
      </c>
      <c r="E206" s="1">
        <v>0</v>
      </c>
      <c r="F206" s="1" t="str">
        <f t="shared" si="0"/>
        <v>no_0</v>
      </c>
      <c r="G206" s="73">
        <v>0</v>
      </c>
      <c r="H206" s="73">
        <v>87.6</v>
      </c>
      <c r="I206" s="74">
        <v>87.6</v>
      </c>
    </row>
    <row r="207" spans="1:9" ht="15.75" customHeight="1" x14ac:dyDescent="0.2">
      <c r="A207" s="1" t="s">
        <v>955</v>
      </c>
      <c r="B207" s="1">
        <v>2</v>
      </c>
      <c r="C207" s="1">
        <v>1</v>
      </c>
      <c r="D207" s="1" t="s">
        <v>178</v>
      </c>
      <c r="E207" s="1">
        <v>0</v>
      </c>
      <c r="F207" s="1" t="str">
        <f t="shared" si="0"/>
        <v>no_0</v>
      </c>
      <c r="G207" s="73">
        <v>0</v>
      </c>
      <c r="H207" s="73">
        <v>87.5</v>
      </c>
      <c r="I207" s="74">
        <v>87.5</v>
      </c>
    </row>
    <row r="208" spans="1:9" ht="15.75" customHeight="1" x14ac:dyDescent="0.2">
      <c r="A208" s="1" t="s">
        <v>401</v>
      </c>
      <c r="B208" s="1">
        <v>2</v>
      </c>
      <c r="C208" s="1">
        <v>1</v>
      </c>
      <c r="D208" s="1" t="s">
        <v>178</v>
      </c>
      <c r="E208" s="1">
        <v>0</v>
      </c>
      <c r="F208" s="1" t="str">
        <f t="shared" si="0"/>
        <v>no_0</v>
      </c>
      <c r="G208" s="73">
        <v>0</v>
      </c>
      <c r="H208" s="73">
        <v>87.2</v>
      </c>
      <c r="I208" s="74">
        <v>87.2</v>
      </c>
    </row>
    <row r="209" spans="1:9" ht="15.75" customHeight="1" x14ac:dyDescent="0.2">
      <c r="A209" s="1" t="s">
        <v>259</v>
      </c>
      <c r="B209" s="1">
        <v>2</v>
      </c>
      <c r="C209" s="1">
        <v>1</v>
      </c>
      <c r="D209" s="1" t="s">
        <v>178</v>
      </c>
      <c r="E209" s="1">
        <v>0</v>
      </c>
      <c r="F209" s="1" t="str">
        <f t="shared" si="0"/>
        <v>no_0</v>
      </c>
      <c r="G209" s="73">
        <v>0</v>
      </c>
      <c r="H209" s="73">
        <v>86.3</v>
      </c>
      <c r="I209" s="74">
        <v>86.3</v>
      </c>
    </row>
    <row r="210" spans="1:9" ht="15.75" customHeight="1" x14ac:dyDescent="0.2">
      <c r="A210" s="1" t="s">
        <v>349</v>
      </c>
      <c r="B210" s="1">
        <v>2</v>
      </c>
      <c r="C210" s="1">
        <v>1</v>
      </c>
      <c r="D210" s="1" t="s">
        <v>178</v>
      </c>
      <c r="E210" s="1">
        <v>0</v>
      </c>
      <c r="F210" s="1" t="str">
        <f t="shared" si="0"/>
        <v>no_0</v>
      </c>
      <c r="G210" s="73">
        <v>0</v>
      </c>
      <c r="H210" s="73">
        <v>86.1</v>
      </c>
      <c r="I210" s="74">
        <v>86.1</v>
      </c>
    </row>
    <row r="211" spans="1:9" ht="15.75" customHeight="1" x14ac:dyDescent="0.2">
      <c r="A211" s="1" t="s">
        <v>1040</v>
      </c>
      <c r="B211" s="1">
        <v>2</v>
      </c>
      <c r="C211" s="1">
        <v>1</v>
      </c>
      <c r="D211" s="1" t="s">
        <v>178</v>
      </c>
      <c r="E211" s="1">
        <v>0</v>
      </c>
      <c r="F211" s="1" t="str">
        <f t="shared" si="0"/>
        <v>no_0</v>
      </c>
      <c r="G211" s="73">
        <v>0</v>
      </c>
      <c r="H211" s="73">
        <v>85.8</v>
      </c>
      <c r="I211" s="74">
        <v>85.8</v>
      </c>
    </row>
    <row r="212" spans="1:9" ht="15.75" customHeight="1" x14ac:dyDescent="0.2">
      <c r="A212" s="1" t="s">
        <v>500</v>
      </c>
      <c r="B212" s="1">
        <v>2</v>
      </c>
      <c r="C212" s="1">
        <v>1</v>
      </c>
      <c r="D212" s="1" t="s">
        <v>178</v>
      </c>
      <c r="E212" s="1">
        <v>0</v>
      </c>
      <c r="F212" s="1" t="str">
        <f t="shared" si="0"/>
        <v>no_0</v>
      </c>
      <c r="G212" s="73">
        <v>0</v>
      </c>
      <c r="H212" s="73">
        <v>84.9</v>
      </c>
      <c r="I212" s="74">
        <v>84.9</v>
      </c>
    </row>
    <row r="213" spans="1:9" ht="15.75" customHeight="1" x14ac:dyDescent="0.2">
      <c r="A213" s="1" t="s">
        <v>241</v>
      </c>
      <c r="B213" s="1">
        <v>2</v>
      </c>
      <c r="C213" s="1">
        <v>1</v>
      </c>
      <c r="D213" s="1" t="s">
        <v>178</v>
      </c>
      <c r="E213" s="1">
        <v>0</v>
      </c>
      <c r="F213" s="1" t="str">
        <f t="shared" si="0"/>
        <v>no_0</v>
      </c>
      <c r="G213" s="73">
        <v>0</v>
      </c>
      <c r="H213" s="73">
        <v>84.3</v>
      </c>
      <c r="I213" s="74">
        <v>84.3</v>
      </c>
    </row>
    <row r="214" spans="1:9" ht="15.75" customHeight="1" x14ac:dyDescent="0.2">
      <c r="A214" s="1" t="s">
        <v>633</v>
      </c>
      <c r="B214" s="1">
        <v>2</v>
      </c>
      <c r="C214" s="1">
        <v>1</v>
      </c>
      <c r="D214" s="1" t="s">
        <v>178</v>
      </c>
      <c r="E214" s="1">
        <v>0</v>
      </c>
      <c r="F214" s="1" t="str">
        <f t="shared" si="0"/>
        <v>no_0</v>
      </c>
      <c r="G214" s="73">
        <v>0</v>
      </c>
      <c r="H214" s="73">
        <v>83.7</v>
      </c>
      <c r="I214" s="74">
        <v>83.7</v>
      </c>
    </row>
    <row r="215" spans="1:9" ht="15.75" customHeight="1" x14ac:dyDescent="0.2">
      <c r="A215" s="1" t="s">
        <v>631</v>
      </c>
      <c r="B215" s="1">
        <v>2</v>
      </c>
      <c r="C215" s="1">
        <v>1</v>
      </c>
      <c r="D215" s="1" t="s">
        <v>178</v>
      </c>
      <c r="E215" s="1">
        <v>0</v>
      </c>
      <c r="F215" s="1" t="str">
        <f t="shared" si="0"/>
        <v>no_0</v>
      </c>
      <c r="G215" s="73">
        <v>0</v>
      </c>
      <c r="H215" s="73">
        <v>83.3</v>
      </c>
      <c r="I215" s="74">
        <v>83.3</v>
      </c>
    </row>
    <row r="216" spans="1:9" ht="15.75" customHeight="1" x14ac:dyDescent="0.2">
      <c r="A216" s="1" t="s">
        <v>688</v>
      </c>
      <c r="B216" s="1">
        <v>2</v>
      </c>
      <c r="C216" s="1">
        <v>1</v>
      </c>
      <c r="D216" s="1" t="s">
        <v>178</v>
      </c>
      <c r="E216" s="1">
        <v>0</v>
      </c>
      <c r="F216" s="1" t="str">
        <f t="shared" si="0"/>
        <v>no_0</v>
      </c>
      <c r="G216" s="73">
        <v>0</v>
      </c>
      <c r="H216" s="73">
        <v>83</v>
      </c>
      <c r="I216" s="74">
        <v>83</v>
      </c>
    </row>
    <row r="217" spans="1:9" ht="15.75" customHeight="1" x14ac:dyDescent="0.2">
      <c r="A217" s="1" t="s">
        <v>786</v>
      </c>
      <c r="B217" s="1">
        <v>2</v>
      </c>
      <c r="C217" s="1">
        <v>1</v>
      </c>
      <c r="D217" s="1" t="s">
        <v>178</v>
      </c>
      <c r="E217" s="1">
        <v>0</v>
      </c>
      <c r="F217" s="1" t="str">
        <f t="shared" si="0"/>
        <v>no_0</v>
      </c>
      <c r="G217" s="73">
        <v>0</v>
      </c>
      <c r="H217" s="73">
        <v>82.9</v>
      </c>
      <c r="I217" s="74">
        <v>82.9</v>
      </c>
    </row>
    <row r="218" spans="1:9" ht="15.75" customHeight="1" x14ac:dyDescent="0.2">
      <c r="A218" s="1" t="s">
        <v>195</v>
      </c>
      <c r="B218" s="1">
        <v>2</v>
      </c>
      <c r="C218" s="1">
        <v>1</v>
      </c>
      <c r="D218" s="1" t="s">
        <v>178</v>
      </c>
      <c r="E218" s="1">
        <v>0</v>
      </c>
      <c r="F218" s="1" t="str">
        <f t="shared" si="0"/>
        <v>no_0</v>
      </c>
      <c r="G218" s="73">
        <v>0</v>
      </c>
      <c r="H218" s="73">
        <v>81.900000000000006</v>
      </c>
      <c r="I218" s="74">
        <v>81.900000000000006</v>
      </c>
    </row>
    <row r="219" spans="1:9" ht="15.75" customHeight="1" x14ac:dyDescent="0.2">
      <c r="A219" s="1" t="s">
        <v>709</v>
      </c>
      <c r="B219" s="1">
        <v>2</v>
      </c>
      <c r="C219" s="1">
        <v>1</v>
      </c>
      <c r="D219" s="1" t="s">
        <v>178</v>
      </c>
      <c r="E219" s="1">
        <v>0</v>
      </c>
      <c r="F219" s="1" t="str">
        <f t="shared" si="0"/>
        <v>no_0</v>
      </c>
      <c r="G219" s="73">
        <v>0</v>
      </c>
      <c r="H219" s="73">
        <v>81.5</v>
      </c>
      <c r="I219" s="74">
        <v>81.5</v>
      </c>
    </row>
    <row r="220" spans="1:9" ht="15.75" customHeight="1" x14ac:dyDescent="0.2">
      <c r="A220" s="1" t="s">
        <v>671</v>
      </c>
      <c r="B220" s="1">
        <v>2</v>
      </c>
      <c r="C220" s="1">
        <v>1</v>
      </c>
      <c r="D220" s="1" t="s">
        <v>178</v>
      </c>
      <c r="E220" s="1">
        <v>0</v>
      </c>
      <c r="F220" s="1" t="str">
        <f t="shared" si="0"/>
        <v>no_0</v>
      </c>
      <c r="G220" s="73">
        <v>0</v>
      </c>
      <c r="H220" s="73">
        <v>81</v>
      </c>
      <c r="I220" s="74">
        <v>81</v>
      </c>
    </row>
    <row r="221" spans="1:9" ht="15.75" customHeight="1" x14ac:dyDescent="0.2">
      <c r="A221" s="1" t="s">
        <v>329</v>
      </c>
      <c r="B221" s="1">
        <v>2</v>
      </c>
      <c r="C221" s="1">
        <v>1</v>
      </c>
      <c r="D221" s="1" t="s">
        <v>178</v>
      </c>
      <c r="E221" s="1">
        <v>0</v>
      </c>
      <c r="F221" s="1" t="str">
        <f t="shared" si="0"/>
        <v>no_0</v>
      </c>
      <c r="G221" s="73">
        <v>0</v>
      </c>
      <c r="H221" s="73">
        <v>80.2</v>
      </c>
      <c r="I221" s="74">
        <v>80.2</v>
      </c>
    </row>
    <row r="222" spans="1:9" ht="15.75" customHeight="1" x14ac:dyDescent="0.2">
      <c r="A222" s="1" t="s">
        <v>919</v>
      </c>
      <c r="B222" s="1">
        <v>2</v>
      </c>
      <c r="C222" s="1">
        <v>1</v>
      </c>
      <c r="D222" s="1" t="s">
        <v>178</v>
      </c>
      <c r="E222" s="1">
        <v>0</v>
      </c>
      <c r="F222" s="1" t="str">
        <f t="shared" si="0"/>
        <v>no_0</v>
      </c>
      <c r="G222" s="73">
        <v>0</v>
      </c>
      <c r="H222" s="73">
        <v>79.8</v>
      </c>
      <c r="I222" s="74">
        <v>79.8</v>
      </c>
    </row>
    <row r="223" spans="1:9" ht="15.75" customHeight="1" x14ac:dyDescent="0.2">
      <c r="A223" s="1" t="s">
        <v>1030</v>
      </c>
      <c r="B223" s="1">
        <v>2</v>
      </c>
      <c r="C223" s="1">
        <v>1</v>
      </c>
      <c r="D223" s="1" t="s">
        <v>178</v>
      </c>
      <c r="E223" s="1">
        <v>0</v>
      </c>
      <c r="F223" s="1" t="str">
        <f t="shared" si="0"/>
        <v>no_0</v>
      </c>
      <c r="G223" s="73">
        <v>0</v>
      </c>
      <c r="H223" s="73">
        <v>79.099999999999994</v>
      </c>
      <c r="I223" s="74">
        <v>79.099999999999994</v>
      </c>
    </row>
    <row r="224" spans="1:9" ht="15.75" customHeight="1" x14ac:dyDescent="0.2">
      <c r="A224" s="1" t="s">
        <v>707</v>
      </c>
      <c r="B224" s="1">
        <v>2</v>
      </c>
      <c r="C224" s="1">
        <v>1</v>
      </c>
      <c r="D224" s="1" t="s">
        <v>178</v>
      </c>
      <c r="E224" s="1">
        <v>0</v>
      </c>
      <c r="F224" s="1" t="str">
        <f t="shared" si="0"/>
        <v>no_0</v>
      </c>
      <c r="G224" s="73">
        <v>0</v>
      </c>
      <c r="H224" s="73">
        <v>78.3</v>
      </c>
      <c r="I224" s="74">
        <v>78.3</v>
      </c>
    </row>
    <row r="225" spans="1:9" ht="15.75" customHeight="1" x14ac:dyDescent="0.2">
      <c r="A225" s="1" t="s">
        <v>288</v>
      </c>
      <c r="B225" s="1">
        <v>2</v>
      </c>
      <c r="C225" s="1">
        <v>1</v>
      </c>
      <c r="D225" s="1" t="s">
        <v>5067</v>
      </c>
      <c r="E225" s="1">
        <v>0</v>
      </c>
      <c r="F225" s="1" t="str">
        <f t="shared" si="0"/>
        <v>Y_0</v>
      </c>
      <c r="G225" s="73">
        <v>0</v>
      </c>
      <c r="H225" s="73">
        <v>78.2</v>
      </c>
      <c r="I225" s="74">
        <v>78.2</v>
      </c>
    </row>
    <row r="226" spans="1:9" ht="15.75" customHeight="1" x14ac:dyDescent="0.2">
      <c r="A226" s="1" t="s">
        <v>668</v>
      </c>
      <c r="B226" s="1">
        <v>2</v>
      </c>
      <c r="C226" s="1">
        <v>1</v>
      </c>
      <c r="D226" s="1" t="s">
        <v>178</v>
      </c>
      <c r="E226" s="1">
        <v>0</v>
      </c>
      <c r="F226" s="1" t="str">
        <f t="shared" si="0"/>
        <v>no_0</v>
      </c>
      <c r="G226" s="73">
        <v>0</v>
      </c>
      <c r="H226" s="73">
        <v>76.7</v>
      </c>
      <c r="I226" s="74">
        <v>76.7</v>
      </c>
    </row>
    <row r="227" spans="1:9" ht="15.75" customHeight="1" x14ac:dyDescent="0.2">
      <c r="A227" s="1" t="s">
        <v>778</v>
      </c>
      <c r="B227" s="1">
        <v>2</v>
      </c>
      <c r="C227" s="1">
        <v>1</v>
      </c>
      <c r="D227" s="1" t="s">
        <v>178</v>
      </c>
      <c r="E227" s="1">
        <v>0</v>
      </c>
      <c r="F227" s="1" t="str">
        <f t="shared" si="0"/>
        <v>no_0</v>
      </c>
      <c r="G227" s="73">
        <v>0</v>
      </c>
      <c r="H227" s="73">
        <v>75.900000000000006</v>
      </c>
      <c r="I227" s="74">
        <v>75.900000000000006</v>
      </c>
    </row>
    <row r="228" spans="1:9" ht="15.75" customHeight="1" x14ac:dyDescent="0.2">
      <c r="A228" s="1" t="s">
        <v>681</v>
      </c>
      <c r="B228" s="1">
        <v>2</v>
      </c>
      <c r="C228" s="1">
        <v>1</v>
      </c>
      <c r="D228" s="1" t="s">
        <v>178</v>
      </c>
      <c r="E228" s="1">
        <v>0</v>
      </c>
      <c r="F228" s="1" t="str">
        <f t="shared" si="0"/>
        <v>no_0</v>
      </c>
      <c r="G228" s="73">
        <v>0</v>
      </c>
      <c r="H228" s="73">
        <v>73.599999999999994</v>
      </c>
      <c r="I228" s="74">
        <v>73.599999999999994</v>
      </c>
    </row>
    <row r="229" spans="1:9" ht="15.75" customHeight="1" x14ac:dyDescent="0.2">
      <c r="A229" s="1" t="s">
        <v>491</v>
      </c>
      <c r="B229" s="1">
        <v>2</v>
      </c>
      <c r="C229" s="1">
        <v>1</v>
      </c>
      <c r="D229" s="1" t="s">
        <v>178</v>
      </c>
      <c r="E229" s="1">
        <v>0</v>
      </c>
      <c r="F229" s="1" t="str">
        <f t="shared" si="0"/>
        <v>no_0</v>
      </c>
      <c r="G229" s="73">
        <v>0</v>
      </c>
      <c r="H229" s="73">
        <v>70.099999999999994</v>
      </c>
      <c r="I229" s="74">
        <v>70.099999999999994</v>
      </c>
    </row>
    <row r="230" spans="1:9" ht="15.75" customHeight="1" x14ac:dyDescent="0.2">
      <c r="A230" s="1" t="s">
        <v>238</v>
      </c>
      <c r="B230" s="1">
        <v>2</v>
      </c>
      <c r="C230" s="1">
        <v>1</v>
      </c>
      <c r="D230" s="1" t="s">
        <v>178</v>
      </c>
      <c r="E230" s="1">
        <v>0</v>
      </c>
      <c r="F230" s="1" t="str">
        <f t="shared" si="0"/>
        <v>no_0</v>
      </c>
      <c r="G230" s="73">
        <v>0</v>
      </c>
      <c r="H230" s="73">
        <v>70</v>
      </c>
      <c r="I230" s="74">
        <v>70</v>
      </c>
    </row>
    <row r="231" spans="1:9" ht="15.75" customHeight="1" x14ac:dyDescent="0.2">
      <c r="A231" s="1" t="s">
        <v>432</v>
      </c>
      <c r="B231" s="1">
        <v>2</v>
      </c>
      <c r="C231" s="1">
        <v>1</v>
      </c>
      <c r="D231" s="1" t="s">
        <v>178</v>
      </c>
      <c r="E231" s="1">
        <v>0</v>
      </c>
      <c r="F231" s="1" t="str">
        <f t="shared" si="0"/>
        <v>no_0</v>
      </c>
      <c r="G231" s="73">
        <v>0</v>
      </c>
      <c r="H231" s="73">
        <v>70</v>
      </c>
      <c r="I231" s="74">
        <v>70</v>
      </c>
    </row>
    <row r="232" spans="1:9" ht="15.75" customHeight="1" x14ac:dyDescent="0.2">
      <c r="A232" s="1" t="s">
        <v>435</v>
      </c>
      <c r="B232" s="1">
        <v>2</v>
      </c>
      <c r="C232" s="1">
        <v>1</v>
      </c>
      <c r="D232" s="1" t="s">
        <v>178</v>
      </c>
      <c r="E232" s="1">
        <v>0</v>
      </c>
      <c r="F232" s="1" t="str">
        <f t="shared" si="0"/>
        <v>no_0</v>
      </c>
      <c r="G232" s="73">
        <v>0</v>
      </c>
      <c r="H232" s="73">
        <v>70</v>
      </c>
      <c r="I232" s="74">
        <v>70</v>
      </c>
    </row>
    <row r="233" spans="1:9" ht="15.75" customHeight="1" x14ac:dyDescent="0.2">
      <c r="A233" s="1" t="s">
        <v>473</v>
      </c>
      <c r="B233" s="1">
        <v>2</v>
      </c>
      <c r="C233" s="1">
        <v>1</v>
      </c>
      <c r="D233" s="1" t="s">
        <v>178</v>
      </c>
      <c r="E233" s="1">
        <v>0</v>
      </c>
      <c r="F233" s="1" t="str">
        <f t="shared" si="0"/>
        <v>no_0</v>
      </c>
      <c r="G233" s="73">
        <v>0</v>
      </c>
      <c r="H233" s="73">
        <v>70</v>
      </c>
      <c r="I233" s="74">
        <v>70</v>
      </c>
    </row>
    <row r="234" spans="1:9" ht="15.75" customHeight="1" x14ac:dyDescent="0.2">
      <c r="A234" s="1" t="s">
        <v>478</v>
      </c>
      <c r="B234" s="1">
        <v>2</v>
      </c>
      <c r="C234" s="1">
        <v>1</v>
      </c>
      <c r="D234" s="1" t="s">
        <v>178</v>
      </c>
      <c r="E234" s="1">
        <v>0</v>
      </c>
      <c r="F234" s="1" t="str">
        <f t="shared" si="0"/>
        <v>no_0</v>
      </c>
      <c r="G234" s="73">
        <v>0</v>
      </c>
      <c r="H234" s="73">
        <v>70</v>
      </c>
      <c r="I234" s="74">
        <v>70</v>
      </c>
    </row>
    <row r="235" spans="1:9" ht="15.75" customHeight="1" x14ac:dyDescent="0.2">
      <c r="A235" s="1" t="s">
        <v>492</v>
      </c>
      <c r="B235" s="1">
        <v>2</v>
      </c>
      <c r="C235" s="1">
        <v>1</v>
      </c>
      <c r="D235" s="1" t="s">
        <v>178</v>
      </c>
      <c r="E235" s="1">
        <v>0</v>
      </c>
      <c r="F235" s="1" t="str">
        <f t="shared" si="0"/>
        <v>no_0</v>
      </c>
      <c r="G235" s="73">
        <v>0</v>
      </c>
      <c r="H235" s="73">
        <v>70</v>
      </c>
      <c r="I235" s="74">
        <v>70</v>
      </c>
    </row>
    <row r="236" spans="1:9" ht="15.75" customHeight="1" x14ac:dyDescent="0.2">
      <c r="A236" s="1" t="s">
        <v>502</v>
      </c>
      <c r="B236" s="1">
        <v>2</v>
      </c>
      <c r="C236" s="1">
        <v>1</v>
      </c>
      <c r="D236" s="1" t="s">
        <v>178</v>
      </c>
      <c r="E236" s="1">
        <v>0</v>
      </c>
      <c r="F236" s="1" t="str">
        <f t="shared" si="0"/>
        <v>no_0</v>
      </c>
      <c r="G236" s="73">
        <v>0</v>
      </c>
      <c r="H236" s="73">
        <v>70</v>
      </c>
      <c r="I236" s="74">
        <v>70</v>
      </c>
    </row>
    <row r="237" spans="1:9" ht="15.75" customHeight="1" x14ac:dyDescent="0.2">
      <c r="A237" s="1" t="s">
        <v>513</v>
      </c>
      <c r="B237" s="1">
        <v>2</v>
      </c>
      <c r="C237" s="1">
        <v>1</v>
      </c>
      <c r="D237" s="1" t="s">
        <v>178</v>
      </c>
      <c r="E237" s="1">
        <v>0</v>
      </c>
      <c r="F237" s="1" t="str">
        <f t="shared" si="0"/>
        <v>no_0</v>
      </c>
      <c r="G237" s="73">
        <v>0</v>
      </c>
      <c r="H237" s="73">
        <v>70</v>
      </c>
      <c r="I237" s="74">
        <v>70</v>
      </c>
    </row>
    <row r="238" spans="1:9" ht="15.75" customHeight="1" x14ac:dyDescent="0.2">
      <c r="A238" s="1" t="s">
        <v>517</v>
      </c>
      <c r="B238" s="1">
        <v>2</v>
      </c>
      <c r="C238" s="1">
        <v>1</v>
      </c>
      <c r="D238" s="1" t="s">
        <v>178</v>
      </c>
      <c r="E238" s="1">
        <v>0</v>
      </c>
      <c r="F238" s="1" t="str">
        <f t="shared" si="0"/>
        <v>no_0</v>
      </c>
      <c r="G238" s="73">
        <v>0</v>
      </c>
      <c r="H238" s="73">
        <v>70</v>
      </c>
      <c r="I238" s="74">
        <v>70</v>
      </c>
    </row>
    <row r="239" spans="1:9" ht="15.75" customHeight="1" x14ac:dyDescent="0.2">
      <c r="A239" s="1" t="s">
        <v>530</v>
      </c>
      <c r="B239" s="1">
        <v>2</v>
      </c>
      <c r="C239" s="1">
        <v>1</v>
      </c>
      <c r="D239" s="1" t="s">
        <v>178</v>
      </c>
      <c r="E239" s="1">
        <v>0</v>
      </c>
      <c r="F239" s="1" t="str">
        <f t="shared" si="0"/>
        <v>no_0</v>
      </c>
      <c r="G239" s="73">
        <v>0</v>
      </c>
      <c r="H239" s="73">
        <v>70</v>
      </c>
      <c r="I239" s="74">
        <v>70</v>
      </c>
    </row>
    <row r="240" spans="1:9" ht="15.75" customHeight="1" x14ac:dyDescent="0.2">
      <c r="A240" s="1" t="s">
        <v>531</v>
      </c>
      <c r="B240" s="1">
        <v>2</v>
      </c>
      <c r="C240" s="1">
        <v>1</v>
      </c>
      <c r="D240" s="1" t="s">
        <v>178</v>
      </c>
      <c r="E240" s="1">
        <v>0</v>
      </c>
      <c r="F240" s="1" t="str">
        <f t="shared" si="0"/>
        <v>no_0</v>
      </c>
      <c r="G240" s="73">
        <v>0</v>
      </c>
      <c r="H240" s="73">
        <v>70</v>
      </c>
      <c r="I240" s="74">
        <v>70</v>
      </c>
    </row>
    <row r="241" spans="1:9" ht="15.75" customHeight="1" x14ac:dyDescent="0.2">
      <c r="A241" s="1" t="s">
        <v>536</v>
      </c>
      <c r="B241" s="1">
        <v>2</v>
      </c>
      <c r="C241" s="1">
        <v>1</v>
      </c>
      <c r="D241" s="1" t="s">
        <v>178</v>
      </c>
      <c r="E241" s="1">
        <v>0</v>
      </c>
      <c r="F241" s="1" t="str">
        <f t="shared" si="0"/>
        <v>no_0</v>
      </c>
      <c r="G241" s="73">
        <v>0</v>
      </c>
      <c r="H241" s="73">
        <v>70</v>
      </c>
      <c r="I241" s="74">
        <v>70</v>
      </c>
    </row>
    <row r="242" spans="1:9" ht="15.75" customHeight="1" x14ac:dyDescent="0.2">
      <c r="A242" s="1" t="s">
        <v>540</v>
      </c>
      <c r="B242" s="1">
        <v>2</v>
      </c>
      <c r="C242" s="1">
        <v>1</v>
      </c>
      <c r="D242" s="1" t="s">
        <v>178</v>
      </c>
      <c r="E242" s="1">
        <v>0</v>
      </c>
      <c r="F242" s="1" t="str">
        <f t="shared" si="0"/>
        <v>no_0</v>
      </c>
      <c r="G242" s="73">
        <v>0</v>
      </c>
      <c r="H242" s="73">
        <v>70</v>
      </c>
      <c r="I242" s="74">
        <v>70</v>
      </c>
    </row>
    <row r="243" spans="1:9" ht="15.75" customHeight="1" x14ac:dyDescent="0.2">
      <c r="A243" s="1" t="s">
        <v>541</v>
      </c>
      <c r="B243" s="1">
        <v>2</v>
      </c>
      <c r="C243" s="1">
        <v>1</v>
      </c>
      <c r="D243" s="1" t="s">
        <v>178</v>
      </c>
      <c r="E243" s="1">
        <v>0</v>
      </c>
      <c r="F243" s="1" t="str">
        <f t="shared" si="0"/>
        <v>no_0</v>
      </c>
      <c r="G243" s="73">
        <v>0</v>
      </c>
      <c r="H243" s="73">
        <v>70</v>
      </c>
      <c r="I243" s="74">
        <v>70</v>
      </c>
    </row>
    <row r="244" spans="1:9" ht="15.75" customHeight="1" x14ac:dyDescent="0.2">
      <c r="A244" s="1" t="s">
        <v>802</v>
      </c>
      <c r="B244" s="1">
        <v>2</v>
      </c>
      <c r="C244" s="1">
        <v>1</v>
      </c>
      <c r="D244" s="1" t="s">
        <v>178</v>
      </c>
      <c r="E244" s="1">
        <v>0</v>
      </c>
      <c r="F244" s="1" t="str">
        <f t="shared" si="0"/>
        <v>no_0</v>
      </c>
      <c r="G244" s="73">
        <v>0</v>
      </c>
      <c r="H244" s="73">
        <v>70</v>
      </c>
      <c r="I244" s="74">
        <v>70</v>
      </c>
    </row>
    <row r="245" spans="1:9" ht="15.75" customHeight="1" x14ac:dyDescent="0.2">
      <c r="A245" s="1" t="s">
        <v>953</v>
      </c>
      <c r="B245" s="1">
        <v>2</v>
      </c>
      <c r="C245" s="1">
        <v>1</v>
      </c>
      <c r="D245" s="1" t="s">
        <v>178</v>
      </c>
      <c r="E245" s="1">
        <v>0</v>
      </c>
      <c r="F245" s="1" t="str">
        <f t="shared" si="0"/>
        <v>no_0</v>
      </c>
      <c r="G245" s="73">
        <v>0</v>
      </c>
      <c r="H245" s="73">
        <v>70</v>
      </c>
      <c r="I245" s="74">
        <v>70</v>
      </c>
    </row>
    <row r="246" spans="1:9" ht="15.75" customHeight="1" x14ac:dyDescent="0.2">
      <c r="A246" s="1" t="s">
        <v>1016</v>
      </c>
      <c r="B246" s="1">
        <v>2</v>
      </c>
      <c r="C246" s="1">
        <v>1</v>
      </c>
      <c r="D246" s="1" t="s">
        <v>178</v>
      </c>
      <c r="E246" s="1">
        <v>0</v>
      </c>
      <c r="F246" s="1" t="str">
        <f t="shared" si="0"/>
        <v>no_0</v>
      </c>
      <c r="G246" s="73">
        <v>0</v>
      </c>
      <c r="H246" s="73">
        <v>70</v>
      </c>
      <c r="I246" s="74">
        <v>70</v>
      </c>
    </row>
    <row r="247" spans="1:9" ht="15.75" customHeight="1" x14ac:dyDescent="0.2">
      <c r="A247" s="1" t="s">
        <v>1020</v>
      </c>
      <c r="B247" s="1">
        <v>2</v>
      </c>
      <c r="C247" s="1">
        <v>1</v>
      </c>
      <c r="D247" s="1" t="s">
        <v>178</v>
      </c>
      <c r="E247" s="1">
        <v>0</v>
      </c>
      <c r="F247" s="1" t="str">
        <f t="shared" si="0"/>
        <v>no_0</v>
      </c>
      <c r="G247" s="73">
        <v>0</v>
      </c>
      <c r="H247" s="73">
        <v>70</v>
      </c>
      <c r="I247" s="74">
        <v>70</v>
      </c>
    </row>
    <row r="248" spans="1:9" ht="15.75" customHeight="1" x14ac:dyDescent="0.2">
      <c r="A248" s="1" t="s">
        <v>1053</v>
      </c>
      <c r="B248" s="1">
        <v>2</v>
      </c>
      <c r="C248" s="1">
        <v>1</v>
      </c>
      <c r="D248" s="1" t="s">
        <v>178</v>
      </c>
      <c r="E248" s="1">
        <v>0</v>
      </c>
      <c r="F248" s="1" t="str">
        <f t="shared" si="0"/>
        <v>no_0</v>
      </c>
      <c r="G248" s="73">
        <v>0</v>
      </c>
      <c r="H248" s="73">
        <v>70</v>
      </c>
      <c r="I248" s="74">
        <v>70</v>
      </c>
    </row>
    <row r="249" spans="1:9" ht="15.75" customHeight="1" x14ac:dyDescent="0.2">
      <c r="A249" s="1" t="s">
        <v>1061</v>
      </c>
      <c r="B249" s="1">
        <v>2</v>
      </c>
      <c r="C249" s="1">
        <v>1</v>
      </c>
      <c r="D249" s="1" t="s">
        <v>178</v>
      </c>
      <c r="E249" s="1">
        <v>0</v>
      </c>
      <c r="F249" s="1" t="str">
        <f t="shared" si="0"/>
        <v>no_0</v>
      </c>
      <c r="G249" s="73">
        <v>0</v>
      </c>
      <c r="H249" s="73">
        <v>70</v>
      </c>
      <c r="I249" s="74">
        <v>70</v>
      </c>
    </row>
    <row r="250" spans="1:9" ht="15.75" customHeight="1" x14ac:dyDescent="0.2">
      <c r="A250" s="1" t="s">
        <v>1065</v>
      </c>
      <c r="B250" s="1">
        <v>2</v>
      </c>
      <c r="C250" s="1">
        <v>1</v>
      </c>
      <c r="D250" s="1" t="s">
        <v>178</v>
      </c>
      <c r="E250" s="1">
        <v>0</v>
      </c>
      <c r="F250" s="1" t="str">
        <f t="shared" si="0"/>
        <v>no_0</v>
      </c>
      <c r="G250" s="73">
        <v>0</v>
      </c>
      <c r="H250" s="73">
        <v>70</v>
      </c>
      <c r="I250" s="74">
        <v>70</v>
      </c>
    </row>
    <row r="251" spans="1:9" ht="15.75" customHeight="1" x14ac:dyDescent="0.2">
      <c r="A251" s="1" t="s">
        <v>1076</v>
      </c>
      <c r="B251" s="1">
        <v>2</v>
      </c>
      <c r="C251" s="1">
        <v>1</v>
      </c>
      <c r="D251" s="1" t="s">
        <v>178</v>
      </c>
      <c r="E251" s="1">
        <v>0</v>
      </c>
      <c r="F251" s="1" t="str">
        <f t="shared" si="0"/>
        <v>no_0</v>
      </c>
      <c r="G251" s="73">
        <v>0</v>
      </c>
      <c r="H251" s="73">
        <v>70</v>
      </c>
      <c r="I251" s="74">
        <v>70</v>
      </c>
    </row>
    <row r="252" spans="1:9" ht="15.75" customHeight="1" x14ac:dyDescent="0.2">
      <c r="A252" s="1" t="s">
        <v>1079</v>
      </c>
      <c r="B252" s="1">
        <v>2</v>
      </c>
      <c r="C252" s="1">
        <v>1</v>
      </c>
      <c r="D252" s="1" t="s">
        <v>178</v>
      </c>
      <c r="E252" s="1">
        <v>0</v>
      </c>
      <c r="F252" s="1" t="str">
        <f t="shared" si="0"/>
        <v>no_0</v>
      </c>
      <c r="G252" s="73">
        <v>0</v>
      </c>
      <c r="H252" s="73">
        <v>70</v>
      </c>
      <c r="I252" s="74">
        <v>70</v>
      </c>
    </row>
    <row r="253" spans="1:9" ht="15.75" customHeight="1" x14ac:dyDescent="0.2">
      <c r="A253" s="1" t="s">
        <v>1080</v>
      </c>
      <c r="B253" s="1">
        <v>2</v>
      </c>
      <c r="C253" s="1">
        <v>1</v>
      </c>
      <c r="D253" s="1" t="s">
        <v>178</v>
      </c>
      <c r="E253" s="1">
        <v>0</v>
      </c>
      <c r="F253" s="1" t="str">
        <f t="shared" si="0"/>
        <v>no_0</v>
      </c>
      <c r="G253" s="73">
        <v>0</v>
      </c>
      <c r="H253" s="73">
        <v>70</v>
      </c>
      <c r="I253" s="74">
        <v>70</v>
      </c>
    </row>
    <row r="254" spans="1:9" ht="15.75" customHeight="1" x14ac:dyDescent="0.2">
      <c r="A254" s="1" t="s">
        <v>1083</v>
      </c>
      <c r="B254" s="1">
        <v>2</v>
      </c>
      <c r="C254" s="1">
        <v>1</v>
      </c>
      <c r="D254" s="1" t="s">
        <v>178</v>
      </c>
      <c r="E254" s="1">
        <v>0</v>
      </c>
      <c r="F254" s="1" t="str">
        <f t="shared" si="0"/>
        <v>no_0</v>
      </c>
      <c r="G254" s="73">
        <v>0</v>
      </c>
      <c r="H254" s="73">
        <v>70</v>
      </c>
      <c r="I254" s="74">
        <v>70</v>
      </c>
    </row>
    <row r="255" spans="1:9" ht="15.75" customHeight="1" x14ac:dyDescent="0.2">
      <c r="G255" s="73"/>
      <c r="H255" s="73"/>
    </row>
    <row r="256" spans="1:9" ht="15.75" customHeight="1" x14ac:dyDescent="0.2">
      <c r="G256" s="73"/>
      <c r="H256" s="73"/>
    </row>
    <row r="257" spans="7:8" ht="15.75" customHeight="1" x14ac:dyDescent="0.2">
      <c r="G257" s="73"/>
      <c r="H257" s="73"/>
    </row>
    <row r="258" spans="7:8" ht="15.75" customHeight="1" x14ac:dyDescent="0.2">
      <c r="G258" s="73"/>
      <c r="H258" s="73"/>
    </row>
    <row r="259" spans="7:8" ht="15.75" customHeight="1" x14ac:dyDescent="0.2">
      <c r="G259" s="73"/>
      <c r="H259" s="73"/>
    </row>
    <row r="260" spans="7:8" ht="15.75" customHeight="1" x14ac:dyDescent="0.2">
      <c r="G260" s="73"/>
      <c r="H260" s="73"/>
    </row>
    <row r="261" spans="7:8" ht="15.75" customHeight="1" x14ac:dyDescent="0.2">
      <c r="G261" s="73"/>
      <c r="H261" s="73"/>
    </row>
    <row r="262" spans="7:8" ht="15.75" customHeight="1" x14ac:dyDescent="0.2">
      <c r="G262" s="73"/>
      <c r="H262" s="73"/>
    </row>
    <row r="263" spans="7:8" ht="15.75" customHeight="1" x14ac:dyDescent="0.2">
      <c r="G263" s="73"/>
      <c r="H263" s="73"/>
    </row>
    <row r="264" spans="7:8" ht="15.75" customHeight="1" x14ac:dyDescent="0.2">
      <c r="G264" s="73"/>
      <c r="H264" s="73"/>
    </row>
    <row r="265" spans="7:8" ht="15.75" customHeight="1" x14ac:dyDescent="0.2">
      <c r="G265" s="73"/>
      <c r="H265" s="73"/>
    </row>
    <row r="266" spans="7:8" ht="15.75" customHeight="1" x14ac:dyDescent="0.2">
      <c r="G266" s="73"/>
      <c r="H266" s="73"/>
    </row>
    <row r="267" spans="7:8" ht="15.75" customHeight="1" x14ac:dyDescent="0.2">
      <c r="G267" s="73"/>
      <c r="H267" s="73"/>
    </row>
    <row r="268" spans="7:8" ht="15.75" customHeight="1" x14ac:dyDescent="0.2">
      <c r="G268" s="73"/>
      <c r="H268" s="73"/>
    </row>
    <row r="269" spans="7:8" ht="15.75" customHeight="1" x14ac:dyDescent="0.2">
      <c r="G269" s="73"/>
      <c r="H269" s="73"/>
    </row>
    <row r="270" spans="7:8" ht="15.75" customHeight="1" x14ac:dyDescent="0.2">
      <c r="G270" s="73"/>
      <c r="H270" s="73"/>
    </row>
    <row r="271" spans="7:8" ht="15.75" customHeight="1" x14ac:dyDescent="0.2">
      <c r="G271" s="73"/>
      <c r="H271" s="73"/>
    </row>
    <row r="272" spans="7:8" ht="15.75" customHeight="1" x14ac:dyDescent="0.2">
      <c r="G272" s="73"/>
      <c r="H272" s="73"/>
    </row>
    <row r="273" spans="7:8" ht="15.75" customHeight="1" x14ac:dyDescent="0.2">
      <c r="G273" s="73"/>
      <c r="H273" s="73"/>
    </row>
    <row r="274" spans="7:8" ht="15.75" customHeight="1" x14ac:dyDescent="0.2">
      <c r="G274" s="73"/>
      <c r="H274" s="73"/>
    </row>
    <row r="275" spans="7:8" ht="15.75" customHeight="1" x14ac:dyDescent="0.2">
      <c r="G275" s="73"/>
      <c r="H275" s="73"/>
    </row>
    <row r="276" spans="7:8" ht="15.75" customHeight="1" x14ac:dyDescent="0.2">
      <c r="G276" s="73"/>
      <c r="H276" s="73"/>
    </row>
    <row r="277" spans="7:8" ht="15.75" customHeight="1" x14ac:dyDescent="0.2">
      <c r="G277" s="73"/>
      <c r="H277" s="73"/>
    </row>
    <row r="278" spans="7:8" ht="15.75" customHeight="1" x14ac:dyDescent="0.2">
      <c r="G278" s="73"/>
      <c r="H278" s="73"/>
    </row>
    <row r="279" spans="7:8" ht="15.75" customHeight="1" x14ac:dyDescent="0.2">
      <c r="G279" s="73"/>
      <c r="H279" s="73"/>
    </row>
    <row r="280" spans="7:8" ht="15.75" customHeight="1" x14ac:dyDescent="0.2">
      <c r="G280" s="73"/>
      <c r="H280" s="73"/>
    </row>
    <row r="281" spans="7:8" ht="15.75" customHeight="1" x14ac:dyDescent="0.2">
      <c r="G281" s="73"/>
      <c r="H281" s="73"/>
    </row>
    <row r="282" spans="7:8" ht="15.75" customHeight="1" x14ac:dyDescent="0.2">
      <c r="G282" s="73"/>
      <c r="H282" s="73"/>
    </row>
    <row r="283" spans="7:8" ht="15.75" customHeight="1" x14ac:dyDescent="0.2">
      <c r="G283" s="73"/>
      <c r="H283" s="73"/>
    </row>
    <row r="284" spans="7:8" ht="15.75" customHeight="1" x14ac:dyDescent="0.2">
      <c r="G284" s="73"/>
      <c r="H284" s="73"/>
    </row>
    <row r="285" spans="7:8" ht="15.75" customHeight="1" x14ac:dyDescent="0.2">
      <c r="G285" s="73"/>
      <c r="H285" s="73"/>
    </row>
    <row r="286" spans="7:8" ht="15.75" customHeight="1" x14ac:dyDescent="0.2">
      <c r="G286" s="73"/>
      <c r="H286" s="73"/>
    </row>
    <row r="287" spans="7:8" ht="15.75" customHeight="1" x14ac:dyDescent="0.2">
      <c r="G287" s="73"/>
      <c r="H287" s="73"/>
    </row>
    <row r="288" spans="7:8" ht="15.75" customHeight="1" x14ac:dyDescent="0.2">
      <c r="G288" s="73"/>
      <c r="H288" s="73"/>
    </row>
    <row r="289" spans="7:8" ht="15.75" customHeight="1" x14ac:dyDescent="0.2">
      <c r="G289" s="73"/>
      <c r="H289" s="73"/>
    </row>
    <row r="290" spans="7:8" ht="15.75" customHeight="1" x14ac:dyDescent="0.2">
      <c r="G290" s="73"/>
      <c r="H290" s="73"/>
    </row>
    <row r="291" spans="7:8" ht="15.75" customHeight="1" x14ac:dyDescent="0.2">
      <c r="G291" s="73"/>
      <c r="H291" s="73"/>
    </row>
    <row r="292" spans="7:8" ht="15.75" customHeight="1" x14ac:dyDescent="0.2">
      <c r="G292" s="73"/>
      <c r="H292" s="73"/>
    </row>
    <row r="293" spans="7:8" ht="15.75" customHeight="1" x14ac:dyDescent="0.2">
      <c r="G293" s="73"/>
      <c r="H293" s="73"/>
    </row>
    <row r="294" spans="7:8" ht="15.75" customHeight="1" x14ac:dyDescent="0.2">
      <c r="G294" s="73"/>
      <c r="H294" s="73"/>
    </row>
    <row r="295" spans="7:8" ht="15.75" customHeight="1" x14ac:dyDescent="0.2">
      <c r="G295" s="73"/>
      <c r="H295" s="73"/>
    </row>
    <row r="296" spans="7:8" ht="15.75" customHeight="1" x14ac:dyDescent="0.2">
      <c r="G296" s="73"/>
      <c r="H296" s="73"/>
    </row>
    <row r="297" spans="7:8" ht="15.75" customHeight="1" x14ac:dyDescent="0.2">
      <c r="G297" s="73"/>
      <c r="H297" s="73"/>
    </row>
    <row r="298" spans="7:8" ht="15.75" customHeight="1" x14ac:dyDescent="0.2">
      <c r="G298" s="73"/>
      <c r="H298" s="73"/>
    </row>
    <row r="299" spans="7:8" ht="15.75" customHeight="1" x14ac:dyDescent="0.2">
      <c r="G299" s="73"/>
      <c r="H299" s="73"/>
    </row>
    <row r="300" spans="7:8" ht="15.75" customHeight="1" x14ac:dyDescent="0.2">
      <c r="G300" s="73"/>
      <c r="H300" s="73"/>
    </row>
    <row r="301" spans="7:8" ht="15.75" customHeight="1" x14ac:dyDescent="0.2">
      <c r="G301" s="73"/>
      <c r="H301" s="73"/>
    </row>
    <row r="302" spans="7:8" ht="15.75" customHeight="1" x14ac:dyDescent="0.2">
      <c r="G302" s="73"/>
      <c r="H302" s="73"/>
    </row>
    <row r="303" spans="7:8" ht="15.75" customHeight="1" x14ac:dyDescent="0.2">
      <c r="G303" s="73"/>
      <c r="H303" s="73"/>
    </row>
    <row r="304" spans="7:8" ht="15.75" customHeight="1" x14ac:dyDescent="0.2">
      <c r="G304" s="73"/>
      <c r="H304" s="73"/>
    </row>
    <row r="305" spans="7:8" ht="15.75" customHeight="1" x14ac:dyDescent="0.2">
      <c r="G305" s="73"/>
      <c r="H305" s="73"/>
    </row>
    <row r="306" spans="7:8" ht="15.75" customHeight="1" x14ac:dyDescent="0.2">
      <c r="G306" s="73"/>
      <c r="H306" s="73"/>
    </row>
    <row r="307" spans="7:8" ht="15.75" customHeight="1" x14ac:dyDescent="0.2">
      <c r="G307" s="73"/>
      <c r="H307" s="73"/>
    </row>
    <row r="308" spans="7:8" ht="15.75" customHeight="1" x14ac:dyDescent="0.2">
      <c r="G308" s="73"/>
      <c r="H308" s="73"/>
    </row>
    <row r="309" spans="7:8" ht="15.75" customHeight="1" x14ac:dyDescent="0.2">
      <c r="G309" s="73"/>
      <c r="H309" s="73"/>
    </row>
    <row r="310" spans="7:8" ht="15.75" customHeight="1" x14ac:dyDescent="0.2">
      <c r="G310" s="73"/>
      <c r="H310" s="73"/>
    </row>
    <row r="311" spans="7:8" ht="15.75" customHeight="1" x14ac:dyDescent="0.2">
      <c r="G311" s="73"/>
      <c r="H311" s="73"/>
    </row>
    <row r="312" spans="7:8" ht="15.75" customHeight="1" x14ac:dyDescent="0.2">
      <c r="G312" s="73"/>
      <c r="H312" s="73"/>
    </row>
    <row r="313" spans="7:8" ht="15.75" customHeight="1" x14ac:dyDescent="0.2">
      <c r="G313" s="73"/>
      <c r="H313" s="73"/>
    </row>
    <row r="314" spans="7:8" ht="15.75" customHeight="1" x14ac:dyDescent="0.2">
      <c r="G314" s="73"/>
      <c r="H314" s="73"/>
    </row>
    <row r="315" spans="7:8" ht="15.75" customHeight="1" x14ac:dyDescent="0.2">
      <c r="G315" s="73"/>
      <c r="H315" s="73"/>
    </row>
    <row r="316" spans="7:8" ht="15.75" customHeight="1" x14ac:dyDescent="0.2">
      <c r="G316" s="73"/>
      <c r="H316" s="73"/>
    </row>
    <row r="317" spans="7:8" ht="15.75" customHeight="1" x14ac:dyDescent="0.2">
      <c r="G317" s="73"/>
      <c r="H317" s="73"/>
    </row>
    <row r="318" spans="7:8" ht="15.75" customHeight="1" x14ac:dyDescent="0.2">
      <c r="G318" s="73"/>
      <c r="H318" s="73"/>
    </row>
    <row r="319" spans="7:8" ht="15.75" customHeight="1" x14ac:dyDescent="0.2">
      <c r="G319" s="73"/>
      <c r="H319" s="73"/>
    </row>
    <row r="320" spans="7:8" ht="15.75" customHeight="1" x14ac:dyDescent="0.2">
      <c r="G320" s="73"/>
      <c r="H320" s="73"/>
    </row>
    <row r="321" spans="7:8" ht="15.75" customHeight="1" x14ac:dyDescent="0.2">
      <c r="G321" s="73"/>
      <c r="H321" s="73"/>
    </row>
    <row r="322" spans="7:8" ht="15.75" customHeight="1" x14ac:dyDescent="0.2">
      <c r="G322" s="73"/>
      <c r="H322" s="73"/>
    </row>
    <row r="323" spans="7:8" ht="15.75" customHeight="1" x14ac:dyDescent="0.2">
      <c r="G323" s="73"/>
      <c r="H323" s="73"/>
    </row>
    <row r="324" spans="7:8" ht="15.75" customHeight="1" x14ac:dyDescent="0.2">
      <c r="G324" s="73"/>
      <c r="H324" s="73"/>
    </row>
    <row r="325" spans="7:8" ht="15.75" customHeight="1" x14ac:dyDescent="0.2">
      <c r="G325" s="73"/>
      <c r="H325" s="73"/>
    </row>
    <row r="326" spans="7:8" ht="15.75" customHeight="1" x14ac:dyDescent="0.2">
      <c r="G326" s="73"/>
      <c r="H326" s="73"/>
    </row>
    <row r="327" spans="7:8" ht="15.75" customHeight="1" x14ac:dyDescent="0.2">
      <c r="G327" s="73"/>
      <c r="H327" s="73"/>
    </row>
    <row r="328" spans="7:8" ht="15.75" customHeight="1" x14ac:dyDescent="0.2">
      <c r="G328" s="73"/>
      <c r="H328" s="73"/>
    </row>
    <row r="329" spans="7:8" ht="15.75" customHeight="1" x14ac:dyDescent="0.2">
      <c r="G329" s="73"/>
      <c r="H329" s="73"/>
    </row>
    <row r="330" spans="7:8" ht="15.75" customHeight="1" x14ac:dyDescent="0.2">
      <c r="G330" s="73"/>
      <c r="H330" s="73"/>
    </row>
    <row r="331" spans="7:8" ht="15.75" customHeight="1" x14ac:dyDescent="0.2">
      <c r="G331" s="73"/>
      <c r="H331" s="73"/>
    </row>
    <row r="332" spans="7:8" ht="15.75" customHeight="1" x14ac:dyDescent="0.2">
      <c r="G332" s="73"/>
      <c r="H332" s="73"/>
    </row>
    <row r="333" spans="7:8" ht="15.75" customHeight="1" x14ac:dyDescent="0.2">
      <c r="G333" s="73"/>
      <c r="H333" s="73"/>
    </row>
    <row r="334" spans="7:8" ht="15.75" customHeight="1" x14ac:dyDescent="0.2">
      <c r="G334" s="73"/>
      <c r="H334" s="73"/>
    </row>
    <row r="335" spans="7:8" ht="15.75" customHeight="1" x14ac:dyDescent="0.2">
      <c r="G335" s="73"/>
      <c r="H335" s="73"/>
    </row>
    <row r="336" spans="7:8" ht="15.75" customHeight="1" x14ac:dyDescent="0.2">
      <c r="G336" s="73"/>
      <c r="H336" s="73"/>
    </row>
    <row r="337" spans="7:8" ht="15.75" customHeight="1" x14ac:dyDescent="0.2">
      <c r="G337" s="73"/>
      <c r="H337" s="73"/>
    </row>
    <row r="338" spans="7:8" ht="15.75" customHeight="1" x14ac:dyDescent="0.2">
      <c r="G338" s="73"/>
      <c r="H338" s="73"/>
    </row>
    <row r="339" spans="7:8" ht="15.75" customHeight="1" x14ac:dyDescent="0.2">
      <c r="G339" s="73"/>
      <c r="H339" s="73"/>
    </row>
    <row r="340" spans="7:8" ht="15.75" customHeight="1" x14ac:dyDescent="0.2">
      <c r="G340" s="73"/>
      <c r="H340" s="73"/>
    </row>
    <row r="341" spans="7:8" ht="15.75" customHeight="1" x14ac:dyDescent="0.2">
      <c r="G341" s="73"/>
      <c r="H341" s="73"/>
    </row>
    <row r="342" spans="7:8" ht="15.75" customHeight="1" x14ac:dyDescent="0.2">
      <c r="G342" s="73"/>
      <c r="H342" s="73"/>
    </row>
    <row r="343" spans="7:8" ht="15.75" customHeight="1" x14ac:dyDescent="0.2">
      <c r="G343" s="73"/>
      <c r="H343" s="73"/>
    </row>
    <row r="344" spans="7:8" ht="15.75" customHeight="1" x14ac:dyDescent="0.2">
      <c r="G344" s="73"/>
      <c r="H344" s="73"/>
    </row>
    <row r="345" spans="7:8" ht="15.75" customHeight="1" x14ac:dyDescent="0.2">
      <c r="G345" s="73"/>
      <c r="H345" s="73"/>
    </row>
    <row r="346" spans="7:8" ht="15.75" customHeight="1" x14ac:dyDescent="0.2">
      <c r="G346" s="73"/>
      <c r="H346" s="73"/>
    </row>
    <row r="347" spans="7:8" ht="15.75" customHeight="1" x14ac:dyDescent="0.2">
      <c r="G347" s="73"/>
      <c r="H347" s="73"/>
    </row>
    <row r="348" spans="7:8" ht="15.75" customHeight="1" x14ac:dyDescent="0.2">
      <c r="G348" s="73"/>
      <c r="H348" s="73"/>
    </row>
    <row r="349" spans="7:8" ht="15.75" customHeight="1" x14ac:dyDescent="0.2">
      <c r="G349" s="73"/>
      <c r="H349" s="73"/>
    </row>
    <row r="350" spans="7:8" ht="15.75" customHeight="1" x14ac:dyDescent="0.2">
      <c r="G350" s="73"/>
      <c r="H350" s="73"/>
    </row>
    <row r="351" spans="7:8" ht="15.75" customHeight="1" x14ac:dyDescent="0.2">
      <c r="G351" s="73"/>
      <c r="H351" s="73"/>
    </row>
    <row r="352" spans="7:8" ht="15.75" customHeight="1" x14ac:dyDescent="0.2">
      <c r="G352" s="73"/>
      <c r="H352" s="73"/>
    </row>
    <row r="353" spans="7:8" ht="15.75" customHeight="1" x14ac:dyDescent="0.2">
      <c r="G353" s="73"/>
      <c r="H353" s="73"/>
    </row>
    <row r="354" spans="7:8" ht="15.75" customHeight="1" x14ac:dyDescent="0.2">
      <c r="G354" s="73"/>
      <c r="H354" s="73"/>
    </row>
    <row r="355" spans="7:8" ht="15.75" customHeight="1" x14ac:dyDescent="0.2">
      <c r="G355" s="73"/>
      <c r="H355" s="73"/>
    </row>
    <row r="356" spans="7:8" ht="15.75" customHeight="1" x14ac:dyDescent="0.2">
      <c r="G356" s="73"/>
      <c r="H356" s="73"/>
    </row>
    <row r="357" spans="7:8" ht="15.75" customHeight="1" x14ac:dyDescent="0.2">
      <c r="G357" s="73"/>
      <c r="H357" s="73"/>
    </row>
    <row r="358" spans="7:8" ht="15.75" customHeight="1" x14ac:dyDescent="0.2">
      <c r="G358" s="73"/>
      <c r="H358" s="73"/>
    </row>
    <row r="359" spans="7:8" ht="15.75" customHeight="1" x14ac:dyDescent="0.2">
      <c r="G359" s="73"/>
      <c r="H359" s="73"/>
    </row>
    <row r="360" spans="7:8" ht="15.75" customHeight="1" x14ac:dyDescent="0.2">
      <c r="G360" s="73"/>
      <c r="H360" s="73"/>
    </row>
    <row r="361" spans="7:8" ht="15.75" customHeight="1" x14ac:dyDescent="0.2">
      <c r="G361" s="73"/>
      <c r="H361" s="73"/>
    </row>
    <row r="362" spans="7:8" ht="15.75" customHeight="1" x14ac:dyDescent="0.2">
      <c r="G362" s="73"/>
      <c r="H362" s="73"/>
    </row>
    <row r="363" spans="7:8" ht="15.75" customHeight="1" x14ac:dyDescent="0.2">
      <c r="G363" s="73"/>
      <c r="H363" s="73"/>
    </row>
    <row r="364" spans="7:8" ht="15.75" customHeight="1" x14ac:dyDescent="0.2">
      <c r="G364" s="73"/>
      <c r="H364" s="73"/>
    </row>
    <row r="365" spans="7:8" ht="15.75" customHeight="1" x14ac:dyDescent="0.2">
      <c r="G365" s="73"/>
      <c r="H365" s="73"/>
    </row>
    <row r="366" spans="7:8" ht="15.75" customHeight="1" x14ac:dyDescent="0.2">
      <c r="G366" s="73"/>
      <c r="H366" s="73"/>
    </row>
    <row r="367" spans="7:8" ht="15.75" customHeight="1" x14ac:dyDescent="0.2">
      <c r="G367" s="73"/>
      <c r="H367" s="73"/>
    </row>
    <row r="368" spans="7:8" ht="15.75" customHeight="1" x14ac:dyDescent="0.2">
      <c r="G368" s="73"/>
      <c r="H368" s="73"/>
    </row>
    <row r="369" spans="7:8" ht="15.75" customHeight="1" x14ac:dyDescent="0.2">
      <c r="G369" s="73"/>
      <c r="H369" s="73"/>
    </row>
    <row r="370" spans="7:8" ht="15.75" customHeight="1" x14ac:dyDescent="0.2">
      <c r="G370" s="73"/>
      <c r="H370" s="73"/>
    </row>
    <row r="371" spans="7:8" ht="15.75" customHeight="1" x14ac:dyDescent="0.2">
      <c r="G371" s="73"/>
      <c r="H371" s="73"/>
    </row>
    <row r="372" spans="7:8" ht="15.75" customHeight="1" x14ac:dyDescent="0.2">
      <c r="G372" s="73"/>
      <c r="H372" s="73"/>
    </row>
    <row r="373" spans="7:8" ht="15.75" customHeight="1" x14ac:dyDescent="0.2">
      <c r="G373" s="73"/>
      <c r="H373" s="73"/>
    </row>
    <row r="374" spans="7:8" ht="15.75" customHeight="1" x14ac:dyDescent="0.2">
      <c r="G374" s="73"/>
      <c r="H374" s="73"/>
    </row>
    <row r="375" spans="7:8" ht="15.75" customHeight="1" x14ac:dyDescent="0.2">
      <c r="G375" s="73"/>
      <c r="H375" s="73"/>
    </row>
    <row r="376" spans="7:8" ht="15.75" customHeight="1" x14ac:dyDescent="0.2">
      <c r="G376" s="73"/>
      <c r="H376" s="73"/>
    </row>
    <row r="377" spans="7:8" ht="15.75" customHeight="1" x14ac:dyDescent="0.2">
      <c r="G377" s="73"/>
      <c r="H377" s="73"/>
    </row>
    <row r="378" spans="7:8" ht="15.75" customHeight="1" x14ac:dyDescent="0.2">
      <c r="G378" s="73"/>
      <c r="H378" s="73"/>
    </row>
    <row r="379" spans="7:8" ht="15.75" customHeight="1" x14ac:dyDescent="0.2">
      <c r="G379" s="73"/>
      <c r="H379" s="73"/>
    </row>
    <row r="380" spans="7:8" ht="15.75" customHeight="1" x14ac:dyDescent="0.2">
      <c r="G380" s="73"/>
      <c r="H380" s="73"/>
    </row>
    <row r="381" spans="7:8" ht="15.75" customHeight="1" x14ac:dyDescent="0.2">
      <c r="G381" s="73"/>
      <c r="H381" s="73"/>
    </row>
    <row r="382" spans="7:8" ht="15.75" customHeight="1" x14ac:dyDescent="0.2">
      <c r="G382" s="73"/>
      <c r="H382" s="73"/>
    </row>
    <row r="383" spans="7:8" ht="15.75" customHeight="1" x14ac:dyDescent="0.2">
      <c r="G383" s="73"/>
      <c r="H383" s="73"/>
    </row>
    <row r="384" spans="7:8" ht="15.75" customHeight="1" x14ac:dyDescent="0.2">
      <c r="G384" s="73"/>
      <c r="H384" s="73"/>
    </row>
    <row r="385" spans="7:8" ht="15.75" customHeight="1" x14ac:dyDescent="0.2">
      <c r="G385" s="73"/>
      <c r="H385" s="73"/>
    </row>
    <row r="386" spans="7:8" ht="15.75" customHeight="1" x14ac:dyDescent="0.2">
      <c r="G386" s="73"/>
      <c r="H386" s="73"/>
    </row>
    <row r="387" spans="7:8" ht="15.75" customHeight="1" x14ac:dyDescent="0.2">
      <c r="G387" s="73"/>
      <c r="H387" s="73"/>
    </row>
    <row r="388" spans="7:8" ht="15.75" customHeight="1" x14ac:dyDescent="0.2">
      <c r="G388" s="73"/>
      <c r="H388" s="73"/>
    </row>
    <row r="389" spans="7:8" ht="15.75" customHeight="1" x14ac:dyDescent="0.2">
      <c r="G389" s="73"/>
      <c r="H389" s="73"/>
    </row>
    <row r="390" spans="7:8" ht="15.75" customHeight="1" x14ac:dyDescent="0.2">
      <c r="G390" s="73"/>
      <c r="H390" s="73"/>
    </row>
    <row r="391" spans="7:8" ht="15.75" customHeight="1" x14ac:dyDescent="0.2">
      <c r="G391" s="73"/>
      <c r="H391" s="73"/>
    </row>
    <row r="392" spans="7:8" ht="15.75" customHeight="1" x14ac:dyDescent="0.2">
      <c r="G392" s="73"/>
      <c r="H392" s="73"/>
    </row>
    <row r="393" spans="7:8" ht="15.75" customHeight="1" x14ac:dyDescent="0.2">
      <c r="G393" s="73"/>
      <c r="H393" s="73"/>
    </row>
    <row r="394" spans="7:8" ht="15.75" customHeight="1" x14ac:dyDescent="0.2">
      <c r="G394" s="73"/>
      <c r="H394" s="73"/>
    </row>
    <row r="395" spans="7:8" ht="15.75" customHeight="1" x14ac:dyDescent="0.2">
      <c r="G395" s="73"/>
      <c r="H395" s="73"/>
    </row>
    <row r="396" spans="7:8" ht="15.75" customHeight="1" x14ac:dyDescent="0.2">
      <c r="G396" s="73"/>
      <c r="H396" s="73"/>
    </row>
    <row r="397" spans="7:8" ht="15.75" customHeight="1" x14ac:dyDescent="0.2">
      <c r="G397" s="73"/>
      <c r="H397" s="73"/>
    </row>
    <row r="398" spans="7:8" ht="15.75" customHeight="1" x14ac:dyDescent="0.2">
      <c r="G398" s="73"/>
      <c r="H398" s="73"/>
    </row>
    <row r="399" spans="7:8" ht="15.75" customHeight="1" x14ac:dyDescent="0.2">
      <c r="G399" s="73"/>
      <c r="H399" s="73"/>
    </row>
    <row r="400" spans="7:8" ht="15.75" customHeight="1" x14ac:dyDescent="0.2">
      <c r="G400" s="73"/>
      <c r="H400" s="73"/>
    </row>
    <row r="401" spans="7:8" ht="15.75" customHeight="1" x14ac:dyDescent="0.2">
      <c r="G401" s="73"/>
      <c r="H401" s="73"/>
    </row>
    <row r="402" spans="7:8" ht="15.75" customHeight="1" x14ac:dyDescent="0.2">
      <c r="G402" s="73"/>
      <c r="H402" s="73"/>
    </row>
    <row r="403" spans="7:8" ht="15.75" customHeight="1" x14ac:dyDescent="0.2">
      <c r="G403" s="73"/>
      <c r="H403" s="73"/>
    </row>
    <row r="404" spans="7:8" ht="15.75" customHeight="1" x14ac:dyDescent="0.2">
      <c r="G404" s="73"/>
      <c r="H404" s="73"/>
    </row>
    <row r="405" spans="7:8" ht="15.75" customHeight="1" x14ac:dyDescent="0.2">
      <c r="G405" s="73"/>
      <c r="H405" s="73"/>
    </row>
    <row r="406" spans="7:8" ht="15.75" customHeight="1" x14ac:dyDescent="0.2">
      <c r="G406" s="73"/>
      <c r="H406" s="73"/>
    </row>
    <row r="407" spans="7:8" ht="15.75" customHeight="1" x14ac:dyDescent="0.2">
      <c r="G407" s="73"/>
      <c r="H407" s="73"/>
    </row>
    <row r="408" spans="7:8" ht="15.75" customHeight="1" x14ac:dyDescent="0.2">
      <c r="G408" s="73"/>
      <c r="H408" s="73"/>
    </row>
    <row r="409" spans="7:8" ht="15.75" customHeight="1" x14ac:dyDescent="0.2">
      <c r="G409" s="73"/>
      <c r="H409" s="73"/>
    </row>
    <row r="410" spans="7:8" ht="15.75" customHeight="1" x14ac:dyDescent="0.2">
      <c r="G410" s="73"/>
      <c r="H410" s="73"/>
    </row>
    <row r="411" spans="7:8" ht="15.75" customHeight="1" x14ac:dyDescent="0.2">
      <c r="G411" s="73"/>
      <c r="H411" s="73"/>
    </row>
    <row r="412" spans="7:8" ht="15.75" customHeight="1" x14ac:dyDescent="0.2">
      <c r="G412" s="73"/>
      <c r="H412" s="73"/>
    </row>
    <row r="413" spans="7:8" ht="15.75" customHeight="1" x14ac:dyDescent="0.2">
      <c r="G413" s="73"/>
      <c r="H413" s="73"/>
    </row>
    <row r="414" spans="7:8" ht="15.75" customHeight="1" x14ac:dyDescent="0.2">
      <c r="G414" s="73"/>
      <c r="H414" s="73"/>
    </row>
    <row r="415" spans="7:8" ht="15.75" customHeight="1" x14ac:dyDescent="0.2">
      <c r="G415" s="73"/>
      <c r="H415" s="73"/>
    </row>
    <row r="416" spans="7:8" ht="15.75" customHeight="1" x14ac:dyDescent="0.2">
      <c r="G416" s="73"/>
      <c r="H416" s="73"/>
    </row>
    <row r="417" spans="7:8" ht="15.75" customHeight="1" x14ac:dyDescent="0.2">
      <c r="G417" s="73"/>
      <c r="H417" s="73"/>
    </row>
    <row r="418" spans="7:8" ht="15.75" customHeight="1" x14ac:dyDescent="0.2">
      <c r="G418" s="73"/>
      <c r="H418" s="73"/>
    </row>
    <row r="419" spans="7:8" ht="15.75" customHeight="1" x14ac:dyDescent="0.2">
      <c r="G419" s="73"/>
      <c r="H419" s="73"/>
    </row>
    <row r="420" spans="7:8" ht="15.75" customHeight="1" x14ac:dyDescent="0.2">
      <c r="G420" s="73"/>
      <c r="H420" s="73"/>
    </row>
    <row r="421" spans="7:8" ht="15.75" customHeight="1" x14ac:dyDescent="0.2">
      <c r="G421" s="73"/>
      <c r="H421" s="73"/>
    </row>
    <row r="422" spans="7:8" ht="15.75" customHeight="1" x14ac:dyDescent="0.2">
      <c r="G422" s="73"/>
      <c r="H422" s="73"/>
    </row>
    <row r="423" spans="7:8" ht="15.75" customHeight="1" x14ac:dyDescent="0.2">
      <c r="G423" s="73"/>
      <c r="H423" s="73"/>
    </row>
    <row r="424" spans="7:8" ht="15.75" customHeight="1" x14ac:dyDescent="0.2">
      <c r="G424" s="73"/>
      <c r="H424" s="73"/>
    </row>
    <row r="425" spans="7:8" ht="15.75" customHeight="1" x14ac:dyDescent="0.2">
      <c r="G425" s="73"/>
      <c r="H425" s="73"/>
    </row>
    <row r="426" spans="7:8" ht="15.75" customHeight="1" x14ac:dyDescent="0.2">
      <c r="G426" s="73"/>
      <c r="H426" s="73"/>
    </row>
    <row r="427" spans="7:8" ht="15.75" customHeight="1" x14ac:dyDescent="0.2">
      <c r="G427" s="73"/>
      <c r="H427" s="73"/>
    </row>
    <row r="428" spans="7:8" ht="15.75" customHeight="1" x14ac:dyDescent="0.2">
      <c r="G428" s="73"/>
      <c r="H428" s="73"/>
    </row>
    <row r="429" spans="7:8" ht="15.75" customHeight="1" x14ac:dyDescent="0.2">
      <c r="G429" s="73"/>
      <c r="H429" s="73"/>
    </row>
    <row r="430" spans="7:8" ht="15.75" customHeight="1" x14ac:dyDescent="0.2">
      <c r="G430" s="73"/>
      <c r="H430" s="73"/>
    </row>
    <row r="431" spans="7:8" ht="15.75" customHeight="1" x14ac:dyDescent="0.2">
      <c r="G431" s="73"/>
      <c r="H431" s="73"/>
    </row>
    <row r="432" spans="7:8" ht="15.75" customHeight="1" x14ac:dyDescent="0.2">
      <c r="G432" s="73"/>
      <c r="H432" s="73"/>
    </row>
    <row r="433" spans="7:8" ht="15.75" customHeight="1" x14ac:dyDescent="0.2">
      <c r="G433" s="73"/>
      <c r="H433" s="73"/>
    </row>
    <row r="434" spans="7:8" ht="15.75" customHeight="1" x14ac:dyDescent="0.2">
      <c r="G434" s="73"/>
      <c r="H434" s="73"/>
    </row>
    <row r="435" spans="7:8" ht="15.75" customHeight="1" x14ac:dyDescent="0.2">
      <c r="G435" s="73"/>
      <c r="H435" s="73"/>
    </row>
    <row r="436" spans="7:8" ht="15.75" customHeight="1" x14ac:dyDescent="0.2">
      <c r="G436" s="73"/>
      <c r="H436" s="73"/>
    </row>
    <row r="437" spans="7:8" ht="15.75" customHeight="1" x14ac:dyDescent="0.2">
      <c r="G437" s="73"/>
      <c r="H437" s="73"/>
    </row>
    <row r="438" spans="7:8" ht="15.75" customHeight="1" x14ac:dyDescent="0.2">
      <c r="G438" s="73"/>
      <c r="H438" s="73"/>
    </row>
    <row r="439" spans="7:8" ht="15.75" customHeight="1" x14ac:dyDescent="0.2">
      <c r="G439" s="73"/>
      <c r="H439" s="73"/>
    </row>
    <row r="440" spans="7:8" ht="15.75" customHeight="1" x14ac:dyDescent="0.2">
      <c r="G440" s="73"/>
      <c r="H440" s="73"/>
    </row>
    <row r="441" spans="7:8" ht="15.75" customHeight="1" x14ac:dyDescent="0.2">
      <c r="G441" s="73"/>
      <c r="H441" s="73"/>
    </row>
    <row r="442" spans="7:8" ht="15.75" customHeight="1" x14ac:dyDescent="0.2">
      <c r="G442" s="73"/>
      <c r="H442" s="73"/>
    </row>
    <row r="443" spans="7:8" ht="15.75" customHeight="1" x14ac:dyDescent="0.2">
      <c r="G443" s="73"/>
      <c r="H443" s="73"/>
    </row>
    <row r="444" spans="7:8" ht="15.75" customHeight="1" x14ac:dyDescent="0.2">
      <c r="G444" s="73"/>
      <c r="H444" s="73"/>
    </row>
    <row r="445" spans="7:8" ht="15.75" customHeight="1" x14ac:dyDescent="0.2">
      <c r="G445" s="73"/>
      <c r="H445" s="73"/>
    </row>
    <row r="446" spans="7:8" ht="15.75" customHeight="1" x14ac:dyDescent="0.2">
      <c r="G446" s="73"/>
      <c r="H446" s="73"/>
    </row>
    <row r="447" spans="7:8" ht="15.75" customHeight="1" x14ac:dyDescent="0.2">
      <c r="G447" s="73"/>
      <c r="H447" s="73"/>
    </row>
    <row r="448" spans="7:8" ht="15.75" customHeight="1" x14ac:dyDescent="0.2">
      <c r="G448" s="73"/>
      <c r="H448" s="73"/>
    </row>
    <row r="449" spans="7:8" ht="15.75" customHeight="1" x14ac:dyDescent="0.2">
      <c r="G449" s="73"/>
      <c r="H449" s="73"/>
    </row>
    <row r="450" spans="7:8" ht="15.75" customHeight="1" x14ac:dyDescent="0.2">
      <c r="G450" s="73"/>
      <c r="H450" s="73"/>
    </row>
    <row r="451" spans="7:8" ht="15.75" customHeight="1" x14ac:dyDescent="0.2">
      <c r="G451" s="73"/>
      <c r="H451" s="73"/>
    </row>
    <row r="452" spans="7:8" ht="15.75" customHeight="1" x14ac:dyDescent="0.2">
      <c r="G452" s="73"/>
      <c r="H452" s="73"/>
    </row>
    <row r="453" spans="7:8" ht="15.75" customHeight="1" x14ac:dyDescent="0.2">
      <c r="G453" s="73"/>
      <c r="H453" s="73"/>
    </row>
    <row r="454" spans="7:8" ht="15.75" customHeight="1" x14ac:dyDescent="0.2">
      <c r="G454" s="73"/>
      <c r="H454" s="73"/>
    </row>
    <row r="455" spans="7:8" ht="15.75" customHeight="1" x14ac:dyDescent="0.2">
      <c r="G455" s="73"/>
      <c r="H455" s="73"/>
    </row>
    <row r="456" spans="7:8" ht="15.75" customHeight="1" x14ac:dyDescent="0.2">
      <c r="G456" s="73"/>
      <c r="H456" s="73"/>
    </row>
    <row r="457" spans="7:8" ht="15.75" customHeight="1" x14ac:dyDescent="0.2">
      <c r="G457" s="73"/>
      <c r="H457" s="73"/>
    </row>
    <row r="458" spans="7:8" ht="15.75" customHeight="1" x14ac:dyDescent="0.2">
      <c r="G458" s="73"/>
      <c r="H458" s="73"/>
    </row>
    <row r="459" spans="7:8" ht="15.75" customHeight="1" x14ac:dyDescent="0.2">
      <c r="G459" s="73"/>
      <c r="H459" s="73"/>
    </row>
    <row r="460" spans="7:8" ht="15.75" customHeight="1" x14ac:dyDescent="0.2">
      <c r="G460" s="73"/>
      <c r="H460" s="73"/>
    </row>
    <row r="461" spans="7:8" ht="15.75" customHeight="1" x14ac:dyDescent="0.2">
      <c r="G461" s="73"/>
      <c r="H461" s="73"/>
    </row>
    <row r="462" spans="7:8" ht="15.75" customHeight="1" x14ac:dyDescent="0.2">
      <c r="G462" s="73"/>
      <c r="H462" s="73"/>
    </row>
    <row r="463" spans="7:8" ht="15.75" customHeight="1" x14ac:dyDescent="0.2">
      <c r="G463" s="73"/>
      <c r="H463" s="73"/>
    </row>
    <row r="464" spans="7:8" ht="15.75" customHeight="1" x14ac:dyDescent="0.2">
      <c r="G464" s="73"/>
      <c r="H464" s="73"/>
    </row>
    <row r="465" spans="7:8" ht="15.75" customHeight="1" x14ac:dyDescent="0.2">
      <c r="G465" s="73"/>
      <c r="H465" s="73"/>
    </row>
    <row r="466" spans="7:8" ht="15.75" customHeight="1" x14ac:dyDescent="0.2">
      <c r="G466" s="73"/>
      <c r="H466" s="73"/>
    </row>
    <row r="467" spans="7:8" ht="15.75" customHeight="1" x14ac:dyDescent="0.2">
      <c r="G467" s="73"/>
      <c r="H467" s="73"/>
    </row>
    <row r="468" spans="7:8" ht="15.75" customHeight="1" x14ac:dyDescent="0.2">
      <c r="G468" s="73"/>
      <c r="H468" s="73"/>
    </row>
    <row r="469" spans="7:8" ht="15.75" customHeight="1" x14ac:dyDescent="0.2">
      <c r="G469" s="73"/>
      <c r="H469" s="73"/>
    </row>
    <row r="470" spans="7:8" ht="15.75" customHeight="1" x14ac:dyDescent="0.2">
      <c r="G470" s="73"/>
      <c r="H470" s="73"/>
    </row>
    <row r="471" spans="7:8" ht="15.75" customHeight="1" x14ac:dyDescent="0.2">
      <c r="G471" s="73"/>
      <c r="H471" s="73"/>
    </row>
    <row r="472" spans="7:8" ht="15.75" customHeight="1" x14ac:dyDescent="0.2">
      <c r="G472" s="73"/>
      <c r="H472" s="73"/>
    </row>
    <row r="473" spans="7:8" ht="15.75" customHeight="1" x14ac:dyDescent="0.2">
      <c r="G473" s="73"/>
      <c r="H473" s="73"/>
    </row>
    <row r="474" spans="7:8" ht="15.75" customHeight="1" x14ac:dyDescent="0.2">
      <c r="G474" s="73"/>
      <c r="H474" s="73"/>
    </row>
    <row r="475" spans="7:8" ht="15.75" customHeight="1" x14ac:dyDescent="0.2">
      <c r="G475" s="73"/>
      <c r="H475" s="73"/>
    </row>
    <row r="476" spans="7:8" ht="15.75" customHeight="1" x14ac:dyDescent="0.2">
      <c r="G476" s="73"/>
      <c r="H476" s="73"/>
    </row>
    <row r="477" spans="7:8" ht="15.75" customHeight="1" x14ac:dyDescent="0.2">
      <c r="G477" s="73"/>
      <c r="H477" s="73"/>
    </row>
    <row r="478" spans="7:8" ht="15.75" customHeight="1" x14ac:dyDescent="0.2">
      <c r="G478" s="73"/>
      <c r="H478" s="73"/>
    </row>
    <row r="479" spans="7:8" ht="15.75" customHeight="1" x14ac:dyDescent="0.2">
      <c r="G479" s="73"/>
      <c r="H479" s="73"/>
    </row>
    <row r="480" spans="7:8" ht="15.75" customHeight="1" x14ac:dyDescent="0.2">
      <c r="G480" s="73"/>
      <c r="H480" s="73"/>
    </row>
    <row r="481" spans="7:8" ht="15.75" customHeight="1" x14ac:dyDescent="0.2">
      <c r="G481" s="73"/>
      <c r="H481" s="73"/>
    </row>
    <row r="482" spans="7:8" ht="15.75" customHeight="1" x14ac:dyDescent="0.2">
      <c r="G482" s="73"/>
      <c r="H482" s="73"/>
    </row>
    <row r="483" spans="7:8" ht="15.75" customHeight="1" x14ac:dyDescent="0.2">
      <c r="G483" s="73"/>
      <c r="H483" s="73"/>
    </row>
    <row r="484" spans="7:8" ht="15.75" customHeight="1" x14ac:dyDescent="0.2">
      <c r="G484" s="73"/>
      <c r="H484" s="73"/>
    </row>
    <row r="485" spans="7:8" ht="15.75" customHeight="1" x14ac:dyDescent="0.2">
      <c r="G485" s="73"/>
      <c r="H485" s="73"/>
    </row>
    <row r="486" spans="7:8" ht="15.75" customHeight="1" x14ac:dyDescent="0.2">
      <c r="G486" s="73"/>
      <c r="H486" s="73"/>
    </row>
    <row r="487" spans="7:8" ht="15.75" customHeight="1" x14ac:dyDescent="0.2">
      <c r="G487" s="73"/>
      <c r="H487" s="73"/>
    </row>
    <row r="488" spans="7:8" ht="15.75" customHeight="1" x14ac:dyDescent="0.2">
      <c r="G488" s="73"/>
      <c r="H488" s="73"/>
    </row>
    <row r="489" spans="7:8" ht="15.75" customHeight="1" x14ac:dyDescent="0.2">
      <c r="G489" s="73"/>
      <c r="H489" s="73"/>
    </row>
    <row r="490" spans="7:8" ht="15.75" customHeight="1" x14ac:dyDescent="0.2">
      <c r="G490" s="73"/>
      <c r="H490" s="73"/>
    </row>
    <row r="491" spans="7:8" ht="15.75" customHeight="1" x14ac:dyDescent="0.2">
      <c r="G491" s="73"/>
      <c r="H491" s="73"/>
    </row>
    <row r="492" spans="7:8" ht="15.75" customHeight="1" x14ac:dyDescent="0.2">
      <c r="G492" s="73"/>
      <c r="H492" s="73"/>
    </row>
    <row r="493" spans="7:8" ht="15.75" customHeight="1" x14ac:dyDescent="0.2">
      <c r="G493" s="73"/>
      <c r="H493" s="73"/>
    </row>
    <row r="494" spans="7:8" ht="15.75" customHeight="1" x14ac:dyDescent="0.2">
      <c r="G494" s="73"/>
      <c r="H494" s="73"/>
    </row>
    <row r="495" spans="7:8" ht="15.75" customHeight="1" x14ac:dyDescent="0.2">
      <c r="G495" s="73"/>
      <c r="H495" s="73"/>
    </row>
    <row r="496" spans="7:8" ht="15.75" customHeight="1" x14ac:dyDescent="0.2">
      <c r="G496" s="73"/>
      <c r="H496" s="73"/>
    </row>
    <row r="497" spans="7:8" ht="15.75" customHeight="1" x14ac:dyDescent="0.2">
      <c r="G497" s="73"/>
      <c r="H497" s="73"/>
    </row>
    <row r="498" spans="7:8" ht="15.75" customHeight="1" x14ac:dyDescent="0.2">
      <c r="G498" s="73"/>
      <c r="H498" s="73"/>
    </row>
    <row r="499" spans="7:8" ht="15.75" customHeight="1" x14ac:dyDescent="0.2">
      <c r="G499" s="73"/>
      <c r="H499" s="73"/>
    </row>
    <row r="500" spans="7:8" ht="15.75" customHeight="1" x14ac:dyDescent="0.2">
      <c r="G500" s="73"/>
      <c r="H500" s="73"/>
    </row>
    <row r="501" spans="7:8" ht="15.75" customHeight="1" x14ac:dyDescent="0.2">
      <c r="G501" s="73"/>
      <c r="H501" s="73"/>
    </row>
    <row r="502" spans="7:8" ht="15.75" customHeight="1" x14ac:dyDescent="0.2">
      <c r="G502" s="73"/>
      <c r="H502" s="73"/>
    </row>
    <row r="503" spans="7:8" ht="15.75" customHeight="1" x14ac:dyDescent="0.2">
      <c r="G503" s="73"/>
      <c r="H503" s="73"/>
    </row>
    <row r="504" spans="7:8" ht="15.75" customHeight="1" x14ac:dyDescent="0.2">
      <c r="G504" s="73"/>
      <c r="H504" s="73"/>
    </row>
    <row r="505" spans="7:8" ht="15.75" customHeight="1" x14ac:dyDescent="0.2">
      <c r="G505" s="73"/>
      <c r="H505" s="73"/>
    </row>
    <row r="506" spans="7:8" ht="15.75" customHeight="1" x14ac:dyDescent="0.2">
      <c r="G506" s="73"/>
      <c r="H506" s="73"/>
    </row>
    <row r="507" spans="7:8" ht="15.75" customHeight="1" x14ac:dyDescent="0.2">
      <c r="G507" s="73"/>
      <c r="H507" s="73"/>
    </row>
    <row r="508" spans="7:8" ht="15.75" customHeight="1" x14ac:dyDescent="0.2">
      <c r="G508" s="73"/>
      <c r="H508" s="73"/>
    </row>
    <row r="509" spans="7:8" ht="15.75" customHeight="1" x14ac:dyDescent="0.2">
      <c r="G509" s="73"/>
      <c r="H509" s="73"/>
    </row>
    <row r="510" spans="7:8" ht="15.75" customHeight="1" x14ac:dyDescent="0.2">
      <c r="G510" s="73"/>
      <c r="H510" s="73"/>
    </row>
    <row r="511" spans="7:8" ht="15.75" customHeight="1" x14ac:dyDescent="0.2">
      <c r="G511" s="73"/>
      <c r="H511" s="73"/>
    </row>
    <row r="512" spans="7:8" ht="15.75" customHeight="1" x14ac:dyDescent="0.2">
      <c r="G512" s="73"/>
      <c r="H512" s="73"/>
    </row>
    <row r="513" spans="7:8" ht="15.75" customHeight="1" x14ac:dyDescent="0.2">
      <c r="G513" s="73"/>
      <c r="H513" s="73"/>
    </row>
    <row r="514" spans="7:8" ht="15.75" customHeight="1" x14ac:dyDescent="0.2">
      <c r="G514" s="73"/>
      <c r="H514" s="73"/>
    </row>
    <row r="515" spans="7:8" ht="15.75" customHeight="1" x14ac:dyDescent="0.2">
      <c r="G515" s="73"/>
      <c r="H515" s="73"/>
    </row>
    <row r="516" spans="7:8" ht="15.75" customHeight="1" x14ac:dyDescent="0.2">
      <c r="G516" s="73"/>
      <c r="H516" s="73"/>
    </row>
    <row r="517" spans="7:8" ht="15.75" customHeight="1" x14ac:dyDescent="0.2">
      <c r="G517" s="73"/>
      <c r="H517" s="73"/>
    </row>
    <row r="518" spans="7:8" ht="15.75" customHeight="1" x14ac:dyDescent="0.2">
      <c r="G518" s="73"/>
      <c r="H518" s="73"/>
    </row>
    <row r="519" spans="7:8" ht="15.75" customHeight="1" x14ac:dyDescent="0.2">
      <c r="G519" s="73"/>
      <c r="H519" s="73"/>
    </row>
    <row r="520" spans="7:8" ht="15.75" customHeight="1" x14ac:dyDescent="0.2">
      <c r="G520" s="73"/>
      <c r="H520" s="73"/>
    </row>
    <row r="521" spans="7:8" ht="15.75" customHeight="1" x14ac:dyDescent="0.2">
      <c r="G521" s="73"/>
      <c r="H521" s="73"/>
    </row>
    <row r="522" spans="7:8" ht="15.75" customHeight="1" x14ac:dyDescent="0.2">
      <c r="G522" s="73"/>
      <c r="H522" s="73"/>
    </row>
    <row r="523" spans="7:8" ht="15.75" customHeight="1" x14ac:dyDescent="0.2">
      <c r="G523" s="73"/>
      <c r="H523" s="73"/>
    </row>
    <row r="524" spans="7:8" ht="15.75" customHeight="1" x14ac:dyDescent="0.2">
      <c r="G524" s="73"/>
      <c r="H524" s="73"/>
    </row>
    <row r="525" spans="7:8" ht="15.75" customHeight="1" x14ac:dyDescent="0.2">
      <c r="G525" s="73"/>
      <c r="H525" s="73"/>
    </row>
    <row r="526" spans="7:8" ht="15.75" customHeight="1" x14ac:dyDescent="0.2">
      <c r="G526" s="73"/>
      <c r="H526" s="73"/>
    </row>
    <row r="527" spans="7:8" ht="15.75" customHeight="1" x14ac:dyDescent="0.2">
      <c r="G527" s="73"/>
      <c r="H527" s="73"/>
    </row>
    <row r="528" spans="7:8" ht="15.75" customHeight="1" x14ac:dyDescent="0.2">
      <c r="G528" s="73"/>
      <c r="H528" s="73"/>
    </row>
    <row r="529" spans="7:8" ht="15.75" customHeight="1" x14ac:dyDescent="0.2">
      <c r="G529" s="73"/>
      <c r="H529" s="73"/>
    </row>
    <row r="530" spans="7:8" ht="15.75" customHeight="1" x14ac:dyDescent="0.2">
      <c r="G530" s="73"/>
      <c r="H530" s="73"/>
    </row>
    <row r="531" spans="7:8" ht="15.75" customHeight="1" x14ac:dyDescent="0.2">
      <c r="G531" s="73"/>
      <c r="H531" s="73"/>
    </row>
    <row r="532" spans="7:8" ht="15.75" customHeight="1" x14ac:dyDescent="0.2">
      <c r="G532" s="73"/>
      <c r="H532" s="73"/>
    </row>
    <row r="533" spans="7:8" ht="15.75" customHeight="1" x14ac:dyDescent="0.2">
      <c r="G533" s="73"/>
      <c r="H533" s="73"/>
    </row>
    <row r="534" spans="7:8" ht="15.75" customHeight="1" x14ac:dyDescent="0.2">
      <c r="G534" s="73"/>
      <c r="H534" s="73"/>
    </row>
    <row r="535" spans="7:8" ht="15.75" customHeight="1" x14ac:dyDescent="0.2">
      <c r="G535" s="73"/>
      <c r="H535" s="73"/>
    </row>
    <row r="536" spans="7:8" ht="15.75" customHeight="1" x14ac:dyDescent="0.2">
      <c r="G536" s="73"/>
      <c r="H536" s="73"/>
    </row>
    <row r="537" spans="7:8" ht="15.75" customHeight="1" x14ac:dyDescent="0.2">
      <c r="G537" s="73"/>
      <c r="H537" s="73"/>
    </row>
    <row r="538" spans="7:8" ht="15.75" customHeight="1" x14ac:dyDescent="0.2">
      <c r="G538" s="73"/>
      <c r="H538" s="73"/>
    </row>
    <row r="539" spans="7:8" ht="15.75" customHeight="1" x14ac:dyDescent="0.2">
      <c r="G539" s="73"/>
      <c r="H539" s="73"/>
    </row>
    <row r="540" spans="7:8" ht="15.75" customHeight="1" x14ac:dyDescent="0.2">
      <c r="G540" s="73"/>
      <c r="H540" s="73"/>
    </row>
    <row r="541" spans="7:8" ht="15.75" customHeight="1" x14ac:dyDescent="0.2">
      <c r="G541" s="73"/>
      <c r="H541" s="73"/>
    </row>
    <row r="542" spans="7:8" ht="15.75" customHeight="1" x14ac:dyDescent="0.2">
      <c r="G542" s="73"/>
      <c r="H542" s="73"/>
    </row>
    <row r="543" spans="7:8" ht="15.75" customHeight="1" x14ac:dyDescent="0.2">
      <c r="G543" s="73"/>
      <c r="H543" s="73"/>
    </row>
    <row r="544" spans="7:8" ht="15.75" customHeight="1" x14ac:dyDescent="0.2">
      <c r="G544" s="73"/>
      <c r="H544" s="73"/>
    </row>
    <row r="545" spans="7:8" ht="15.75" customHeight="1" x14ac:dyDescent="0.2">
      <c r="G545" s="73"/>
      <c r="H545" s="73"/>
    </row>
    <row r="546" spans="7:8" ht="15.75" customHeight="1" x14ac:dyDescent="0.2">
      <c r="G546" s="73"/>
      <c r="H546" s="73"/>
    </row>
    <row r="547" spans="7:8" ht="15.75" customHeight="1" x14ac:dyDescent="0.2">
      <c r="G547" s="73"/>
      <c r="H547" s="73"/>
    </row>
    <row r="548" spans="7:8" ht="15.75" customHeight="1" x14ac:dyDescent="0.2">
      <c r="G548" s="73"/>
      <c r="H548" s="73"/>
    </row>
    <row r="549" spans="7:8" ht="15.75" customHeight="1" x14ac:dyDescent="0.2">
      <c r="G549" s="73"/>
      <c r="H549" s="73"/>
    </row>
    <row r="550" spans="7:8" ht="15.75" customHeight="1" x14ac:dyDescent="0.2">
      <c r="G550" s="73"/>
      <c r="H550" s="73"/>
    </row>
    <row r="551" spans="7:8" ht="15.75" customHeight="1" x14ac:dyDescent="0.2">
      <c r="G551" s="73"/>
      <c r="H551" s="73"/>
    </row>
    <row r="552" spans="7:8" ht="15.75" customHeight="1" x14ac:dyDescent="0.2">
      <c r="G552" s="73"/>
      <c r="H552" s="73"/>
    </row>
    <row r="553" spans="7:8" ht="15.75" customHeight="1" x14ac:dyDescent="0.2">
      <c r="G553" s="73"/>
      <c r="H553" s="73"/>
    </row>
    <row r="554" spans="7:8" ht="15.75" customHeight="1" x14ac:dyDescent="0.2">
      <c r="G554" s="73"/>
      <c r="H554" s="73"/>
    </row>
    <row r="555" spans="7:8" ht="15.75" customHeight="1" x14ac:dyDescent="0.2">
      <c r="G555" s="73"/>
      <c r="H555" s="73"/>
    </row>
    <row r="556" spans="7:8" ht="15.75" customHeight="1" x14ac:dyDescent="0.2">
      <c r="G556" s="73"/>
      <c r="H556" s="73"/>
    </row>
    <row r="557" spans="7:8" ht="15.75" customHeight="1" x14ac:dyDescent="0.2">
      <c r="G557" s="73"/>
      <c r="H557" s="73"/>
    </row>
    <row r="558" spans="7:8" ht="15.75" customHeight="1" x14ac:dyDescent="0.2">
      <c r="G558" s="73"/>
      <c r="H558" s="73"/>
    </row>
    <row r="559" spans="7:8" ht="15.75" customHeight="1" x14ac:dyDescent="0.2">
      <c r="G559" s="73"/>
      <c r="H559" s="73"/>
    </row>
    <row r="560" spans="7:8" ht="15.75" customHeight="1" x14ac:dyDescent="0.2">
      <c r="G560" s="73"/>
      <c r="H560" s="73"/>
    </row>
    <row r="561" spans="7:8" ht="15.75" customHeight="1" x14ac:dyDescent="0.2">
      <c r="G561" s="73"/>
      <c r="H561" s="73"/>
    </row>
    <row r="562" spans="7:8" ht="15.75" customHeight="1" x14ac:dyDescent="0.2">
      <c r="G562" s="73"/>
      <c r="H562" s="73"/>
    </row>
    <row r="563" spans="7:8" ht="15.75" customHeight="1" x14ac:dyDescent="0.2">
      <c r="G563" s="73"/>
      <c r="H563" s="73"/>
    </row>
    <row r="564" spans="7:8" ht="15.75" customHeight="1" x14ac:dyDescent="0.2">
      <c r="G564" s="73"/>
      <c r="H564" s="73"/>
    </row>
    <row r="565" spans="7:8" ht="15.75" customHeight="1" x14ac:dyDescent="0.2">
      <c r="G565" s="73"/>
      <c r="H565" s="73"/>
    </row>
    <row r="566" spans="7:8" ht="15.75" customHeight="1" x14ac:dyDescent="0.2">
      <c r="G566" s="73"/>
      <c r="H566" s="73"/>
    </row>
    <row r="567" spans="7:8" ht="15.75" customHeight="1" x14ac:dyDescent="0.2">
      <c r="G567" s="73"/>
      <c r="H567" s="73"/>
    </row>
    <row r="568" spans="7:8" ht="15.75" customHeight="1" x14ac:dyDescent="0.2">
      <c r="G568" s="73"/>
      <c r="H568" s="73"/>
    </row>
    <row r="569" spans="7:8" ht="15.75" customHeight="1" x14ac:dyDescent="0.2">
      <c r="G569" s="73"/>
      <c r="H569" s="73"/>
    </row>
    <row r="570" spans="7:8" ht="15.75" customHeight="1" x14ac:dyDescent="0.2">
      <c r="G570" s="73"/>
      <c r="H570" s="73"/>
    </row>
    <row r="571" spans="7:8" ht="15.75" customHeight="1" x14ac:dyDescent="0.2">
      <c r="G571" s="73"/>
      <c r="H571" s="73"/>
    </row>
    <row r="572" spans="7:8" ht="15.75" customHeight="1" x14ac:dyDescent="0.2">
      <c r="G572" s="73"/>
      <c r="H572" s="73"/>
    </row>
    <row r="573" spans="7:8" ht="15.75" customHeight="1" x14ac:dyDescent="0.2">
      <c r="G573" s="73"/>
      <c r="H573" s="73"/>
    </row>
    <row r="574" spans="7:8" ht="15.75" customHeight="1" x14ac:dyDescent="0.2">
      <c r="G574" s="73"/>
      <c r="H574" s="73"/>
    </row>
    <row r="575" spans="7:8" ht="15.75" customHeight="1" x14ac:dyDescent="0.2">
      <c r="G575" s="73"/>
      <c r="H575" s="73"/>
    </row>
    <row r="576" spans="7:8" ht="15.75" customHeight="1" x14ac:dyDescent="0.2">
      <c r="G576" s="73"/>
      <c r="H576" s="73"/>
    </row>
    <row r="577" spans="7:8" ht="15.75" customHeight="1" x14ac:dyDescent="0.2">
      <c r="G577" s="73"/>
      <c r="H577" s="73"/>
    </row>
    <row r="578" spans="7:8" ht="15.75" customHeight="1" x14ac:dyDescent="0.2">
      <c r="G578" s="73"/>
      <c r="H578" s="73"/>
    </row>
    <row r="579" spans="7:8" ht="15.75" customHeight="1" x14ac:dyDescent="0.2">
      <c r="G579" s="73"/>
      <c r="H579" s="73"/>
    </row>
    <row r="580" spans="7:8" ht="15.75" customHeight="1" x14ac:dyDescent="0.2">
      <c r="G580" s="73"/>
      <c r="H580" s="73"/>
    </row>
    <row r="581" spans="7:8" ht="15.75" customHeight="1" x14ac:dyDescent="0.2">
      <c r="G581" s="73"/>
      <c r="H581" s="73"/>
    </row>
    <row r="582" spans="7:8" ht="15.75" customHeight="1" x14ac:dyDescent="0.2">
      <c r="G582" s="73"/>
      <c r="H582" s="73"/>
    </row>
    <row r="583" spans="7:8" ht="15.75" customHeight="1" x14ac:dyDescent="0.2">
      <c r="G583" s="73"/>
      <c r="H583" s="73"/>
    </row>
    <row r="584" spans="7:8" ht="15.75" customHeight="1" x14ac:dyDescent="0.2">
      <c r="G584" s="73"/>
      <c r="H584" s="73"/>
    </row>
    <row r="585" spans="7:8" ht="15.75" customHeight="1" x14ac:dyDescent="0.2">
      <c r="G585" s="73"/>
      <c r="H585" s="73"/>
    </row>
    <row r="586" spans="7:8" ht="15.75" customHeight="1" x14ac:dyDescent="0.2">
      <c r="G586" s="73"/>
      <c r="H586" s="73"/>
    </row>
    <row r="587" spans="7:8" ht="15.75" customHeight="1" x14ac:dyDescent="0.2">
      <c r="G587" s="73"/>
      <c r="H587" s="73"/>
    </row>
    <row r="588" spans="7:8" ht="15.75" customHeight="1" x14ac:dyDescent="0.2">
      <c r="G588" s="73"/>
      <c r="H588" s="73"/>
    </row>
    <row r="589" spans="7:8" ht="15.75" customHeight="1" x14ac:dyDescent="0.2">
      <c r="G589" s="73"/>
      <c r="H589" s="73"/>
    </row>
    <row r="590" spans="7:8" ht="15.75" customHeight="1" x14ac:dyDescent="0.2">
      <c r="G590" s="73"/>
      <c r="H590" s="73"/>
    </row>
    <row r="591" spans="7:8" ht="15.75" customHeight="1" x14ac:dyDescent="0.2">
      <c r="G591" s="73"/>
      <c r="H591" s="73"/>
    </row>
    <row r="592" spans="7:8" ht="15.75" customHeight="1" x14ac:dyDescent="0.2">
      <c r="G592" s="73"/>
      <c r="H592" s="73"/>
    </row>
    <row r="593" spans="7:8" ht="15.75" customHeight="1" x14ac:dyDescent="0.2">
      <c r="G593" s="73"/>
      <c r="H593" s="73"/>
    </row>
    <row r="594" spans="7:8" ht="15.75" customHeight="1" x14ac:dyDescent="0.2">
      <c r="G594" s="73"/>
      <c r="H594" s="73"/>
    </row>
    <row r="595" spans="7:8" ht="15.75" customHeight="1" x14ac:dyDescent="0.2">
      <c r="G595" s="73"/>
      <c r="H595" s="73"/>
    </row>
    <row r="596" spans="7:8" ht="15.75" customHeight="1" x14ac:dyDescent="0.2">
      <c r="G596" s="73"/>
      <c r="H596" s="73"/>
    </row>
    <row r="597" spans="7:8" ht="15.75" customHeight="1" x14ac:dyDescent="0.2">
      <c r="G597" s="73"/>
      <c r="H597" s="73"/>
    </row>
    <row r="598" spans="7:8" ht="15.75" customHeight="1" x14ac:dyDescent="0.2">
      <c r="G598" s="73"/>
      <c r="H598" s="73"/>
    </row>
    <row r="599" spans="7:8" ht="15.75" customHeight="1" x14ac:dyDescent="0.2">
      <c r="G599" s="73"/>
      <c r="H599" s="73"/>
    </row>
    <row r="600" spans="7:8" ht="15.75" customHeight="1" x14ac:dyDescent="0.2">
      <c r="G600" s="73"/>
      <c r="H600" s="73"/>
    </row>
    <row r="601" spans="7:8" ht="15.75" customHeight="1" x14ac:dyDescent="0.2">
      <c r="G601" s="73"/>
      <c r="H601" s="73"/>
    </row>
    <row r="602" spans="7:8" ht="15.75" customHeight="1" x14ac:dyDescent="0.2">
      <c r="G602" s="73"/>
      <c r="H602" s="73"/>
    </row>
    <row r="603" spans="7:8" ht="15.75" customHeight="1" x14ac:dyDescent="0.2">
      <c r="G603" s="73"/>
      <c r="H603" s="73"/>
    </row>
    <row r="604" spans="7:8" ht="15.75" customHeight="1" x14ac:dyDescent="0.2">
      <c r="G604" s="73"/>
      <c r="H604" s="73"/>
    </row>
    <row r="605" spans="7:8" ht="15.75" customHeight="1" x14ac:dyDescent="0.2">
      <c r="G605" s="73"/>
      <c r="H605" s="73"/>
    </row>
    <row r="606" spans="7:8" ht="15.75" customHeight="1" x14ac:dyDescent="0.2">
      <c r="G606" s="73"/>
      <c r="H606" s="73"/>
    </row>
    <row r="607" spans="7:8" ht="15.75" customHeight="1" x14ac:dyDescent="0.2">
      <c r="G607" s="73"/>
      <c r="H607" s="73"/>
    </row>
    <row r="608" spans="7:8" ht="15.75" customHeight="1" x14ac:dyDescent="0.2">
      <c r="G608" s="73"/>
      <c r="H608" s="73"/>
    </row>
    <row r="609" spans="7:8" ht="15.75" customHeight="1" x14ac:dyDescent="0.2">
      <c r="G609" s="73"/>
      <c r="H609" s="73"/>
    </row>
    <row r="610" spans="7:8" ht="15.75" customHeight="1" x14ac:dyDescent="0.2">
      <c r="G610" s="73"/>
      <c r="H610" s="73"/>
    </row>
    <row r="611" spans="7:8" ht="15.75" customHeight="1" x14ac:dyDescent="0.2">
      <c r="G611" s="73"/>
      <c r="H611" s="73"/>
    </row>
    <row r="612" spans="7:8" ht="15.75" customHeight="1" x14ac:dyDescent="0.2">
      <c r="G612" s="73"/>
      <c r="H612" s="73"/>
    </row>
    <row r="613" spans="7:8" ht="15.75" customHeight="1" x14ac:dyDescent="0.2">
      <c r="G613" s="73"/>
      <c r="H613" s="73"/>
    </row>
    <row r="614" spans="7:8" ht="15.75" customHeight="1" x14ac:dyDescent="0.2">
      <c r="G614" s="73"/>
      <c r="H614" s="73"/>
    </row>
    <row r="615" spans="7:8" ht="15.75" customHeight="1" x14ac:dyDescent="0.2">
      <c r="G615" s="73"/>
      <c r="H615" s="73"/>
    </row>
    <row r="616" spans="7:8" ht="15.75" customHeight="1" x14ac:dyDescent="0.2">
      <c r="G616" s="73"/>
      <c r="H616" s="73"/>
    </row>
    <row r="617" spans="7:8" ht="15.75" customHeight="1" x14ac:dyDescent="0.2">
      <c r="G617" s="73"/>
      <c r="H617" s="73"/>
    </row>
    <row r="618" spans="7:8" ht="15.75" customHeight="1" x14ac:dyDescent="0.2">
      <c r="G618" s="73"/>
      <c r="H618" s="73"/>
    </row>
    <row r="619" spans="7:8" ht="15.75" customHeight="1" x14ac:dyDescent="0.2">
      <c r="G619" s="73"/>
      <c r="H619" s="73"/>
    </row>
    <row r="620" spans="7:8" ht="15.75" customHeight="1" x14ac:dyDescent="0.2">
      <c r="G620" s="73"/>
      <c r="H620" s="73"/>
    </row>
    <row r="621" spans="7:8" ht="15.75" customHeight="1" x14ac:dyDescent="0.2">
      <c r="G621" s="73"/>
      <c r="H621" s="73"/>
    </row>
    <row r="622" spans="7:8" ht="15.75" customHeight="1" x14ac:dyDescent="0.2">
      <c r="G622" s="73"/>
      <c r="H622" s="73"/>
    </row>
    <row r="623" spans="7:8" ht="15.75" customHeight="1" x14ac:dyDescent="0.2">
      <c r="G623" s="73"/>
      <c r="H623" s="73"/>
    </row>
    <row r="624" spans="7:8" ht="15.75" customHeight="1" x14ac:dyDescent="0.2">
      <c r="G624" s="73"/>
      <c r="H624" s="73"/>
    </row>
    <row r="625" spans="7:8" ht="15.75" customHeight="1" x14ac:dyDescent="0.2">
      <c r="G625" s="73"/>
      <c r="H625" s="73"/>
    </row>
    <row r="626" spans="7:8" ht="15.75" customHeight="1" x14ac:dyDescent="0.2">
      <c r="G626" s="73"/>
      <c r="H626" s="73"/>
    </row>
    <row r="627" spans="7:8" ht="15.75" customHeight="1" x14ac:dyDescent="0.2">
      <c r="G627" s="73"/>
      <c r="H627" s="73"/>
    </row>
    <row r="628" spans="7:8" ht="15.75" customHeight="1" x14ac:dyDescent="0.2">
      <c r="G628" s="73"/>
      <c r="H628" s="73"/>
    </row>
    <row r="629" spans="7:8" ht="15.75" customHeight="1" x14ac:dyDescent="0.2">
      <c r="G629" s="73"/>
      <c r="H629" s="73"/>
    </row>
    <row r="630" spans="7:8" ht="15.75" customHeight="1" x14ac:dyDescent="0.2">
      <c r="G630" s="73"/>
      <c r="H630" s="73"/>
    </row>
    <row r="631" spans="7:8" ht="15.75" customHeight="1" x14ac:dyDescent="0.2">
      <c r="G631" s="73"/>
      <c r="H631" s="73"/>
    </row>
    <row r="632" spans="7:8" ht="15.75" customHeight="1" x14ac:dyDescent="0.2">
      <c r="G632" s="73"/>
      <c r="H632" s="73"/>
    </row>
    <row r="633" spans="7:8" ht="15.75" customHeight="1" x14ac:dyDescent="0.2">
      <c r="G633" s="73"/>
      <c r="H633" s="73"/>
    </row>
    <row r="634" spans="7:8" ht="15.75" customHeight="1" x14ac:dyDescent="0.2">
      <c r="G634" s="73"/>
      <c r="H634" s="73"/>
    </row>
    <row r="635" spans="7:8" ht="15.75" customHeight="1" x14ac:dyDescent="0.2">
      <c r="G635" s="73"/>
      <c r="H635" s="73"/>
    </row>
    <row r="636" spans="7:8" ht="15.75" customHeight="1" x14ac:dyDescent="0.2">
      <c r="G636" s="73"/>
      <c r="H636" s="73"/>
    </row>
    <row r="637" spans="7:8" ht="15.75" customHeight="1" x14ac:dyDescent="0.2">
      <c r="G637" s="73"/>
      <c r="H637" s="73"/>
    </row>
    <row r="638" spans="7:8" ht="15.75" customHeight="1" x14ac:dyDescent="0.2">
      <c r="G638" s="73"/>
      <c r="H638" s="73"/>
    </row>
    <row r="639" spans="7:8" ht="15.75" customHeight="1" x14ac:dyDescent="0.2">
      <c r="G639" s="73"/>
      <c r="H639" s="73"/>
    </row>
    <row r="640" spans="7:8" ht="15.75" customHeight="1" x14ac:dyDescent="0.2">
      <c r="G640" s="73"/>
      <c r="H640" s="73"/>
    </row>
    <row r="641" spans="7:8" ht="15.75" customHeight="1" x14ac:dyDescent="0.2">
      <c r="G641" s="73"/>
      <c r="H641" s="73"/>
    </row>
    <row r="642" spans="7:8" ht="15.75" customHeight="1" x14ac:dyDescent="0.2">
      <c r="G642" s="73"/>
      <c r="H642" s="73"/>
    </row>
    <row r="643" spans="7:8" ht="15.75" customHeight="1" x14ac:dyDescent="0.2">
      <c r="G643" s="73"/>
      <c r="H643" s="73"/>
    </row>
    <row r="644" spans="7:8" ht="15.75" customHeight="1" x14ac:dyDescent="0.2">
      <c r="G644" s="73"/>
      <c r="H644" s="73"/>
    </row>
    <row r="645" spans="7:8" ht="15.75" customHeight="1" x14ac:dyDescent="0.2">
      <c r="G645" s="73"/>
      <c r="H645" s="73"/>
    </row>
    <row r="646" spans="7:8" ht="15.75" customHeight="1" x14ac:dyDescent="0.2">
      <c r="G646" s="73"/>
      <c r="H646" s="73"/>
    </row>
    <row r="647" spans="7:8" ht="15.75" customHeight="1" x14ac:dyDescent="0.2">
      <c r="G647" s="73"/>
      <c r="H647" s="73"/>
    </row>
    <row r="648" spans="7:8" ht="15.75" customHeight="1" x14ac:dyDescent="0.2">
      <c r="G648" s="73"/>
      <c r="H648" s="73"/>
    </row>
    <row r="649" spans="7:8" ht="15.75" customHeight="1" x14ac:dyDescent="0.2">
      <c r="G649" s="73"/>
      <c r="H649" s="73"/>
    </row>
    <row r="650" spans="7:8" ht="15.75" customHeight="1" x14ac:dyDescent="0.2">
      <c r="G650" s="73"/>
      <c r="H650" s="73"/>
    </row>
    <row r="651" spans="7:8" ht="15.75" customHeight="1" x14ac:dyDescent="0.2">
      <c r="G651" s="73"/>
      <c r="H651" s="73"/>
    </row>
    <row r="652" spans="7:8" ht="15.75" customHeight="1" x14ac:dyDescent="0.2">
      <c r="G652" s="73"/>
      <c r="H652" s="73"/>
    </row>
    <row r="653" spans="7:8" ht="15.75" customHeight="1" x14ac:dyDescent="0.2">
      <c r="G653" s="73"/>
      <c r="H653" s="73"/>
    </row>
    <row r="654" spans="7:8" ht="15.75" customHeight="1" x14ac:dyDescent="0.2">
      <c r="G654" s="73"/>
      <c r="H654" s="73"/>
    </row>
    <row r="655" spans="7:8" ht="15.75" customHeight="1" x14ac:dyDescent="0.2">
      <c r="G655" s="73"/>
      <c r="H655" s="73"/>
    </row>
    <row r="656" spans="7:8" ht="15.75" customHeight="1" x14ac:dyDescent="0.2">
      <c r="G656" s="73"/>
      <c r="H656" s="73"/>
    </row>
    <row r="657" spans="7:8" ht="15.75" customHeight="1" x14ac:dyDescent="0.2">
      <c r="G657" s="73"/>
      <c r="H657" s="73"/>
    </row>
    <row r="658" spans="7:8" ht="15.75" customHeight="1" x14ac:dyDescent="0.2">
      <c r="G658" s="73"/>
      <c r="H658" s="73"/>
    </row>
    <row r="659" spans="7:8" ht="15.75" customHeight="1" x14ac:dyDescent="0.2">
      <c r="G659" s="73"/>
      <c r="H659" s="73"/>
    </row>
    <row r="660" spans="7:8" ht="15.75" customHeight="1" x14ac:dyDescent="0.2">
      <c r="G660" s="73"/>
      <c r="H660" s="73"/>
    </row>
    <row r="661" spans="7:8" ht="15.75" customHeight="1" x14ac:dyDescent="0.2">
      <c r="G661" s="73"/>
      <c r="H661" s="73"/>
    </row>
    <row r="662" spans="7:8" ht="15.75" customHeight="1" x14ac:dyDescent="0.2">
      <c r="G662" s="73"/>
      <c r="H662" s="73"/>
    </row>
    <row r="663" spans="7:8" ht="15.75" customHeight="1" x14ac:dyDescent="0.2">
      <c r="G663" s="73"/>
      <c r="H663" s="73"/>
    </row>
    <row r="664" spans="7:8" ht="15.75" customHeight="1" x14ac:dyDescent="0.2">
      <c r="G664" s="73"/>
      <c r="H664" s="73"/>
    </row>
    <row r="665" spans="7:8" ht="15.75" customHeight="1" x14ac:dyDescent="0.2">
      <c r="G665" s="73"/>
      <c r="H665" s="73"/>
    </row>
    <row r="666" spans="7:8" ht="15.75" customHeight="1" x14ac:dyDescent="0.2">
      <c r="G666" s="73"/>
      <c r="H666" s="73"/>
    </row>
    <row r="667" spans="7:8" ht="15.75" customHeight="1" x14ac:dyDescent="0.2">
      <c r="G667" s="73"/>
      <c r="H667" s="73"/>
    </row>
    <row r="668" spans="7:8" ht="15.75" customHeight="1" x14ac:dyDescent="0.2">
      <c r="G668" s="73"/>
      <c r="H668" s="73"/>
    </row>
    <row r="669" spans="7:8" ht="15.75" customHeight="1" x14ac:dyDescent="0.2">
      <c r="G669" s="73"/>
      <c r="H669" s="73"/>
    </row>
    <row r="670" spans="7:8" ht="15.75" customHeight="1" x14ac:dyDescent="0.2">
      <c r="G670" s="73"/>
      <c r="H670" s="73"/>
    </row>
    <row r="671" spans="7:8" ht="15.75" customHeight="1" x14ac:dyDescent="0.2">
      <c r="G671" s="73"/>
      <c r="H671" s="73"/>
    </row>
    <row r="672" spans="7:8" ht="15.75" customHeight="1" x14ac:dyDescent="0.2">
      <c r="G672" s="73"/>
      <c r="H672" s="73"/>
    </row>
    <row r="673" spans="7:8" ht="15.75" customHeight="1" x14ac:dyDescent="0.2">
      <c r="G673" s="73"/>
      <c r="H673" s="73"/>
    </row>
    <row r="674" spans="7:8" ht="15.75" customHeight="1" x14ac:dyDescent="0.2">
      <c r="G674" s="73"/>
      <c r="H674" s="73"/>
    </row>
    <row r="675" spans="7:8" ht="15.75" customHeight="1" x14ac:dyDescent="0.2">
      <c r="G675" s="73"/>
      <c r="H675" s="73"/>
    </row>
    <row r="676" spans="7:8" ht="15.75" customHeight="1" x14ac:dyDescent="0.2">
      <c r="G676" s="73"/>
      <c r="H676" s="73"/>
    </row>
    <row r="677" spans="7:8" ht="15.75" customHeight="1" x14ac:dyDescent="0.2">
      <c r="G677" s="73"/>
      <c r="H677" s="73"/>
    </row>
    <row r="678" spans="7:8" ht="15.75" customHeight="1" x14ac:dyDescent="0.2">
      <c r="G678" s="73"/>
      <c r="H678" s="73"/>
    </row>
    <row r="679" spans="7:8" ht="15.75" customHeight="1" x14ac:dyDescent="0.2">
      <c r="G679" s="73"/>
      <c r="H679" s="73"/>
    </row>
    <row r="680" spans="7:8" ht="15.75" customHeight="1" x14ac:dyDescent="0.2">
      <c r="G680" s="73"/>
      <c r="H680" s="73"/>
    </row>
    <row r="681" spans="7:8" ht="15.75" customHeight="1" x14ac:dyDescent="0.2">
      <c r="G681" s="73"/>
      <c r="H681" s="73"/>
    </row>
    <row r="682" spans="7:8" ht="15.75" customHeight="1" x14ac:dyDescent="0.2">
      <c r="G682" s="73"/>
      <c r="H682" s="73"/>
    </row>
    <row r="683" spans="7:8" ht="15.75" customHeight="1" x14ac:dyDescent="0.2">
      <c r="G683" s="73"/>
      <c r="H683" s="73"/>
    </row>
    <row r="684" spans="7:8" ht="15.75" customHeight="1" x14ac:dyDescent="0.2">
      <c r="G684" s="73"/>
      <c r="H684" s="73"/>
    </row>
    <row r="685" spans="7:8" ht="15.75" customHeight="1" x14ac:dyDescent="0.2">
      <c r="G685" s="73"/>
      <c r="H685" s="73"/>
    </row>
    <row r="686" spans="7:8" ht="15.75" customHeight="1" x14ac:dyDescent="0.2">
      <c r="G686" s="73"/>
      <c r="H686" s="73"/>
    </row>
    <row r="687" spans="7:8" ht="15.75" customHeight="1" x14ac:dyDescent="0.2">
      <c r="G687" s="73"/>
      <c r="H687" s="73"/>
    </row>
    <row r="688" spans="7:8" ht="15.75" customHeight="1" x14ac:dyDescent="0.2">
      <c r="G688" s="73"/>
      <c r="H688" s="73"/>
    </row>
    <row r="689" spans="7:8" ht="15.75" customHeight="1" x14ac:dyDescent="0.2">
      <c r="G689" s="73"/>
      <c r="H689" s="73"/>
    </row>
    <row r="690" spans="7:8" ht="15.75" customHeight="1" x14ac:dyDescent="0.2">
      <c r="G690" s="73"/>
      <c r="H690" s="73"/>
    </row>
    <row r="691" spans="7:8" ht="15.75" customHeight="1" x14ac:dyDescent="0.2">
      <c r="G691" s="73"/>
      <c r="H691" s="73"/>
    </row>
    <row r="692" spans="7:8" ht="15.75" customHeight="1" x14ac:dyDescent="0.2">
      <c r="G692" s="73"/>
      <c r="H692" s="73"/>
    </row>
    <row r="693" spans="7:8" ht="15.75" customHeight="1" x14ac:dyDescent="0.2">
      <c r="G693" s="73"/>
      <c r="H693" s="73"/>
    </row>
    <row r="694" spans="7:8" ht="15.75" customHeight="1" x14ac:dyDescent="0.2">
      <c r="G694" s="73"/>
      <c r="H694" s="73"/>
    </row>
    <row r="695" spans="7:8" ht="15.75" customHeight="1" x14ac:dyDescent="0.2">
      <c r="G695" s="73"/>
      <c r="H695" s="73"/>
    </row>
    <row r="696" spans="7:8" ht="15.75" customHeight="1" x14ac:dyDescent="0.2">
      <c r="G696" s="73"/>
      <c r="H696" s="73"/>
    </row>
    <row r="697" spans="7:8" ht="15.75" customHeight="1" x14ac:dyDescent="0.2">
      <c r="G697" s="73"/>
      <c r="H697" s="73"/>
    </row>
    <row r="698" spans="7:8" ht="15.75" customHeight="1" x14ac:dyDescent="0.2">
      <c r="G698" s="73"/>
      <c r="H698" s="73"/>
    </row>
    <row r="699" spans="7:8" ht="15.75" customHeight="1" x14ac:dyDescent="0.2">
      <c r="G699" s="73"/>
      <c r="H699" s="73"/>
    </row>
    <row r="700" spans="7:8" ht="15.75" customHeight="1" x14ac:dyDescent="0.2">
      <c r="G700" s="73"/>
      <c r="H700" s="73"/>
    </row>
    <row r="701" spans="7:8" ht="15.75" customHeight="1" x14ac:dyDescent="0.2">
      <c r="G701" s="73"/>
      <c r="H701" s="73"/>
    </row>
    <row r="702" spans="7:8" ht="15.75" customHeight="1" x14ac:dyDescent="0.2">
      <c r="G702" s="73"/>
      <c r="H702" s="73"/>
    </row>
    <row r="703" spans="7:8" ht="15.75" customHeight="1" x14ac:dyDescent="0.2">
      <c r="G703" s="73"/>
      <c r="H703" s="73"/>
    </row>
    <row r="704" spans="7:8" ht="15.75" customHeight="1" x14ac:dyDescent="0.2">
      <c r="G704" s="73"/>
      <c r="H704" s="73"/>
    </row>
    <row r="705" spans="7:8" ht="15.75" customHeight="1" x14ac:dyDescent="0.2">
      <c r="G705" s="73"/>
      <c r="H705" s="73"/>
    </row>
    <row r="706" spans="7:8" ht="15.75" customHeight="1" x14ac:dyDescent="0.2">
      <c r="G706" s="73"/>
      <c r="H706" s="73"/>
    </row>
    <row r="707" spans="7:8" ht="15.75" customHeight="1" x14ac:dyDescent="0.2">
      <c r="G707" s="73"/>
      <c r="H707" s="73"/>
    </row>
    <row r="708" spans="7:8" ht="15.75" customHeight="1" x14ac:dyDescent="0.2">
      <c r="G708" s="73"/>
      <c r="H708" s="73"/>
    </row>
    <row r="709" spans="7:8" ht="15.75" customHeight="1" x14ac:dyDescent="0.2">
      <c r="G709" s="73"/>
      <c r="H709" s="73"/>
    </row>
    <row r="710" spans="7:8" ht="15.75" customHeight="1" x14ac:dyDescent="0.2">
      <c r="G710" s="73"/>
      <c r="H710" s="73"/>
    </row>
    <row r="711" spans="7:8" ht="15.75" customHeight="1" x14ac:dyDescent="0.2">
      <c r="G711" s="73"/>
      <c r="H711" s="73"/>
    </row>
    <row r="712" spans="7:8" ht="15.75" customHeight="1" x14ac:dyDescent="0.2">
      <c r="G712" s="73"/>
      <c r="H712" s="73"/>
    </row>
    <row r="713" spans="7:8" ht="15.75" customHeight="1" x14ac:dyDescent="0.2">
      <c r="G713" s="73"/>
      <c r="H713" s="73"/>
    </row>
    <row r="714" spans="7:8" ht="15.75" customHeight="1" x14ac:dyDescent="0.2">
      <c r="G714" s="73"/>
      <c r="H714" s="73"/>
    </row>
    <row r="715" spans="7:8" ht="15.75" customHeight="1" x14ac:dyDescent="0.2">
      <c r="G715" s="73"/>
      <c r="H715" s="73"/>
    </row>
    <row r="716" spans="7:8" ht="15.75" customHeight="1" x14ac:dyDescent="0.2">
      <c r="G716" s="73"/>
      <c r="H716" s="73"/>
    </row>
    <row r="717" spans="7:8" ht="15.75" customHeight="1" x14ac:dyDescent="0.2">
      <c r="G717" s="73"/>
      <c r="H717" s="73"/>
    </row>
    <row r="718" spans="7:8" ht="15.75" customHeight="1" x14ac:dyDescent="0.2">
      <c r="G718" s="73"/>
      <c r="H718" s="73"/>
    </row>
    <row r="719" spans="7:8" ht="15.75" customHeight="1" x14ac:dyDescent="0.2">
      <c r="G719" s="73"/>
      <c r="H719" s="73"/>
    </row>
    <row r="720" spans="7:8" ht="15.75" customHeight="1" x14ac:dyDescent="0.2">
      <c r="G720" s="73"/>
      <c r="H720" s="73"/>
    </row>
    <row r="721" spans="7:8" ht="15.75" customHeight="1" x14ac:dyDescent="0.2">
      <c r="G721" s="73"/>
      <c r="H721" s="73"/>
    </row>
    <row r="722" spans="7:8" ht="15.75" customHeight="1" x14ac:dyDescent="0.2">
      <c r="G722" s="73"/>
      <c r="H722" s="73"/>
    </row>
    <row r="723" spans="7:8" ht="15.75" customHeight="1" x14ac:dyDescent="0.2">
      <c r="G723" s="73"/>
      <c r="H723" s="73"/>
    </row>
    <row r="724" spans="7:8" ht="15.75" customHeight="1" x14ac:dyDescent="0.2">
      <c r="G724" s="73"/>
      <c r="H724" s="73"/>
    </row>
    <row r="725" spans="7:8" ht="15.75" customHeight="1" x14ac:dyDescent="0.2">
      <c r="G725" s="73"/>
      <c r="H725" s="73"/>
    </row>
    <row r="726" spans="7:8" ht="15.75" customHeight="1" x14ac:dyDescent="0.2">
      <c r="G726" s="73"/>
      <c r="H726" s="73"/>
    </row>
    <row r="727" spans="7:8" ht="15.75" customHeight="1" x14ac:dyDescent="0.2">
      <c r="G727" s="73"/>
      <c r="H727" s="73"/>
    </row>
    <row r="728" spans="7:8" ht="15.75" customHeight="1" x14ac:dyDescent="0.2">
      <c r="G728" s="73"/>
      <c r="H728" s="73"/>
    </row>
    <row r="729" spans="7:8" ht="15.75" customHeight="1" x14ac:dyDescent="0.2">
      <c r="G729" s="73"/>
      <c r="H729" s="73"/>
    </row>
    <row r="730" spans="7:8" ht="15.75" customHeight="1" x14ac:dyDescent="0.2">
      <c r="G730" s="73"/>
      <c r="H730" s="73"/>
    </row>
    <row r="731" spans="7:8" ht="15.75" customHeight="1" x14ac:dyDescent="0.2">
      <c r="G731" s="73"/>
      <c r="H731" s="73"/>
    </row>
    <row r="732" spans="7:8" ht="15.75" customHeight="1" x14ac:dyDescent="0.2">
      <c r="G732" s="73"/>
      <c r="H732" s="73"/>
    </row>
    <row r="733" spans="7:8" ht="15.75" customHeight="1" x14ac:dyDescent="0.2">
      <c r="G733" s="73"/>
      <c r="H733" s="73"/>
    </row>
    <row r="734" spans="7:8" ht="15.75" customHeight="1" x14ac:dyDescent="0.2">
      <c r="G734" s="73"/>
      <c r="H734" s="73"/>
    </row>
    <row r="735" spans="7:8" ht="15.75" customHeight="1" x14ac:dyDescent="0.2">
      <c r="G735" s="73"/>
      <c r="H735" s="73"/>
    </row>
    <row r="736" spans="7:8" ht="15.75" customHeight="1" x14ac:dyDescent="0.2">
      <c r="G736" s="73"/>
      <c r="H736" s="73"/>
    </row>
    <row r="737" spans="7:8" ht="15.75" customHeight="1" x14ac:dyDescent="0.2">
      <c r="G737" s="73"/>
      <c r="H737" s="73"/>
    </row>
    <row r="738" spans="7:8" ht="15.75" customHeight="1" x14ac:dyDescent="0.2">
      <c r="G738" s="73"/>
      <c r="H738" s="73"/>
    </row>
    <row r="739" spans="7:8" ht="15.75" customHeight="1" x14ac:dyDescent="0.2">
      <c r="G739" s="73"/>
      <c r="H739" s="73"/>
    </row>
    <row r="740" spans="7:8" ht="15.75" customHeight="1" x14ac:dyDescent="0.2">
      <c r="G740" s="73"/>
      <c r="H740" s="73"/>
    </row>
    <row r="741" spans="7:8" ht="15.75" customHeight="1" x14ac:dyDescent="0.2">
      <c r="G741" s="73"/>
      <c r="H741" s="73"/>
    </row>
    <row r="742" spans="7:8" ht="15.75" customHeight="1" x14ac:dyDescent="0.2">
      <c r="G742" s="73"/>
      <c r="H742" s="73"/>
    </row>
    <row r="743" spans="7:8" ht="15.75" customHeight="1" x14ac:dyDescent="0.2">
      <c r="G743" s="73"/>
      <c r="H743" s="73"/>
    </row>
    <row r="744" spans="7:8" ht="15.75" customHeight="1" x14ac:dyDescent="0.2">
      <c r="G744" s="73"/>
      <c r="H744" s="73"/>
    </row>
    <row r="745" spans="7:8" ht="15.75" customHeight="1" x14ac:dyDescent="0.2">
      <c r="G745" s="73"/>
      <c r="H745" s="73"/>
    </row>
    <row r="746" spans="7:8" ht="15.75" customHeight="1" x14ac:dyDescent="0.2">
      <c r="G746" s="73"/>
      <c r="H746" s="73"/>
    </row>
    <row r="747" spans="7:8" ht="15.75" customHeight="1" x14ac:dyDescent="0.2">
      <c r="G747" s="73"/>
      <c r="H747" s="73"/>
    </row>
    <row r="748" spans="7:8" ht="15.75" customHeight="1" x14ac:dyDescent="0.2">
      <c r="G748" s="73"/>
      <c r="H748" s="73"/>
    </row>
    <row r="749" spans="7:8" ht="15.75" customHeight="1" x14ac:dyDescent="0.2">
      <c r="G749" s="73"/>
      <c r="H749" s="73"/>
    </row>
    <row r="750" spans="7:8" ht="15.75" customHeight="1" x14ac:dyDescent="0.2">
      <c r="G750" s="73"/>
      <c r="H750" s="73"/>
    </row>
    <row r="751" spans="7:8" ht="15.75" customHeight="1" x14ac:dyDescent="0.2">
      <c r="G751" s="73"/>
      <c r="H751" s="73"/>
    </row>
    <row r="752" spans="7:8" ht="15.75" customHeight="1" x14ac:dyDescent="0.2">
      <c r="G752" s="73"/>
      <c r="H752" s="73"/>
    </row>
    <row r="753" spans="7:8" ht="15.75" customHeight="1" x14ac:dyDescent="0.2">
      <c r="G753" s="73"/>
      <c r="H753" s="73"/>
    </row>
    <row r="754" spans="7:8" ht="15.75" customHeight="1" x14ac:dyDescent="0.2">
      <c r="G754" s="73"/>
      <c r="H754" s="73"/>
    </row>
    <row r="755" spans="7:8" ht="15.75" customHeight="1" x14ac:dyDescent="0.2">
      <c r="G755" s="73"/>
      <c r="H755" s="73"/>
    </row>
    <row r="756" spans="7:8" ht="15.75" customHeight="1" x14ac:dyDescent="0.2">
      <c r="G756" s="73"/>
      <c r="H756" s="73"/>
    </row>
    <row r="757" spans="7:8" ht="15.75" customHeight="1" x14ac:dyDescent="0.2">
      <c r="G757" s="73"/>
      <c r="H757" s="73"/>
    </row>
    <row r="758" spans="7:8" ht="15.75" customHeight="1" x14ac:dyDescent="0.2">
      <c r="G758" s="73"/>
      <c r="H758" s="73"/>
    </row>
    <row r="759" spans="7:8" ht="15.75" customHeight="1" x14ac:dyDescent="0.2">
      <c r="G759" s="73"/>
      <c r="H759" s="73"/>
    </row>
    <row r="760" spans="7:8" ht="15.75" customHeight="1" x14ac:dyDescent="0.2">
      <c r="G760" s="73"/>
      <c r="H760" s="73"/>
    </row>
    <row r="761" spans="7:8" ht="15.75" customHeight="1" x14ac:dyDescent="0.2">
      <c r="G761" s="73"/>
      <c r="H761" s="73"/>
    </row>
    <row r="762" spans="7:8" ht="15.75" customHeight="1" x14ac:dyDescent="0.2">
      <c r="G762" s="73"/>
      <c r="H762" s="73"/>
    </row>
    <row r="763" spans="7:8" ht="15.75" customHeight="1" x14ac:dyDescent="0.2">
      <c r="G763" s="73"/>
      <c r="H763" s="73"/>
    </row>
    <row r="764" spans="7:8" ht="15.75" customHeight="1" x14ac:dyDescent="0.2">
      <c r="G764" s="73"/>
      <c r="H764" s="73"/>
    </row>
    <row r="765" spans="7:8" ht="15.75" customHeight="1" x14ac:dyDescent="0.2">
      <c r="G765" s="73"/>
      <c r="H765" s="73"/>
    </row>
    <row r="766" spans="7:8" ht="15.75" customHeight="1" x14ac:dyDescent="0.2">
      <c r="G766" s="73"/>
      <c r="H766" s="73"/>
    </row>
    <row r="767" spans="7:8" ht="15.75" customHeight="1" x14ac:dyDescent="0.2">
      <c r="G767" s="73"/>
      <c r="H767" s="73"/>
    </row>
    <row r="768" spans="7:8" ht="15.75" customHeight="1" x14ac:dyDescent="0.2">
      <c r="G768" s="73"/>
      <c r="H768" s="73"/>
    </row>
    <row r="769" spans="7:8" ht="15.75" customHeight="1" x14ac:dyDescent="0.2">
      <c r="G769" s="73"/>
      <c r="H769" s="73"/>
    </row>
    <row r="770" spans="7:8" ht="15.75" customHeight="1" x14ac:dyDescent="0.2">
      <c r="G770" s="73"/>
      <c r="H770" s="73"/>
    </row>
    <row r="771" spans="7:8" ht="15.75" customHeight="1" x14ac:dyDescent="0.2">
      <c r="G771" s="73"/>
      <c r="H771" s="73"/>
    </row>
    <row r="772" spans="7:8" ht="15.75" customHeight="1" x14ac:dyDescent="0.2">
      <c r="G772" s="73"/>
      <c r="H772" s="73"/>
    </row>
    <row r="773" spans="7:8" ht="15.75" customHeight="1" x14ac:dyDescent="0.2">
      <c r="G773" s="73"/>
      <c r="H773" s="73"/>
    </row>
    <row r="774" spans="7:8" ht="15.75" customHeight="1" x14ac:dyDescent="0.2">
      <c r="G774" s="73"/>
      <c r="H774" s="73"/>
    </row>
    <row r="775" spans="7:8" ht="15.75" customHeight="1" x14ac:dyDescent="0.2">
      <c r="G775" s="73"/>
      <c r="H775" s="73"/>
    </row>
    <row r="776" spans="7:8" ht="15.75" customHeight="1" x14ac:dyDescent="0.2">
      <c r="G776" s="73"/>
      <c r="H776" s="73"/>
    </row>
    <row r="777" spans="7:8" ht="15.75" customHeight="1" x14ac:dyDescent="0.2">
      <c r="G777" s="73"/>
      <c r="H777" s="73"/>
    </row>
    <row r="778" spans="7:8" ht="15.75" customHeight="1" x14ac:dyDescent="0.2">
      <c r="G778" s="73"/>
      <c r="H778" s="73"/>
    </row>
    <row r="779" spans="7:8" ht="15.75" customHeight="1" x14ac:dyDescent="0.2">
      <c r="G779" s="73"/>
      <c r="H779" s="73"/>
    </row>
    <row r="780" spans="7:8" ht="15.75" customHeight="1" x14ac:dyDescent="0.2">
      <c r="G780" s="73"/>
      <c r="H780" s="73"/>
    </row>
    <row r="781" spans="7:8" ht="15.75" customHeight="1" x14ac:dyDescent="0.2">
      <c r="G781" s="73"/>
      <c r="H781" s="73"/>
    </row>
    <row r="782" spans="7:8" ht="15.75" customHeight="1" x14ac:dyDescent="0.2">
      <c r="G782" s="73"/>
      <c r="H782" s="73"/>
    </row>
    <row r="783" spans="7:8" ht="15.75" customHeight="1" x14ac:dyDescent="0.2">
      <c r="G783" s="73"/>
      <c r="H783" s="73"/>
    </row>
    <row r="784" spans="7:8" ht="15.75" customHeight="1" x14ac:dyDescent="0.2">
      <c r="G784" s="73"/>
      <c r="H784" s="73"/>
    </row>
    <row r="785" spans="7:8" ht="15.75" customHeight="1" x14ac:dyDescent="0.2">
      <c r="G785" s="73"/>
      <c r="H785" s="73"/>
    </row>
    <row r="786" spans="7:8" ht="15.75" customHeight="1" x14ac:dyDescent="0.2">
      <c r="G786" s="73"/>
      <c r="H786" s="73"/>
    </row>
    <row r="787" spans="7:8" ht="15.75" customHeight="1" x14ac:dyDescent="0.2">
      <c r="G787" s="73"/>
      <c r="H787" s="73"/>
    </row>
    <row r="788" spans="7:8" ht="15.75" customHeight="1" x14ac:dyDescent="0.2">
      <c r="G788" s="73"/>
      <c r="H788" s="73"/>
    </row>
    <row r="789" spans="7:8" ht="15.75" customHeight="1" x14ac:dyDescent="0.2">
      <c r="G789" s="73"/>
      <c r="H789" s="73"/>
    </row>
    <row r="790" spans="7:8" ht="15.75" customHeight="1" x14ac:dyDescent="0.2">
      <c r="G790" s="73"/>
      <c r="H790" s="73"/>
    </row>
    <row r="791" spans="7:8" ht="15.75" customHeight="1" x14ac:dyDescent="0.2">
      <c r="G791" s="73"/>
      <c r="H791" s="73"/>
    </row>
    <row r="792" spans="7:8" ht="15.75" customHeight="1" x14ac:dyDescent="0.2">
      <c r="G792" s="73"/>
      <c r="H792" s="73"/>
    </row>
    <row r="793" spans="7:8" ht="15.75" customHeight="1" x14ac:dyDescent="0.2">
      <c r="G793" s="73"/>
      <c r="H793" s="73"/>
    </row>
    <row r="794" spans="7:8" ht="15.75" customHeight="1" x14ac:dyDescent="0.2">
      <c r="G794" s="73"/>
      <c r="H794" s="73"/>
    </row>
    <row r="795" spans="7:8" ht="15.75" customHeight="1" x14ac:dyDescent="0.2">
      <c r="G795" s="73"/>
      <c r="H795" s="73"/>
    </row>
    <row r="796" spans="7:8" ht="15.75" customHeight="1" x14ac:dyDescent="0.2">
      <c r="G796" s="73"/>
      <c r="H796" s="73"/>
    </row>
    <row r="797" spans="7:8" ht="15.75" customHeight="1" x14ac:dyDescent="0.2">
      <c r="G797" s="73"/>
      <c r="H797" s="73"/>
    </row>
    <row r="798" spans="7:8" ht="15.75" customHeight="1" x14ac:dyDescent="0.2">
      <c r="G798" s="73"/>
      <c r="H798" s="73"/>
    </row>
    <row r="799" spans="7:8" ht="15.75" customHeight="1" x14ac:dyDescent="0.2">
      <c r="G799" s="73"/>
      <c r="H799" s="73"/>
    </row>
    <row r="800" spans="7:8" ht="15.75" customHeight="1" x14ac:dyDescent="0.2">
      <c r="G800" s="73"/>
      <c r="H800" s="73"/>
    </row>
    <row r="801" spans="7:8" ht="15.75" customHeight="1" x14ac:dyDescent="0.2">
      <c r="G801" s="73"/>
      <c r="H801" s="73"/>
    </row>
    <row r="802" spans="7:8" ht="15.75" customHeight="1" x14ac:dyDescent="0.2">
      <c r="G802" s="73"/>
      <c r="H802" s="73"/>
    </row>
    <row r="803" spans="7:8" ht="15.75" customHeight="1" x14ac:dyDescent="0.2">
      <c r="G803" s="73"/>
      <c r="H803" s="73"/>
    </row>
    <row r="804" spans="7:8" ht="15.75" customHeight="1" x14ac:dyDescent="0.2">
      <c r="G804" s="73"/>
      <c r="H804" s="73"/>
    </row>
    <row r="805" spans="7:8" ht="15.75" customHeight="1" x14ac:dyDescent="0.2">
      <c r="G805" s="73"/>
      <c r="H805" s="73"/>
    </row>
    <row r="806" spans="7:8" ht="15.75" customHeight="1" x14ac:dyDescent="0.2">
      <c r="G806" s="73"/>
      <c r="H806" s="73"/>
    </row>
    <row r="807" spans="7:8" ht="15.75" customHeight="1" x14ac:dyDescent="0.2">
      <c r="G807" s="73"/>
      <c r="H807" s="73"/>
    </row>
    <row r="808" spans="7:8" ht="15.75" customHeight="1" x14ac:dyDescent="0.2">
      <c r="G808" s="73"/>
      <c r="H808" s="73"/>
    </row>
    <row r="809" spans="7:8" ht="15.75" customHeight="1" x14ac:dyDescent="0.2">
      <c r="G809" s="73"/>
      <c r="H809" s="73"/>
    </row>
    <row r="810" spans="7:8" ht="15.75" customHeight="1" x14ac:dyDescent="0.2">
      <c r="G810" s="73"/>
      <c r="H810" s="73"/>
    </row>
    <row r="811" spans="7:8" ht="15.75" customHeight="1" x14ac:dyDescent="0.2">
      <c r="G811" s="73"/>
      <c r="H811" s="73"/>
    </row>
    <row r="812" spans="7:8" ht="15.75" customHeight="1" x14ac:dyDescent="0.2">
      <c r="G812" s="73"/>
      <c r="H812" s="73"/>
    </row>
    <row r="813" spans="7:8" ht="15.75" customHeight="1" x14ac:dyDescent="0.2">
      <c r="G813" s="73"/>
      <c r="H813" s="73"/>
    </row>
    <row r="814" spans="7:8" ht="15.75" customHeight="1" x14ac:dyDescent="0.2">
      <c r="G814" s="73"/>
      <c r="H814" s="73"/>
    </row>
    <row r="815" spans="7:8" ht="15.75" customHeight="1" x14ac:dyDescent="0.2">
      <c r="G815" s="73"/>
      <c r="H815" s="73"/>
    </row>
    <row r="816" spans="7:8" ht="15.75" customHeight="1" x14ac:dyDescent="0.2">
      <c r="G816" s="73"/>
      <c r="H816" s="73"/>
    </row>
    <row r="817" spans="7:8" ht="15.75" customHeight="1" x14ac:dyDescent="0.2">
      <c r="G817" s="73"/>
      <c r="H817" s="73"/>
    </row>
    <row r="818" spans="7:8" ht="15.75" customHeight="1" x14ac:dyDescent="0.2">
      <c r="G818" s="73"/>
      <c r="H818" s="73"/>
    </row>
    <row r="819" spans="7:8" ht="15.75" customHeight="1" x14ac:dyDescent="0.2">
      <c r="G819" s="73"/>
      <c r="H819" s="73"/>
    </row>
    <row r="820" spans="7:8" ht="15.75" customHeight="1" x14ac:dyDescent="0.2">
      <c r="G820" s="73"/>
      <c r="H820" s="73"/>
    </row>
    <row r="821" spans="7:8" ht="15.75" customHeight="1" x14ac:dyDescent="0.2">
      <c r="G821" s="73"/>
      <c r="H821" s="73"/>
    </row>
    <row r="822" spans="7:8" ht="15.75" customHeight="1" x14ac:dyDescent="0.2">
      <c r="G822" s="73"/>
      <c r="H822" s="73"/>
    </row>
    <row r="823" spans="7:8" ht="15.75" customHeight="1" x14ac:dyDescent="0.2">
      <c r="G823" s="73"/>
      <c r="H823" s="73"/>
    </row>
    <row r="824" spans="7:8" ht="15.75" customHeight="1" x14ac:dyDescent="0.2">
      <c r="G824" s="73"/>
      <c r="H824" s="73"/>
    </row>
    <row r="825" spans="7:8" ht="15.75" customHeight="1" x14ac:dyDescent="0.2">
      <c r="G825" s="73"/>
      <c r="H825" s="73"/>
    </row>
    <row r="826" spans="7:8" ht="15.75" customHeight="1" x14ac:dyDescent="0.2">
      <c r="G826" s="73"/>
      <c r="H826" s="73"/>
    </row>
    <row r="827" spans="7:8" ht="15.75" customHeight="1" x14ac:dyDescent="0.2">
      <c r="G827" s="73"/>
      <c r="H827" s="73"/>
    </row>
    <row r="828" spans="7:8" ht="15.75" customHeight="1" x14ac:dyDescent="0.2">
      <c r="G828" s="73"/>
      <c r="H828" s="73"/>
    </row>
    <row r="829" spans="7:8" ht="15.75" customHeight="1" x14ac:dyDescent="0.2">
      <c r="G829" s="73"/>
      <c r="H829" s="73"/>
    </row>
    <row r="830" spans="7:8" ht="15.75" customHeight="1" x14ac:dyDescent="0.2">
      <c r="G830" s="73"/>
      <c r="H830" s="73"/>
    </row>
    <row r="831" spans="7:8" ht="15.75" customHeight="1" x14ac:dyDescent="0.2">
      <c r="G831" s="73"/>
      <c r="H831" s="73"/>
    </row>
    <row r="832" spans="7:8" ht="15.75" customHeight="1" x14ac:dyDescent="0.2">
      <c r="G832" s="73"/>
      <c r="H832" s="73"/>
    </row>
    <row r="833" spans="7:8" ht="15.75" customHeight="1" x14ac:dyDescent="0.2">
      <c r="G833" s="73"/>
      <c r="H833" s="73"/>
    </row>
    <row r="834" spans="7:8" ht="15.75" customHeight="1" x14ac:dyDescent="0.2">
      <c r="G834" s="73"/>
      <c r="H834" s="73"/>
    </row>
    <row r="835" spans="7:8" ht="15.75" customHeight="1" x14ac:dyDescent="0.2">
      <c r="G835" s="73"/>
      <c r="H835" s="73"/>
    </row>
    <row r="836" spans="7:8" ht="15.75" customHeight="1" x14ac:dyDescent="0.2">
      <c r="G836" s="73"/>
      <c r="H836" s="73"/>
    </row>
    <row r="837" spans="7:8" ht="15.75" customHeight="1" x14ac:dyDescent="0.2">
      <c r="G837" s="73"/>
      <c r="H837" s="73"/>
    </row>
    <row r="838" spans="7:8" ht="15.75" customHeight="1" x14ac:dyDescent="0.2">
      <c r="G838" s="73"/>
      <c r="H838" s="73"/>
    </row>
    <row r="839" spans="7:8" ht="15.75" customHeight="1" x14ac:dyDescent="0.2">
      <c r="G839" s="73"/>
      <c r="H839" s="73"/>
    </row>
    <row r="840" spans="7:8" ht="15.75" customHeight="1" x14ac:dyDescent="0.2">
      <c r="G840" s="73"/>
      <c r="H840" s="73"/>
    </row>
    <row r="841" spans="7:8" ht="15.75" customHeight="1" x14ac:dyDescent="0.2">
      <c r="G841" s="73"/>
      <c r="H841" s="73"/>
    </row>
    <row r="842" spans="7:8" ht="15.75" customHeight="1" x14ac:dyDescent="0.2">
      <c r="G842" s="73"/>
      <c r="H842" s="73"/>
    </row>
    <row r="843" spans="7:8" ht="15.75" customHeight="1" x14ac:dyDescent="0.2">
      <c r="G843" s="73"/>
      <c r="H843" s="73"/>
    </row>
    <row r="844" spans="7:8" ht="15.75" customHeight="1" x14ac:dyDescent="0.2">
      <c r="G844" s="73"/>
      <c r="H844" s="73"/>
    </row>
    <row r="845" spans="7:8" ht="15.75" customHeight="1" x14ac:dyDescent="0.2">
      <c r="G845" s="73"/>
      <c r="H845" s="73"/>
    </row>
    <row r="846" spans="7:8" ht="15.75" customHeight="1" x14ac:dyDescent="0.2">
      <c r="G846" s="73"/>
      <c r="H846" s="73"/>
    </row>
    <row r="847" spans="7:8" ht="15.75" customHeight="1" x14ac:dyDescent="0.2">
      <c r="G847" s="73"/>
      <c r="H847" s="73"/>
    </row>
    <row r="848" spans="7:8" ht="15.75" customHeight="1" x14ac:dyDescent="0.2">
      <c r="G848" s="73"/>
      <c r="H848" s="73"/>
    </row>
    <row r="849" spans="7:8" ht="15.75" customHeight="1" x14ac:dyDescent="0.2">
      <c r="G849" s="73"/>
      <c r="H849" s="73"/>
    </row>
    <row r="850" spans="7:8" ht="15.75" customHeight="1" x14ac:dyDescent="0.2">
      <c r="G850" s="73"/>
      <c r="H850" s="73"/>
    </row>
    <row r="851" spans="7:8" ht="15.75" customHeight="1" x14ac:dyDescent="0.2">
      <c r="G851" s="73"/>
      <c r="H851" s="73"/>
    </row>
    <row r="852" spans="7:8" ht="15.75" customHeight="1" x14ac:dyDescent="0.2">
      <c r="G852" s="73"/>
      <c r="H852" s="73"/>
    </row>
    <row r="853" spans="7:8" ht="15.75" customHeight="1" x14ac:dyDescent="0.2">
      <c r="G853" s="73"/>
      <c r="H853" s="73"/>
    </row>
    <row r="854" spans="7:8" ht="15.75" customHeight="1" x14ac:dyDescent="0.2">
      <c r="G854" s="73"/>
      <c r="H854" s="73"/>
    </row>
    <row r="855" spans="7:8" ht="15.75" customHeight="1" x14ac:dyDescent="0.2">
      <c r="G855" s="73"/>
      <c r="H855" s="73"/>
    </row>
    <row r="856" spans="7:8" ht="15.75" customHeight="1" x14ac:dyDescent="0.2">
      <c r="G856" s="73"/>
      <c r="H856" s="73"/>
    </row>
    <row r="857" spans="7:8" ht="15.75" customHeight="1" x14ac:dyDescent="0.2">
      <c r="G857" s="73"/>
      <c r="H857" s="73"/>
    </row>
    <row r="858" spans="7:8" ht="15.75" customHeight="1" x14ac:dyDescent="0.2">
      <c r="G858" s="73"/>
      <c r="H858" s="73"/>
    </row>
    <row r="859" spans="7:8" ht="15.75" customHeight="1" x14ac:dyDescent="0.2">
      <c r="G859" s="73"/>
      <c r="H859" s="73"/>
    </row>
    <row r="860" spans="7:8" ht="15.75" customHeight="1" x14ac:dyDescent="0.2">
      <c r="G860" s="73"/>
      <c r="H860" s="73"/>
    </row>
    <row r="861" spans="7:8" ht="15.75" customHeight="1" x14ac:dyDescent="0.2">
      <c r="G861" s="73"/>
      <c r="H861" s="73"/>
    </row>
    <row r="862" spans="7:8" ht="15.75" customHeight="1" x14ac:dyDescent="0.2">
      <c r="G862" s="73"/>
      <c r="H862" s="73"/>
    </row>
    <row r="863" spans="7:8" ht="15.75" customHeight="1" x14ac:dyDescent="0.2">
      <c r="G863" s="73"/>
      <c r="H863" s="73"/>
    </row>
    <row r="864" spans="7:8" ht="15.75" customHeight="1" x14ac:dyDescent="0.2">
      <c r="G864" s="73"/>
      <c r="H864" s="73"/>
    </row>
    <row r="865" spans="7:8" ht="15.75" customHeight="1" x14ac:dyDescent="0.2">
      <c r="G865" s="73"/>
      <c r="H865" s="73"/>
    </row>
    <row r="866" spans="7:8" ht="15.75" customHeight="1" x14ac:dyDescent="0.2">
      <c r="G866" s="73"/>
      <c r="H866" s="73"/>
    </row>
    <row r="867" spans="7:8" ht="15.75" customHeight="1" x14ac:dyDescent="0.2">
      <c r="G867" s="73"/>
      <c r="H867" s="73"/>
    </row>
    <row r="868" spans="7:8" ht="15.75" customHeight="1" x14ac:dyDescent="0.2">
      <c r="G868" s="73"/>
      <c r="H868" s="73"/>
    </row>
    <row r="869" spans="7:8" ht="15.75" customHeight="1" x14ac:dyDescent="0.2">
      <c r="G869" s="73"/>
      <c r="H869" s="73"/>
    </row>
    <row r="870" spans="7:8" ht="15.75" customHeight="1" x14ac:dyDescent="0.2">
      <c r="G870" s="73"/>
      <c r="H870" s="73"/>
    </row>
    <row r="871" spans="7:8" ht="15.75" customHeight="1" x14ac:dyDescent="0.2">
      <c r="G871" s="73"/>
      <c r="H871" s="73"/>
    </row>
    <row r="872" spans="7:8" ht="15.75" customHeight="1" x14ac:dyDescent="0.2">
      <c r="G872" s="73"/>
      <c r="H872" s="73"/>
    </row>
    <row r="873" spans="7:8" ht="15.75" customHeight="1" x14ac:dyDescent="0.2">
      <c r="G873" s="73"/>
      <c r="H873" s="73"/>
    </row>
    <row r="874" spans="7:8" ht="15.75" customHeight="1" x14ac:dyDescent="0.2">
      <c r="G874" s="73"/>
      <c r="H874" s="73"/>
    </row>
    <row r="875" spans="7:8" ht="15.75" customHeight="1" x14ac:dyDescent="0.2">
      <c r="G875" s="73"/>
      <c r="H875" s="73"/>
    </row>
    <row r="876" spans="7:8" ht="15.75" customHeight="1" x14ac:dyDescent="0.2">
      <c r="G876" s="73"/>
      <c r="H876" s="73"/>
    </row>
    <row r="877" spans="7:8" ht="15.75" customHeight="1" x14ac:dyDescent="0.2">
      <c r="G877" s="73"/>
      <c r="H877" s="73"/>
    </row>
    <row r="878" spans="7:8" ht="15.75" customHeight="1" x14ac:dyDescent="0.2">
      <c r="G878" s="73"/>
      <c r="H878" s="73"/>
    </row>
    <row r="879" spans="7:8" ht="15.75" customHeight="1" x14ac:dyDescent="0.2">
      <c r="G879" s="73"/>
      <c r="H879" s="73"/>
    </row>
    <row r="880" spans="7:8" ht="15.75" customHeight="1" x14ac:dyDescent="0.2">
      <c r="G880" s="73"/>
      <c r="H880" s="73"/>
    </row>
    <row r="881" spans="7:8" ht="15.75" customHeight="1" x14ac:dyDescent="0.2">
      <c r="G881" s="73"/>
      <c r="H881" s="73"/>
    </row>
    <row r="882" spans="7:8" ht="15.75" customHeight="1" x14ac:dyDescent="0.2">
      <c r="G882" s="73"/>
      <c r="H882" s="73"/>
    </row>
    <row r="883" spans="7:8" ht="15.75" customHeight="1" x14ac:dyDescent="0.2">
      <c r="G883" s="73"/>
      <c r="H883" s="73"/>
    </row>
    <row r="884" spans="7:8" ht="15.75" customHeight="1" x14ac:dyDescent="0.2">
      <c r="G884" s="73"/>
      <c r="H884" s="73"/>
    </row>
    <row r="885" spans="7:8" ht="15.75" customHeight="1" x14ac:dyDescent="0.2">
      <c r="G885" s="73"/>
      <c r="H885" s="73"/>
    </row>
    <row r="886" spans="7:8" ht="15.75" customHeight="1" x14ac:dyDescent="0.2">
      <c r="G886" s="73"/>
      <c r="H886" s="73"/>
    </row>
    <row r="887" spans="7:8" ht="15.75" customHeight="1" x14ac:dyDescent="0.2">
      <c r="G887" s="73"/>
      <c r="H887" s="73"/>
    </row>
    <row r="888" spans="7:8" ht="15.75" customHeight="1" x14ac:dyDescent="0.2">
      <c r="G888" s="73"/>
      <c r="H888" s="73"/>
    </row>
    <row r="889" spans="7:8" ht="15.75" customHeight="1" x14ac:dyDescent="0.2">
      <c r="G889" s="73"/>
      <c r="H889" s="73"/>
    </row>
    <row r="890" spans="7:8" ht="15.75" customHeight="1" x14ac:dyDescent="0.2">
      <c r="G890" s="73"/>
      <c r="H890" s="73"/>
    </row>
    <row r="891" spans="7:8" ht="15.75" customHeight="1" x14ac:dyDescent="0.2">
      <c r="G891" s="73"/>
      <c r="H891" s="73"/>
    </row>
    <row r="892" spans="7:8" ht="15.75" customHeight="1" x14ac:dyDescent="0.2">
      <c r="G892" s="73"/>
      <c r="H892" s="73"/>
    </row>
    <row r="893" spans="7:8" ht="15.75" customHeight="1" x14ac:dyDescent="0.2">
      <c r="G893" s="73"/>
      <c r="H893" s="73"/>
    </row>
    <row r="894" spans="7:8" ht="15.75" customHeight="1" x14ac:dyDescent="0.2">
      <c r="G894" s="73"/>
      <c r="H894" s="73"/>
    </row>
    <row r="895" spans="7:8" ht="15.75" customHeight="1" x14ac:dyDescent="0.2">
      <c r="G895" s="73"/>
      <c r="H895" s="73"/>
    </row>
    <row r="896" spans="7:8" ht="15.75" customHeight="1" x14ac:dyDescent="0.2">
      <c r="G896" s="73"/>
      <c r="H896" s="73"/>
    </row>
    <row r="897" spans="7:8" ht="15.75" customHeight="1" x14ac:dyDescent="0.2">
      <c r="G897" s="73"/>
      <c r="H897" s="73"/>
    </row>
    <row r="898" spans="7:8" ht="15.75" customHeight="1" x14ac:dyDescent="0.2">
      <c r="G898" s="73"/>
      <c r="H898" s="73"/>
    </row>
    <row r="899" spans="7:8" ht="15.75" customHeight="1" x14ac:dyDescent="0.2">
      <c r="G899" s="73"/>
      <c r="H899" s="73"/>
    </row>
    <row r="900" spans="7:8" ht="15.75" customHeight="1" x14ac:dyDescent="0.2">
      <c r="G900" s="73"/>
      <c r="H900" s="73"/>
    </row>
    <row r="901" spans="7:8" ht="15.75" customHeight="1" x14ac:dyDescent="0.2">
      <c r="G901" s="73"/>
      <c r="H901" s="73"/>
    </row>
    <row r="902" spans="7:8" ht="15.75" customHeight="1" x14ac:dyDescent="0.2">
      <c r="G902" s="73"/>
      <c r="H902" s="73"/>
    </row>
    <row r="903" spans="7:8" ht="15.75" customHeight="1" x14ac:dyDescent="0.2">
      <c r="G903" s="73"/>
      <c r="H903" s="73"/>
    </row>
    <row r="904" spans="7:8" ht="15.75" customHeight="1" x14ac:dyDescent="0.2">
      <c r="G904" s="73"/>
      <c r="H904" s="73"/>
    </row>
    <row r="905" spans="7:8" ht="15.75" customHeight="1" x14ac:dyDescent="0.2">
      <c r="G905" s="73"/>
      <c r="H905" s="73"/>
    </row>
    <row r="906" spans="7:8" ht="15.75" customHeight="1" x14ac:dyDescent="0.2">
      <c r="G906" s="73"/>
      <c r="H906" s="73"/>
    </row>
    <row r="907" spans="7:8" ht="15.75" customHeight="1" x14ac:dyDescent="0.2">
      <c r="G907" s="73"/>
      <c r="H907" s="73"/>
    </row>
    <row r="908" spans="7:8" ht="15.75" customHeight="1" x14ac:dyDescent="0.2">
      <c r="G908" s="73"/>
      <c r="H908" s="73"/>
    </row>
    <row r="909" spans="7:8" ht="15.75" customHeight="1" x14ac:dyDescent="0.2">
      <c r="G909" s="73"/>
      <c r="H909" s="73"/>
    </row>
    <row r="910" spans="7:8" ht="15.75" customHeight="1" x14ac:dyDescent="0.2">
      <c r="G910" s="73"/>
      <c r="H910" s="73"/>
    </row>
    <row r="911" spans="7:8" ht="15.75" customHeight="1" x14ac:dyDescent="0.2">
      <c r="G911" s="73"/>
      <c r="H911" s="73"/>
    </row>
    <row r="912" spans="7:8" ht="15.75" customHeight="1" x14ac:dyDescent="0.2">
      <c r="G912" s="73"/>
      <c r="H912" s="73"/>
    </row>
    <row r="913" spans="7:8" ht="15.75" customHeight="1" x14ac:dyDescent="0.2">
      <c r="G913" s="73"/>
      <c r="H913" s="73"/>
    </row>
    <row r="914" spans="7:8" ht="15.75" customHeight="1" x14ac:dyDescent="0.2">
      <c r="G914" s="73"/>
      <c r="H914" s="73"/>
    </row>
    <row r="915" spans="7:8" ht="15.75" customHeight="1" x14ac:dyDescent="0.2">
      <c r="G915" s="73"/>
      <c r="H915" s="73"/>
    </row>
    <row r="916" spans="7:8" ht="15.75" customHeight="1" x14ac:dyDescent="0.2">
      <c r="G916" s="73"/>
      <c r="H916" s="73"/>
    </row>
    <row r="917" spans="7:8" ht="15.75" customHeight="1" x14ac:dyDescent="0.2">
      <c r="G917" s="73"/>
      <c r="H917" s="73"/>
    </row>
    <row r="918" spans="7:8" ht="15.75" customHeight="1" x14ac:dyDescent="0.2">
      <c r="G918" s="73"/>
      <c r="H918" s="73"/>
    </row>
    <row r="919" spans="7:8" ht="15.75" customHeight="1" x14ac:dyDescent="0.2">
      <c r="G919" s="73"/>
      <c r="H919" s="73"/>
    </row>
    <row r="920" spans="7:8" ht="15.75" customHeight="1" x14ac:dyDescent="0.2">
      <c r="G920" s="73"/>
      <c r="H920" s="73"/>
    </row>
    <row r="921" spans="7:8" ht="15.75" customHeight="1" x14ac:dyDescent="0.2">
      <c r="G921" s="73"/>
      <c r="H921" s="73"/>
    </row>
    <row r="922" spans="7:8" ht="15.75" customHeight="1" x14ac:dyDescent="0.2">
      <c r="G922" s="73"/>
      <c r="H922" s="73"/>
    </row>
    <row r="923" spans="7:8" ht="15.75" customHeight="1" x14ac:dyDescent="0.2">
      <c r="G923" s="73"/>
      <c r="H923" s="73"/>
    </row>
    <row r="924" spans="7:8" ht="15.75" customHeight="1" x14ac:dyDescent="0.2">
      <c r="G924" s="73"/>
      <c r="H924" s="73"/>
    </row>
    <row r="925" spans="7:8" ht="15.75" customHeight="1" x14ac:dyDescent="0.2">
      <c r="G925" s="73"/>
      <c r="H925" s="73"/>
    </row>
    <row r="926" spans="7:8" ht="15.75" customHeight="1" x14ac:dyDescent="0.2">
      <c r="G926" s="73"/>
      <c r="H926" s="73"/>
    </row>
    <row r="927" spans="7:8" ht="15.75" customHeight="1" x14ac:dyDescent="0.2">
      <c r="G927" s="73"/>
      <c r="H927" s="73"/>
    </row>
    <row r="928" spans="7:8" ht="15.75" customHeight="1" x14ac:dyDescent="0.2">
      <c r="G928" s="73"/>
      <c r="H928" s="73"/>
    </row>
    <row r="929" spans="7:8" ht="15.75" customHeight="1" x14ac:dyDescent="0.2">
      <c r="G929" s="73"/>
      <c r="H929" s="73"/>
    </row>
    <row r="930" spans="7:8" ht="15.75" customHeight="1" x14ac:dyDescent="0.2">
      <c r="G930" s="73"/>
      <c r="H930" s="73"/>
    </row>
    <row r="931" spans="7:8" ht="15.75" customHeight="1" x14ac:dyDescent="0.2">
      <c r="G931" s="73"/>
      <c r="H931" s="73"/>
    </row>
    <row r="932" spans="7:8" ht="15.75" customHeight="1" x14ac:dyDescent="0.2">
      <c r="G932" s="73"/>
      <c r="H932" s="73"/>
    </row>
    <row r="933" spans="7:8" ht="15.75" customHeight="1" x14ac:dyDescent="0.2">
      <c r="G933" s="73"/>
      <c r="H933" s="73"/>
    </row>
    <row r="934" spans="7:8" ht="15.75" customHeight="1" x14ac:dyDescent="0.2">
      <c r="G934" s="73"/>
      <c r="H934" s="73"/>
    </row>
    <row r="935" spans="7:8" ht="15.75" customHeight="1" x14ac:dyDescent="0.2">
      <c r="G935" s="73"/>
      <c r="H935" s="73"/>
    </row>
    <row r="936" spans="7:8" ht="15.75" customHeight="1" x14ac:dyDescent="0.2">
      <c r="G936" s="73"/>
      <c r="H936" s="73"/>
    </row>
    <row r="937" spans="7:8" ht="15.75" customHeight="1" x14ac:dyDescent="0.2">
      <c r="G937" s="73"/>
      <c r="H937" s="73"/>
    </row>
    <row r="938" spans="7:8" ht="15.75" customHeight="1" x14ac:dyDescent="0.2">
      <c r="G938" s="73"/>
      <c r="H938" s="73"/>
    </row>
    <row r="939" spans="7:8" ht="15.75" customHeight="1" x14ac:dyDescent="0.2">
      <c r="G939" s="73"/>
      <c r="H939" s="73"/>
    </row>
    <row r="940" spans="7:8" ht="15.75" customHeight="1" x14ac:dyDescent="0.2">
      <c r="G940" s="73"/>
      <c r="H940" s="73"/>
    </row>
    <row r="941" spans="7:8" ht="15.75" customHeight="1" x14ac:dyDescent="0.2">
      <c r="G941" s="73"/>
      <c r="H941" s="73"/>
    </row>
    <row r="942" spans="7:8" ht="15.75" customHeight="1" x14ac:dyDescent="0.2">
      <c r="G942" s="73"/>
      <c r="H942" s="73"/>
    </row>
    <row r="943" spans="7:8" ht="15.75" customHeight="1" x14ac:dyDescent="0.2">
      <c r="G943" s="73"/>
      <c r="H943" s="73"/>
    </row>
    <row r="944" spans="7:8" ht="15.75" customHeight="1" x14ac:dyDescent="0.2">
      <c r="G944" s="73"/>
      <c r="H944" s="73"/>
    </row>
    <row r="945" spans="7:8" ht="15.75" customHeight="1" x14ac:dyDescent="0.2">
      <c r="G945" s="73"/>
      <c r="H945" s="73"/>
    </row>
    <row r="946" spans="7:8" ht="15.75" customHeight="1" x14ac:dyDescent="0.2">
      <c r="G946" s="73"/>
      <c r="H946" s="73"/>
    </row>
    <row r="947" spans="7:8" ht="15.75" customHeight="1" x14ac:dyDescent="0.2">
      <c r="G947" s="73"/>
      <c r="H947" s="73"/>
    </row>
    <row r="948" spans="7:8" ht="15.75" customHeight="1" x14ac:dyDescent="0.2">
      <c r="G948" s="73"/>
      <c r="H948" s="73"/>
    </row>
    <row r="949" spans="7:8" ht="15.75" customHeight="1" x14ac:dyDescent="0.2">
      <c r="G949" s="73"/>
      <c r="H949" s="73"/>
    </row>
    <row r="950" spans="7:8" ht="15.75" customHeight="1" x14ac:dyDescent="0.2">
      <c r="G950" s="73"/>
      <c r="H950" s="73"/>
    </row>
    <row r="951" spans="7:8" ht="15.75" customHeight="1" x14ac:dyDescent="0.2">
      <c r="G951" s="73"/>
      <c r="H951" s="73"/>
    </row>
    <row r="952" spans="7:8" ht="15.75" customHeight="1" x14ac:dyDescent="0.2">
      <c r="G952" s="73"/>
      <c r="H952" s="73"/>
    </row>
    <row r="953" spans="7:8" ht="15.75" customHeight="1" x14ac:dyDescent="0.2">
      <c r="G953" s="73"/>
      <c r="H953" s="73"/>
    </row>
    <row r="954" spans="7:8" ht="15.75" customHeight="1" x14ac:dyDescent="0.2">
      <c r="G954" s="73"/>
      <c r="H954" s="73"/>
    </row>
    <row r="955" spans="7:8" ht="15.75" customHeight="1" x14ac:dyDescent="0.2">
      <c r="G955" s="73"/>
      <c r="H955" s="73"/>
    </row>
    <row r="956" spans="7:8" ht="15.75" customHeight="1" x14ac:dyDescent="0.2">
      <c r="G956" s="73"/>
      <c r="H956" s="73"/>
    </row>
    <row r="957" spans="7:8" ht="15.75" customHeight="1" x14ac:dyDescent="0.2">
      <c r="G957" s="73"/>
      <c r="H957" s="73"/>
    </row>
    <row r="958" spans="7:8" ht="15.75" customHeight="1" x14ac:dyDescent="0.2">
      <c r="G958" s="73"/>
      <c r="H958" s="73"/>
    </row>
    <row r="959" spans="7:8" ht="15.75" customHeight="1" x14ac:dyDescent="0.2">
      <c r="G959" s="73"/>
      <c r="H959" s="73"/>
    </row>
    <row r="960" spans="7:8" ht="15.75" customHeight="1" x14ac:dyDescent="0.2">
      <c r="G960" s="73"/>
      <c r="H960" s="73"/>
    </row>
    <row r="961" spans="7:8" ht="15.75" customHeight="1" x14ac:dyDescent="0.2">
      <c r="G961" s="73"/>
      <c r="H961" s="73"/>
    </row>
    <row r="962" spans="7:8" ht="15.75" customHeight="1" x14ac:dyDescent="0.2">
      <c r="G962" s="73"/>
      <c r="H962" s="73"/>
    </row>
    <row r="963" spans="7:8" ht="15.75" customHeight="1" x14ac:dyDescent="0.2">
      <c r="G963" s="73"/>
      <c r="H963" s="73"/>
    </row>
    <row r="964" spans="7:8" ht="15.75" customHeight="1" x14ac:dyDescent="0.2">
      <c r="G964" s="73"/>
      <c r="H964" s="73"/>
    </row>
    <row r="965" spans="7:8" ht="15.75" customHeight="1" x14ac:dyDescent="0.2">
      <c r="G965" s="73"/>
      <c r="H965" s="73"/>
    </row>
    <row r="966" spans="7:8" ht="15.75" customHeight="1" x14ac:dyDescent="0.2">
      <c r="G966" s="73"/>
      <c r="H966" s="73"/>
    </row>
    <row r="967" spans="7:8" ht="15.75" customHeight="1" x14ac:dyDescent="0.2">
      <c r="G967" s="73"/>
      <c r="H967" s="73"/>
    </row>
    <row r="968" spans="7:8" ht="15.75" customHeight="1" x14ac:dyDescent="0.2">
      <c r="G968" s="73"/>
      <c r="H968" s="73"/>
    </row>
    <row r="969" spans="7:8" ht="15.75" customHeight="1" x14ac:dyDescent="0.2">
      <c r="G969" s="73"/>
      <c r="H969" s="73"/>
    </row>
    <row r="970" spans="7:8" ht="15.75" customHeight="1" x14ac:dyDescent="0.2">
      <c r="G970" s="73"/>
      <c r="H970" s="73"/>
    </row>
    <row r="971" spans="7:8" ht="15.75" customHeight="1" x14ac:dyDescent="0.2">
      <c r="G971" s="73"/>
      <c r="H971" s="73"/>
    </row>
    <row r="972" spans="7:8" ht="15.75" customHeight="1" x14ac:dyDescent="0.2">
      <c r="G972" s="73"/>
      <c r="H972" s="73"/>
    </row>
    <row r="973" spans="7:8" ht="15.75" customHeight="1" x14ac:dyDescent="0.2">
      <c r="G973" s="73"/>
      <c r="H973" s="73"/>
    </row>
    <row r="974" spans="7:8" ht="15.75" customHeight="1" x14ac:dyDescent="0.2">
      <c r="G974" s="73"/>
      <c r="H974" s="73"/>
    </row>
    <row r="975" spans="7:8" ht="15.75" customHeight="1" x14ac:dyDescent="0.2">
      <c r="G975" s="73"/>
      <c r="H975" s="73"/>
    </row>
    <row r="976" spans="7:8" ht="15.75" customHeight="1" x14ac:dyDescent="0.2">
      <c r="G976" s="73"/>
      <c r="H976" s="73"/>
    </row>
    <row r="977" spans="7:8" ht="15.75" customHeight="1" x14ac:dyDescent="0.2">
      <c r="G977" s="73"/>
      <c r="H977" s="73"/>
    </row>
    <row r="978" spans="7:8" ht="15.75" customHeight="1" x14ac:dyDescent="0.2">
      <c r="G978" s="73"/>
      <c r="H978" s="73"/>
    </row>
    <row r="979" spans="7:8" ht="15.75" customHeight="1" x14ac:dyDescent="0.2">
      <c r="G979" s="73"/>
      <c r="H979" s="73"/>
    </row>
    <row r="980" spans="7:8" ht="15.75" customHeight="1" x14ac:dyDescent="0.2">
      <c r="G980" s="73"/>
      <c r="H980" s="73"/>
    </row>
    <row r="981" spans="7:8" ht="15.75" customHeight="1" x14ac:dyDescent="0.2">
      <c r="G981" s="73"/>
      <c r="H981" s="73"/>
    </row>
    <row r="982" spans="7:8" ht="15.75" customHeight="1" x14ac:dyDescent="0.2">
      <c r="G982" s="73"/>
      <c r="H982" s="73"/>
    </row>
    <row r="983" spans="7:8" ht="15.75" customHeight="1" x14ac:dyDescent="0.2">
      <c r="G983" s="73"/>
      <c r="H983" s="73"/>
    </row>
    <row r="984" spans="7:8" ht="15.75" customHeight="1" x14ac:dyDescent="0.2">
      <c r="G984" s="73"/>
      <c r="H984" s="73"/>
    </row>
    <row r="985" spans="7:8" ht="15.75" customHeight="1" x14ac:dyDescent="0.2">
      <c r="G985" s="73"/>
      <c r="H985" s="73"/>
    </row>
    <row r="986" spans="7:8" ht="15.75" customHeight="1" x14ac:dyDescent="0.2">
      <c r="G986" s="73"/>
      <c r="H986" s="73"/>
    </row>
    <row r="987" spans="7:8" ht="15.75" customHeight="1" x14ac:dyDescent="0.2">
      <c r="G987" s="73"/>
      <c r="H987" s="73"/>
    </row>
    <row r="988" spans="7:8" ht="15.75" customHeight="1" x14ac:dyDescent="0.2">
      <c r="G988" s="73"/>
      <c r="H988" s="73"/>
    </row>
    <row r="989" spans="7:8" ht="15.75" customHeight="1" x14ac:dyDescent="0.2">
      <c r="G989" s="73"/>
      <c r="H989" s="73"/>
    </row>
    <row r="990" spans="7:8" ht="15.75" customHeight="1" x14ac:dyDescent="0.2">
      <c r="G990" s="73"/>
      <c r="H990" s="73"/>
    </row>
    <row r="991" spans="7:8" ht="15.75" customHeight="1" x14ac:dyDescent="0.2">
      <c r="G991" s="73"/>
      <c r="H991" s="73"/>
    </row>
    <row r="992" spans="7:8" ht="15.75" customHeight="1" x14ac:dyDescent="0.2">
      <c r="G992" s="73"/>
      <c r="H992" s="73"/>
    </row>
    <row r="993" spans="7:8" ht="15.75" customHeight="1" x14ac:dyDescent="0.2">
      <c r="G993" s="73"/>
      <c r="H993" s="73"/>
    </row>
    <row r="994" spans="7:8" ht="15.75" customHeight="1" x14ac:dyDescent="0.2">
      <c r="G994" s="73"/>
      <c r="H994" s="73"/>
    </row>
    <row r="995" spans="7:8" ht="15.75" customHeight="1" x14ac:dyDescent="0.2">
      <c r="G995" s="73"/>
      <c r="H995" s="73"/>
    </row>
    <row r="996" spans="7:8" ht="15.75" customHeight="1" x14ac:dyDescent="0.2">
      <c r="G996" s="73"/>
      <c r="H996" s="73"/>
    </row>
    <row r="997" spans="7:8" ht="15.75" customHeight="1" x14ac:dyDescent="0.2">
      <c r="G997" s="73"/>
      <c r="H997" s="73"/>
    </row>
    <row r="998" spans="7:8" ht="15.75" customHeight="1" x14ac:dyDescent="0.2">
      <c r="G998" s="73"/>
      <c r="H998" s="73"/>
    </row>
    <row r="999" spans="7:8" ht="15.75" customHeight="1" x14ac:dyDescent="0.2">
      <c r="G999" s="73"/>
      <c r="H999" s="73"/>
    </row>
    <row r="1000" spans="7:8" ht="15.75" customHeight="1" x14ac:dyDescent="0.2">
      <c r="G1000" s="73"/>
      <c r="H1000" s="73"/>
    </row>
  </sheetData>
  <conditionalFormatting sqref="I1:I1000">
    <cfRule type="colorScale" priority="1">
      <colorScale>
        <cfvo type="min"/>
        <cfvo type="max"/>
        <color rgb="FFFCFCFF"/>
        <color rgb="FFF8696B"/>
      </colorScale>
    </cfRule>
  </conditionalFormatting>
  <conditionalFormatting sqref="E1:E1000">
    <cfRule type="colorScale" priority="2">
      <colorScale>
        <cfvo type="min"/>
        <cfvo type="max"/>
        <color rgb="FFFF7128"/>
        <color rgb="FFFFEF9C"/>
      </colorScale>
    </cfRule>
  </conditionalFormatting>
  <conditionalFormatting sqref="N1:N1000">
    <cfRule type="colorScale" priority="3">
      <colorScale>
        <cfvo type="min"/>
        <cfvo type="max"/>
        <color rgb="FFFCFCFF"/>
        <color rgb="FFF8696B"/>
      </colorScale>
    </cfRule>
  </conditionalFormatting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133"/>
  <sheetViews>
    <sheetView topLeftCell="B1083" workbookViewId="0">
      <selection activeCell="G1104" sqref="G1104"/>
    </sheetView>
  </sheetViews>
  <sheetFormatPr baseColWidth="10" defaultColWidth="11.28515625" defaultRowHeight="15" customHeight="1" x14ac:dyDescent="0.2"/>
  <cols>
    <col min="1" max="1" width="17.7109375" customWidth="1"/>
    <col min="2" max="3" width="12.28515625" customWidth="1"/>
    <col min="4" max="4" width="23.7109375" customWidth="1"/>
    <col min="5" max="5" width="10.5703125" customWidth="1"/>
    <col min="6" max="6" width="31.28515625" customWidth="1"/>
    <col min="7" max="7" width="15.28515625" customWidth="1"/>
    <col min="8" max="8" width="5.7109375" customWidth="1"/>
    <col min="9" max="9" width="13.140625" customWidth="1"/>
    <col min="10" max="10" width="12.7109375" customWidth="1"/>
    <col min="11" max="11" width="9.7109375" customWidth="1"/>
    <col min="12" max="12" width="30.42578125" customWidth="1"/>
    <col min="13" max="26" width="10.5703125" customWidth="1"/>
  </cols>
  <sheetData>
    <row r="1" spans="1:26" ht="34" x14ac:dyDescent="0.2">
      <c r="A1" s="2" t="s">
        <v>10</v>
      </c>
      <c r="B1" s="2" t="s">
        <v>11</v>
      </c>
      <c r="C1" s="2" t="s">
        <v>12</v>
      </c>
      <c r="D1" s="2" t="s">
        <v>10</v>
      </c>
      <c r="E1" s="2"/>
      <c r="F1" s="77" t="s">
        <v>18</v>
      </c>
      <c r="G1" s="2" t="s">
        <v>10</v>
      </c>
      <c r="H1" s="2" t="s">
        <v>5587</v>
      </c>
      <c r="I1" s="2" t="s">
        <v>5588</v>
      </c>
      <c r="J1" s="2" t="s">
        <v>19</v>
      </c>
      <c r="K1" s="2" t="s">
        <v>1770</v>
      </c>
      <c r="L1" s="2" t="s">
        <v>5589</v>
      </c>
      <c r="M1" s="2" t="s">
        <v>5590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" x14ac:dyDescent="0.2">
      <c r="A2" s="1" t="s">
        <v>1657</v>
      </c>
      <c r="B2" s="1" t="s">
        <v>65</v>
      </c>
      <c r="C2" s="1" t="s">
        <v>65</v>
      </c>
      <c r="D2" s="1" t="s">
        <v>1657</v>
      </c>
      <c r="F2" s="78" t="s">
        <v>2488</v>
      </c>
      <c r="G2" s="1" t="s">
        <v>2206</v>
      </c>
      <c r="H2" s="5">
        <v>1</v>
      </c>
      <c r="I2" s="1" t="s">
        <v>2486</v>
      </c>
      <c r="J2" s="1" t="s">
        <v>1483</v>
      </c>
      <c r="K2" s="1" t="s">
        <v>1332</v>
      </c>
      <c r="L2" s="79" t="str">
        <f t="shared" ref="L2:L1133" si="0">G2&amp;"__"&amp;J2&amp;"_"&amp;K2</f>
        <v>PI331762_2__Portugal_EU_S</v>
      </c>
    </row>
    <row r="3" spans="1:26" ht="16" x14ac:dyDescent="0.2">
      <c r="A3" s="1" t="s">
        <v>5591</v>
      </c>
      <c r="B3" s="1" t="s">
        <v>1305</v>
      </c>
      <c r="C3" s="1" t="s">
        <v>1305</v>
      </c>
      <c r="D3" s="1" t="s">
        <v>5591</v>
      </c>
      <c r="F3" s="78" t="s">
        <v>1899</v>
      </c>
      <c r="G3" s="1" t="s">
        <v>1895</v>
      </c>
      <c r="H3" s="5">
        <v>2</v>
      </c>
      <c r="I3" s="1" t="s">
        <v>1896</v>
      </c>
      <c r="J3" s="1" t="s">
        <v>44</v>
      </c>
      <c r="K3" s="1" t="s">
        <v>45</v>
      </c>
      <c r="L3" s="79" t="str">
        <f t="shared" si="0"/>
        <v>PI362144_2__India_IN</v>
      </c>
    </row>
    <row r="4" spans="1:26" ht="16" x14ac:dyDescent="0.2">
      <c r="A4" s="1" t="s">
        <v>1734</v>
      </c>
      <c r="B4" s="1" t="s">
        <v>1735</v>
      </c>
      <c r="C4" s="1" t="s">
        <v>1735</v>
      </c>
      <c r="D4" s="1" t="s">
        <v>1734</v>
      </c>
      <c r="F4" s="78" t="s">
        <v>3307</v>
      </c>
      <c r="G4" s="1" t="s">
        <v>3304</v>
      </c>
      <c r="H4" s="5">
        <v>3</v>
      </c>
      <c r="I4" s="1" t="s">
        <v>3305</v>
      </c>
      <c r="J4" s="1" t="s">
        <v>1881</v>
      </c>
      <c r="K4" s="1" t="s">
        <v>1337</v>
      </c>
      <c r="L4" s="79" t="str">
        <f t="shared" si="0"/>
        <v>PI294647_2__Thailand_SEA</v>
      </c>
    </row>
    <row r="5" spans="1:26" ht="16" x14ac:dyDescent="0.2">
      <c r="A5" s="1" t="s">
        <v>1738</v>
      </c>
      <c r="B5" s="1" t="s">
        <v>1739</v>
      </c>
      <c r="C5" s="1" t="s">
        <v>1739</v>
      </c>
      <c r="D5" s="1" t="s">
        <v>1738</v>
      </c>
      <c r="F5" s="78" t="s">
        <v>5200</v>
      </c>
      <c r="G5" s="1" t="s">
        <v>3620</v>
      </c>
      <c r="H5" s="5">
        <v>4</v>
      </c>
      <c r="I5" s="1" t="s">
        <v>5199</v>
      </c>
      <c r="J5" s="1" t="s">
        <v>947</v>
      </c>
      <c r="K5" s="1" t="s">
        <v>1308</v>
      </c>
      <c r="L5" s="79" t="str">
        <f t="shared" si="0"/>
        <v>PI264188_3__Australia_AU</v>
      </c>
    </row>
    <row r="6" spans="1:26" ht="16" x14ac:dyDescent="0.2">
      <c r="A6" s="1" t="s">
        <v>1847</v>
      </c>
      <c r="B6" s="1" t="s">
        <v>1848</v>
      </c>
      <c r="C6" s="1" t="s">
        <v>1848</v>
      </c>
      <c r="D6" s="1" t="s">
        <v>1847</v>
      </c>
      <c r="F6" s="78" t="s">
        <v>831</v>
      </c>
      <c r="G6" s="1" t="s">
        <v>825</v>
      </c>
      <c r="H6" s="5">
        <v>5</v>
      </c>
      <c r="I6" s="1" t="s">
        <v>826</v>
      </c>
      <c r="J6" s="1" t="s">
        <v>341</v>
      </c>
      <c r="K6" s="1" t="s">
        <v>175</v>
      </c>
      <c r="L6" s="79" t="str">
        <f t="shared" si="0"/>
        <v>PI268955_2__Zambia_A_S</v>
      </c>
    </row>
    <row r="7" spans="1:26" ht="16" x14ac:dyDescent="0.2">
      <c r="A7" s="1" t="s">
        <v>1721</v>
      </c>
      <c r="B7" s="1" t="s">
        <v>1720</v>
      </c>
      <c r="C7" s="1" t="s">
        <v>1720</v>
      </c>
      <c r="D7" s="1" t="s">
        <v>1721</v>
      </c>
      <c r="F7" s="78" t="s">
        <v>3883</v>
      </c>
      <c r="G7" s="1" t="s">
        <v>3140</v>
      </c>
      <c r="H7" s="5">
        <v>6</v>
      </c>
      <c r="I7" s="1" t="s">
        <v>3881</v>
      </c>
      <c r="J7" s="1" t="s">
        <v>1580</v>
      </c>
      <c r="K7" s="1" t="s">
        <v>1336</v>
      </c>
      <c r="L7" s="79" t="str">
        <f t="shared" si="0"/>
        <v>PI200441_2__Japan_NEA</v>
      </c>
    </row>
    <row r="8" spans="1:26" ht="16" x14ac:dyDescent="0.2">
      <c r="A8" s="1" t="s">
        <v>1700</v>
      </c>
      <c r="B8" s="1" t="s">
        <v>93</v>
      </c>
      <c r="C8" s="1" t="s">
        <v>93</v>
      </c>
      <c r="D8" s="1" t="s">
        <v>1700</v>
      </c>
      <c r="F8" s="78" t="s">
        <v>893</v>
      </c>
      <c r="G8" s="1" t="s">
        <v>890</v>
      </c>
      <c r="H8" s="5">
        <v>7</v>
      </c>
      <c r="I8" s="1" t="s">
        <v>891</v>
      </c>
      <c r="J8" s="1" t="s">
        <v>578</v>
      </c>
      <c r="K8" s="1" t="s">
        <v>816</v>
      </c>
      <c r="L8" s="79" t="str">
        <f t="shared" si="0"/>
        <v>PI268943_2__Sudan_A_NE</v>
      </c>
    </row>
    <row r="9" spans="1:26" ht="16" x14ac:dyDescent="0.2">
      <c r="A9" s="1" t="s">
        <v>5211</v>
      </c>
      <c r="B9" s="1" t="s">
        <v>2143</v>
      </c>
      <c r="C9" s="1" t="s">
        <v>2143</v>
      </c>
      <c r="D9" s="1" t="s">
        <v>5211</v>
      </c>
      <c r="F9" s="78" t="s">
        <v>3387</v>
      </c>
      <c r="G9" s="1" t="s">
        <v>3383</v>
      </c>
      <c r="H9" s="5">
        <v>8</v>
      </c>
      <c r="I9" s="1" t="s">
        <v>3384</v>
      </c>
      <c r="J9" s="1" t="s">
        <v>236</v>
      </c>
      <c r="K9" s="1" t="s">
        <v>253</v>
      </c>
      <c r="L9" s="79" t="str">
        <f t="shared" si="0"/>
        <v>PI476829_3__China_CN</v>
      </c>
    </row>
    <row r="10" spans="1:26" ht="16" x14ac:dyDescent="0.2">
      <c r="A10" s="1" t="s">
        <v>2147</v>
      </c>
      <c r="B10" s="1" t="s">
        <v>95</v>
      </c>
      <c r="C10" s="1" t="s">
        <v>95</v>
      </c>
      <c r="D10" s="1" t="s">
        <v>2147</v>
      </c>
      <c r="F10" s="78" t="s">
        <v>3370</v>
      </c>
      <c r="G10" s="1" t="s">
        <v>3123</v>
      </c>
      <c r="H10" s="5">
        <v>9</v>
      </c>
      <c r="I10" s="1" t="s">
        <v>5592</v>
      </c>
      <c r="J10" s="1" t="s">
        <v>199</v>
      </c>
      <c r="K10" s="1" t="s">
        <v>175</v>
      </c>
      <c r="L10" s="79" t="str">
        <f t="shared" si="0"/>
        <v>PI196751_2__Madagascar_A_S</v>
      </c>
    </row>
    <row r="11" spans="1:26" ht="16" x14ac:dyDescent="0.2">
      <c r="A11" s="1" t="s">
        <v>2153</v>
      </c>
      <c r="B11" s="1" t="s">
        <v>2152</v>
      </c>
      <c r="C11" s="1" t="s">
        <v>2152</v>
      </c>
      <c r="D11" s="1" t="s">
        <v>2153</v>
      </c>
      <c r="F11" s="78" t="s">
        <v>1777</v>
      </c>
      <c r="G11" s="1" t="s">
        <v>1773</v>
      </c>
      <c r="H11" s="5">
        <v>10</v>
      </c>
      <c r="I11" s="1" t="s">
        <v>1774</v>
      </c>
      <c r="J11" s="1" t="s">
        <v>906</v>
      </c>
      <c r="K11" s="1" t="s">
        <v>1334</v>
      </c>
      <c r="L11" s="79" t="str">
        <f t="shared" si="0"/>
        <v>PI319793_2__Israel_ME</v>
      </c>
    </row>
    <row r="12" spans="1:26" ht="16" x14ac:dyDescent="0.2">
      <c r="A12" s="1" t="s">
        <v>2159</v>
      </c>
      <c r="B12" s="1" t="s">
        <v>2158</v>
      </c>
      <c r="C12" s="1" t="s">
        <v>2158</v>
      </c>
      <c r="D12" s="1" t="s">
        <v>2159</v>
      </c>
      <c r="F12" s="78" t="s">
        <v>4048</v>
      </c>
      <c r="G12" s="1" t="s">
        <v>2710</v>
      </c>
      <c r="H12" s="5">
        <v>11</v>
      </c>
      <c r="I12" s="1" t="s">
        <v>4046</v>
      </c>
      <c r="J12" s="1" t="s">
        <v>271</v>
      </c>
      <c r="K12" s="1" t="s">
        <v>107</v>
      </c>
      <c r="L12" s="79" t="str">
        <f t="shared" si="0"/>
        <v>PI196647_2__Guinea_A_NW</v>
      </c>
    </row>
    <row r="13" spans="1:26" ht="15.75" customHeight="1" x14ac:dyDescent="0.2">
      <c r="A13" s="1" t="s">
        <v>1714</v>
      </c>
      <c r="B13" s="1" t="s">
        <v>1299</v>
      </c>
      <c r="C13" s="1" t="s">
        <v>1299</v>
      </c>
      <c r="D13" s="1" t="s">
        <v>1714</v>
      </c>
      <c r="F13" s="78" t="s">
        <v>1362</v>
      </c>
      <c r="G13" s="1" t="s">
        <v>1360</v>
      </c>
      <c r="H13" s="5">
        <v>12</v>
      </c>
      <c r="I13" s="1" t="s">
        <v>1361</v>
      </c>
      <c r="J13" s="1" t="s">
        <v>341</v>
      </c>
      <c r="K13" s="1" t="s">
        <v>175</v>
      </c>
      <c r="L13" s="79" t="str">
        <f t="shared" si="0"/>
        <v>PI268845_2__Zambia_A_S</v>
      </c>
    </row>
    <row r="14" spans="1:26" ht="15.75" customHeight="1" x14ac:dyDescent="0.2">
      <c r="A14" s="1" t="s">
        <v>2097</v>
      </c>
      <c r="B14" s="1" t="s">
        <v>5627</v>
      </c>
      <c r="C14" s="1" t="s">
        <v>5627</v>
      </c>
      <c r="D14" s="1" t="s">
        <v>2097</v>
      </c>
      <c r="F14" s="78" t="s">
        <v>1526</v>
      </c>
      <c r="G14" s="1" t="s">
        <v>1524</v>
      </c>
      <c r="H14" s="5">
        <v>13</v>
      </c>
      <c r="I14" s="1" t="s">
        <v>1525</v>
      </c>
      <c r="J14" s="1" t="s">
        <v>906</v>
      </c>
      <c r="K14" s="1" t="s">
        <v>1334</v>
      </c>
      <c r="L14" s="79" t="str">
        <f t="shared" si="0"/>
        <v>PI343401_2__Israel_ME</v>
      </c>
    </row>
    <row r="15" spans="1:26" ht="15.75" customHeight="1" x14ac:dyDescent="0.2">
      <c r="A15" s="1" t="s">
        <v>1726</v>
      </c>
      <c r="B15" s="1" t="s">
        <v>98</v>
      </c>
      <c r="C15" s="1" t="s">
        <v>98</v>
      </c>
      <c r="D15" s="1" t="s">
        <v>1726</v>
      </c>
      <c r="F15" s="78" t="s">
        <v>2390</v>
      </c>
      <c r="G15" s="1" t="s">
        <v>2386</v>
      </c>
      <c r="H15" s="5">
        <v>14</v>
      </c>
      <c r="I15" s="1" t="s">
        <v>2387</v>
      </c>
      <c r="J15" s="1" t="s">
        <v>341</v>
      </c>
      <c r="K15" s="1" t="s">
        <v>175</v>
      </c>
      <c r="L15" s="79" t="str">
        <f t="shared" si="0"/>
        <v>PI268784_2__Zambia_A_S</v>
      </c>
    </row>
    <row r="16" spans="1:26" ht="16" x14ac:dyDescent="0.2">
      <c r="A16" s="1" t="s">
        <v>2163</v>
      </c>
      <c r="B16" s="1" t="s">
        <v>101</v>
      </c>
      <c r="C16" s="1" t="s">
        <v>101</v>
      </c>
      <c r="D16" s="1" t="s">
        <v>2163</v>
      </c>
      <c r="F16" s="78" t="s">
        <v>5280</v>
      </c>
      <c r="G16" s="1" t="s">
        <v>4405</v>
      </c>
      <c r="H16" s="5">
        <v>15</v>
      </c>
      <c r="I16" s="1" t="s">
        <v>5279</v>
      </c>
      <c r="J16" s="1" t="s">
        <v>73</v>
      </c>
      <c r="K16" s="1" t="s">
        <v>86</v>
      </c>
      <c r="L16" s="79" t="str">
        <f t="shared" si="0"/>
        <v>PI403761_2__Argentina_SA_SE</v>
      </c>
    </row>
    <row r="17" spans="1:12" ht="16" x14ac:dyDescent="0.2">
      <c r="A17" s="1" t="s">
        <v>2167</v>
      </c>
      <c r="B17" s="1" t="s">
        <v>102</v>
      </c>
      <c r="C17" s="1" t="s">
        <v>102</v>
      </c>
      <c r="D17" s="1" t="s">
        <v>2167</v>
      </c>
      <c r="F17" s="78" t="s">
        <v>3655</v>
      </c>
      <c r="G17" s="1" t="s">
        <v>3277</v>
      </c>
      <c r="H17" s="5">
        <v>16</v>
      </c>
      <c r="I17" s="1" t="s">
        <v>3654</v>
      </c>
      <c r="J17" s="1" t="s">
        <v>341</v>
      </c>
      <c r="K17" s="1" t="s">
        <v>175</v>
      </c>
      <c r="L17" s="79" t="str">
        <f t="shared" si="0"/>
        <v>PI268755_2__Zambia_A_S</v>
      </c>
    </row>
    <row r="18" spans="1:12" ht="16" x14ac:dyDescent="0.2">
      <c r="A18" s="1" t="s">
        <v>2174</v>
      </c>
      <c r="B18" s="1" t="s">
        <v>103</v>
      </c>
      <c r="C18" s="1" t="s">
        <v>103</v>
      </c>
      <c r="D18" s="1" t="s">
        <v>2174</v>
      </c>
      <c r="F18" s="78" t="s">
        <v>3120</v>
      </c>
      <c r="G18" s="1" t="s">
        <v>3118</v>
      </c>
      <c r="H18" s="5">
        <v>17</v>
      </c>
      <c r="I18" s="1" t="s">
        <v>3119</v>
      </c>
      <c r="J18" s="1" t="s">
        <v>1881</v>
      </c>
      <c r="K18" s="1" t="s">
        <v>1337</v>
      </c>
      <c r="L18" s="79" t="str">
        <f t="shared" si="0"/>
        <v>PI407667_2__Thailand_SEA</v>
      </c>
    </row>
    <row r="19" spans="1:12" ht="16" x14ac:dyDescent="0.2">
      <c r="A19" s="1" t="s">
        <v>2182</v>
      </c>
      <c r="B19" s="1" t="s">
        <v>104</v>
      </c>
      <c r="C19" s="1" t="s">
        <v>104</v>
      </c>
      <c r="D19" s="1" t="s">
        <v>2182</v>
      </c>
      <c r="F19" s="78" t="s">
        <v>2570</v>
      </c>
      <c r="G19" s="1" t="s">
        <v>2567</v>
      </c>
      <c r="H19" s="5">
        <v>18</v>
      </c>
      <c r="I19" s="1" t="s">
        <v>2568</v>
      </c>
      <c r="J19" s="1" t="s">
        <v>341</v>
      </c>
      <c r="K19" s="1" t="s">
        <v>175</v>
      </c>
      <c r="L19" s="79" t="str">
        <f t="shared" si="0"/>
        <v>PI268718_2__Zambia_A_S</v>
      </c>
    </row>
    <row r="20" spans="1:12" ht="16" x14ac:dyDescent="0.2">
      <c r="A20" s="1" t="s">
        <v>2187</v>
      </c>
      <c r="B20" s="1" t="s">
        <v>105</v>
      </c>
      <c r="C20" s="1" t="s">
        <v>105</v>
      </c>
      <c r="D20" s="1" t="s">
        <v>2187</v>
      </c>
      <c r="F20" s="78" t="s">
        <v>5340</v>
      </c>
      <c r="G20" s="1" t="s">
        <v>4531</v>
      </c>
      <c r="H20" s="5">
        <v>19</v>
      </c>
      <c r="I20" s="1" t="s">
        <v>5339</v>
      </c>
      <c r="J20" s="1" t="s">
        <v>174</v>
      </c>
      <c r="K20" s="1" t="s">
        <v>175</v>
      </c>
      <c r="L20" s="79" t="str">
        <f t="shared" si="0"/>
        <v>PI442786_3__Zimbabwe_A_S</v>
      </c>
    </row>
    <row r="21" spans="1:12" ht="16" x14ac:dyDescent="0.2">
      <c r="A21" s="1" t="s">
        <v>1348</v>
      </c>
      <c r="B21" s="1" t="s">
        <v>110</v>
      </c>
      <c r="C21" s="1" t="s">
        <v>110</v>
      </c>
      <c r="D21" s="1" t="s">
        <v>1348</v>
      </c>
      <c r="F21" s="78" t="s">
        <v>2549</v>
      </c>
      <c r="G21" s="1" t="s">
        <v>2197</v>
      </c>
      <c r="H21" s="5">
        <v>20</v>
      </c>
      <c r="I21" s="1" t="s">
        <v>2547</v>
      </c>
      <c r="J21" s="1" t="s">
        <v>174</v>
      </c>
      <c r="K21" s="1" t="s">
        <v>175</v>
      </c>
      <c r="L21" s="79" t="str">
        <f t="shared" si="0"/>
        <v>PI268692_2__Zimbabwe_A_S</v>
      </c>
    </row>
    <row r="22" spans="1:12" ht="16" x14ac:dyDescent="0.2">
      <c r="A22" s="1" t="s">
        <v>2178</v>
      </c>
      <c r="B22" s="1" t="s">
        <v>111</v>
      </c>
      <c r="C22" s="1" t="s">
        <v>111</v>
      </c>
      <c r="D22" s="1" t="s">
        <v>2178</v>
      </c>
      <c r="F22" s="78" t="s">
        <v>5394</v>
      </c>
      <c r="G22" s="1" t="s">
        <v>4541</v>
      </c>
      <c r="H22" s="5">
        <v>21</v>
      </c>
      <c r="I22" s="1" t="s">
        <v>5393</v>
      </c>
      <c r="J22" s="1" t="s">
        <v>386</v>
      </c>
      <c r="K22" s="1" t="s">
        <v>107</v>
      </c>
      <c r="L22" s="79" t="str">
        <f t="shared" si="0"/>
        <v>PI443030_2__Burkina_Faso_A_NW</v>
      </c>
    </row>
    <row r="23" spans="1:12" ht="16" x14ac:dyDescent="0.2">
      <c r="A23" s="1" t="s">
        <v>2657</v>
      </c>
      <c r="B23" s="1" t="s">
        <v>112</v>
      </c>
      <c r="C23" s="1" t="s">
        <v>112</v>
      </c>
      <c r="D23" s="1" t="s">
        <v>2657</v>
      </c>
      <c r="F23" s="78" t="s">
        <v>3456</v>
      </c>
      <c r="G23" s="1" t="s">
        <v>3453</v>
      </c>
      <c r="H23" s="5">
        <v>22</v>
      </c>
      <c r="I23" s="1" t="s">
        <v>3455</v>
      </c>
      <c r="J23" s="1" t="s">
        <v>578</v>
      </c>
      <c r="K23" s="1" t="s">
        <v>816</v>
      </c>
      <c r="L23" s="79" t="str">
        <f t="shared" si="0"/>
        <v>PI268682_2__Sudan_A_NE</v>
      </c>
    </row>
    <row r="24" spans="1:12" ht="15.75" customHeight="1" x14ac:dyDescent="0.2">
      <c r="A24" s="1" t="s">
        <v>2660</v>
      </c>
      <c r="B24" s="1" t="s">
        <v>113</v>
      </c>
      <c r="C24" s="1" t="s">
        <v>113</v>
      </c>
      <c r="D24" s="1" t="s">
        <v>2660</v>
      </c>
      <c r="F24" s="78" t="s">
        <v>2876</v>
      </c>
      <c r="G24" s="1" t="s">
        <v>2871</v>
      </c>
      <c r="H24" s="5">
        <v>23</v>
      </c>
      <c r="I24" s="1" t="s">
        <v>2872</v>
      </c>
      <c r="J24" s="1" t="s">
        <v>341</v>
      </c>
      <c r="K24" s="1" t="s">
        <v>175</v>
      </c>
      <c r="L24" s="79" t="str">
        <f t="shared" si="0"/>
        <v>PI505573_3__Zambia_A_S</v>
      </c>
    </row>
    <row r="25" spans="1:12" ht="15.75" customHeight="1" x14ac:dyDescent="0.2">
      <c r="A25" s="1" t="s">
        <v>2666</v>
      </c>
      <c r="B25" s="1" t="s">
        <v>5261</v>
      </c>
      <c r="C25" s="1" t="s">
        <v>113</v>
      </c>
      <c r="D25" s="1" t="s">
        <v>2666</v>
      </c>
      <c r="F25" s="78" t="s">
        <v>5237</v>
      </c>
      <c r="G25" s="1" t="s">
        <v>3437</v>
      </c>
      <c r="H25" s="5">
        <v>24</v>
      </c>
      <c r="I25" s="1" t="s">
        <v>5236</v>
      </c>
      <c r="J25" s="1" t="s">
        <v>578</v>
      </c>
      <c r="K25" s="1" t="s">
        <v>816</v>
      </c>
      <c r="L25" s="79" t="str">
        <f t="shared" si="0"/>
        <v>PI268665_2__Sudan_A_NE</v>
      </c>
    </row>
    <row r="26" spans="1:12" ht="15.75" customHeight="1" x14ac:dyDescent="0.2">
      <c r="A26" s="1" t="s">
        <v>2077</v>
      </c>
      <c r="B26" s="1" t="s">
        <v>2078</v>
      </c>
      <c r="C26" s="1" t="s">
        <v>113</v>
      </c>
      <c r="D26" s="1" t="s">
        <v>2077</v>
      </c>
      <c r="F26" s="78" t="s">
        <v>4266</v>
      </c>
      <c r="G26" s="1" t="s">
        <v>2174</v>
      </c>
      <c r="H26" s="5">
        <v>25</v>
      </c>
      <c r="I26" s="1">
        <v>139915</v>
      </c>
      <c r="J26" s="1" t="s">
        <v>1975</v>
      </c>
      <c r="K26" s="1" t="s">
        <v>1330</v>
      </c>
      <c r="L26" s="79" t="str">
        <f t="shared" si="0"/>
        <v>PI139915_s__Zaire_A_C</v>
      </c>
    </row>
    <row r="27" spans="1:12" ht="15.75" customHeight="1" x14ac:dyDescent="0.2">
      <c r="A27" s="1" t="s">
        <v>2673</v>
      </c>
      <c r="B27" s="1" t="s">
        <v>5263</v>
      </c>
      <c r="C27" s="1" t="s">
        <v>113</v>
      </c>
      <c r="D27" s="1" t="s">
        <v>2673</v>
      </c>
      <c r="F27" s="78" t="s">
        <v>3705</v>
      </c>
      <c r="G27" s="1" t="s">
        <v>2904</v>
      </c>
      <c r="H27" s="5">
        <v>26</v>
      </c>
      <c r="I27" s="1">
        <v>274253</v>
      </c>
      <c r="J27" s="1" t="s">
        <v>1934</v>
      </c>
      <c r="K27" s="1" t="s">
        <v>801</v>
      </c>
      <c r="L27" s="79" t="str">
        <f t="shared" si="0"/>
        <v>PI274253_s__Libya_A_N</v>
      </c>
    </row>
    <row r="28" spans="1:12" ht="15.75" customHeight="1" x14ac:dyDescent="0.2">
      <c r="A28" s="1" t="s">
        <v>2679</v>
      </c>
      <c r="B28" s="1" t="s">
        <v>116</v>
      </c>
      <c r="C28" s="1" t="s">
        <v>116</v>
      </c>
      <c r="D28" s="1" t="s">
        <v>2679</v>
      </c>
      <c r="F28" s="78" t="s">
        <v>5170</v>
      </c>
      <c r="G28" s="1" t="s">
        <v>2182</v>
      </c>
      <c r="H28" s="5">
        <v>27</v>
      </c>
      <c r="I28" s="1">
        <v>139919</v>
      </c>
      <c r="J28" s="1" t="s">
        <v>1975</v>
      </c>
      <c r="K28" s="1" t="s">
        <v>1330</v>
      </c>
      <c r="L28" s="79" t="str">
        <f t="shared" si="0"/>
        <v>PI139919_s__Zaire_A_C</v>
      </c>
    </row>
    <row r="29" spans="1:12" ht="15.75" customHeight="1" x14ac:dyDescent="0.2">
      <c r="A29" s="1" t="s">
        <v>2683</v>
      </c>
      <c r="B29" s="1" t="s">
        <v>117</v>
      </c>
      <c r="C29" s="1" t="s">
        <v>117</v>
      </c>
      <c r="D29" s="1" t="s">
        <v>2683</v>
      </c>
      <c r="F29" s="78" t="s">
        <v>5499</v>
      </c>
      <c r="G29" s="1" t="s">
        <v>3931</v>
      </c>
      <c r="H29" s="5">
        <v>28</v>
      </c>
      <c r="I29" s="1">
        <v>271019</v>
      </c>
      <c r="J29" s="1" t="s">
        <v>341</v>
      </c>
      <c r="K29" s="1" t="s">
        <v>175</v>
      </c>
      <c r="L29" s="79" t="str">
        <f t="shared" si="0"/>
        <v>PI271019_1__Zambia_A_S</v>
      </c>
    </row>
    <row r="30" spans="1:12" ht="15.75" customHeight="1" x14ac:dyDescent="0.2">
      <c r="A30" s="1" t="s">
        <v>2690</v>
      </c>
      <c r="B30" s="1" t="s">
        <v>120</v>
      </c>
      <c r="C30" s="1" t="s">
        <v>120</v>
      </c>
      <c r="D30" s="1" t="s">
        <v>2690</v>
      </c>
      <c r="F30" s="78" t="s">
        <v>2425</v>
      </c>
      <c r="G30" s="1" t="s">
        <v>2187</v>
      </c>
      <c r="H30" s="5">
        <v>29</v>
      </c>
      <c r="I30" s="1">
        <v>149265</v>
      </c>
      <c r="J30" s="1" t="s">
        <v>1350</v>
      </c>
      <c r="K30" s="1" t="s">
        <v>1330</v>
      </c>
      <c r="L30" s="79" t="str">
        <f t="shared" si="0"/>
        <v>PI149265_s__Tanzania_A_C</v>
      </c>
    </row>
    <row r="31" spans="1:12" ht="15.75" customHeight="1" x14ac:dyDescent="0.2">
      <c r="A31" s="1" t="s">
        <v>2693</v>
      </c>
      <c r="B31" s="1" t="s">
        <v>123</v>
      </c>
      <c r="C31" s="1" t="s">
        <v>123</v>
      </c>
      <c r="D31" s="1" t="s">
        <v>2693</v>
      </c>
      <c r="F31" s="78" t="s">
        <v>5445</v>
      </c>
      <c r="G31" s="1" t="s">
        <v>3922</v>
      </c>
      <c r="H31" s="5">
        <v>30</v>
      </c>
      <c r="I31" s="1">
        <v>271016</v>
      </c>
      <c r="J31" s="1" t="s">
        <v>341</v>
      </c>
      <c r="K31" s="1" t="s">
        <v>175</v>
      </c>
      <c r="L31" s="79" t="str">
        <f t="shared" si="0"/>
        <v>PI271016_1__Zambia_A_S</v>
      </c>
    </row>
    <row r="32" spans="1:12" ht="15.75" customHeight="1" x14ac:dyDescent="0.2">
      <c r="A32" s="1" t="s">
        <v>2698</v>
      </c>
      <c r="B32" s="1" t="s">
        <v>124</v>
      </c>
      <c r="C32" s="1" t="s">
        <v>124</v>
      </c>
      <c r="D32" s="1" t="s">
        <v>2698</v>
      </c>
      <c r="F32" s="78" t="s">
        <v>1349</v>
      </c>
      <c r="G32" s="1" t="s">
        <v>1348</v>
      </c>
      <c r="H32" s="5">
        <v>31</v>
      </c>
      <c r="I32" s="1">
        <v>149268</v>
      </c>
      <c r="J32" s="1" t="s">
        <v>1350</v>
      </c>
      <c r="K32" s="1" t="s">
        <v>1330</v>
      </c>
      <c r="L32" s="79" t="str">
        <f t="shared" si="0"/>
        <v>PI149268_s__Tanzania_A_C</v>
      </c>
    </row>
    <row r="33" spans="1:12" ht="15.75" customHeight="1" x14ac:dyDescent="0.2">
      <c r="A33" s="1" t="s">
        <v>2701</v>
      </c>
      <c r="B33" s="1" t="s">
        <v>125</v>
      </c>
      <c r="C33" s="1" t="s">
        <v>125</v>
      </c>
      <c r="D33" s="1" t="s">
        <v>2701</v>
      </c>
      <c r="F33" s="78" t="s">
        <v>4071</v>
      </c>
      <c r="G33" s="1" t="s">
        <v>2178</v>
      </c>
      <c r="H33" s="5">
        <v>32</v>
      </c>
      <c r="I33" s="1">
        <v>149270</v>
      </c>
      <c r="J33" s="1" t="s">
        <v>1350</v>
      </c>
      <c r="K33" s="1" t="s">
        <v>1330</v>
      </c>
      <c r="L33" s="79" t="str">
        <f t="shared" si="0"/>
        <v>PI149270_s__Tanzania_A_C</v>
      </c>
    </row>
    <row r="34" spans="1:12" ht="15.75" customHeight="1" x14ac:dyDescent="0.2">
      <c r="A34" s="1" t="s">
        <v>205</v>
      </c>
      <c r="B34" s="1" t="s">
        <v>128</v>
      </c>
      <c r="C34" s="1" t="s">
        <v>128</v>
      </c>
      <c r="D34" s="1" t="s">
        <v>205</v>
      </c>
      <c r="F34" s="78" t="s">
        <v>1426</v>
      </c>
      <c r="G34" s="1" t="s">
        <v>1424</v>
      </c>
      <c r="H34" s="5">
        <v>33</v>
      </c>
      <c r="I34" s="1">
        <v>270993</v>
      </c>
      <c r="J34" s="1" t="s">
        <v>341</v>
      </c>
      <c r="K34" s="1" t="s">
        <v>175</v>
      </c>
      <c r="L34" s="79" t="str">
        <f t="shared" si="0"/>
        <v>PI270993_1__Zambia_A_S</v>
      </c>
    </row>
    <row r="35" spans="1:12" ht="15.75" customHeight="1" x14ac:dyDescent="0.2">
      <c r="A35" s="1" t="s">
        <v>222</v>
      </c>
      <c r="B35" s="1" t="s">
        <v>129</v>
      </c>
      <c r="C35" s="1" t="s">
        <v>129</v>
      </c>
      <c r="D35" s="1" t="s">
        <v>222</v>
      </c>
      <c r="F35" s="78" t="s">
        <v>216</v>
      </c>
      <c r="G35" s="1" t="s">
        <v>205</v>
      </c>
      <c r="H35" s="5">
        <v>34</v>
      </c>
      <c r="I35" s="1">
        <v>153323</v>
      </c>
      <c r="J35" s="1" t="s">
        <v>213</v>
      </c>
      <c r="K35" s="1" t="s">
        <v>175</v>
      </c>
      <c r="L35" s="79" t="str">
        <f t="shared" si="0"/>
        <v>PI153323_s__South_Africa_A_S</v>
      </c>
    </row>
    <row r="36" spans="1:12" ht="15.75" customHeight="1" x14ac:dyDescent="0.2">
      <c r="A36" s="1" t="s">
        <v>2088</v>
      </c>
      <c r="B36" s="1" t="s">
        <v>131</v>
      </c>
      <c r="C36" s="1" t="s">
        <v>131</v>
      </c>
      <c r="D36" s="1" t="s">
        <v>2088</v>
      </c>
      <c r="F36" s="78" t="s">
        <v>429</v>
      </c>
      <c r="G36" s="1" t="s">
        <v>425</v>
      </c>
      <c r="H36" s="5">
        <v>35</v>
      </c>
      <c r="I36" s="1">
        <v>270989</v>
      </c>
      <c r="J36" s="1" t="s">
        <v>341</v>
      </c>
      <c r="K36" s="1" t="s">
        <v>175</v>
      </c>
      <c r="L36" s="79" t="str">
        <f t="shared" si="0"/>
        <v>PI270989_s__Zambia_A_S</v>
      </c>
    </row>
    <row r="37" spans="1:12" ht="15.75" customHeight="1" x14ac:dyDescent="0.2">
      <c r="A37" s="1" t="s">
        <v>2081</v>
      </c>
      <c r="B37" s="1" t="s">
        <v>2082</v>
      </c>
      <c r="C37" s="1" t="s">
        <v>131</v>
      </c>
      <c r="D37" s="1" t="s">
        <v>2081</v>
      </c>
      <c r="F37" s="78" t="s">
        <v>225</v>
      </c>
      <c r="G37" s="1" t="s">
        <v>222</v>
      </c>
      <c r="H37" s="5">
        <v>36</v>
      </c>
      <c r="I37" s="1">
        <v>153328</v>
      </c>
      <c r="J37" s="1" t="s">
        <v>213</v>
      </c>
      <c r="K37" s="1" t="s">
        <v>175</v>
      </c>
      <c r="L37" s="79" t="str">
        <f t="shared" si="0"/>
        <v>PI153328_s__South_Africa_A_S</v>
      </c>
    </row>
    <row r="38" spans="1:12" ht="15.75" customHeight="1" x14ac:dyDescent="0.2">
      <c r="A38" s="1" t="s">
        <v>2084</v>
      </c>
      <c r="B38" s="1" t="s">
        <v>2085</v>
      </c>
      <c r="C38" s="1" t="s">
        <v>131</v>
      </c>
      <c r="D38" s="1" t="s">
        <v>2084</v>
      </c>
      <c r="F38" s="78" t="s">
        <v>539</v>
      </c>
      <c r="G38" s="1" t="s">
        <v>537</v>
      </c>
      <c r="H38" s="5">
        <v>37</v>
      </c>
      <c r="I38" s="1">
        <v>270988</v>
      </c>
      <c r="J38" s="1" t="s">
        <v>341</v>
      </c>
      <c r="K38" s="1" t="s">
        <v>175</v>
      </c>
      <c r="L38" s="79" t="str">
        <f t="shared" si="0"/>
        <v>PI270988_1__Zambia_A_S</v>
      </c>
    </row>
    <row r="39" spans="1:12" ht="15.75" customHeight="1" x14ac:dyDescent="0.2">
      <c r="A39" s="1" t="s">
        <v>2091</v>
      </c>
      <c r="B39" s="1" t="s">
        <v>2092</v>
      </c>
      <c r="C39" s="1" t="s">
        <v>131</v>
      </c>
      <c r="D39" s="1" t="s">
        <v>2091</v>
      </c>
      <c r="F39" s="78" t="s">
        <v>2090</v>
      </c>
      <c r="G39" s="1" t="s">
        <v>2088</v>
      </c>
      <c r="H39" s="5">
        <v>38</v>
      </c>
      <c r="I39" s="1">
        <v>153339</v>
      </c>
      <c r="J39" s="1" t="s">
        <v>213</v>
      </c>
      <c r="K39" s="1" t="s">
        <v>175</v>
      </c>
      <c r="L39" s="79" t="str">
        <f t="shared" si="0"/>
        <v>PI153339_1__South_Africa_A_S</v>
      </c>
    </row>
    <row r="40" spans="1:12" ht="15.75" customHeight="1" x14ac:dyDescent="0.2">
      <c r="A40" s="1" t="s">
        <v>2899</v>
      </c>
      <c r="B40" s="1" t="s">
        <v>132</v>
      </c>
      <c r="C40" s="1" t="s">
        <v>132</v>
      </c>
      <c r="D40" s="1" t="s">
        <v>2899</v>
      </c>
      <c r="F40" s="78" t="s">
        <v>849</v>
      </c>
      <c r="G40" s="1" t="s">
        <v>846</v>
      </c>
      <c r="H40" s="5">
        <v>39</v>
      </c>
      <c r="I40" s="1">
        <v>270976</v>
      </c>
      <c r="J40" s="1" t="s">
        <v>341</v>
      </c>
      <c r="K40" s="1" t="s">
        <v>175</v>
      </c>
      <c r="L40" s="79" t="str">
        <f t="shared" si="0"/>
        <v>PI270976_1__Zambia_A_S</v>
      </c>
    </row>
    <row r="41" spans="1:12" ht="15.75" customHeight="1" x14ac:dyDescent="0.2">
      <c r="A41" s="1" t="s">
        <v>2918</v>
      </c>
      <c r="B41" s="1" t="s">
        <v>133</v>
      </c>
      <c r="C41" s="1" t="s">
        <v>133</v>
      </c>
      <c r="D41" s="1" t="s">
        <v>2918</v>
      </c>
      <c r="F41" s="78" t="s">
        <v>657</v>
      </c>
      <c r="G41" s="1" t="s">
        <v>655</v>
      </c>
      <c r="H41" s="5">
        <v>40</v>
      </c>
      <c r="I41" s="1">
        <v>159786</v>
      </c>
      <c r="J41" s="1" t="s">
        <v>106</v>
      </c>
      <c r="K41" s="1" t="s">
        <v>107</v>
      </c>
      <c r="L41" s="79" t="str">
        <f t="shared" si="0"/>
        <v>PI159786_s__Senegal_A_NW</v>
      </c>
    </row>
    <row r="42" spans="1:12" ht="15.75" customHeight="1" x14ac:dyDescent="0.2">
      <c r="A42" s="1" t="s">
        <v>1567</v>
      </c>
      <c r="B42" s="1" t="s">
        <v>134</v>
      </c>
      <c r="C42" s="1" t="s">
        <v>134</v>
      </c>
      <c r="D42" s="1" t="s">
        <v>1567</v>
      </c>
      <c r="F42" s="78" t="s">
        <v>362</v>
      </c>
      <c r="G42" s="1" t="s">
        <v>358</v>
      </c>
      <c r="H42" s="5">
        <v>41</v>
      </c>
      <c r="I42" s="1">
        <v>270969</v>
      </c>
      <c r="J42" s="1" t="s">
        <v>341</v>
      </c>
      <c r="K42" s="1" t="s">
        <v>175</v>
      </c>
      <c r="L42" s="79" t="str">
        <f t="shared" si="0"/>
        <v>PI270969_1__Zambia_A_S</v>
      </c>
    </row>
    <row r="43" spans="1:12" ht="15.75" customHeight="1" x14ac:dyDescent="0.2">
      <c r="A43" s="1" t="s">
        <v>1510</v>
      </c>
      <c r="B43" s="1" t="s">
        <v>135</v>
      </c>
      <c r="C43" s="1" t="s">
        <v>135</v>
      </c>
      <c r="D43" s="1" t="s">
        <v>1510</v>
      </c>
      <c r="F43" s="78" t="s">
        <v>1534</v>
      </c>
      <c r="G43" s="1" t="s">
        <v>1533</v>
      </c>
      <c r="H43" s="5">
        <v>42</v>
      </c>
      <c r="I43" s="1">
        <v>162857</v>
      </c>
      <c r="J43" s="1" t="s">
        <v>578</v>
      </c>
      <c r="K43" s="1" t="s">
        <v>816</v>
      </c>
      <c r="L43" s="79" t="str">
        <f t="shared" si="0"/>
        <v>PI162857_s__Sudan_A_NE</v>
      </c>
    </row>
    <row r="44" spans="1:12" ht="15.75" customHeight="1" x14ac:dyDescent="0.2">
      <c r="A44" s="1" t="s">
        <v>1513</v>
      </c>
      <c r="B44" s="1" t="s">
        <v>137</v>
      </c>
      <c r="C44" s="1" t="s">
        <v>137</v>
      </c>
      <c r="D44" s="1" t="s">
        <v>1513</v>
      </c>
      <c r="F44" s="78" t="s">
        <v>1792</v>
      </c>
      <c r="G44" s="1" t="s">
        <v>1789</v>
      </c>
      <c r="H44" s="5">
        <v>43</v>
      </c>
      <c r="I44" s="1">
        <v>270961</v>
      </c>
      <c r="J44" s="1" t="s">
        <v>341</v>
      </c>
      <c r="K44" s="1" t="s">
        <v>175</v>
      </c>
      <c r="L44" s="79" t="str">
        <f t="shared" si="0"/>
        <v>PI270961_1__Zambia_A_S</v>
      </c>
    </row>
    <row r="45" spans="1:12" ht="15.75" customHeight="1" x14ac:dyDescent="0.2">
      <c r="A45" s="1" t="s">
        <v>1351</v>
      </c>
      <c r="B45" s="1" t="s">
        <v>138</v>
      </c>
      <c r="C45" s="1" t="s">
        <v>138</v>
      </c>
      <c r="D45" s="1" t="s">
        <v>1351</v>
      </c>
      <c r="F45" s="78" t="s">
        <v>1393</v>
      </c>
      <c r="G45" s="1" t="s">
        <v>1392</v>
      </c>
      <c r="H45" s="5">
        <v>44</v>
      </c>
      <c r="I45" s="1">
        <v>162859</v>
      </c>
      <c r="J45" s="1" t="s">
        <v>578</v>
      </c>
      <c r="K45" s="1" t="s">
        <v>816</v>
      </c>
      <c r="L45" s="79" t="str">
        <f t="shared" si="0"/>
        <v>PI162859_s__Sudan_A_NE</v>
      </c>
    </row>
    <row r="46" spans="1:12" ht="15.75" customHeight="1" x14ac:dyDescent="0.2">
      <c r="A46" s="1" t="s">
        <v>1342</v>
      </c>
      <c r="B46" s="1" t="s">
        <v>1343</v>
      </c>
      <c r="C46" s="1" t="s">
        <v>138</v>
      </c>
      <c r="D46" s="1" t="s">
        <v>1342</v>
      </c>
      <c r="F46" s="78" t="s">
        <v>1888</v>
      </c>
      <c r="G46" s="1" t="s">
        <v>1886</v>
      </c>
      <c r="H46" s="5">
        <v>45</v>
      </c>
      <c r="I46" s="1">
        <v>270923</v>
      </c>
      <c r="J46" s="1" t="s">
        <v>341</v>
      </c>
      <c r="K46" s="1" t="s">
        <v>175</v>
      </c>
      <c r="L46" s="79" t="str">
        <f t="shared" si="0"/>
        <v>PI270923_1__Zambia_A_S</v>
      </c>
    </row>
    <row r="47" spans="1:12" ht="15.75" customHeight="1" x14ac:dyDescent="0.2">
      <c r="A47" s="1" t="s">
        <v>1345</v>
      </c>
      <c r="B47" s="1" t="s">
        <v>1346</v>
      </c>
      <c r="C47" s="1" t="s">
        <v>138</v>
      </c>
      <c r="D47" s="1" t="s">
        <v>1345</v>
      </c>
      <c r="F47" s="78" t="s">
        <v>995</v>
      </c>
      <c r="G47" s="1" t="s">
        <v>993</v>
      </c>
      <c r="H47" s="5">
        <v>46</v>
      </c>
      <c r="I47" s="1">
        <v>185633</v>
      </c>
      <c r="J47" s="1" t="s">
        <v>996</v>
      </c>
      <c r="K47" s="1" t="s">
        <v>107</v>
      </c>
      <c r="L47" s="79" t="str">
        <f t="shared" si="0"/>
        <v>PI185633_1__Ghana_A_NW</v>
      </c>
    </row>
    <row r="48" spans="1:12" ht="15.75" customHeight="1" x14ac:dyDescent="0.2">
      <c r="A48" s="1" t="s">
        <v>516</v>
      </c>
      <c r="B48" s="1" t="s">
        <v>141</v>
      </c>
      <c r="C48" s="1" t="s">
        <v>141</v>
      </c>
      <c r="D48" s="1" t="s">
        <v>516</v>
      </c>
      <c r="F48" s="78" t="s">
        <v>533</v>
      </c>
      <c r="G48" s="1" t="s">
        <v>532</v>
      </c>
      <c r="H48" s="5">
        <v>47</v>
      </c>
      <c r="I48" s="1">
        <v>270907</v>
      </c>
      <c r="J48" s="1" t="s">
        <v>341</v>
      </c>
      <c r="K48" s="1" t="s">
        <v>175</v>
      </c>
      <c r="L48" s="79" t="str">
        <f t="shared" si="0"/>
        <v>PI270907_1__Zambia_A_S</v>
      </c>
    </row>
    <row r="49" spans="1:12" ht="15.75" customHeight="1" x14ac:dyDescent="0.2">
      <c r="A49" s="1" t="s">
        <v>619</v>
      </c>
      <c r="B49" s="1" t="s">
        <v>142</v>
      </c>
      <c r="C49" s="1" t="s">
        <v>142</v>
      </c>
      <c r="D49" s="1" t="s">
        <v>619</v>
      </c>
      <c r="F49" s="78" t="s">
        <v>2562</v>
      </c>
      <c r="G49" s="1" t="s">
        <v>2209</v>
      </c>
      <c r="H49" s="5">
        <v>48</v>
      </c>
      <c r="I49" s="1" t="s">
        <v>2560</v>
      </c>
      <c r="J49" s="1" t="s">
        <v>174</v>
      </c>
      <c r="K49" s="1" t="s">
        <v>175</v>
      </c>
      <c r="L49" s="79" t="str">
        <f t="shared" si="0"/>
        <v>PI482081_2__Zimbabwe_A_S</v>
      </c>
    </row>
    <row r="50" spans="1:12" ht="15.75" customHeight="1" x14ac:dyDescent="0.2">
      <c r="A50" s="1" t="s">
        <v>655</v>
      </c>
      <c r="B50" s="1" t="s">
        <v>143</v>
      </c>
      <c r="C50" s="1" t="s">
        <v>143</v>
      </c>
      <c r="D50" s="1" t="s">
        <v>655</v>
      </c>
      <c r="F50" s="78" t="s">
        <v>3865</v>
      </c>
      <c r="G50" s="1" t="s">
        <v>3677</v>
      </c>
      <c r="H50" s="5">
        <v>49</v>
      </c>
      <c r="I50" s="1" t="s">
        <v>3863</v>
      </c>
      <c r="J50" s="1" t="s">
        <v>236</v>
      </c>
      <c r="K50" s="1" t="s">
        <v>253</v>
      </c>
      <c r="L50" s="79" t="str">
        <f t="shared" si="0"/>
        <v>PI268659_2__China_CN</v>
      </c>
    </row>
    <row r="51" spans="1:12" ht="15.75" customHeight="1" x14ac:dyDescent="0.2">
      <c r="A51" s="1" t="s">
        <v>2708</v>
      </c>
      <c r="B51" s="1" t="s">
        <v>146</v>
      </c>
      <c r="C51" s="1" t="s">
        <v>146</v>
      </c>
      <c r="D51" s="1" t="s">
        <v>2708</v>
      </c>
      <c r="F51" s="78" t="s">
        <v>4421</v>
      </c>
      <c r="G51" s="1" t="s">
        <v>3178</v>
      </c>
      <c r="H51" s="5">
        <v>50</v>
      </c>
      <c r="I51" s="1" t="s">
        <v>4420</v>
      </c>
      <c r="J51" s="1" t="s">
        <v>73</v>
      </c>
      <c r="K51" s="1" t="s">
        <v>86</v>
      </c>
      <c r="L51" s="79" t="str">
        <f t="shared" si="0"/>
        <v>PI493595_3__Argentina_SA_SE</v>
      </c>
    </row>
    <row r="52" spans="1:12" ht="15.75" customHeight="1" x14ac:dyDescent="0.2">
      <c r="A52" s="1" t="s">
        <v>2940</v>
      </c>
      <c r="B52" s="1" t="s">
        <v>147</v>
      </c>
      <c r="C52" s="1" t="s">
        <v>147</v>
      </c>
      <c r="D52" s="1" t="s">
        <v>2940</v>
      </c>
      <c r="F52" s="78" t="s">
        <v>3446</v>
      </c>
      <c r="G52" s="1" t="s">
        <v>3443</v>
      </c>
      <c r="H52" s="5">
        <v>51</v>
      </c>
      <c r="I52" s="1" t="s">
        <v>3444</v>
      </c>
      <c r="J52" s="1" t="s">
        <v>341</v>
      </c>
      <c r="K52" s="1" t="s">
        <v>175</v>
      </c>
      <c r="L52" s="79" t="str">
        <f t="shared" si="0"/>
        <v>PI268656_2__Zambia_A_S</v>
      </c>
    </row>
    <row r="53" spans="1:12" ht="15.75" customHeight="1" x14ac:dyDescent="0.2">
      <c r="A53" s="1" t="s">
        <v>2668</v>
      </c>
      <c r="B53" s="1" t="s">
        <v>148</v>
      </c>
      <c r="C53" s="1" t="s">
        <v>148</v>
      </c>
      <c r="D53" s="1" t="s">
        <v>2668</v>
      </c>
      <c r="F53" s="78" t="s">
        <v>5406</v>
      </c>
      <c r="G53" s="1" t="s">
        <v>4662</v>
      </c>
      <c r="H53" s="5">
        <v>52</v>
      </c>
      <c r="I53" s="1" t="s">
        <v>5405</v>
      </c>
      <c r="J53" s="1" t="s">
        <v>353</v>
      </c>
      <c r="K53" s="1" t="s">
        <v>107</v>
      </c>
      <c r="L53" s="79" t="str">
        <f t="shared" si="0"/>
        <v>PI476504_2__Nigeria_A_NW</v>
      </c>
    </row>
    <row r="54" spans="1:12" ht="15.75" customHeight="1" x14ac:dyDescent="0.2">
      <c r="A54" s="1" t="s">
        <v>2987</v>
      </c>
      <c r="B54" s="1" t="s">
        <v>150</v>
      </c>
      <c r="C54" s="1" t="s">
        <v>150</v>
      </c>
      <c r="D54" s="1" t="s">
        <v>2987</v>
      </c>
      <c r="F54" s="78" t="s">
        <v>2100</v>
      </c>
      <c r="G54" s="1" t="s">
        <v>2098</v>
      </c>
      <c r="H54" s="5">
        <v>53</v>
      </c>
      <c r="I54" s="1" t="s">
        <v>2099</v>
      </c>
      <c r="J54" s="1" t="s">
        <v>578</v>
      </c>
      <c r="K54" s="1" t="s">
        <v>816</v>
      </c>
      <c r="L54" s="79" t="str">
        <f t="shared" si="0"/>
        <v>PI268621_2__Sudan_A_NE</v>
      </c>
    </row>
    <row r="55" spans="1:12" ht="15.75" customHeight="1" x14ac:dyDescent="0.2">
      <c r="A55" s="1" t="s">
        <v>1703</v>
      </c>
      <c r="B55" s="1" t="s">
        <v>152</v>
      </c>
      <c r="C55" s="1" t="s">
        <v>152</v>
      </c>
      <c r="D55" s="1" t="s">
        <v>1703</v>
      </c>
      <c r="F55" s="78" t="s">
        <v>1460</v>
      </c>
      <c r="G55" s="1" t="s">
        <v>1457</v>
      </c>
      <c r="H55" s="5">
        <v>54</v>
      </c>
      <c r="I55" s="1" t="s">
        <v>1458</v>
      </c>
      <c r="J55" s="1" t="s">
        <v>353</v>
      </c>
      <c r="K55" s="1" t="s">
        <v>107</v>
      </c>
      <c r="L55" s="79" t="str">
        <f t="shared" si="0"/>
        <v>PI476525_2__Nigeria_A_NW</v>
      </c>
    </row>
    <row r="56" spans="1:12" ht="15.75" customHeight="1" x14ac:dyDescent="0.2">
      <c r="A56" s="1" t="s">
        <v>3068</v>
      </c>
      <c r="B56" s="1" t="s">
        <v>155</v>
      </c>
      <c r="C56" s="1" t="s">
        <v>155</v>
      </c>
      <c r="D56" s="1" t="s">
        <v>3068</v>
      </c>
      <c r="F56" s="78" t="s">
        <v>3818</v>
      </c>
      <c r="G56" s="1" t="s">
        <v>3642</v>
      </c>
      <c r="H56" s="5">
        <v>55</v>
      </c>
      <c r="I56" s="1" t="s">
        <v>3817</v>
      </c>
      <c r="J56" s="1" t="s">
        <v>578</v>
      </c>
      <c r="K56" s="1" t="s">
        <v>816</v>
      </c>
      <c r="L56" s="79" t="str">
        <f t="shared" si="0"/>
        <v>PI268593_2__Sudan_A_NE</v>
      </c>
    </row>
    <row r="57" spans="1:12" ht="15.75" customHeight="1" x14ac:dyDescent="0.2">
      <c r="A57" s="1" t="s">
        <v>1533</v>
      </c>
      <c r="B57" s="1" t="s">
        <v>156</v>
      </c>
      <c r="C57" s="1" t="s">
        <v>156</v>
      </c>
      <c r="D57" s="1" t="s">
        <v>1533</v>
      </c>
      <c r="F57" s="78" t="s">
        <v>1633</v>
      </c>
      <c r="G57" s="1" t="s">
        <v>1630</v>
      </c>
      <c r="H57" s="5">
        <v>56</v>
      </c>
      <c r="I57" s="1" t="s">
        <v>1631</v>
      </c>
      <c r="J57" s="1" t="s">
        <v>236</v>
      </c>
      <c r="K57" s="1" t="s">
        <v>253</v>
      </c>
      <c r="L57" s="79" t="str">
        <f t="shared" si="0"/>
        <v>PI478775_3__China_CN</v>
      </c>
    </row>
    <row r="58" spans="1:12" ht="15.75" customHeight="1" x14ac:dyDescent="0.2">
      <c r="A58" s="1" t="s">
        <v>1392</v>
      </c>
      <c r="B58" s="1" t="s">
        <v>157</v>
      </c>
      <c r="C58" s="1" t="s">
        <v>157</v>
      </c>
      <c r="D58" s="1" t="s">
        <v>1392</v>
      </c>
      <c r="F58" s="78" t="s">
        <v>5248</v>
      </c>
      <c r="G58" s="1" t="s">
        <v>3649</v>
      </c>
      <c r="H58" s="5">
        <v>57</v>
      </c>
      <c r="I58" s="1" t="s">
        <v>5247</v>
      </c>
      <c r="J58" s="1" t="s">
        <v>341</v>
      </c>
      <c r="K58" s="1" t="s">
        <v>175</v>
      </c>
      <c r="L58" s="79" t="str">
        <f t="shared" si="0"/>
        <v>PI268586_2__Zambia_A_S</v>
      </c>
    </row>
    <row r="59" spans="1:12" ht="15.75" customHeight="1" x14ac:dyDescent="0.2">
      <c r="A59" s="1" t="s">
        <v>3071</v>
      </c>
      <c r="B59" s="1" t="s">
        <v>158</v>
      </c>
      <c r="C59" s="1" t="s">
        <v>158</v>
      </c>
      <c r="D59" s="1" t="s">
        <v>3071</v>
      </c>
      <c r="F59" s="78" t="s">
        <v>1764</v>
      </c>
      <c r="G59" s="1" t="s">
        <v>1761</v>
      </c>
      <c r="H59" s="5">
        <v>58</v>
      </c>
      <c r="I59" s="1" t="s">
        <v>1762</v>
      </c>
      <c r="J59" s="1" t="s">
        <v>5593</v>
      </c>
      <c r="K59" s="1" t="s">
        <v>5593</v>
      </c>
      <c r="L59" s="79" t="str">
        <f t="shared" si="0"/>
        <v>PI478807_s__none_none</v>
      </c>
    </row>
    <row r="60" spans="1:12" ht="15.75" customHeight="1" x14ac:dyDescent="0.2">
      <c r="A60" s="1" t="s">
        <v>993</v>
      </c>
      <c r="B60" s="1" t="s">
        <v>159</v>
      </c>
      <c r="C60" s="1" t="s">
        <v>159</v>
      </c>
      <c r="D60" s="1" t="s">
        <v>993</v>
      </c>
      <c r="F60" s="78" t="s">
        <v>5161</v>
      </c>
      <c r="G60" s="1" t="s">
        <v>3634</v>
      </c>
      <c r="H60" s="5">
        <v>59</v>
      </c>
      <c r="I60" s="1" t="s">
        <v>5160</v>
      </c>
      <c r="J60" s="1" t="s">
        <v>341</v>
      </c>
      <c r="K60" s="1" t="s">
        <v>175</v>
      </c>
      <c r="L60" s="79" t="str">
        <f t="shared" si="0"/>
        <v>PI268560_2__Zambia_A_S</v>
      </c>
    </row>
    <row r="61" spans="1:12" ht="15.75" customHeight="1" x14ac:dyDescent="0.2">
      <c r="A61" s="1" t="s">
        <v>1002</v>
      </c>
      <c r="B61" s="1" t="s">
        <v>1003</v>
      </c>
      <c r="C61" s="1" t="s">
        <v>159</v>
      </c>
      <c r="D61" s="1" t="s">
        <v>1002</v>
      </c>
      <c r="F61" s="78" t="s">
        <v>1355</v>
      </c>
      <c r="G61" s="1" t="s">
        <v>1353</v>
      </c>
      <c r="H61" s="5">
        <v>60</v>
      </c>
      <c r="I61" s="1" t="s">
        <v>1354</v>
      </c>
      <c r="J61" s="1" t="s">
        <v>917</v>
      </c>
      <c r="K61" s="1" t="s">
        <v>175</v>
      </c>
      <c r="L61" s="79" t="str">
        <f t="shared" si="0"/>
        <v>PI481749_2__Mozambique_A_S</v>
      </c>
    </row>
    <row r="62" spans="1:12" ht="15.75" customHeight="1" x14ac:dyDescent="0.2">
      <c r="A62" s="1" t="s">
        <v>662</v>
      </c>
      <c r="B62" s="1" t="s">
        <v>166</v>
      </c>
      <c r="C62" s="1" t="s">
        <v>166</v>
      </c>
      <c r="D62" s="1" t="s">
        <v>662</v>
      </c>
      <c r="F62" s="78" t="s">
        <v>2370</v>
      </c>
      <c r="G62" s="1" t="s">
        <v>2366</v>
      </c>
      <c r="H62" s="5">
        <v>61</v>
      </c>
      <c r="I62" s="1" t="s">
        <v>2368</v>
      </c>
      <c r="J62" s="1" t="s">
        <v>947</v>
      </c>
      <c r="K62" s="1" t="s">
        <v>1308</v>
      </c>
      <c r="L62" s="79" t="str">
        <f t="shared" si="0"/>
        <v>PI264188_2__Australia_AU</v>
      </c>
    </row>
    <row r="63" spans="1:12" ht="15.75" customHeight="1" x14ac:dyDescent="0.2">
      <c r="A63" s="1" t="s">
        <v>673</v>
      </c>
      <c r="B63" s="1" t="s">
        <v>674</v>
      </c>
      <c r="C63" s="1" t="s">
        <v>166</v>
      </c>
      <c r="D63" s="1" t="s">
        <v>673</v>
      </c>
      <c r="F63" s="78" t="s">
        <v>2890</v>
      </c>
      <c r="G63" s="1" t="s">
        <v>2887</v>
      </c>
      <c r="H63" s="5">
        <v>62</v>
      </c>
      <c r="I63" s="1" t="s">
        <v>2888</v>
      </c>
      <c r="J63" s="1" t="s">
        <v>917</v>
      </c>
      <c r="K63" s="1" t="s">
        <v>175</v>
      </c>
      <c r="L63" s="79" t="str">
        <f t="shared" si="0"/>
        <v>PI481768_2__Mozambique_A_S</v>
      </c>
    </row>
    <row r="64" spans="1:12" ht="15.75" customHeight="1" x14ac:dyDescent="0.2">
      <c r="A64" s="1" t="s">
        <v>2589</v>
      </c>
      <c r="B64" s="1" t="s">
        <v>170</v>
      </c>
      <c r="C64" s="1" t="s">
        <v>170</v>
      </c>
      <c r="D64" s="1" t="s">
        <v>2589</v>
      </c>
      <c r="F64" s="78" t="s">
        <v>5193</v>
      </c>
      <c r="G64" s="1" t="s">
        <v>3605</v>
      </c>
      <c r="H64" s="5">
        <v>63</v>
      </c>
      <c r="I64" s="1" t="s">
        <v>5192</v>
      </c>
      <c r="J64" s="1" t="s">
        <v>858</v>
      </c>
      <c r="K64" s="1" t="s">
        <v>279</v>
      </c>
      <c r="L64" s="79" t="str">
        <f t="shared" si="0"/>
        <v>PI262127_3__Peru_SA_NW</v>
      </c>
    </row>
    <row r="65" spans="1:12" ht="15.75" customHeight="1" x14ac:dyDescent="0.2">
      <c r="A65" s="1" t="s">
        <v>1490</v>
      </c>
      <c r="B65" s="1" t="s">
        <v>171</v>
      </c>
      <c r="C65" s="1" t="s">
        <v>171</v>
      </c>
      <c r="D65" s="1" t="s">
        <v>1490</v>
      </c>
      <c r="F65" s="78" t="s">
        <v>5320</v>
      </c>
      <c r="G65" s="1" t="s">
        <v>3602</v>
      </c>
      <c r="H65" s="5">
        <v>64</v>
      </c>
      <c r="I65" s="1" t="s">
        <v>5319</v>
      </c>
      <c r="J65" s="1" t="s">
        <v>858</v>
      </c>
      <c r="K65" s="1" t="s">
        <v>279</v>
      </c>
      <c r="L65" s="79" t="str">
        <f t="shared" si="0"/>
        <v>PI262127_2__Peru_SA_NW</v>
      </c>
    </row>
    <row r="66" spans="1:12" ht="15.75" customHeight="1" x14ac:dyDescent="0.2">
      <c r="A66" s="1" t="s">
        <v>929</v>
      </c>
      <c r="B66" s="1" t="s">
        <v>172</v>
      </c>
      <c r="C66" s="1" t="s">
        <v>172</v>
      </c>
      <c r="D66" s="1" t="s">
        <v>929</v>
      </c>
      <c r="F66" s="78" t="s">
        <v>2866</v>
      </c>
      <c r="G66" s="1" t="s">
        <v>2863</v>
      </c>
      <c r="H66" s="5">
        <v>65</v>
      </c>
      <c r="I66" s="1" t="s">
        <v>2864</v>
      </c>
      <c r="J66" s="1" t="s">
        <v>917</v>
      </c>
      <c r="K66" s="1" t="s">
        <v>175</v>
      </c>
      <c r="L66" s="79" t="str">
        <f t="shared" si="0"/>
        <v>PI481772_2__Mozambique_A_S</v>
      </c>
    </row>
    <row r="67" spans="1:12" ht="15.75" customHeight="1" x14ac:dyDescent="0.2">
      <c r="A67" s="1" t="s">
        <v>187</v>
      </c>
      <c r="B67" s="1" t="s">
        <v>173</v>
      </c>
      <c r="C67" s="1" t="s">
        <v>173</v>
      </c>
      <c r="D67" s="1" t="s">
        <v>187</v>
      </c>
      <c r="F67" s="78" t="s">
        <v>4763</v>
      </c>
      <c r="G67" s="1" t="s">
        <v>3577</v>
      </c>
      <c r="H67" s="5">
        <v>66</v>
      </c>
      <c r="I67" s="1" t="s">
        <v>5594</v>
      </c>
      <c r="J67" s="1" t="s">
        <v>1480</v>
      </c>
      <c r="K67" s="1" t="s">
        <v>279</v>
      </c>
      <c r="L67" s="79" t="str">
        <f t="shared" si="0"/>
        <v>PI262103_2__Bolivia_SA_NW</v>
      </c>
    </row>
    <row r="68" spans="1:12" ht="15.75" customHeight="1" x14ac:dyDescent="0.2">
      <c r="A68" s="1" t="s">
        <v>566</v>
      </c>
      <c r="B68" s="1" t="s">
        <v>176</v>
      </c>
      <c r="C68" s="1" t="s">
        <v>176</v>
      </c>
      <c r="D68" s="1" t="s">
        <v>566</v>
      </c>
      <c r="F68" s="78" t="s">
        <v>2857</v>
      </c>
      <c r="G68" s="1" t="s">
        <v>2853</v>
      </c>
      <c r="H68" s="5">
        <v>67</v>
      </c>
      <c r="I68" s="1" t="s">
        <v>2854</v>
      </c>
      <c r="J68" s="1" t="s">
        <v>917</v>
      </c>
      <c r="K68" s="1" t="s">
        <v>175</v>
      </c>
      <c r="L68" s="79" t="str">
        <f t="shared" si="0"/>
        <v>PI481802_2__Mozambique_A_S</v>
      </c>
    </row>
    <row r="69" spans="1:12" ht="15.75" customHeight="1" x14ac:dyDescent="0.2">
      <c r="A69" s="1" t="s">
        <v>1468</v>
      </c>
      <c r="B69" s="1" t="s">
        <v>177</v>
      </c>
      <c r="C69" s="1" t="s">
        <v>177</v>
      </c>
      <c r="D69" s="1" t="s">
        <v>1468</v>
      </c>
      <c r="F69" s="78" t="s">
        <v>4886</v>
      </c>
      <c r="G69" s="1" t="s">
        <v>3543</v>
      </c>
      <c r="H69" s="5">
        <v>68</v>
      </c>
      <c r="I69" s="1" t="s">
        <v>4883</v>
      </c>
      <c r="J69" s="1" t="s">
        <v>296</v>
      </c>
      <c r="K69" s="1" t="s">
        <v>86</v>
      </c>
      <c r="L69" s="79" t="str">
        <f t="shared" si="0"/>
        <v>PI262019_2__Paraguay_SA_SE</v>
      </c>
    </row>
    <row r="70" spans="1:12" ht="15.75" customHeight="1" x14ac:dyDescent="0.2">
      <c r="A70" s="1" t="s">
        <v>730</v>
      </c>
      <c r="B70" s="1" t="s">
        <v>180</v>
      </c>
      <c r="C70" s="1" t="s">
        <v>180</v>
      </c>
      <c r="D70" s="1" t="s">
        <v>730</v>
      </c>
      <c r="F70" s="78" t="s">
        <v>2714</v>
      </c>
      <c r="G70" s="1" t="s">
        <v>2711</v>
      </c>
      <c r="H70" s="5">
        <v>69</v>
      </c>
      <c r="I70" s="1" t="s">
        <v>2712</v>
      </c>
      <c r="J70" s="1" t="s">
        <v>174</v>
      </c>
      <c r="K70" s="1" t="s">
        <v>175</v>
      </c>
      <c r="L70" s="79" t="str">
        <f t="shared" si="0"/>
        <v>PI482070_2__Zimbabwe_A_S</v>
      </c>
    </row>
    <row r="71" spans="1:12" ht="15.75" customHeight="1" x14ac:dyDescent="0.2">
      <c r="A71" s="1" t="s">
        <v>2843</v>
      </c>
      <c r="B71" s="1" t="s">
        <v>181</v>
      </c>
      <c r="C71" s="1" t="s">
        <v>181</v>
      </c>
      <c r="D71" s="1" t="s">
        <v>2843</v>
      </c>
      <c r="F71" s="78" t="s">
        <v>5270</v>
      </c>
      <c r="G71" s="1" t="s">
        <v>3475</v>
      </c>
      <c r="H71" s="5">
        <v>70</v>
      </c>
      <c r="I71" s="1" t="s">
        <v>5595</v>
      </c>
      <c r="J71" s="1" t="s">
        <v>73</v>
      </c>
      <c r="K71" s="1" t="s">
        <v>86</v>
      </c>
      <c r="L71" s="79" t="str">
        <f t="shared" si="0"/>
        <v>PI261919_2__Argentina_SA_SE</v>
      </c>
    </row>
    <row r="72" spans="1:12" ht="15.75" customHeight="1" x14ac:dyDescent="0.2">
      <c r="A72" s="1" t="s">
        <v>2710</v>
      </c>
      <c r="B72" s="1" t="s">
        <v>4046</v>
      </c>
      <c r="C72" s="1" t="s">
        <v>181</v>
      </c>
      <c r="D72" s="1" t="s">
        <v>2710</v>
      </c>
      <c r="F72" s="78" t="s">
        <v>665</v>
      </c>
      <c r="G72" s="1" t="s">
        <v>662</v>
      </c>
      <c r="H72" s="5">
        <v>71</v>
      </c>
      <c r="I72" s="1">
        <v>196610</v>
      </c>
      <c r="J72" s="1" t="s">
        <v>106</v>
      </c>
      <c r="K72" s="1" t="s">
        <v>107</v>
      </c>
      <c r="L72" s="79" t="str">
        <f t="shared" si="0"/>
        <v>PI196610_1__Senegal_A_NW</v>
      </c>
    </row>
    <row r="73" spans="1:12" ht="15.75" customHeight="1" x14ac:dyDescent="0.2">
      <c r="A73" s="1" t="s">
        <v>2753</v>
      </c>
      <c r="B73" s="1" t="s">
        <v>4053</v>
      </c>
      <c r="C73" s="1" t="s">
        <v>181</v>
      </c>
      <c r="D73" s="1" t="s">
        <v>2753</v>
      </c>
      <c r="F73" s="78" t="s">
        <v>1833</v>
      </c>
      <c r="G73" s="1" t="s">
        <v>1831</v>
      </c>
      <c r="H73" s="5">
        <v>72</v>
      </c>
      <c r="I73" s="1">
        <v>270905</v>
      </c>
      <c r="J73" s="1" t="s">
        <v>341</v>
      </c>
      <c r="K73" s="1" t="s">
        <v>175</v>
      </c>
      <c r="L73" s="79" t="str">
        <f t="shared" si="0"/>
        <v>PI270905_1__Zambia_A_S</v>
      </c>
    </row>
    <row r="74" spans="1:12" ht="15.75" customHeight="1" x14ac:dyDescent="0.2">
      <c r="A74" s="1" t="s">
        <v>436</v>
      </c>
      <c r="B74" s="1" t="s">
        <v>182</v>
      </c>
      <c r="C74" s="1" t="s">
        <v>182</v>
      </c>
      <c r="D74" s="1" t="s">
        <v>436</v>
      </c>
      <c r="F74" s="78" t="s">
        <v>2591</v>
      </c>
      <c r="G74" s="1" t="s">
        <v>2589</v>
      </c>
      <c r="H74" s="5">
        <v>73</v>
      </c>
      <c r="I74" s="1">
        <v>196613</v>
      </c>
      <c r="J74" s="1" t="s">
        <v>106</v>
      </c>
      <c r="K74" s="1" t="s">
        <v>107</v>
      </c>
      <c r="L74" s="79" t="str">
        <f t="shared" si="0"/>
        <v>PI196613_s__Senegal_A_NW</v>
      </c>
    </row>
    <row r="75" spans="1:12" ht="15.75" customHeight="1" x14ac:dyDescent="0.2">
      <c r="A75" s="1" t="s">
        <v>2837</v>
      </c>
      <c r="B75" s="1" t="s">
        <v>183</v>
      </c>
      <c r="C75" s="1" t="s">
        <v>183</v>
      </c>
      <c r="D75" s="1" t="s">
        <v>2837</v>
      </c>
      <c r="F75" s="78" t="s">
        <v>3927</v>
      </c>
      <c r="G75" s="1" t="s">
        <v>3850</v>
      </c>
      <c r="H75" s="5">
        <v>74</v>
      </c>
      <c r="I75" s="1">
        <v>270879</v>
      </c>
      <c r="J75" s="1" t="s">
        <v>341</v>
      </c>
      <c r="K75" s="1" t="s">
        <v>175</v>
      </c>
      <c r="L75" s="79" t="str">
        <f t="shared" si="0"/>
        <v>PI270879_s__Zambia_A_S</v>
      </c>
    </row>
    <row r="76" spans="1:12" ht="15.75" customHeight="1" x14ac:dyDescent="0.2">
      <c r="A76" s="1" t="s">
        <v>756</v>
      </c>
      <c r="B76" s="1" t="s">
        <v>186</v>
      </c>
      <c r="C76" s="1" t="s">
        <v>186</v>
      </c>
      <c r="D76" s="1" t="s">
        <v>756</v>
      </c>
      <c r="F76" s="78" t="s">
        <v>1492</v>
      </c>
      <c r="G76" s="1" t="s">
        <v>1490</v>
      </c>
      <c r="H76" s="5">
        <v>75</v>
      </c>
      <c r="I76" s="1">
        <v>196621</v>
      </c>
      <c r="J76" s="1" t="s">
        <v>106</v>
      </c>
      <c r="K76" s="1" t="s">
        <v>107</v>
      </c>
      <c r="L76" s="79" t="str">
        <f t="shared" si="0"/>
        <v>PI196621_s__Senegal_A_NW</v>
      </c>
    </row>
    <row r="77" spans="1:12" ht="15.75" customHeight="1" x14ac:dyDescent="0.2">
      <c r="A77" s="1" t="s">
        <v>3090</v>
      </c>
      <c r="B77" s="1" t="s">
        <v>188</v>
      </c>
      <c r="C77" s="1" t="s">
        <v>188</v>
      </c>
      <c r="D77" s="1" t="s">
        <v>3090</v>
      </c>
      <c r="F77" s="78" t="s">
        <v>1416</v>
      </c>
      <c r="G77" s="1" t="s">
        <v>1415</v>
      </c>
      <c r="H77" s="5">
        <v>76</v>
      </c>
      <c r="I77" s="1">
        <v>270856</v>
      </c>
      <c r="J77" s="1" t="s">
        <v>341</v>
      </c>
      <c r="K77" s="1" t="s">
        <v>175</v>
      </c>
      <c r="L77" s="79" t="str">
        <f t="shared" si="0"/>
        <v>PI270856_s__Zambia_A_S</v>
      </c>
    </row>
    <row r="78" spans="1:12" ht="15.75" customHeight="1" x14ac:dyDescent="0.2">
      <c r="A78" s="1" t="s">
        <v>266</v>
      </c>
      <c r="B78" s="1" t="s">
        <v>191</v>
      </c>
      <c r="C78" s="1" t="s">
        <v>191</v>
      </c>
      <c r="D78" s="1" t="s">
        <v>266</v>
      </c>
      <c r="F78" s="78" t="s">
        <v>932</v>
      </c>
      <c r="G78" s="1" t="s">
        <v>929</v>
      </c>
      <c r="H78" s="5">
        <v>77</v>
      </c>
      <c r="I78" s="1">
        <v>196622</v>
      </c>
      <c r="J78" s="1" t="s">
        <v>933</v>
      </c>
      <c r="K78" s="1" t="s">
        <v>107</v>
      </c>
      <c r="L78" s="79" t="str">
        <f t="shared" si="0"/>
        <v>PI196622_s__Ivory_Coast_A_NW</v>
      </c>
    </row>
    <row r="79" spans="1:12" ht="15.75" customHeight="1" x14ac:dyDescent="0.2">
      <c r="A79" s="1" t="s">
        <v>599</v>
      </c>
      <c r="B79" s="1" t="s">
        <v>192</v>
      </c>
      <c r="C79" s="1" t="s">
        <v>192</v>
      </c>
      <c r="D79" s="1" t="s">
        <v>599</v>
      </c>
      <c r="F79" s="78" t="s">
        <v>5391</v>
      </c>
      <c r="G79" s="1" t="s">
        <v>3847</v>
      </c>
      <c r="H79" s="5">
        <v>78</v>
      </c>
      <c r="I79" s="1">
        <v>270835</v>
      </c>
      <c r="J79" s="1" t="s">
        <v>341</v>
      </c>
      <c r="K79" s="1" t="s">
        <v>175</v>
      </c>
      <c r="L79" s="79" t="str">
        <f t="shared" si="0"/>
        <v>PI270835_s__Zambia_A_S</v>
      </c>
    </row>
    <row r="80" spans="1:12" ht="15.75" customHeight="1" x14ac:dyDescent="0.2">
      <c r="A80" s="1" t="s">
        <v>1515</v>
      </c>
      <c r="B80" s="1" t="s">
        <v>193</v>
      </c>
      <c r="C80" s="1" t="s">
        <v>193</v>
      </c>
      <c r="D80" s="1" t="s">
        <v>1515</v>
      </c>
      <c r="F80" s="78" t="s">
        <v>208</v>
      </c>
      <c r="G80" s="1" t="s">
        <v>187</v>
      </c>
      <c r="H80" s="5">
        <v>79</v>
      </c>
      <c r="I80" s="1">
        <v>196635</v>
      </c>
      <c r="J80" s="1" t="s">
        <v>199</v>
      </c>
      <c r="K80" s="1" t="s">
        <v>175</v>
      </c>
      <c r="L80" s="79" t="str">
        <f t="shared" si="0"/>
        <v>PI196635_s__Madagascar_A_S</v>
      </c>
    </row>
    <row r="81" spans="1:12" ht="15.75" customHeight="1" x14ac:dyDescent="0.2">
      <c r="A81" s="1" t="s">
        <v>525</v>
      </c>
      <c r="B81" s="1" t="s">
        <v>526</v>
      </c>
      <c r="C81" s="1" t="s">
        <v>193</v>
      </c>
      <c r="D81" s="1" t="s">
        <v>525</v>
      </c>
      <c r="F81" s="78" t="s">
        <v>5341</v>
      </c>
      <c r="G81" s="1" t="s">
        <v>3840</v>
      </c>
      <c r="H81" s="5">
        <v>80</v>
      </c>
      <c r="I81" s="1">
        <v>270830</v>
      </c>
      <c r="J81" s="1" t="s">
        <v>341</v>
      </c>
      <c r="K81" s="1" t="s">
        <v>175</v>
      </c>
      <c r="L81" s="79" t="str">
        <f t="shared" si="0"/>
        <v>PI270830_1__Zambia_A_S</v>
      </c>
    </row>
    <row r="82" spans="1:12" ht="15.75" customHeight="1" x14ac:dyDescent="0.2">
      <c r="A82" s="1" t="s">
        <v>2990</v>
      </c>
      <c r="B82" s="1" t="s">
        <v>194</v>
      </c>
      <c r="C82" s="1" t="s">
        <v>194</v>
      </c>
      <c r="D82" s="1" t="s">
        <v>2990</v>
      </c>
      <c r="F82" s="78" t="s">
        <v>567</v>
      </c>
      <c r="G82" s="1" t="s">
        <v>566</v>
      </c>
      <c r="H82" s="5">
        <v>81</v>
      </c>
      <c r="I82" s="1">
        <v>196641</v>
      </c>
      <c r="J82" s="1" t="s">
        <v>569</v>
      </c>
      <c r="K82" s="1" t="s">
        <v>801</v>
      </c>
      <c r="L82" s="79" t="str">
        <f t="shared" si="0"/>
        <v>PI196641_s__Morocco_A_N</v>
      </c>
    </row>
    <row r="83" spans="1:12" ht="15.75" customHeight="1" x14ac:dyDescent="0.2">
      <c r="A83" s="1" t="s">
        <v>591</v>
      </c>
      <c r="B83" s="1" t="s">
        <v>195</v>
      </c>
      <c r="C83" s="1" t="s">
        <v>195</v>
      </c>
      <c r="D83" s="1" t="s">
        <v>591</v>
      </c>
      <c r="F83" s="78" t="s">
        <v>5256</v>
      </c>
      <c r="G83" s="1" t="s">
        <v>3836</v>
      </c>
      <c r="H83" s="5">
        <v>82</v>
      </c>
      <c r="I83" s="1">
        <v>270821</v>
      </c>
      <c r="J83" s="1" t="s">
        <v>341</v>
      </c>
      <c r="K83" s="1" t="s">
        <v>175</v>
      </c>
      <c r="L83" s="79" t="str">
        <f t="shared" si="0"/>
        <v>PI270821_s__Zambia_A_S</v>
      </c>
    </row>
    <row r="84" spans="1:12" ht="15.75" customHeight="1" x14ac:dyDescent="0.2">
      <c r="A84" s="1" t="s">
        <v>1707</v>
      </c>
      <c r="B84" s="1" t="s">
        <v>1708</v>
      </c>
      <c r="C84" s="1" t="s">
        <v>195</v>
      </c>
      <c r="D84" s="1" t="s">
        <v>1707</v>
      </c>
      <c r="F84" s="78" t="s">
        <v>1470</v>
      </c>
      <c r="G84" s="1" t="s">
        <v>1468</v>
      </c>
      <c r="H84" s="5">
        <v>83</v>
      </c>
      <c r="I84" s="1">
        <v>196644</v>
      </c>
      <c r="J84" s="1" t="s">
        <v>213</v>
      </c>
      <c r="K84" s="1" t="s">
        <v>175</v>
      </c>
      <c r="L84" s="79" t="str">
        <f t="shared" si="0"/>
        <v>PI196644_s__South_Africa_A_S</v>
      </c>
    </row>
    <row r="85" spans="1:12" ht="15.75" customHeight="1" x14ac:dyDescent="0.2">
      <c r="A85" s="1" t="s">
        <v>1011</v>
      </c>
      <c r="B85" s="1" t="s">
        <v>197</v>
      </c>
      <c r="C85" s="1" t="s">
        <v>197</v>
      </c>
      <c r="D85" s="1" t="s">
        <v>1011</v>
      </c>
      <c r="F85" s="78" t="s">
        <v>1320</v>
      </c>
      <c r="G85" s="1" t="s">
        <v>1319</v>
      </c>
      <c r="H85" s="5">
        <v>84</v>
      </c>
      <c r="I85" s="1">
        <v>270810</v>
      </c>
      <c r="J85" s="1" t="s">
        <v>341</v>
      </c>
      <c r="K85" s="1" t="s">
        <v>175</v>
      </c>
      <c r="L85" s="79" t="str">
        <f t="shared" si="0"/>
        <v>PI270810_1__Zambia_A_S</v>
      </c>
    </row>
    <row r="86" spans="1:12" ht="15.75" customHeight="1" x14ac:dyDescent="0.2">
      <c r="A86" s="1" t="s">
        <v>694</v>
      </c>
      <c r="B86" s="1" t="s">
        <v>200</v>
      </c>
      <c r="C86" s="1" t="s">
        <v>200</v>
      </c>
      <c r="D86" s="1" t="s">
        <v>694</v>
      </c>
      <c r="F86" s="78" t="s">
        <v>732</v>
      </c>
      <c r="G86" s="1" t="s">
        <v>730</v>
      </c>
      <c r="H86" s="5">
        <v>85</v>
      </c>
      <c r="I86" s="1">
        <v>196645</v>
      </c>
      <c r="J86" s="1" t="s">
        <v>213</v>
      </c>
      <c r="K86" s="1" t="s">
        <v>175</v>
      </c>
      <c r="L86" s="79" t="str">
        <f t="shared" si="0"/>
        <v>PI196645_s__South_Africa_A_S</v>
      </c>
    </row>
    <row r="87" spans="1:12" ht="15.75" customHeight="1" x14ac:dyDescent="0.2">
      <c r="A87" s="1" t="s">
        <v>711</v>
      </c>
      <c r="B87" s="1" t="s">
        <v>712</v>
      </c>
      <c r="C87" s="1" t="s">
        <v>200</v>
      </c>
      <c r="D87" s="1" t="s">
        <v>711</v>
      </c>
      <c r="F87" s="78" t="s">
        <v>1260</v>
      </c>
      <c r="G87" s="1" t="s">
        <v>1257</v>
      </c>
      <c r="H87" s="5">
        <v>86</v>
      </c>
      <c r="I87" s="1">
        <v>270801</v>
      </c>
      <c r="J87" s="1" t="s">
        <v>341</v>
      </c>
      <c r="K87" s="1" t="s">
        <v>175</v>
      </c>
      <c r="L87" s="79" t="str">
        <f t="shared" si="0"/>
        <v>PI270801_1__Zambia_A_S</v>
      </c>
    </row>
    <row r="88" spans="1:12" ht="15.75" customHeight="1" x14ac:dyDescent="0.2">
      <c r="A88" s="1" t="s">
        <v>703</v>
      </c>
      <c r="B88" s="1" t="s">
        <v>704</v>
      </c>
      <c r="C88" s="1" t="s">
        <v>200</v>
      </c>
      <c r="D88" s="1" t="s">
        <v>703</v>
      </c>
      <c r="F88" s="78" t="s">
        <v>438</v>
      </c>
      <c r="G88" s="1" t="s">
        <v>436</v>
      </c>
      <c r="H88" s="5">
        <v>87</v>
      </c>
      <c r="I88" s="1">
        <v>196662</v>
      </c>
      <c r="J88" s="1" t="s">
        <v>440</v>
      </c>
      <c r="K88" s="1" t="s">
        <v>107</v>
      </c>
      <c r="L88" s="79" t="str">
        <f t="shared" si="0"/>
        <v>PI196662_s__Mali_A_NW</v>
      </c>
    </row>
    <row r="89" spans="1:12" ht="15.75" customHeight="1" x14ac:dyDescent="0.2">
      <c r="A89" s="1" t="s">
        <v>720</v>
      </c>
      <c r="B89" s="1" t="s">
        <v>721</v>
      </c>
      <c r="C89" s="1" t="s">
        <v>200</v>
      </c>
      <c r="D89" s="1" t="s">
        <v>720</v>
      </c>
      <c r="F89" s="78" t="s">
        <v>1406</v>
      </c>
      <c r="G89" s="1" t="s">
        <v>1405</v>
      </c>
      <c r="H89" s="5">
        <v>88</v>
      </c>
      <c r="I89" s="1">
        <v>270798</v>
      </c>
      <c r="J89" s="1" t="s">
        <v>341</v>
      </c>
      <c r="K89" s="1" t="s">
        <v>175</v>
      </c>
      <c r="L89" s="79" t="str">
        <f t="shared" si="0"/>
        <v>PI270798_s__Zambia_A_S</v>
      </c>
    </row>
    <row r="90" spans="1:12" ht="15.75" customHeight="1" x14ac:dyDescent="0.2">
      <c r="A90" s="1" t="s">
        <v>3105</v>
      </c>
      <c r="B90" s="1" t="s">
        <v>202</v>
      </c>
      <c r="C90" s="1" t="s">
        <v>202</v>
      </c>
      <c r="D90" s="1" t="s">
        <v>3105</v>
      </c>
      <c r="F90" s="78" t="s">
        <v>2840</v>
      </c>
      <c r="G90" s="1" t="s">
        <v>2837</v>
      </c>
      <c r="H90" s="5">
        <v>89</v>
      </c>
      <c r="I90" s="1">
        <v>196668</v>
      </c>
      <c r="J90" s="1" t="s">
        <v>440</v>
      </c>
      <c r="K90" s="1" t="s">
        <v>107</v>
      </c>
      <c r="L90" s="79" t="str">
        <f t="shared" si="0"/>
        <v>PI196668_s__Mali_A_NW</v>
      </c>
    </row>
    <row r="91" spans="1:12" ht="15.75" customHeight="1" x14ac:dyDescent="0.2">
      <c r="A91" s="1" t="s">
        <v>3111</v>
      </c>
      <c r="B91" s="1" t="s">
        <v>203</v>
      </c>
      <c r="C91" s="1" t="s">
        <v>203</v>
      </c>
      <c r="D91" s="1" t="s">
        <v>3111</v>
      </c>
      <c r="F91" s="78" t="s">
        <v>1317</v>
      </c>
      <c r="G91" s="1" t="s">
        <v>1316</v>
      </c>
      <c r="H91" s="5">
        <v>90</v>
      </c>
      <c r="I91" s="1">
        <v>270791</v>
      </c>
      <c r="J91" s="1" t="s">
        <v>341</v>
      </c>
      <c r="K91" s="1" t="s">
        <v>175</v>
      </c>
      <c r="L91" s="79" t="str">
        <f t="shared" si="0"/>
        <v>PI270791_s__Zambia_A_S</v>
      </c>
    </row>
    <row r="92" spans="1:12" ht="15.75" customHeight="1" x14ac:dyDescent="0.2">
      <c r="A92" s="1" t="s">
        <v>2847</v>
      </c>
      <c r="B92" s="1" t="s">
        <v>4137</v>
      </c>
      <c r="C92" s="1" t="s">
        <v>203</v>
      </c>
      <c r="D92" s="1" t="s">
        <v>2847</v>
      </c>
      <c r="F92" s="78" t="s">
        <v>760</v>
      </c>
      <c r="G92" s="1" t="s">
        <v>756</v>
      </c>
      <c r="H92" s="5">
        <v>91</v>
      </c>
      <c r="I92" s="1">
        <v>196673</v>
      </c>
      <c r="J92" s="1" t="s">
        <v>440</v>
      </c>
      <c r="K92" s="1" t="s">
        <v>107</v>
      </c>
      <c r="L92" s="79" t="str">
        <f t="shared" si="0"/>
        <v>PI196673_s__Mali_A_NW</v>
      </c>
    </row>
    <row r="93" spans="1:12" ht="15.75" customHeight="1" x14ac:dyDescent="0.2">
      <c r="A93" s="1" t="s">
        <v>3115</v>
      </c>
      <c r="B93" s="1" t="s">
        <v>204</v>
      </c>
      <c r="C93" s="1" t="s">
        <v>204</v>
      </c>
      <c r="D93" s="1" t="s">
        <v>3115</v>
      </c>
      <c r="F93" s="78" t="s">
        <v>1268</v>
      </c>
      <c r="G93" s="1" t="s">
        <v>1265</v>
      </c>
      <c r="H93" s="5">
        <v>92</v>
      </c>
      <c r="I93" s="1">
        <v>270786</v>
      </c>
      <c r="J93" s="1" t="s">
        <v>341</v>
      </c>
      <c r="K93" s="1" t="s">
        <v>175</v>
      </c>
      <c r="L93" s="79" t="str">
        <f t="shared" si="0"/>
        <v>PI270786_s__Zambia_A_S</v>
      </c>
    </row>
    <row r="94" spans="1:12" ht="15.75" customHeight="1" x14ac:dyDescent="0.2">
      <c r="A94" s="1" t="s">
        <v>1889</v>
      </c>
      <c r="B94" s="1" t="s">
        <v>206</v>
      </c>
      <c r="C94" s="1" t="s">
        <v>206</v>
      </c>
      <c r="D94" s="1" t="s">
        <v>1889</v>
      </c>
      <c r="F94" s="78" t="s">
        <v>4702</v>
      </c>
      <c r="G94" s="1" t="s">
        <v>3090</v>
      </c>
      <c r="H94" s="5">
        <v>93</v>
      </c>
      <c r="I94" s="1">
        <v>196691</v>
      </c>
      <c r="J94" s="1" t="s">
        <v>1975</v>
      </c>
      <c r="K94" s="1" t="s">
        <v>1330</v>
      </c>
      <c r="L94" s="79" t="str">
        <f t="shared" si="0"/>
        <v>PI196691_s__Zaire_A_C</v>
      </c>
    </row>
    <row r="95" spans="1:12" ht="15.75" customHeight="1" x14ac:dyDescent="0.2">
      <c r="A95" s="1" t="s">
        <v>3123</v>
      </c>
      <c r="B95" s="1" t="s">
        <v>3368</v>
      </c>
      <c r="C95" s="1" t="s">
        <v>206</v>
      </c>
      <c r="D95" s="1" t="s">
        <v>3123</v>
      </c>
      <c r="F95" s="78" t="s">
        <v>2432</v>
      </c>
      <c r="G95" s="1" t="s">
        <v>2195</v>
      </c>
      <c r="H95" s="5">
        <v>94</v>
      </c>
      <c r="I95" s="1">
        <v>270783</v>
      </c>
      <c r="J95" s="1" t="s">
        <v>341</v>
      </c>
      <c r="K95" s="1" t="s">
        <v>175</v>
      </c>
      <c r="L95" s="79" t="str">
        <f t="shared" si="0"/>
        <v>PI270783_s__Zambia_A_S</v>
      </c>
    </row>
    <row r="96" spans="1:12" ht="15.75" customHeight="1" x14ac:dyDescent="0.2">
      <c r="A96" s="1" t="s">
        <v>2229</v>
      </c>
      <c r="B96" s="1" t="s">
        <v>2230</v>
      </c>
      <c r="C96" s="1" t="s">
        <v>206</v>
      </c>
      <c r="D96" s="1" t="s">
        <v>2229</v>
      </c>
      <c r="F96" s="78" t="s">
        <v>5207</v>
      </c>
      <c r="G96" s="1" t="s">
        <v>4734</v>
      </c>
      <c r="H96" s="5">
        <v>95</v>
      </c>
      <c r="I96" s="1" t="s">
        <v>5206</v>
      </c>
      <c r="J96" s="1" t="s">
        <v>174</v>
      </c>
      <c r="K96" s="1" t="s">
        <v>175</v>
      </c>
      <c r="L96" s="79" t="str">
        <f t="shared" si="0"/>
        <v>PI482142_3__Zimbabwe_A_S</v>
      </c>
    </row>
    <row r="97" spans="1:12" ht="15.75" customHeight="1" x14ac:dyDescent="0.2">
      <c r="A97" s="1" t="s">
        <v>3055</v>
      </c>
      <c r="B97" s="1" t="s">
        <v>207</v>
      </c>
      <c r="C97" s="1" t="s">
        <v>207</v>
      </c>
      <c r="D97" s="1" t="s">
        <v>3055</v>
      </c>
      <c r="F97" s="78" t="s">
        <v>5268</v>
      </c>
      <c r="G97" s="1" t="s">
        <v>3479</v>
      </c>
      <c r="H97" s="5">
        <v>96</v>
      </c>
      <c r="I97" s="1" t="s">
        <v>5595</v>
      </c>
      <c r="J97" s="1" t="s">
        <v>73</v>
      </c>
      <c r="K97" s="1" t="s">
        <v>86</v>
      </c>
      <c r="L97" s="79" t="str">
        <f t="shared" si="0"/>
        <v>PI261919_3__Argentina_SA_SE</v>
      </c>
    </row>
    <row r="98" spans="1:12" ht="15.75" customHeight="1" x14ac:dyDescent="0.2">
      <c r="A98" s="1" t="s">
        <v>1605</v>
      </c>
      <c r="B98" s="1" t="s">
        <v>210</v>
      </c>
      <c r="C98" s="1" t="s">
        <v>210</v>
      </c>
      <c r="D98" s="1" t="s">
        <v>1605</v>
      </c>
      <c r="F98" s="78" t="s">
        <v>5203</v>
      </c>
      <c r="G98" s="1" t="s">
        <v>4742</v>
      </c>
      <c r="H98" s="5">
        <v>97</v>
      </c>
      <c r="I98" s="1" t="s">
        <v>5202</v>
      </c>
      <c r="J98" s="1" t="s">
        <v>174</v>
      </c>
      <c r="K98" s="1" t="s">
        <v>175</v>
      </c>
      <c r="L98" s="79" t="str">
        <f t="shared" si="0"/>
        <v>PI482195_2__Zimbabwe_A_S</v>
      </c>
    </row>
    <row r="99" spans="1:12" ht="15.75" customHeight="1" x14ac:dyDescent="0.2">
      <c r="A99" s="1" t="s">
        <v>3132</v>
      </c>
      <c r="B99" s="1" t="s">
        <v>211</v>
      </c>
      <c r="C99" s="1" t="s">
        <v>211</v>
      </c>
      <c r="D99" s="1" t="s">
        <v>3132</v>
      </c>
      <c r="F99" s="78" t="s">
        <v>2124</v>
      </c>
      <c r="G99" s="1" t="s">
        <v>2121</v>
      </c>
      <c r="H99" s="5">
        <v>98</v>
      </c>
      <c r="I99" s="1" t="s">
        <v>2122</v>
      </c>
      <c r="J99" s="1" t="s">
        <v>858</v>
      </c>
      <c r="K99" s="1" t="s">
        <v>279</v>
      </c>
      <c r="L99" s="79" t="str">
        <f t="shared" si="0"/>
        <v>PI259748_2__Peru_SA_NW</v>
      </c>
    </row>
    <row r="100" spans="1:12" ht="15.75" customHeight="1" x14ac:dyDescent="0.2">
      <c r="A100" s="1" t="s">
        <v>2755</v>
      </c>
      <c r="B100" s="1" t="s">
        <v>4102</v>
      </c>
      <c r="C100" s="1" t="s">
        <v>211</v>
      </c>
      <c r="D100" s="1" t="s">
        <v>2755</v>
      </c>
      <c r="F100" s="78" t="s">
        <v>5209</v>
      </c>
      <c r="G100" s="1" t="s">
        <v>4747</v>
      </c>
      <c r="H100" s="5">
        <v>99</v>
      </c>
      <c r="I100" s="1" t="s">
        <v>5208</v>
      </c>
      <c r="J100" s="1" t="s">
        <v>174</v>
      </c>
      <c r="K100" s="1" t="s">
        <v>175</v>
      </c>
      <c r="L100" s="79" t="str">
        <f t="shared" si="0"/>
        <v>PI482210_2__Zimbabwe_A_S</v>
      </c>
    </row>
    <row r="101" spans="1:12" ht="15.75" customHeight="1" x14ac:dyDescent="0.2">
      <c r="A101" s="1" t="s">
        <v>3061</v>
      </c>
      <c r="B101" s="1" t="s">
        <v>212</v>
      </c>
      <c r="C101" s="1" t="s">
        <v>212</v>
      </c>
      <c r="D101" s="1" t="s">
        <v>3061</v>
      </c>
      <c r="F101" s="78" t="s">
        <v>3956</v>
      </c>
      <c r="G101" s="1" t="s">
        <v>3381</v>
      </c>
      <c r="H101" s="5">
        <v>100</v>
      </c>
      <c r="I101" s="1" t="s">
        <v>3954</v>
      </c>
      <c r="J101" s="1" t="s">
        <v>169</v>
      </c>
      <c r="K101" s="1" t="s">
        <v>279</v>
      </c>
      <c r="L101" s="79" t="str">
        <f t="shared" si="0"/>
        <v>PI259665_2__Cuba_SA_NW</v>
      </c>
    </row>
    <row r="102" spans="1:12" ht="15.75" customHeight="1" x14ac:dyDescent="0.2">
      <c r="A102" s="1" t="s">
        <v>3137</v>
      </c>
      <c r="B102" s="1" t="s">
        <v>214</v>
      </c>
      <c r="C102" s="1" t="s">
        <v>214</v>
      </c>
      <c r="D102" s="1" t="s">
        <v>3137</v>
      </c>
      <c r="F102" s="78" t="s">
        <v>1202</v>
      </c>
      <c r="G102" s="1" t="s">
        <v>1199</v>
      </c>
      <c r="H102" s="5">
        <v>101</v>
      </c>
      <c r="I102" s="1" t="s">
        <v>1200</v>
      </c>
      <c r="J102" s="1" t="s">
        <v>174</v>
      </c>
      <c r="K102" s="1" t="s">
        <v>175</v>
      </c>
      <c r="L102" s="79" t="str">
        <f t="shared" si="0"/>
        <v>PI482212_2__Zimbabwe_A_S</v>
      </c>
    </row>
    <row r="103" spans="1:12" ht="15.75" customHeight="1" x14ac:dyDescent="0.2">
      <c r="A103" s="1" t="s">
        <v>3140</v>
      </c>
      <c r="B103" s="1" t="s">
        <v>3881</v>
      </c>
      <c r="C103" s="1" t="s">
        <v>214</v>
      </c>
      <c r="D103" s="1" t="s">
        <v>3140</v>
      </c>
      <c r="F103" s="78" t="s">
        <v>2535</v>
      </c>
      <c r="G103" s="1" t="s">
        <v>2231</v>
      </c>
      <c r="H103" s="5">
        <v>102</v>
      </c>
      <c r="I103" s="1" t="s">
        <v>2533</v>
      </c>
      <c r="J103" s="1" t="s">
        <v>44</v>
      </c>
      <c r="K103" s="1" t="s">
        <v>45</v>
      </c>
      <c r="L103" s="79" t="str">
        <f t="shared" si="0"/>
        <v>PI248760_2__India_IN</v>
      </c>
    </row>
    <row r="104" spans="1:12" ht="15.75" customHeight="1" x14ac:dyDescent="0.2">
      <c r="A104" s="1" t="s">
        <v>3144</v>
      </c>
      <c r="B104" s="1" t="s">
        <v>3875</v>
      </c>
      <c r="C104" s="1" t="s">
        <v>214</v>
      </c>
      <c r="D104" s="1" t="s">
        <v>3144</v>
      </c>
      <c r="F104" s="78" t="s">
        <v>2759</v>
      </c>
      <c r="G104" s="1" t="s">
        <v>2757</v>
      </c>
      <c r="H104" s="5">
        <v>103</v>
      </c>
      <c r="I104" s="1" t="s">
        <v>2758</v>
      </c>
      <c r="J104" s="1" t="s">
        <v>174</v>
      </c>
      <c r="K104" s="1" t="s">
        <v>175</v>
      </c>
      <c r="L104" s="79" t="str">
        <f t="shared" si="0"/>
        <v>PI482223_3__Zimbabwe_A_S</v>
      </c>
    </row>
    <row r="105" spans="1:12" ht="15.75" customHeight="1" x14ac:dyDescent="0.2">
      <c r="A105" s="1" t="s">
        <v>3149</v>
      </c>
      <c r="B105" s="1" t="s">
        <v>215</v>
      </c>
      <c r="C105" s="1" t="s">
        <v>215</v>
      </c>
      <c r="D105" s="1" t="s">
        <v>3149</v>
      </c>
      <c r="F105" s="78" t="s">
        <v>5377</v>
      </c>
      <c r="G105" s="1" t="s">
        <v>3321</v>
      </c>
      <c r="H105" s="5">
        <v>104</v>
      </c>
      <c r="I105" s="1" t="s">
        <v>5376</v>
      </c>
      <c r="J105" s="1" t="s">
        <v>858</v>
      </c>
      <c r="K105" s="1" t="s">
        <v>279</v>
      </c>
      <c r="L105" s="79" t="str">
        <f t="shared" si="0"/>
        <v>PI241631_2__Peru_SA_NW</v>
      </c>
    </row>
    <row r="106" spans="1:12" ht="15.75" customHeight="1" x14ac:dyDescent="0.2">
      <c r="A106" s="1" t="s">
        <v>136</v>
      </c>
      <c r="B106" s="1" t="s">
        <v>69</v>
      </c>
      <c r="C106" s="1" t="s">
        <v>69</v>
      </c>
      <c r="D106" s="1" t="s">
        <v>136</v>
      </c>
      <c r="F106" s="78" t="s">
        <v>5115</v>
      </c>
      <c r="G106" s="1" t="s">
        <v>4756</v>
      </c>
      <c r="H106" s="5">
        <v>105</v>
      </c>
      <c r="I106" s="1" t="s">
        <v>5114</v>
      </c>
      <c r="J106" s="1" t="s">
        <v>5593</v>
      </c>
      <c r="K106" s="1" t="s">
        <v>5593</v>
      </c>
      <c r="L106" s="79" t="str">
        <f t="shared" si="0"/>
        <v>PI493310_s__none_none</v>
      </c>
    </row>
    <row r="107" spans="1:12" ht="15.75" customHeight="1" x14ac:dyDescent="0.2">
      <c r="A107" s="1" t="s">
        <v>89</v>
      </c>
      <c r="B107" s="1" t="s">
        <v>90</v>
      </c>
      <c r="C107" s="1" t="s">
        <v>69</v>
      </c>
      <c r="D107" s="1" t="s">
        <v>89</v>
      </c>
      <c r="F107" s="78" t="s">
        <v>3405</v>
      </c>
      <c r="G107" s="1" t="s">
        <v>3297</v>
      </c>
      <c r="H107" s="5">
        <v>106</v>
      </c>
      <c r="I107" s="1" t="s">
        <v>3401</v>
      </c>
      <c r="J107" s="1" t="s">
        <v>1572</v>
      </c>
      <c r="K107" s="1" t="s">
        <v>1337</v>
      </c>
      <c r="L107" s="79" t="str">
        <f t="shared" si="0"/>
        <v>PI234416_2__Taiwan_SEA</v>
      </c>
    </row>
    <row r="108" spans="1:12" ht="15.75" customHeight="1" x14ac:dyDescent="0.2">
      <c r="A108" s="1" t="s">
        <v>67</v>
      </c>
      <c r="B108" s="1" t="s">
        <v>68</v>
      </c>
      <c r="C108" s="1" t="s">
        <v>69</v>
      </c>
      <c r="D108" s="1" t="s">
        <v>67</v>
      </c>
      <c r="F108" s="78" t="s">
        <v>4614</v>
      </c>
      <c r="G108" s="25" t="s">
        <v>4610</v>
      </c>
      <c r="H108" s="5">
        <v>107</v>
      </c>
      <c r="I108" s="1" t="s">
        <v>4612</v>
      </c>
      <c r="J108" s="1" t="s">
        <v>73</v>
      </c>
      <c r="K108" s="1" t="s">
        <v>86</v>
      </c>
      <c r="L108" s="79" t="str">
        <f t="shared" si="0"/>
        <v>PI493562_2__Argentina_SA_SE</v>
      </c>
    </row>
    <row r="109" spans="1:12" ht="15.75" customHeight="1" x14ac:dyDescent="0.2">
      <c r="A109" s="1" t="s">
        <v>78</v>
      </c>
      <c r="B109" s="1" t="s">
        <v>79</v>
      </c>
      <c r="C109" s="1" t="s">
        <v>69</v>
      </c>
      <c r="D109" s="1" t="s">
        <v>78</v>
      </c>
      <c r="F109" s="78" t="s">
        <v>1683</v>
      </c>
      <c r="G109" s="1" t="s">
        <v>1680</v>
      </c>
      <c r="H109" s="5">
        <v>108</v>
      </c>
      <c r="I109" s="1" t="s">
        <v>1681</v>
      </c>
      <c r="J109" s="1" t="s">
        <v>199</v>
      </c>
      <c r="K109" s="1" t="s">
        <v>175</v>
      </c>
      <c r="L109" s="79" t="str">
        <f t="shared" si="0"/>
        <v>PI229659_2__Madagascar_A_S</v>
      </c>
    </row>
    <row r="110" spans="1:12" ht="15.75" customHeight="1" x14ac:dyDescent="0.2">
      <c r="A110" s="1" t="s">
        <v>3156</v>
      </c>
      <c r="B110" s="1" t="s">
        <v>218</v>
      </c>
      <c r="C110" s="1" t="s">
        <v>218</v>
      </c>
      <c r="D110" s="1" t="s">
        <v>3156</v>
      </c>
      <c r="F110" s="80" t="s">
        <v>4460</v>
      </c>
      <c r="G110" s="25" t="s">
        <v>3200</v>
      </c>
      <c r="H110" s="5">
        <v>109</v>
      </c>
      <c r="I110" s="1" t="s">
        <v>5596</v>
      </c>
      <c r="J110" s="1" t="s">
        <v>73</v>
      </c>
      <c r="K110" s="1" t="s">
        <v>86</v>
      </c>
      <c r="L110" s="79" t="str">
        <f t="shared" si="0"/>
        <v>PI493562_3__Argentina_SA_SE</v>
      </c>
    </row>
    <row r="111" spans="1:12" ht="15.75" customHeight="1" x14ac:dyDescent="0.2">
      <c r="A111" s="1" t="s">
        <v>3160</v>
      </c>
      <c r="B111" s="1" t="s">
        <v>5485</v>
      </c>
      <c r="C111" s="1" t="s">
        <v>218</v>
      </c>
      <c r="D111" s="1" t="s">
        <v>3160</v>
      </c>
      <c r="F111" s="78" t="s">
        <v>4444</v>
      </c>
      <c r="G111" s="1" t="s">
        <v>3171</v>
      </c>
      <c r="H111" s="5">
        <v>110</v>
      </c>
      <c r="I111" s="1" t="s">
        <v>4442</v>
      </c>
      <c r="J111" s="1" t="s">
        <v>877</v>
      </c>
      <c r="K111" s="1" t="s">
        <v>86</v>
      </c>
      <c r="L111" s="79" t="str">
        <f t="shared" si="0"/>
        <v>PI221063_2__Brazil_SA_SE</v>
      </c>
    </row>
    <row r="112" spans="1:12" ht="15.75" customHeight="1" x14ac:dyDescent="0.2">
      <c r="A112" s="1" t="s">
        <v>2624</v>
      </c>
      <c r="B112" s="1" t="s">
        <v>219</v>
      </c>
      <c r="C112" s="1" t="s">
        <v>219</v>
      </c>
      <c r="D112" s="1" t="s">
        <v>2624</v>
      </c>
      <c r="F112" s="78" t="s">
        <v>5597</v>
      </c>
      <c r="G112" s="81" t="s">
        <v>5598</v>
      </c>
      <c r="H112" s="1">
        <v>111</v>
      </c>
      <c r="I112" s="1" t="s">
        <v>5599</v>
      </c>
      <c r="L112" s="79" t="str">
        <f t="shared" si="0"/>
        <v>PI494595_s___</v>
      </c>
    </row>
    <row r="113" spans="1:13" ht="15.75" customHeight="1" x14ac:dyDescent="0.2">
      <c r="A113" s="1" t="s">
        <v>3165</v>
      </c>
      <c r="B113" s="1" t="s">
        <v>220</v>
      </c>
      <c r="C113" s="1" t="s">
        <v>220</v>
      </c>
      <c r="D113" s="1" t="s">
        <v>3165</v>
      </c>
      <c r="F113" s="78" t="s">
        <v>5486</v>
      </c>
      <c r="G113" s="1" t="s">
        <v>3160</v>
      </c>
      <c r="H113" s="5">
        <v>112</v>
      </c>
      <c r="I113" s="1" t="s">
        <v>5485</v>
      </c>
      <c r="J113" s="1" t="s">
        <v>73</v>
      </c>
      <c r="K113" s="1" t="s">
        <v>86</v>
      </c>
      <c r="L113" s="79" t="str">
        <f t="shared" si="0"/>
        <v>PI210831_2__Argentina_SA_SE</v>
      </c>
    </row>
    <row r="114" spans="1:13" ht="15.75" customHeight="1" x14ac:dyDescent="0.2">
      <c r="A114" s="1" t="s">
        <v>3168</v>
      </c>
      <c r="B114" s="1" t="s">
        <v>221</v>
      </c>
      <c r="C114" s="1" t="s">
        <v>221</v>
      </c>
      <c r="D114" s="1" t="s">
        <v>3168</v>
      </c>
      <c r="F114" s="78" t="s">
        <v>5324</v>
      </c>
      <c r="G114" s="1" t="s">
        <v>4787</v>
      </c>
      <c r="H114" s="5">
        <v>113</v>
      </c>
      <c r="I114" s="1" t="s">
        <v>5323</v>
      </c>
      <c r="J114" s="1" t="s">
        <v>73</v>
      </c>
      <c r="K114" s="1" t="s">
        <v>86</v>
      </c>
      <c r="L114" s="79" t="str">
        <f t="shared" si="0"/>
        <v>PI493615_2__Argentina_SA_SE</v>
      </c>
    </row>
    <row r="115" spans="1:13" ht="15.75" customHeight="1" x14ac:dyDescent="0.2">
      <c r="A115" s="1" t="s">
        <v>3171</v>
      </c>
      <c r="B115" s="1" t="s">
        <v>4442</v>
      </c>
      <c r="C115" s="1" t="s">
        <v>221</v>
      </c>
      <c r="D115" s="1" t="s">
        <v>3171</v>
      </c>
      <c r="F115" s="78" t="s">
        <v>92</v>
      </c>
      <c r="G115" s="1" t="s">
        <v>89</v>
      </c>
      <c r="H115" s="5">
        <v>114</v>
      </c>
      <c r="I115" s="1" t="s">
        <v>90</v>
      </c>
      <c r="J115" s="1" t="s">
        <v>73</v>
      </c>
      <c r="K115" s="1" t="s">
        <v>86</v>
      </c>
      <c r="L115" s="79" t="str">
        <f t="shared" si="0"/>
        <v>PI210829_2__Argentina_SA_SE</v>
      </c>
      <c r="M115" s="15" t="s">
        <v>5600</v>
      </c>
    </row>
    <row r="116" spans="1:13" ht="15.75" customHeight="1" x14ac:dyDescent="0.2">
      <c r="A116" s="1" t="s">
        <v>3267</v>
      </c>
      <c r="B116" s="1" t="s">
        <v>223</v>
      </c>
      <c r="C116" s="1" t="s">
        <v>223</v>
      </c>
      <c r="D116" s="1" t="s">
        <v>3267</v>
      </c>
      <c r="F116" s="78" t="s">
        <v>4825</v>
      </c>
      <c r="G116" s="1" t="s">
        <v>4799</v>
      </c>
      <c r="H116" s="5">
        <v>115</v>
      </c>
      <c r="I116" s="1" t="s">
        <v>4822</v>
      </c>
      <c r="J116" s="1" t="s">
        <v>73</v>
      </c>
      <c r="K116" s="1" t="s">
        <v>86</v>
      </c>
      <c r="L116" s="79" t="str">
        <f t="shared" si="0"/>
        <v>PI493661_2__Argentina_SA_SE</v>
      </c>
    </row>
    <row r="117" spans="1:13" ht="15.75" customHeight="1" x14ac:dyDescent="0.2">
      <c r="A117" s="1" t="s">
        <v>3272</v>
      </c>
      <c r="B117" s="1" t="s">
        <v>224</v>
      </c>
      <c r="C117" s="1" t="s">
        <v>224</v>
      </c>
      <c r="D117" s="1" t="s">
        <v>3272</v>
      </c>
      <c r="F117" s="78" t="s">
        <v>3877</v>
      </c>
      <c r="G117" s="1" t="s">
        <v>3144</v>
      </c>
      <c r="H117" s="5">
        <v>116</v>
      </c>
      <c r="I117" s="1" t="s">
        <v>3875</v>
      </c>
      <c r="J117" s="1" t="s">
        <v>1580</v>
      </c>
      <c r="K117" s="1" t="s">
        <v>1336</v>
      </c>
      <c r="L117" s="79" t="str">
        <f t="shared" si="0"/>
        <v>PI200441_3__Japan_NEA</v>
      </c>
    </row>
    <row r="118" spans="1:13" ht="15.75" customHeight="1" x14ac:dyDescent="0.2">
      <c r="A118" s="1" t="s">
        <v>1311</v>
      </c>
      <c r="B118" s="1" t="s">
        <v>227</v>
      </c>
      <c r="C118" s="1" t="s">
        <v>227</v>
      </c>
      <c r="D118" s="1" t="s">
        <v>1311</v>
      </c>
      <c r="F118" s="78" t="s">
        <v>5457</v>
      </c>
      <c r="G118" s="1" t="s">
        <v>4283</v>
      </c>
      <c r="H118" s="5">
        <v>117</v>
      </c>
      <c r="I118" s="1" t="s">
        <v>5456</v>
      </c>
      <c r="J118" s="1" t="s">
        <v>1480</v>
      </c>
      <c r="K118" s="1" t="s">
        <v>279</v>
      </c>
      <c r="L118" s="79" t="str">
        <f t="shared" si="0"/>
        <v>PI497395_3__Bolivia_SA_NW</v>
      </c>
    </row>
    <row r="119" spans="1:13" ht="15.75" customHeight="1" x14ac:dyDescent="0.2">
      <c r="A119" s="1" t="s">
        <v>1680</v>
      </c>
      <c r="B119" s="1" t="s">
        <v>1681</v>
      </c>
      <c r="C119" s="1" t="s">
        <v>227</v>
      </c>
      <c r="D119" s="1" t="s">
        <v>1680</v>
      </c>
      <c r="F119" s="78" t="s">
        <v>4103</v>
      </c>
      <c r="G119" s="1" t="s">
        <v>2755</v>
      </c>
      <c r="H119" s="5">
        <v>118</v>
      </c>
      <c r="I119" s="1" t="s">
        <v>4102</v>
      </c>
      <c r="J119" s="1" t="s">
        <v>1580</v>
      </c>
      <c r="K119" s="1" t="s">
        <v>1336</v>
      </c>
      <c r="L119" s="79" t="str">
        <f t="shared" si="0"/>
        <v>PI200432_2__Japan_NEA</v>
      </c>
    </row>
    <row r="120" spans="1:13" ht="15.75" customHeight="1" x14ac:dyDescent="0.2">
      <c r="A120" s="1" t="s">
        <v>3293</v>
      </c>
      <c r="B120" s="1" t="s">
        <v>228</v>
      </c>
      <c r="C120" s="1" t="s">
        <v>228</v>
      </c>
      <c r="D120" s="1" t="s">
        <v>3293</v>
      </c>
      <c r="F120" s="78" t="s">
        <v>3146</v>
      </c>
      <c r="G120" s="1" t="s">
        <v>2990</v>
      </c>
      <c r="H120" s="5">
        <v>119</v>
      </c>
      <c r="I120" s="1">
        <v>196710</v>
      </c>
      <c r="J120" s="1" t="s">
        <v>440</v>
      </c>
      <c r="K120" s="1" t="s">
        <v>107</v>
      </c>
      <c r="L120" s="79" t="str">
        <f t="shared" si="0"/>
        <v>PI196710_s__Mali_A_NW</v>
      </c>
    </row>
    <row r="121" spans="1:13" ht="15.75" customHeight="1" x14ac:dyDescent="0.2">
      <c r="A121" s="1" t="s">
        <v>3297</v>
      </c>
      <c r="B121" s="1" t="s">
        <v>3401</v>
      </c>
      <c r="C121" s="1" t="s">
        <v>228</v>
      </c>
      <c r="D121" s="1" t="s">
        <v>3297</v>
      </c>
      <c r="F121" s="78" t="s">
        <v>2883</v>
      </c>
      <c r="G121" s="1" t="s">
        <v>2880</v>
      </c>
      <c r="H121" s="5">
        <v>120</v>
      </c>
      <c r="I121" s="1">
        <v>270782</v>
      </c>
      <c r="J121" s="1" t="s">
        <v>341</v>
      </c>
      <c r="K121" s="1" t="s">
        <v>175</v>
      </c>
      <c r="L121" s="79" t="str">
        <f t="shared" si="0"/>
        <v>PI270782_1__Zambia_A_S</v>
      </c>
    </row>
    <row r="122" spans="1:13" ht="15.75" customHeight="1" x14ac:dyDescent="0.2">
      <c r="A122" s="1" t="s">
        <v>2901</v>
      </c>
      <c r="B122" s="1" t="s">
        <v>229</v>
      </c>
      <c r="C122" s="1" t="s">
        <v>229</v>
      </c>
      <c r="D122" s="1" t="s">
        <v>2901</v>
      </c>
      <c r="F122" s="78" t="s">
        <v>594</v>
      </c>
      <c r="G122" s="1" t="s">
        <v>591</v>
      </c>
      <c r="H122" s="5">
        <v>121</v>
      </c>
      <c r="I122" s="1">
        <v>196712</v>
      </c>
      <c r="J122" s="1" t="s">
        <v>440</v>
      </c>
      <c r="K122" s="1" t="s">
        <v>107</v>
      </c>
      <c r="L122" s="79" t="str">
        <f t="shared" si="0"/>
        <v>PI196712_1__Mali_A_NW</v>
      </c>
    </row>
    <row r="123" spans="1:13" ht="15.75" customHeight="1" x14ac:dyDescent="0.2">
      <c r="A123" s="1" t="s">
        <v>2908</v>
      </c>
      <c r="B123" s="1" t="s">
        <v>2910</v>
      </c>
      <c r="C123" s="1" t="s">
        <v>229</v>
      </c>
      <c r="D123" s="1" t="s">
        <v>2908</v>
      </c>
      <c r="F123" s="78" t="s">
        <v>1411</v>
      </c>
      <c r="G123" s="1" t="s">
        <v>1410</v>
      </c>
      <c r="H123" s="5">
        <v>122</v>
      </c>
      <c r="I123" s="1">
        <v>270780</v>
      </c>
      <c r="J123" s="1" t="s">
        <v>341</v>
      </c>
      <c r="K123" s="1" t="s">
        <v>175</v>
      </c>
      <c r="L123" s="79" t="str">
        <f t="shared" si="0"/>
        <v>PI270780_1__Zambia_A_S</v>
      </c>
    </row>
    <row r="124" spans="1:13" ht="15.75" customHeight="1" x14ac:dyDescent="0.2">
      <c r="A124" s="1" t="s">
        <v>1904</v>
      </c>
      <c r="B124" s="1" t="s">
        <v>230</v>
      </c>
      <c r="C124" s="1" t="s">
        <v>230</v>
      </c>
      <c r="D124" s="1" t="s">
        <v>1904</v>
      </c>
      <c r="F124" s="78" t="s">
        <v>1014</v>
      </c>
      <c r="G124" s="1" t="s">
        <v>1011</v>
      </c>
      <c r="H124" s="5">
        <v>123</v>
      </c>
      <c r="I124" s="1">
        <v>196715</v>
      </c>
      <c r="J124" s="1" t="s">
        <v>933</v>
      </c>
      <c r="K124" s="1" t="s">
        <v>107</v>
      </c>
      <c r="L124" s="79" t="str">
        <f t="shared" si="0"/>
        <v>PI196715_s__Ivory_Coast_A_NW</v>
      </c>
    </row>
    <row r="125" spans="1:13" ht="15.75" customHeight="1" x14ac:dyDescent="0.2">
      <c r="A125" s="1" t="s">
        <v>2595</v>
      </c>
      <c r="B125" s="1" t="s">
        <v>233</v>
      </c>
      <c r="C125" s="1" t="s">
        <v>233</v>
      </c>
      <c r="D125" s="1" t="s">
        <v>2595</v>
      </c>
      <c r="F125" s="78" t="s">
        <v>5186</v>
      </c>
      <c r="G125" s="1" t="s">
        <v>3806</v>
      </c>
      <c r="H125" s="5">
        <v>124</v>
      </c>
      <c r="I125" s="1">
        <v>270775</v>
      </c>
      <c r="J125" s="1" t="s">
        <v>341</v>
      </c>
      <c r="K125" s="1" t="s">
        <v>175</v>
      </c>
      <c r="L125" s="79" t="str">
        <f t="shared" si="0"/>
        <v>PI270775_s__Zambia_A_S</v>
      </c>
    </row>
    <row r="126" spans="1:13" ht="15.75" customHeight="1" x14ac:dyDescent="0.2">
      <c r="A126" s="1" t="s">
        <v>646</v>
      </c>
      <c r="B126" s="1" t="s">
        <v>237</v>
      </c>
      <c r="C126" s="1" t="s">
        <v>237</v>
      </c>
      <c r="D126" s="1" t="s">
        <v>646</v>
      </c>
      <c r="F126" s="78" t="s">
        <v>696</v>
      </c>
      <c r="G126" s="1" t="s">
        <v>694</v>
      </c>
      <c r="H126" s="5">
        <v>125</v>
      </c>
      <c r="I126" s="1">
        <v>196719</v>
      </c>
      <c r="J126" s="1" t="s">
        <v>698</v>
      </c>
      <c r="K126" s="1" t="s">
        <v>107</v>
      </c>
      <c r="L126" s="79" t="str">
        <f t="shared" si="0"/>
        <v>PI196719_1__Gambia_A_NW</v>
      </c>
    </row>
    <row r="127" spans="1:13" ht="15.75" customHeight="1" x14ac:dyDescent="0.2">
      <c r="A127" s="1" t="s">
        <v>3310</v>
      </c>
      <c r="B127" s="1" t="s">
        <v>238</v>
      </c>
      <c r="C127" s="1" t="s">
        <v>238</v>
      </c>
      <c r="D127" s="1" t="s">
        <v>3310</v>
      </c>
      <c r="F127" s="78" t="s">
        <v>2848</v>
      </c>
      <c r="G127" s="1" t="s">
        <v>2846</v>
      </c>
      <c r="H127" s="5">
        <v>126</v>
      </c>
      <c r="I127" s="1">
        <v>269129</v>
      </c>
      <c r="J127" s="1" t="s">
        <v>341</v>
      </c>
      <c r="K127" s="1" t="s">
        <v>175</v>
      </c>
      <c r="L127" s="79" t="str">
        <f t="shared" si="0"/>
        <v>PI269129_s__Zambia_A_S</v>
      </c>
    </row>
    <row r="128" spans="1:13" ht="15.75" customHeight="1" x14ac:dyDescent="0.2">
      <c r="A128" s="1" t="s">
        <v>3316</v>
      </c>
      <c r="B128" s="1" t="s">
        <v>5374</v>
      </c>
      <c r="C128" s="1" t="s">
        <v>238</v>
      </c>
      <c r="D128" s="1" t="s">
        <v>3316</v>
      </c>
      <c r="F128" s="78" t="s">
        <v>1891</v>
      </c>
      <c r="G128" s="1" t="s">
        <v>1889</v>
      </c>
      <c r="H128" s="5">
        <v>127</v>
      </c>
      <c r="I128" s="1">
        <v>196751</v>
      </c>
      <c r="J128" s="1" t="s">
        <v>199</v>
      </c>
      <c r="K128" s="1" t="s">
        <v>175</v>
      </c>
      <c r="L128" s="79" t="str">
        <f t="shared" si="0"/>
        <v>PI196751_1__Madagascar_A_S</v>
      </c>
    </row>
    <row r="129" spans="1:12" ht="15.75" customHeight="1" x14ac:dyDescent="0.2">
      <c r="A129" s="1" t="s">
        <v>2248</v>
      </c>
      <c r="B129" s="1" t="s">
        <v>239</v>
      </c>
      <c r="C129" s="1" t="s">
        <v>239</v>
      </c>
      <c r="D129" s="1" t="s">
        <v>2248</v>
      </c>
      <c r="F129" s="78" t="s">
        <v>2578</v>
      </c>
      <c r="G129" s="1" t="s">
        <v>2575</v>
      </c>
      <c r="H129" s="5">
        <v>128</v>
      </c>
      <c r="I129" s="1">
        <v>269084</v>
      </c>
      <c r="J129" s="1" t="s">
        <v>341</v>
      </c>
      <c r="K129" s="1" t="s">
        <v>175</v>
      </c>
      <c r="L129" s="79" t="str">
        <f t="shared" si="0"/>
        <v>PI269084_s__Zambia_A_S</v>
      </c>
    </row>
    <row r="130" spans="1:12" ht="15.75" customHeight="1" x14ac:dyDescent="0.2">
      <c r="A130" s="1" t="s">
        <v>2150</v>
      </c>
      <c r="B130" s="1" t="s">
        <v>241</v>
      </c>
      <c r="C130" s="1" t="s">
        <v>241</v>
      </c>
      <c r="D130" s="1" t="s">
        <v>2150</v>
      </c>
      <c r="F130" s="78" t="s">
        <v>3651</v>
      </c>
      <c r="G130" s="1" t="s">
        <v>3272</v>
      </c>
      <c r="H130" s="5">
        <v>129</v>
      </c>
      <c r="I130" s="1">
        <v>229658</v>
      </c>
      <c r="J130" s="1" t="s">
        <v>199</v>
      </c>
      <c r="K130" s="1" t="s">
        <v>175</v>
      </c>
      <c r="L130" s="79" t="str">
        <f t="shared" si="0"/>
        <v>PI229658_s__Madagascar_A_S</v>
      </c>
    </row>
    <row r="131" spans="1:12" ht="15.75" customHeight="1" x14ac:dyDescent="0.2">
      <c r="A131" s="1" t="s">
        <v>3321</v>
      </c>
      <c r="B131" s="1" t="s">
        <v>5376</v>
      </c>
      <c r="C131" s="1" t="s">
        <v>241</v>
      </c>
      <c r="D131" s="1" t="s">
        <v>3321</v>
      </c>
      <c r="F131" s="78" t="s">
        <v>3141</v>
      </c>
      <c r="G131" s="1" t="s">
        <v>3010</v>
      </c>
      <c r="H131" s="5">
        <v>130</v>
      </c>
      <c r="I131" s="1">
        <v>269078</v>
      </c>
      <c r="J131" s="1" t="s">
        <v>341</v>
      </c>
      <c r="K131" s="1" t="s">
        <v>175</v>
      </c>
      <c r="L131" s="79" t="str">
        <f t="shared" si="0"/>
        <v>PI269078_s__Zambia_A_S</v>
      </c>
    </row>
    <row r="132" spans="1:12" ht="15.75" customHeight="1" x14ac:dyDescent="0.2">
      <c r="A132" s="1" t="s">
        <v>3327</v>
      </c>
      <c r="B132" s="1" t="s">
        <v>243</v>
      </c>
      <c r="C132" s="1" t="s">
        <v>243</v>
      </c>
      <c r="D132" s="1" t="s">
        <v>3327</v>
      </c>
      <c r="F132" s="78" t="s">
        <v>1312</v>
      </c>
      <c r="G132" s="1" t="s">
        <v>1311</v>
      </c>
      <c r="H132" s="5">
        <v>131</v>
      </c>
      <c r="I132" s="1">
        <v>229659</v>
      </c>
      <c r="J132" s="1" t="s">
        <v>199</v>
      </c>
      <c r="K132" s="1" t="s">
        <v>175</v>
      </c>
      <c r="L132" s="79" t="str">
        <f t="shared" si="0"/>
        <v>PI229659_1__Madagascar_A_S</v>
      </c>
    </row>
    <row r="133" spans="1:12" ht="15.75" customHeight="1" x14ac:dyDescent="0.2">
      <c r="A133" s="1" t="s">
        <v>3219</v>
      </c>
      <c r="B133" s="1" t="s">
        <v>244</v>
      </c>
      <c r="C133" s="1" t="s">
        <v>244</v>
      </c>
      <c r="D133" s="1" t="s">
        <v>3219</v>
      </c>
      <c r="F133" s="78" t="s">
        <v>2418</v>
      </c>
      <c r="G133" s="1" t="s">
        <v>2190</v>
      </c>
      <c r="H133" s="5">
        <v>132</v>
      </c>
      <c r="I133" s="1">
        <v>269074</v>
      </c>
      <c r="J133" s="1" t="s">
        <v>341</v>
      </c>
      <c r="K133" s="1" t="s">
        <v>175</v>
      </c>
      <c r="L133" s="79" t="str">
        <f t="shared" si="0"/>
        <v>PI269074_s__Zambia_A_S</v>
      </c>
    </row>
    <row r="134" spans="1:12" ht="15.75" customHeight="1" x14ac:dyDescent="0.2">
      <c r="A134" s="1" t="s">
        <v>2269</v>
      </c>
      <c r="B134" s="1" t="s">
        <v>245</v>
      </c>
      <c r="C134" s="1" t="s">
        <v>245</v>
      </c>
      <c r="D134" s="1" t="s">
        <v>2269</v>
      </c>
      <c r="F134" s="78" t="s">
        <v>1907</v>
      </c>
      <c r="G134" s="1" t="s">
        <v>1904</v>
      </c>
      <c r="H134" s="5">
        <v>133</v>
      </c>
      <c r="I134" s="1">
        <v>240556</v>
      </c>
      <c r="J134" s="1" t="s">
        <v>213</v>
      </c>
      <c r="K134" s="1" t="s">
        <v>175</v>
      </c>
      <c r="L134" s="79" t="str">
        <f t="shared" si="0"/>
        <v>PI240556_s__South_Africa_A_S</v>
      </c>
    </row>
    <row r="135" spans="1:12" ht="15.75" customHeight="1" x14ac:dyDescent="0.2">
      <c r="A135" s="1" t="s">
        <v>2231</v>
      </c>
      <c r="B135" s="1" t="s">
        <v>2533</v>
      </c>
      <c r="C135" s="1" t="s">
        <v>245</v>
      </c>
      <c r="D135" s="1" t="s">
        <v>2231</v>
      </c>
      <c r="F135" s="78" t="s">
        <v>2512</v>
      </c>
      <c r="G135" s="1" t="s">
        <v>2273</v>
      </c>
      <c r="H135" s="5">
        <v>134</v>
      </c>
      <c r="I135" s="1">
        <v>269067</v>
      </c>
      <c r="J135" s="1" t="s">
        <v>341</v>
      </c>
      <c r="K135" s="1" t="s">
        <v>175</v>
      </c>
      <c r="L135" s="79" t="str">
        <f t="shared" si="0"/>
        <v>PI269067_1__Zambia_A_S</v>
      </c>
    </row>
    <row r="136" spans="1:12" ht="15.75" customHeight="1" x14ac:dyDescent="0.2">
      <c r="A136" s="1" t="s">
        <v>3334</v>
      </c>
      <c r="B136" s="1" t="s">
        <v>246</v>
      </c>
      <c r="C136" s="1" t="s">
        <v>246</v>
      </c>
      <c r="D136" s="1" t="s">
        <v>3334</v>
      </c>
      <c r="F136" s="78" t="s">
        <v>2597</v>
      </c>
      <c r="G136" s="1" t="s">
        <v>2595</v>
      </c>
      <c r="H136" s="5">
        <v>135</v>
      </c>
      <c r="I136" s="1">
        <v>240560</v>
      </c>
      <c r="J136" s="1" t="s">
        <v>213</v>
      </c>
      <c r="K136" s="1" t="s">
        <v>175</v>
      </c>
      <c r="L136" s="79" t="str">
        <f t="shared" si="0"/>
        <v>PI240560_s__South_Africa_A_S</v>
      </c>
    </row>
    <row r="137" spans="1:12" ht="15.75" customHeight="1" x14ac:dyDescent="0.2">
      <c r="A137" s="1" t="s">
        <v>3338</v>
      </c>
      <c r="B137" s="1" t="s">
        <v>249</v>
      </c>
      <c r="C137" s="1" t="s">
        <v>249</v>
      </c>
      <c r="D137" s="1" t="s">
        <v>3338</v>
      </c>
      <c r="F137" s="78" t="s">
        <v>2664</v>
      </c>
      <c r="G137" s="1" t="s">
        <v>2662</v>
      </c>
      <c r="H137" s="5">
        <v>136</v>
      </c>
      <c r="I137" s="1">
        <v>269054</v>
      </c>
      <c r="J137" s="1" t="s">
        <v>578</v>
      </c>
      <c r="K137" s="1" t="s">
        <v>816</v>
      </c>
      <c r="L137" s="79" t="str">
        <f t="shared" si="0"/>
        <v>PI269054_s__Sudan_A_NE</v>
      </c>
    </row>
    <row r="138" spans="1:12" ht="15.75" customHeight="1" x14ac:dyDescent="0.2">
      <c r="A138" s="1" t="s">
        <v>2919</v>
      </c>
      <c r="B138" s="1" t="s">
        <v>251</v>
      </c>
      <c r="C138" s="1" t="s">
        <v>251</v>
      </c>
      <c r="D138" s="1" t="s">
        <v>2919</v>
      </c>
      <c r="F138" s="78" t="s">
        <v>3468</v>
      </c>
      <c r="G138" s="1" t="s">
        <v>3310</v>
      </c>
      <c r="H138" s="5">
        <v>137</v>
      </c>
      <c r="I138" s="1">
        <v>240572</v>
      </c>
      <c r="J138" s="1" t="s">
        <v>1938</v>
      </c>
      <c r="K138" s="1" t="s">
        <v>107</v>
      </c>
      <c r="L138" s="79" t="str">
        <f t="shared" si="0"/>
        <v>PI240572_1__Sierra_Leone_A_NW</v>
      </c>
    </row>
    <row r="139" spans="1:12" ht="15.75" customHeight="1" x14ac:dyDescent="0.2">
      <c r="A139" s="1" t="s">
        <v>3344</v>
      </c>
      <c r="B139" s="1" t="s">
        <v>255</v>
      </c>
      <c r="C139" s="1" t="s">
        <v>255</v>
      </c>
      <c r="D139" s="1" t="s">
        <v>3344</v>
      </c>
      <c r="F139" s="78" t="s">
        <v>2413</v>
      </c>
      <c r="G139" s="1" t="s">
        <v>2244</v>
      </c>
      <c r="H139" s="5">
        <v>138</v>
      </c>
      <c r="I139" s="1">
        <v>269008</v>
      </c>
      <c r="J139" s="1" t="s">
        <v>341</v>
      </c>
      <c r="K139" s="1" t="s">
        <v>175</v>
      </c>
      <c r="L139" s="79" t="str">
        <f t="shared" si="0"/>
        <v>PI269008_s__Zambia_A_S</v>
      </c>
    </row>
    <row r="140" spans="1:12" ht="15.75" customHeight="1" x14ac:dyDescent="0.2">
      <c r="A140" s="1" t="s">
        <v>3350</v>
      </c>
      <c r="B140" s="1" t="s">
        <v>3508</v>
      </c>
      <c r="C140" s="1" t="s">
        <v>255</v>
      </c>
      <c r="D140" s="1" t="s">
        <v>3350</v>
      </c>
      <c r="F140" s="78" t="s">
        <v>2450</v>
      </c>
      <c r="G140" s="1" t="s">
        <v>2248</v>
      </c>
      <c r="H140" s="5">
        <v>139</v>
      </c>
      <c r="I140" s="1">
        <v>240578</v>
      </c>
      <c r="J140" s="1" t="s">
        <v>353</v>
      </c>
      <c r="K140" s="1" t="s">
        <v>107</v>
      </c>
      <c r="L140" s="79" t="str">
        <f t="shared" si="0"/>
        <v>PI240578_s__Nigeria_A_NW</v>
      </c>
    </row>
    <row r="141" spans="1:12" ht="15.75" customHeight="1" x14ac:dyDescent="0.2">
      <c r="A141" s="1" t="s">
        <v>3354</v>
      </c>
      <c r="B141" s="1" t="s">
        <v>256</v>
      </c>
      <c r="C141" s="1" t="s">
        <v>256</v>
      </c>
      <c r="D141" s="1" t="s">
        <v>3354</v>
      </c>
      <c r="F141" s="78" t="s">
        <v>3666</v>
      </c>
      <c r="G141" s="1" t="s">
        <v>3663</v>
      </c>
      <c r="H141" s="5">
        <v>140</v>
      </c>
      <c r="I141" s="1">
        <v>269003</v>
      </c>
      <c r="J141" s="1" t="s">
        <v>341</v>
      </c>
      <c r="K141" s="1" t="s">
        <v>175</v>
      </c>
      <c r="L141" s="79" t="str">
        <f t="shared" si="0"/>
        <v>PI269003_s__Zambia_A_S</v>
      </c>
    </row>
    <row r="142" spans="1:12" ht="15.75" customHeight="1" x14ac:dyDescent="0.2">
      <c r="A142" s="1" t="s">
        <v>873</v>
      </c>
      <c r="B142" s="1" t="s">
        <v>257</v>
      </c>
      <c r="C142" s="1" t="s">
        <v>257</v>
      </c>
      <c r="D142" s="1" t="s">
        <v>873</v>
      </c>
      <c r="F142" s="78" t="s">
        <v>3223</v>
      </c>
      <c r="G142" s="1" t="s">
        <v>3219</v>
      </c>
      <c r="H142" s="5">
        <v>141</v>
      </c>
      <c r="I142" s="1">
        <v>246390</v>
      </c>
      <c r="J142" s="1" t="s">
        <v>213</v>
      </c>
      <c r="K142" s="1" t="s">
        <v>175</v>
      </c>
      <c r="L142" s="79" t="str">
        <f t="shared" si="0"/>
        <v>PI246390_s__South_Africa_A_S</v>
      </c>
    </row>
    <row r="143" spans="1:12" ht="15.75" customHeight="1" x14ac:dyDescent="0.2">
      <c r="A143" s="1" t="s">
        <v>3357</v>
      </c>
      <c r="B143" s="1" t="s">
        <v>259</v>
      </c>
      <c r="C143" s="1" t="s">
        <v>259</v>
      </c>
      <c r="D143" s="1" t="s">
        <v>3357</v>
      </c>
      <c r="F143" s="78" t="s">
        <v>5216</v>
      </c>
      <c r="G143" s="1" t="s">
        <v>3737</v>
      </c>
      <c r="H143" s="5">
        <v>142</v>
      </c>
      <c r="I143" s="1">
        <v>268996</v>
      </c>
      <c r="J143" s="1" t="s">
        <v>341</v>
      </c>
      <c r="K143" s="1" t="s">
        <v>175</v>
      </c>
      <c r="L143" s="79" t="str">
        <f t="shared" si="0"/>
        <v>PI268996_s__Zambia_A_S</v>
      </c>
    </row>
    <row r="144" spans="1:12" ht="15.75" customHeight="1" x14ac:dyDescent="0.2">
      <c r="A144" s="1" t="s">
        <v>3362</v>
      </c>
      <c r="B144" s="1" t="s">
        <v>5282</v>
      </c>
      <c r="C144" s="1" t="s">
        <v>259</v>
      </c>
      <c r="D144" s="1" t="s">
        <v>3362</v>
      </c>
      <c r="F144" s="78" t="s">
        <v>1324</v>
      </c>
      <c r="G144" s="1" t="s">
        <v>1322</v>
      </c>
      <c r="H144" s="5">
        <v>143</v>
      </c>
      <c r="I144" s="1" t="s">
        <v>1323</v>
      </c>
      <c r="J144" s="1" t="s">
        <v>341</v>
      </c>
      <c r="K144" s="1" t="s">
        <v>175</v>
      </c>
      <c r="L144" s="79" t="str">
        <f t="shared" si="0"/>
        <v>PI505573_2__Zambia_A_S</v>
      </c>
    </row>
    <row r="145" spans="1:12" ht="15.75" customHeight="1" x14ac:dyDescent="0.2">
      <c r="A145" s="1" t="s">
        <v>3202</v>
      </c>
      <c r="B145" s="1" t="s">
        <v>262</v>
      </c>
      <c r="C145" s="1" t="s">
        <v>262</v>
      </c>
      <c r="D145" s="1" t="s">
        <v>3202</v>
      </c>
      <c r="F145" s="78" t="s">
        <v>706</v>
      </c>
      <c r="G145" s="1" t="s">
        <v>703</v>
      </c>
      <c r="H145" s="5">
        <v>144</v>
      </c>
      <c r="I145" s="1" t="s">
        <v>704</v>
      </c>
      <c r="J145" s="1" t="s">
        <v>698</v>
      </c>
      <c r="K145" s="1" t="s">
        <v>107</v>
      </c>
      <c r="L145" s="79" t="str">
        <f t="shared" si="0"/>
        <v>PI196719_3__Gambia_A_NW</v>
      </c>
    </row>
    <row r="146" spans="1:12" ht="15.75" customHeight="1" x14ac:dyDescent="0.2">
      <c r="A146" s="1" t="s">
        <v>240</v>
      </c>
      <c r="B146" s="1" t="s">
        <v>163</v>
      </c>
      <c r="C146" s="1" t="s">
        <v>163</v>
      </c>
      <c r="D146" s="1" t="s">
        <v>240</v>
      </c>
      <c r="F146" s="78" t="s">
        <v>2087</v>
      </c>
      <c r="G146" s="1" t="s">
        <v>2084</v>
      </c>
      <c r="H146" s="5">
        <v>145</v>
      </c>
      <c r="I146" s="1" t="s">
        <v>2085</v>
      </c>
      <c r="J146" s="1" t="s">
        <v>213</v>
      </c>
      <c r="K146" s="1" t="s">
        <v>175</v>
      </c>
      <c r="L146" s="79" t="str">
        <f t="shared" si="0"/>
        <v>PI153339_3__South_Africa_A_S</v>
      </c>
    </row>
    <row r="147" spans="1:12" ht="15.75" customHeight="1" x14ac:dyDescent="0.2">
      <c r="A147" s="1" t="s">
        <v>160</v>
      </c>
      <c r="B147" s="1" t="s">
        <v>161</v>
      </c>
      <c r="C147" s="1" t="s">
        <v>163</v>
      </c>
      <c r="D147" s="1" t="s">
        <v>160</v>
      </c>
      <c r="F147" s="78" t="s">
        <v>2234</v>
      </c>
      <c r="G147" s="1" t="s">
        <v>2229</v>
      </c>
      <c r="H147" s="5">
        <v>146</v>
      </c>
      <c r="I147" s="1" t="s">
        <v>5592</v>
      </c>
      <c r="J147" s="1" t="s">
        <v>199</v>
      </c>
      <c r="K147" s="1" t="s">
        <v>175</v>
      </c>
      <c r="L147" s="79" t="str">
        <f t="shared" si="0"/>
        <v>PI196751_3__Madagascar_A_S</v>
      </c>
    </row>
    <row r="148" spans="1:12" ht="15.75" customHeight="1" x14ac:dyDescent="0.2">
      <c r="A148" s="1" t="s">
        <v>2806</v>
      </c>
      <c r="B148" s="1" t="s">
        <v>265</v>
      </c>
      <c r="C148" s="1" t="s">
        <v>265</v>
      </c>
      <c r="D148" s="1" t="s">
        <v>2806</v>
      </c>
      <c r="F148" s="78" t="s">
        <v>121</v>
      </c>
      <c r="G148" s="1" t="s">
        <v>118</v>
      </c>
      <c r="H148" s="5">
        <v>147</v>
      </c>
      <c r="I148" s="1" t="s">
        <v>5601</v>
      </c>
      <c r="J148" s="1" t="s">
        <v>44</v>
      </c>
      <c r="K148" s="1" t="s">
        <v>45</v>
      </c>
      <c r="L148" s="79" t="str">
        <f t="shared" si="0"/>
        <v>PI288116_2__India_IN</v>
      </c>
    </row>
    <row r="149" spans="1:12" ht="15.75" customHeight="1" x14ac:dyDescent="0.2">
      <c r="A149" s="1" t="s">
        <v>2235</v>
      </c>
      <c r="B149" s="1" t="s">
        <v>267</v>
      </c>
      <c r="C149" s="1" t="s">
        <v>267</v>
      </c>
      <c r="D149" s="1" t="s">
        <v>2235</v>
      </c>
      <c r="F149" s="78" t="s">
        <v>4055</v>
      </c>
      <c r="G149" s="1" t="s">
        <v>2753</v>
      </c>
      <c r="H149" s="5">
        <v>148</v>
      </c>
      <c r="I149" s="1" t="s">
        <v>4053</v>
      </c>
      <c r="J149" s="1" t="s">
        <v>271</v>
      </c>
      <c r="K149" s="1" t="s">
        <v>107</v>
      </c>
      <c r="L149" s="79" t="str">
        <f t="shared" si="0"/>
        <v>PI196647_3__Guinea_A_NW</v>
      </c>
    </row>
    <row r="150" spans="1:12" ht="15.75" customHeight="1" x14ac:dyDescent="0.2">
      <c r="A150" s="1" t="s">
        <v>2454</v>
      </c>
      <c r="B150" s="1" t="s">
        <v>2455</v>
      </c>
      <c r="C150" s="1" t="s">
        <v>267</v>
      </c>
      <c r="D150" s="1" t="s">
        <v>2454</v>
      </c>
      <c r="F150" s="78" t="s">
        <v>4771</v>
      </c>
      <c r="G150" s="1" t="s">
        <v>3583</v>
      </c>
      <c r="H150" s="5">
        <v>149</v>
      </c>
      <c r="I150" s="1" t="s">
        <v>5594</v>
      </c>
      <c r="J150" s="1" t="s">
        <v>1480</v>
      </c>
      <c r="K150" s="1" t="s">
        <v>279</v>
      </c>
      <c r="L150" s="79" t="str">
        <f t="shared" si="0"/>
        <v>PI262103_3__Bolivia_SA_NW</v>
      </c>
    </row>
    <row r="151" spans="1:12" ht="15.75" customHeight="1" x14ac:dyDescent="0.2">
      <c r="A151" s="1" t="s">
        <v>1133</v>
      </c>
      <c r="B151" s="1" t="s">
        <v>272</v>
      </c>
      <c r="C151" s="1" t="s">
        <v>272</v>
      </c>
      <c r="D151" s="1" t="s">
        <v>1133</v>
      </c>
      <c r="F151" s="78" t="s">
        <v>1300</v>
      </c>
      <c r="G151" s="1" t="s">
        <v>1293</v>
      </c>
      <c r="H151" s="5">
        <v>150</v>
      </c>
      <c r="I151" s="1" t="s">
        <v>1294</v>
      </c>
      <c r="J151" s="1" t="s">
        <v>341</v>
      </c>
      <c r="K151" s="1" t="s">
        <v>175</v>
      </c>
      <c r="L151" s="79" t="str">
        <f t="shared" si="0"/>
        <v>PI268852_2__Zambia_A_S</v>
      </c>
    </row>
    <row r="152" spans="1:12" ht="15.75" customHeight="1" x14ac:dyDescent="0.2">
      <c r="A152" s="1" t="s">
        <v>1142</v>
      </c>
      <c r="B152" s="1" t="s">
        <v>1143</v>
      </c>
      <c r="C152" s="1" t="s">
        <v>272</v>
      </c>
      <c r="D152" s="1" t="s">
        <v>1142</v>
      </c>
      <c r="F152" s="78" t="s">
        <v>1347</v>
      </c>
      <c r="G152" s="1" t="s">
        <v>1345</v>
      </c>
      <c r="H152" s="5">
        <v>151</v>
      </c>
      <c r="I152" s="1" t="s">
        <v>1346</v>
      </c>
      <c r="J152" s="1" t="s">
        <v>236</v>
      </c>
      <c r="K152" s="1" t="s">
        <v>253</v>
      </c>
      <c r="L152" s="79" t="str">
        <f t="shared" si="0"/>
        <v>PI158854_3__China_CN</v>
      </c>
    </row>
    <row r="153" spans="1:12" ht="15.75" customHeight="1" x14ac:dyDescent="0.2">
      <c r="A153" s="1" t="s">
        <v>3379</v>
      </c>
      <c r="B153" s="1" t="s">
        <v>273</v>
      </c>
      <c r="C153" s="1" t="s">
        <v>273</v>
      </c>
      <c r="D153" s="1" t="s">
        <v>3379</v>
      </c>
      <c r="F153" s="78" t="s">
        <v>1235</v>
      </c>
      <c r="G153" s="1" t="s">
        <v>1231</v>
      </c>
      <c r="H153" s="5">
        <v>152</v>
      </c>
      <c r="I153" s="1" t="s">
        <v>1232</v>
      </c>
      <c r="J153" s="1" t="s">
        <v>341</v>
      </c>
      <c r="K153" s="1" t="s">
        <v>175</v>
      </c>
      <c r="L153" s="79" t="str">
        <f t="shared" si="0"/>
        <v>PI268857_2__Zambia_A_S</v>
      </c>
    </row>
    <row r="154" spans="1:12" ht="15.75" customHeight="1" x14ac:dyDescent="0.2">
      <c r="A154" s="1" t="s">
        <v>3381</v>
      </c>
      <c r="B154" s="1" t="s">
        <v>3954</v>
      </c>
      <c r="C154" s="1" t="s">
        <v>273</v>
      </c>
      <c r="D154" s="1" t="s">
        <v>3381</v>
      </c>
      <c r="F154" s="78" t="s">
        <v>2083</v>
      </c>
      <c r="G154" s="1" t="s">
        <v>2081</v>
      </c>
      <c r="H154" s="5">
        <v>153</v>
      </c>
      <c r="I154" s="1" t="s">
        <v>2082</v>
      </c>
      <c r="J154" s="1" t="s">
        <v>213</v>
      </c>
      <c r="K154" s="1" t="s">
        <v>175</v>
      </c>
      <c r="L154" s="79" t="str">
        <f t="shared" si="0"/>
        <v>PI153339_2__South_Africa_A_S</v>
      </c>
    </row>
    <row r="155" spans="1:12" ht="15.75" customHeight="1" x14ac:dyDescent="0.2">
      <c r="A155" s="1" t="s">
        <v>2760</v>
      </c>
      <c r="B155" s="1" t="s">
        <v>274</v>
      </c>
      <c r="C155" s="1" t="s">
        <v>274</v>
      </c>
      <c r="D155" s="1" t="s">
        <v>2760</v>
      </c>
      <c r="F155" s="78" t="s">
        <v>779</v>
      </c>
      <c r="G155" s="1" t="s">
        <v>775</v>
      </c>
      <c r="H155" s="5">
        <v>154</v>
      </c>
      <c r="I155" s="1" t="s">
        <v>776</v>
      </c>
      <c r="J155" s="1" t="s">
        <v>578</v>
      </c>
      <c r="K155" s="1" t="s">
        <v>816</v>
      </c>
      <c r="L155" s="79" t="str">
        <f t="shared" si="0"/>
        <v>PI268943_3__Sudan_A_NE</v>
      </c>
    </row>
    <row r="156" spans="1:12" ht="15.75" customHeight="1" x14ac:dyDescent="0.2">
      <c r="A156" s="1" t="s">
        <v>3392</v>
      </c>
      <c r="B156" s="1" t="s">
        <v>276</v>
      </c>
      <c r="C156" s="1" t="s">
        <v>276</v>
      </c>
      <c r="D156" s="1" t="s">
        <v>3392</v>
      </c>
      <c r="F156" s="78" t="s">
        <v>2080</v>
      </c>
      <c r="G156" s="1" t="s">
        <v>2077</v>
      </c>
      <c r="H156" s="5">
        <v>155</v>
      </c>
      <c r="I156" s="1" t="s">
        <v>2078</v>
      </c>
      <c r="J156" s="1" t="s">
        <v>877</v>
      </c>
      <c r="K156" s="1" t="s">
        <v>86</v>
      </c>
      <c r="L156" s="79" t="str">
        <f t="shared" si="0"/>
        <v>PI152105_3__Brazil_SA_SE</v>
      </c>
    </row>
    <row r="157" spans="1:12" ht="15.75" customHeight="1" x14ac:dyDescent="0.2">
      <c r="A157" s="1" t="s">
        <v>3396</v>
      </c>
      <c r="B157" s="1" t="s">
        <v>280</v>
      </c>
      <c r="C157" s="1" t="s">
        <v>280</v>
      </c>
      <c r="D157" s="1" t="s">
        <v>3396</v>
      </c>
      <c r="F157" s="78" t="s">
        <v>2002</v>
      </c>
      <c r="G157" s="1" t="s">
        <v>1999</v>
      </c>
      <c r="H157" s="5">
        <v>156</v>
      </c>
      <c r="I157" s="1" t="s">
        <v>2000</v>
      </c>
      <c r="J157" s="1" t="s">
        <v>578</v>
      </c>
      <c r="K157" s="1" t="s">
        <v>816</v>
      </c>
      <c r="L157" s="79" t="str">
        <f t="shared" si="0"/>
        <v>PI268965_2__Sudan_A_NE</v>
      </c>
    </row>
    <row r="158" spans="1:12" ht="15.75" customHeight="1" x14ac:dyDescent="0.2">
      <c r="A158" s="1" t="s">
        <v>3400</v>
      </c>
      <c r="B158" s="1" t="s">
        <v>4332</v>
      </c>
      <c r="C158" s="1" t="s">
        <v>280</v>
      </c>
      <c r="D158" s="1" t="s">
        <v>3400</v>
      </c>
      <c r="F158" s="78" t="s">
        <v>5262</v>
      </c>
      <c r="G158" s="1" t="s">
        <v>2666</v>
      </c>
      <c r="H158" s="5">
        <v>157</v>
      </c>
      <c r="I158" s="1" t="s">
        <v>5261</v>
      </c>
      <c r="J158" s="1" t="s">
        <v>877</v>
      </c>
      <c r="K158" s="1" t="s">
        <v>86</v>
      </c>
      <c r="L158" s="79" t="str">
        <f t="shared" si="0"/>
        <v>PI152105_2__Brazil_SA_SE</v>
      </c>
    </row>
    <row r="159" spans="1:12" ht="15.75" customHeight="1" x14ac:dyDescent="0.2">
      <c r="A159" s="1" t="s">
        <v>3389</v>
      </c>
      <c r="B159" s="1" t="s">
        <v>282</v>
      </c>
      <c r="C159" s="1" t="s">
        <v>282</v>
      </c>
      <c r="D159" s="1" t="s">
        <v>3389</v>
      </c>
      <c r="F159" s="78" t="s">
        <v>2010</v>
      </c>
      <c r="G159" s="1" t="s">
        <v>2007</v>
      </c>
      <c r="H159" s="5">
        <v>158</v>
      </c>
      <c r="I159" s="1" t="s">
        <v>2008</v>
      </c>
      <c r="J159" s="1" t="s">
        <v>1577</v>
      </c>
      <c r="K159" s="1" t="s">
        <v>1333</v>
      </c>
      <c r="L159" s="79" t="str">
        <f t="shared" si="0"/>
        <v>PI269064_2__Soviet_Union_SU</v>
      </c>
    </row>
    <row r="160" spans="1:12" ht="15.75" customHeight="1" x14ac:dyDescent="0.2">
      <c r="A160" s="1" t="s">
        <v>3406</v>
      </c>
      <c r="B160" s="1" t="s">
        <v>285</v>
      </c>
      <c r="C160" s="1" t="s">
        <v>285</v>
      </c>
      <c r="D160" s="1" t="s">
        <v>3406</v>
      </c>
      <c r="F160" s="78" t="s">
        <v>1329</v>
      </c>
      <c r="G160" s="1" t="s">
        <v>1326</v>
      </c>
      <c r="H160" s="5">
        <v>159</v>
      </c>
      <c r="I160" s="1" t="s">
        <v>1327</v>
      </c>
      <c r="J160" s="1" t="s">
        <v>341</v>
      </c>
      <c r="K160" s="1" t="s">
        <v>175</v>
      </c>
      <c r="L160" s="79" t="str">
        <f t="shared" si="0"/>
        <v>PI269067_2__Zambia_A_S</v>
      </c>
    </row>
    <row r="161" spans="1:12" ht="15.75" customHeight="1" x14ac:dyDescent="0.2">
      <c r="A161" s="1" t="s">
        <v>2763</v>
      </c>
      <c r="B161" s="1" t="s">
        <v>286</v>
      </c>
      <c r="C161" s="1" t="s">
        <v>286</v>
      </c>
      <c r="D161" s="1" t="s">
        <v>2763</v>
      </c>
      <c r="F161" s="78" t="s">
        <v>1566</v>
      </c>
      <c r="G161" s="1" t="s">
        <v>1563</v>
      </c>
      <c r="H161" s="5">
        <v>160</v>
      </c>
      <c r="I161" s="1" t="s">
        <v>1564</v>
      </c>
      <c r="J161" s="1" t="s">
        <v>73</v>
      </c>
      <c r="K161" s="1" t="s">
        <v>86</v>
      </c>
      <c r="L161" s="79" t="str">
        <f t="shared" si="0"/>
        <v>PI269698_2__Argentina_SA_SE</v>
      </c>
    </row>
    <row r="162" spans="1:12" ht="15.75" customHeight="1" x14ac:dyDescent="0.2">
      <c r="A162" s="1" t="s">
        <v>3410</v>
      </c>
      <c r="B162" s="1" t="s">
        <v>287</v>
      </c>
      <c r="C162" s="1" t="s">
        <v>287</v>
      </c>
      <c r="D162" s="1" t="s">
        <v>3410</v>
      </c>
      <c r="F162" s="78" t="s">
        <v>5218</v>
      </c>
      <c r="G162" s="1" t="s">
        <v>3809</v>
      </c>
      <c r="H162" s="5">
        <v>161</v>
      </c>
      <c r="I162" s="1" t="s">
        <v>5217</v>
      </c>
      <c r="J162" s="1" t="s">
        <v>341</v>
      </c>
      <c r="K162" s="1" t="s">
        <v>175</v>
      </c>
      <c r="L162" s="79" t="str">
        <f t="shared" si="0"/>
        <v>PI270780_2__Zambia_A_S</v>
      </c>
    </row>
    <row r="163" spans="1:12" ht="15.75" customHeight="1" x14ac:dyDescent="0.2">
      <c r="A163" s="1" t="s">
        <v>3415</v>
      </c>
      <c r="B163" s="1" t="s">
        <v>288</v>
      </c>
      <c r="C163" s="1" t="s">
        <v>288</v>
      </c>
      <c r="D163" s="1" t="s">
        <v>3415</v>
      </c>
      <c r="F163" s="78" t="s">
        <v>3172</v>
      </c>
      <c r="G163" s="1" t="s">
        <v>3036</v>
      </c>
      <c r="H163" s="5">
        <v>162</v>
      </c>
      <c r="I163" s="1">
        <v>259767</v>
      </c>
      <c r="J163" s="1" t="s">
        <v>987</v>
      </c>
      <c r="K163" s="1" t="s">
        <v>107</v>
      </c>
      <c r="L163" s="79" t="str">
        <f t="shared" si="0"/>
        <v>PI259767_s__Malawi_A_NW</v>
      </c>
    </row>
    <row r="164" spans="1:12" ht="15.75" customHeight="1" x14ac:dyDescent="0.2">
      <c r="A164" s="1" t="s">
        <v>2121</v>
      </c>
      <c r="B164" s="1" t="s">
        <v>2122</v>
      </c>
      <c r="C164" s="1" t="s">
        <v>288</v>
      </c>
      <c r="D164" s="1" t="s">
        <v>2121</v>
      </c>
      <c r="F164" s="78" t="s">
        <v>2395</v>
      </c>
      <c r="G164" s="1" t="s">
        <v>2394</v>
      </c>
      <c r="H164" s="5">
        <v>163</v>
      </c>
      <c r="I164" s="1">
        <v>268980</v>
      </c>
      <c r="J164" s="1" t="s">
        <v>341</v>
      </c>
      <c r="K164" s="1" t="s">
        <v>175</v>
      </c>
      <c r="L164" s="79" t="str">
        <f t="shared" si="0"/>
        <v>PI268980_s__Zambia_A_S</v>
      </c>
    </row>
    <row r="165" spans="1:12" ht="15.75" customHeight="1" x14ac:dyDescent="0.2">
      <c r="A165" s="1" t="s">
        <v>2954</v>
      </c>
      <c r="B165" s="1" t="s">
        <v>292</v>
      </c>
      <c r="C165" s="1" t="s">
        <v>292</v>
      </c>
      <c r="D165" s="1" t="s">
        <v>2954</v>
      </c>
      <c r="F165" s="78" t="s">
        <v>2658</v>
      </c>
      <c r="G165" s="1" t="s">
        <v>2656</v>
      </c>
      <c r="H165" s="5">
        <v>164</v>
      </c>
      <c r="I165" s="1">
        <v>259772</v>
      </c>
      <c r="J165" s="1" t="s">
        <v>987</v>
      </c>
      <c r="K165" s="1" t="s">
        <v>107</v>
      </c>
      <c r="L165" s="79" t="str">
        <f t="shared" si="0"/>
        <v>PI259772_1__Malawi_A_NW</v>
      </c>
    </row>
    <row r="166" spans="1:12" ht="15.75" customHeight="1" x14ac:dyDescent="0.2">
      <c r="A166" s="1" t="s">
        <v>3036</v>
      </c>
      <c r="B166" s="1" t="s">
        <v>297</v>
      </c>
      <c r="C166" s="1" t="s">
        <v>297</v>
      </c>
      <c r="D166" s="1" t="s">
        <v>3036</v>
      </c>
      <c r="F166" s="78" t="s">
        <v>3180</v>
      </c>
      <c r="G166" s="1" t="s">
        <v>3049</v>
      </c>
      <c r="H166" s="5">
        <v>165</v>
      </c>
      <c r="I166" s="1">
        <v>268975</v>
      </c>
      <c r="J166" s="1" t="s">
        <v>578</v>
      </c>
      <c r="K166" s="1" t="s">
        <v>816</v>
      </c>
      <c r="L166" s="79" t="str">
        <f t="shared" si="0"/>
        <v>PI268975_1__Sudan_A_NE</v>
      </c>
    </row>
    <row r="167" spans="1:12" ht="15.75" customHeight="1" x14ac:dyDescent="0.2">
      <c r="A167" s="1" t="s">
        <v>2656</v>
      </c>
      <c r="B167" s="1" t="s">
        <v>298</v>
      </c>
      <c r="C167" s="1" t="s">
        <v>298</v>
      </c>
      <c r="D167" s="1" t="s">
        <v>2656</v>
      </c>
      <c r="F167" s="78" t="s">
        <v>5215</v>
      </c>
      <c r="G167" s="1" t="s">
        <v>3429</v>
      </c>
      <c r="H167" s="5">
        <v>166</v>
      </c>
      <c r="I167" s="1">
        <v>259778</v>
      </c>
      <c r="J167" s="1" t="s">
        <v>987</v>
      </c>
      <c r="K167" s="1" t="s">
        <v>107</v>
      </c>
      <c r="L167" s="79" t="str">
        <f t="shared" si="0"/>
        <v>PI259778_s__Malawi_A_NW</v>
      </c>
    </row>
    <row r="168" spans="1:12" ht="15.75" customHeight="1" x14ac:dyDescent="0.2">
      <c r="A168" s="1" t="s">
        <v>2640</v>
      </c>
      <c r="B168" s="1" t="s">
        <v>2641</v>
      </c>
      <c r="C168" s="1" t="s">
        <v>298</v>
      </c>
      <c r="D168" s="1" t="s">
        <v>2640</v>
      </c>
      <c r="F168" s="78" t="s">
        <v>2402</v>
      </c>
      <c r="G168" s="1" t="s">
        <v>2400</v>
      </c>
      <c r="H168" s="5">
        <v>167</v>
      </c>
      <c r="I168" s="1">
        <v>268970</v>
      </c>
      <c r="J168" s="1" t="s">
        <v>578</v>
      </c>
      <c r="K168" s="1" t="s">
        <v>816</v>
      </c>
      <c r="L168" s="79" t="str">
        <f t="shared" si="0"/>
        <v>PI268970_s__Sudan_A_NE</v>
      </c>
    </row>
    <row r="169" spans="1:12" ht="15.75" customHeight="1" x14ac:dyDescent="0.2">
      <c r="A169" s="1" t="s">
        <v>3429</v>
      </c>
      <c r="B169" s="1" t="s">
        <v>299</v>
      </c>
      <c r="C169" s="1" t="s">
        <v>299</v>
      </c>
      <c r="D169" s="1" t="s">
        <v>3429</v>
      </c>
      <c r="F169" s="78" t="s">
        <v>4210</v>
      </c>
      <c r="G169" s="1" t="s">
        <v>2766</v>
      </c>
      <c r="H169" s="5">
        <v>168</v>
      </c>
      <c r="I169" s="1">
        <v>259781</v>
      </c>
      <c r="J169" s="1" t="s">
        <v>987</v>
      </c>
      <c r="K169" s="1" t="s">
        <v>107</v>
      </c>
      <c r="L169" s="79" t="str">
        <f t="shared" si="0"/>
        <v>PI259781_s__Malawi_A_NW</v>
      </c>
    </row>
    <row r="170" spans="1:12" ht="15.75" customHeight="1" x14ac:dyDescent="0.2">
      <c r="A170" s="1" t="s">
        <v>2766</v>
      </c>
      <c r="B170" s="1" t="s">
        <v>300</v>
      </c>
      <c r="C170" s="1" t="s">
        <v>300</v>
      </c>
      <c r="D170" s="1" t="s">
        <v>2766</v>
      </c>
      <c r="F170" s="78" t="s">
        <v>1914</v>
      </c>
      <c r="G170" s="1" t="s">
        <v>1912</v>
      </c>
      <c r="H170" s="5">
        <v>169</v>
      </c>
      <c r="I170" s="1">
        <v>268968</v>
      </c>
      <c r="J170" s="1" t="s">
        <v>578</v>
      </c>
      <c r="K170" s="1" t="s">
        <v>816</v>
      </c>
      <c r="L170" s="79" t="str">
        <f t="shared" si="0"/>
        <v>PI268968_s__Sudan_A_NE</v>
      </c>
    </row>
    <row r="171" spans="1:12" ht="15.75" customHeight="1" x14ac:dyDescent="0.2">
      <c r="A171" s="1" t="s">
        <v>2716</v>
      </c>
      <c r="B171" s="1" t="s">
        <v>302</v>
      </c>
      <c r="C171" s="1" t="s">
        <v>302</v>
      </c>
      <c r="D171" s="1" t="s">
        <v>2716</v>
      </c>
      <c r="F171" s="78" t="s">
        <v>4226</v>
      </c>
      <c r="G171" s="1" t="s">
        <v>2716</v>
      </c>
      <c r="H171" s="5">
        <v>170</v>
      </c>
      <c r="I171" s="1">
        <v>259794</v>
      </c>
      <c r="J171" s="1" t="s">
        <v>987</v>
      </c>
      <c r="K171" s="1" t="s">
        <v>107</v>
      </c>
      <c r="L171" s="79" t="str">
        <f t="shared" si="0"/>
        <v>PI259794_s__Malawi_A_NW</v>
      </c>
    </row>
    <row r="172" spans="1:12" ht="15.75" customHeight="1" x14ac:dyDescent="0.2">
      <c r="A172" s="1" t="s">
        <v>983</v>
      </c>
      <c r="B172" s="1" t="s">
        <v>304</v>
      </c>
      <c r="C172" s="1" t="s">
        <v>304</v>
      </c>
      <c r="D172" s="1" t="s">
        <v>983</v>
      </c>
      <c r="F172" s="78" t="s">
        <v>2076</v>
      </c>
      <c r="G172" s="1" t="s">
        <v>2074</v>
      </c>
      <c r="H172" s="5">
        <v>171</v>
      </c>
      <c r="I172" s="1">
        <v>268965</v>
      </c>
      <c r="J172" s="1" t="s">
        <v>578</v>
      </c>
      <c r="K172" s="1" t="s">
        <v>816</v>
      </c>
      <c r="L172" s="79" t="str">
        <f t="shared" si="0"/>
        <v>PI268965_1__Sudan_A_NE</v>
      </c>
    </row>
    <row r="173" spans="1:12" ht="15.75" customHeight="1" x14ac:dyDescent="0.2">
      <c r="A173" s="1" t="s">
        <v>1207</v>
      </c>
      <c r="B173" s="1" t="s">
        <v>307</v>
      </c>
      <c r="C173" s="1" t="s">
        <v>307</v>
      </c>
      <c r="D173" s="1" t="s">
        <v>1207</v>
      </c>
      <c r="F173" s="78" t="s">
        <v>985</v>
      </c>
      <c r="G173" s="1" t="s">
        <v>983</v>
      </c>
      <c r="H173" s="5">
        <v>172</v>
      </c>
      <c r="I173" s="1">
        <v>259796</v>
      </c>
      <c r="J173" s="1" t="s">
        <v>987</v>
      </c>
      <c r="K173" s="1" t="s">
        <v>107</v>
      </c>
      <c r="L173" s="79" t="str">
        <f t="shared" si="0"/>
        <v>PI259796_s__Malawi_A_NW</v>
      </c>
    </row>
    <row r="174" spans="1:12" ht="15.75" customHeight="1" x14ac:dyDescent="0.2">
      <c r="A174" s="1" t="s">
        <v>1214</v>
      </c>
      <c r="B174" s="1" t="s">
        <v>1215</v>
      </c>
      <c r="C174" s="1" t="s">
        <v>307</v>
      </c>
      <c r="D174" s="1" t="s">
        <v>1214</v>
      </c>
      <c r="F174" s="78" t="s">
        <v>1359</v>
      </c>
      <c r="G174" s="1" t="s">
        <v>1358</v>
      </c>
      <c r="H174" s="5">
        <v>173</v>
      </c>
      <c r="I174" s="1">
        <v>268943</v>
      </c>
      <c r="J174" s="1" t="s">
        <v>578</v>
      </c>
      <c r="K174" s="1" t="s">
        <v>816</v>
      </c>
      <c r="L174" s="79" t="str">
        <f t="shared" si="0"/>
        <v>PI268943_1__Sudan_A_NE</v>
      </c>
    </row>
    <row r="175" spans="1:12" ht="15.75" customHeight="1" x14ac:dyDescent="0.2">
      <c r="A175" s="1" t="s">
        <v>1363</v>
      </c>
      <c r="B175" s="1" t="s">
        <v>308</v>
      </c>
      <c r="C175" s="1" t="s">
        <v>308</v>
      </c>
      <c r="D175" s="1" t="s">
        <v>1363</v>
      </c>
      <c r="F175" s="78" t="s">
        <v>1210</v>
      </c>
      <c r="G175" s="1" t="s">
        <v>1207</v>
      </c>
      <c r="H175" s="5">
        <v>174</v>
      </c>
      <c r="I175" s="1">
        <v>259813</v>
      </c>
      <c r="J175" s="1" t="s">
        <v>987</v>
      </c>
      <c r="K175" s="1" t="s">
        <v>107</v>
      </c>
      <c r="L175" s="79" t="str">
        <f t="shared" si="0"/>
        <v>PI259813_1__Malawi_A_NW</v>
      </c>
    </row>
    <row r="176" spans="1:12" ht="15.75" customHeight="1" x14ac:dyDescent="0.2">
      <c r="A176" s="1" t="s">
        <v>2959</v>
      </c>
      <c r="B176" s="1" t="s">
        <v>309</v>
      </c>
      <c r="C176" s="1" t="s">
        <v>309</v>
      </c>
      <c r="D176" s="1" t="s">
        <v>2959</v>
      </c>
      <c r="F176" s="78" t="s">
        <v>820</v>
      </c>
      <c r="G176" s="1" t="s">
        <v>818</v>
      </c>
      <c r="H176" s="5">
        <v>175</v>
      </c>
      <c r="I176" s="1">
        <v>268933</v>
      </c>
      <c r="J176" s="1" t="s">
        <v>578</v>
      </c>
      <c r="K176" s="1" t="s">
        <v>816</v>
      </c>
      <c r="L176" s="79" t="str">
        <f t="shared" si="0"/>
        <v>PI268933_s__Sudan_A_NE</v>
      </c>
    </row>
    <row r="177" spans="1:12" ht="15.75" customHeight="1" x14ac:dyDescent="0.2">
      <c r="A177" s="1" t="s">
        <v>3434</v>
      </c>
      <c r="B177" s="1" t="s">
        <v>310</v>
      </c>
      <c r="C177" s="1" t="s">
        <v>310</v>
      </c>
      <c r="D177" s="1" t="s">
        <v>3434</v>
      </c>
      <c r="F177" s="78" t="s">
        <v>1364</v>
      </c>
      <c r="G177" s="1" t="s">
        <v>1363</v>
      </c>
      <c r="H177" s="5">
        <v>176</v>
      </c>
      <c r="I177" s="1">
        <v>259825</v>
      </c>
      <c r="J177" s="1" t="s">
        <v>987</v>
      </c>
      <c r="K177" s="1" t="s">
        <v>107</v>
      </c>
      <c r="L177" s="79" t="str">
        <f t="shared" si="0"/>
        <v>PI259825_s__Malawi_A_NW</v>
      </c>
    </row>
    <row r="178" spans="1:12" ht="15.75" customHeight="1" x14ac:dyDescent="0.2">
      <c r="A178" s="1" t="s">
        <v>1508</v>
      </c>
      <c r="B178" s="1" t="s">
        <v>311</v>
      </c>
      <c r="C178" s="1" t="s">
        <v>311</v>
      </c>
      <c r="D178" s="1" t="s">
        <v>1508</v>
      </c>
      <c r="F178" s="78" t="s">
        <v>1307</v>
      </c>
      <c r="G178" s="1" t="s">
        <v>1306</v>
      </c>
      <c r="H178" s="5">
        <v>177</v>
      </c>
      <c r="I178" s="1">
        <v>268926</v>
      </c>
      <c r="J178" s="1" t="s">
        <v>578</v>
      </c>
      <c r="K178" s="1" t="s">
        <v>816</v>
      </c>
      <c r="L178" s="79" t="str">
        <f t="shared" si="0"/>
        <v>PI268926_s__Sudan_A_NE</v>
      </c>
    </row>
    <row r="179" spans="1:12" ht="15.75" customHeight="1" x14ac:dyDescent="0.2">
      <c r="A179" s="1" t="s">
        <v>1487</v>
      </c>
      <c r="B179" s="1" t="s">
        <v>313</v>
      </c>
      <c r="C179" s="1" t="s">
        <v>313</v>
      </c>
      <c r="D179" s="1" t="s">
        <v>1487</v>
      </c>
      <c r="F179" s="78" t="s">
        <v>2960</v>
      </c>
      <c r="G179" s="1" t="s">
        <v>2959</v>
      </c>
      <c r="H179" s="5">
        <v>178</v>
      </c>
      <c r="I179" s="1">
        <v>259834</v>
      </c>
      <c r="J179" s="1" t="s">
        <v>987</v>
      </c>
      <c r="K179" s="1" t="s">
        <v>107</v>
      </c>
      <c r="L179" s="79" t="str">
        <f t="shared" si="0"/>
        <v>PI259834_s__Malawi_A_NW</v>
      </c>
    </row>
    <row r="180" spans="1:12" ht="15.75" customHeight="1" x14ac:dyDescent="0.2">
      <c r="A180" s="1" t="s">
        <v>3463</v>
      </c>
      <c r="B180" s="1" t="s">
        <v>316</v>
      </c>
      <c r="C180" s="1" t="s">
        <v>316</v>
      </c>
      <c r="D180" s="1" t="s">
        <v>3463</v>
      </c>
      <c r="F180" s="78" t="s">
        <v>1101</v>
      </c>
      <c r="G180" s="1" t="s">
        <v>1099</v>
      </c>
      <c r="H180" s="5">
        <v>179</v>
      </c>
      <c r="I180" s="1">
        <v>268922</v>
      </c>
      <c r="J180" s="1" t="s">
        <v>341</v>
      </c>
      <c r="K180" s="1" t="s">
        <v>175</v>
      </c>
      <c r="L180" s="79" t="str">
        <f t="shared" si="0"/>
        <v>PI268922_s__Zambia_A_S</v>
      </c>
    </row>
    <row r="181" spans="1:12" ht="15.75" customHeight="1" x14ac:dyDescent="0.2">
      <c r="A181" s="1" t="s">
        <v>1765</v>
      </c>
      <c r="B181" s="1" t="s">
        <v>317</v>
      </c>
      <c r="C181" s="1" t="s">
        <v>317</v>
      </c>
      <c r="D181" s="1" t="s">
        <v>1765</v>
      </c>
      <c r="F181" s="78" t="s">
        <v>5233</v>
      </c>
      <c r="G181" s="1" t="s">
        <v>3434</v>
      </c>
      <c r="H181" s="5">
        <v>180</v>
      </c>
      <c r="I181" s="1">
        <v>259836</v>
      </c>
      <c r="J181" s="1" t="s">
        <v>987</v>
      </c>
      <c r="K181" s="1" t="s">
        <v>107</v>
      </c>
      <c r="L181" s="79" t="str">
        <f t="shared" si="0"/>
        <v>PI259836_s__Malawi_A_NW</v>
      </c>
    </row>
    <row r="182" spans="1:12" ht="15.75" customHeight="1" x14ac:dyDescent="0.2">
      <c r="A182" s="1" t="s">
        <v>3467</v>
      </c>
      <c r="B182" s="1" t="s">
        <v>318</v>
      </c>
      <c r="C182" s="1" t="s">
        <v>318</v>
      </c>
      <c r="D182" s="1" t="s">
        <v>3467</v>
      </c>
      <c r="F182" s="78" t="s">
        <v>803</v>
      </c>
      <c r="G182" s="1" t="s">
        <v>799</v>
      </c>
      <c r="H182" s="5">
        <v>181</v>
      </c>
      <c r="I182" s="1">
        <v>268903</v>
      </c>
      <c r="J182" s="1" t="s">
        <v>341</v>
      </c>
      <c r="K182" s="1" t="s">
        <v>175</v>
      </c>
      <c r="L182" s="79" t="str">
        <f t="shared" si="0"/>
        <v>PI268903_s__Zambia_A_S</v>
      </c>
    </row>
    <row r="183" spans="1:12" ht="15.75" customHeight="1" x14ac:dyDescent="0.2">
      <c r="A183" s="1" t="s">
        <v>3471</v>
      </c>
      <c r="B183" s="1" t="s">
        <v>319</v>
      </c>
      <c r="C183" s="1" t="s">
        <v>319</v>
      </c>
      <c r="D183" s="1" t="s">
        <v>3471</v>
      </c>
      <c r="F183" s="78" t="s">
        <v>1509</v>
      </c>
      <c r="G183" s="1" t="s">
        <v>1508</v>
      </c>
      <c r="H183" s="5">
        <v>182</v>
      </c>
      <c r="I183" s="1">
        <v>259837</v>
      </c>
      <c r="J183" s="1" t="s">
        <v>987</v>
      </c>
      <c r="K183" s="1" t="s">
        <v>107</v>
      </c>
      <c r="L183" s="79" t="str">
        <f t="shared" si="0"/>
        <v>PI259837_s__Malawi_A_NW</v>
      </c>
    </row>
    <row r="184" spans="1:12" ht="15.75" customHeight="1" x14ac:dyDescent="0.2">
      <c r="A184" s="1" t="s">
        <v>3475</v>
      </c>
      <c r="B184" s="1" t="s">
        <v>5269</v>
      </c>
      <c r="C184" s="1" t="s">
        <v>319</v>
      </c>
      <c r="D184" s="1" t="s">
        <v>3475</v>
      </c>
      <c r="F184" s="78" t="s">
        <v>1382</v>
      </c>
      <c r="G184" s="1" t="s">
        <v>1381</v>
      </c>
      <c r="H184" s="5">
        <v>183</v>
      </c>
      <c r="I184" s="1">
        <v>268891</v>
      </c>
      <c r="J184" s="1" t="s">
        <v>341</v>
      </c>
      <c r="K184" s="1" t="s">
        <v>175</v>
      </c>
      <c r="L184" s="79" t="str">
        <f t="shared" si="0"/>
        <v>PI268891_s__Zambia_A_S</v>
      </c>
    </row>
    <row r="185" spans="1:12" ht="15.75" customHeight="1" x14ac:dyDescent="0.2">
      <c r="A185" s="1" t="s">
        <v>3479</v>
      </c>
      <c r="B185" s="1" t="s">
        <v>5267</v>
      </c>
      <c r="C185" s="1" t="s">
        <v>319</v>
      </c>
      <c r="D185" s="1" t="s">
        <v>3479</v>
      </c>
      <c r="F185" s="78" t="s">
        <v>1489</v>
      </c>
      <c r="G185" s="1" t="s">
        <v>1487</v>
      </c>
      <c r="H185" s="5">
        <v>184</v>
      </c>
      <c r="I185" s="1">
        <v>259851</v>
      </c>
      <c r="J185" s="1" t="s">
        <v>987</v>
      </c>
      <c r="K185" s="1" t="s">
        <v>107</v>
      </c>
      <c r="L185" s="79" t="str">
        <f t="shared" si="0"/>
        <v>PI259851_s__Malawi_A_NW</v>
      </c>
    </row>
    <row r="186" spans="1:12" ht="15.75" customHeight="1" x14ac:dyDescent="0.2">
      <c r="A186" s="1" t="s">
        <v>3485</v>
      </c>
      <c r="B186" s="1" t="s">
        <v>320</v>
      </c>
      <c r="C186" s="1" t="s">
        <v>320</v>
      </c>
      <c r="D186" s="1" t="s">
        <v>3485</v>
      </c>
      <c r="F186" s="78" t="s">
        <v>1375</v>
      </c>
      <c r="G186" s="1" t="s">
        <v>1374</v>
      </c>
      <c r="H186" s="5">
        <v>185</v>
      </c>
      <c r="I186" s="1">
        <v>268879</v>
      </c>
      <c r="J186" s="1" t="s">
        <v>578</v>
      </c>
      <c r="K186" s="1" t="s">
        <v>816</v>
      </c>
      <c r="L186" s="79" t="str">
        <f t="shared" si="0"/>
        <v>PI268879_s__Sudan_A_NE</v>
      </c>
    </row>
    <row r="187" spans="1:12" ht="15.75" customHeight="1" x14ac:dyDescent="0.2">
      <c r="A187" s="1" t="s">
        <v>3489</v>
      </c>
      <c r="B187" s="1" t="s">
        <v>321</v>
      </c>
      <c r="C187" s="1" t="s">
        <v>321</v>
      </c>
      <c r="D187" s="1" t="s">
        <v>3489</v>
      </c>
      <c r="F187" s="78" t="s">
        <v>5225</v>
      </c>
      <c r="G187" s="1" t="s">
        <v>3821</v>
      </c>
      <c r="H187" s="5">
        <v>186</v>
      </c>
      <c r="I187" s="1" t="s">
        <v>5224</v>
      </c>
      <c r="J187" s="1" t="s">
        <v>341</v>
      </c>
      <c r="K187" s="1" t="s">
        <v>175</v>
      </c>
      <c r="L187" s="79" t="str">
        <f t="shared" si="0"/>
        <v>PI270782_2__Zambia_A_S</v>
      </c>
    </row>
    <row r="188" spans="1:12" ht="15.75" customHeight="1" x14ac:dyDescent="0.2">
      <c r="A188" s="1" t="s">
        <v>3494</v>
      </c>
      <c r="B188" s="1" t="s">
        <v>322</v>
      </c>
      <c r="C188" s="1" t="s">
        <v>322</v>
      </c>
      <c r="D188" s="1" t="s">
        <v>3494</v>
      </c>
      <c r="F188" s="78" t="s">
        <v>1506</v>
      </c>
      <c r="G188" s="1" t="s">
        <v>1504</v>
      </c>
      <c r="H188" s="5">
        <v>187</v>
      </c>
      <c r="I188" s="1" t="s">
        <v>1505</v>
      </c>
      <c r="J188" s="1" t="s">
        <v>44</v>
      </c>
      <c r="K188" s="1" t="s">
        <v>45</v>
      </c>
      <c r="L188" s="79" t="str">
        <f t="shared" si="0"/>
        <v>PI288125_2__India_IN</v>
      </c>
    </row>
    <row r="189" spans="1:12" ht="15.75" customHeight="1" x14ac:dyDescent="0.2">
      <c r="A189" s="1" t="s">
        <v>3482</v>
      </c>
      <c r="B189" s="1" t="s">
        <v>323</v>
      </c>
      <c r="C189" s="1" t="s">
        <v>323</v>
      </c>
      <c r="D189" s="1" t="s">
        <v>3482</v>
      </c>
      <c r="F189" s="78" t="s">
        <v>5230</v>
      </c>
      <c r="G189" s="1" t="s">
        <v>3825</v>
      </c>
      <c r="H189" s="5">
        <v>188</v>
      </c>
      <c r="I189" s="1" t="s">
        <v>5229</v>
      </c>
      <c r="J189" s="1" t="s">
        <v>341</v>
      </c>
      <c r="K189" s="1" t="s">
        <v>175</v>
      </c>
      <c r="L189" s="79" t="str">
        <f t="shared" si="0"/>
        <v>PI270782_3__Zambia_A_S</v>
      </c>
    </row>
    <row r="190" spans="1:12" ht="15.75" customHeight="1" x14ac:dyDescent="0.2">
      <c r="A190" s="1" t="s">
        <v>3218</v>
      </c>
      <c r="B190" s="1" t="s">
        <v>326</v>
      </c>
      <c r="C190" s="1" t="s">
        <v>326</v>
      </c>
      <c r="D190" s="1" t="s">
        <v>3218</v>
      </c>
      <c r="F190" s="78" t="s">
        <v>1443</v>
      </c>
      <c r="G190" s="1" t="s">
        <v>1441</v>
      </c>
      <c r="H190" s="5">
        <v>189</v>
      </c>
      <c r="I190" s="1" t="s">
        <v>1442</v>
      </c>
      <c r="J190" s="1" t="s">
        <v>44</v>
      </c>
      <c r="K190" s="1" t="s">
        <v>45</v>
      </c>
      <c r="L190" s="79" t="str">
        <f t="shared" si="0"/>
        <v>PI288178_2__India_IN</v>
      </c>
    </row>
    <row r="191" spans="1:12" ht="15.75" customHeight="1" x14ac:dyDescent="0.2">
      <c r="A191" s="1" t="s">
        <v>3501</v>
      </c>
      <c r="B191" s="1" t="s">
        <v>4976</v>
      </c>
      <c r="C191" s="1" t="s">
        <v>326</v>
      </c>
      <c r="D191" s="1" t="s">
        <v>3501</v>
      </c>
      <c r="F191" s="78" t="s">
        <v>5092</v>
      </c>
      <c r="G191" s="1" t="s">
        <v>3829</v>
      </c>
      <c r="H191" s="5">
        <v>190</v>
      </c>
      <c r="I191" s="1" t="s">
        <v>5091</v>
      </c>
      <c r="J191" s="1" t="s">
        <v>341</v>
      </c>
      <c r="K191" s="1" t="s">
        <v>175</v>
      </c>
      <c r="L191" s="79" t="str">
        <f t="shared" si="0"/>
        <v>PI270801_2__Zambia_A_S</v>
      </c>
    </row>
    <row r="192" spans="1:12" ht="15.75" customHeight="1" x14ac:dyDescent="0.2">
      <c r="A192" s="1" t="s">
        <v>3504</v>
      </c>
      <c r="B192" s="1" t="s">
        <v>329</v>
      </c>
      <c r="C192" s="1" t="s">
        <v>329</v>
      </c>
      <c r="D192" s="1" t="s">
        <v>3504</v>
      </c>
      <c r="F192" s="78" t="s">
        <v>189</v>
      </c>
      <c r="G192" s="1" t="s">
        <v>184</v>
      </c>
      <c r="H192" s="5">
        <v>191</v>
      </c>
      <c r="I192" s="1" t="s">
        <v>185</v>
      </c>
      <c r="J192" s="1" t="s">
        <v>44</v>
      </c>
      <c r="K192" s="1" t="s">
        <v>45</v>
      </c>
      <c r="L192" s="79" t="str">
        <f t="shared" si="0"/>
        <v>PI288203_2__India_IN</v>
      </c>
    </row>
    <row r="193" spans="1:12" ht="15.75" customHeight="1" x14ac:dyDescent="0.2">
      <c r="A193" s="1" t="s">
        <v>2630</v>
      </c>
      <c r="B193" s="1" t="s">
        <v>2631</v>
      </c>
      <c r="C193" s="1" t="s">
        <v>329</v>
      </c>
      <c r="D193" s="1" t="s">
        <v>2630</v>
      </c>
      <c r="F193" s="78" t="s">
        <v>1279</v>
      </c>
      <c r="G193" s="1" t="s">
        <v>1273</v>
      </c>
      <c r="H193" s="5">
        <v>192</v>
      </c>
      <c r="I193" s="1" t="s">
        <v>1274</v>
      </c>
      <c r="J193" s="1" t="s">
        <v>341</v>
      </c>
      <c r="K193" s="1" t="s">
        <v>175</v>
      </c>
      <c r="L193" s="79" t="str">
        <f t="shared" si="0"/>
        <v>PI270810_2__Zambia_A_S</v>
      </c>
    </row>
    <row r="194" spans="1:12" ht="15.75" customHeight="1" x14ac:dyDescent="0.2">
      <c r="A194" s="1" t="s">
        <v>2360</v>
      </c>
      <c r="B194" s="1" t="s">
        <v>330</v>
      </c>
      <c r="C194" s="1" t="s">
        <v>330</v>
      </c>
      <c r="D194" s="1" t="s">
        <v>2360</v>
      </c>
      <c r="F194" s="78" t="s">
        <v>5274</v>
      </c>
      <c r="G194" s="1" t="s">
        <v>4022</v>
      </c>
      <c r="H194" s="5">
        <v>193</v>
      </c>
      <c r="I194" s="1" t="s">
        <v>5273</v>
      </c>
      <c r="J194" s="1" t="s">
        <v>44</v>
      </c>
      <c r="K194" s="1" t="s">
        <v>45</v>
      </c>
      <c r="L194" s="79" t="str">
        <f t="shared" si="0"/>
        <v>PI290613_2__India_IN</v>
      </c>
    </row>
    <row r="195" spans="1:12" ht="15.75" customHeight="1" x14ac:dyDescent="0.2">
      <c r="A195" s="1" t="s">
        <v>3509</v>
      </c>
      <c r="B195" s="1" t="s">
        <v>331</v>
      </c>
      <c r="C195" s="1" t="s">
        <v>331</v>
      </c>
      <c r="D195" s="1" t="s">
        <v>3509</v>
      </c>
      <c r="F195" s="78" t="s">
        <v>2025</v>
      </c>
      <c r="G195" s="1" t="s">
        <v>2021</v>
      </c>
      <c r="H195" s="5">
        <v>194</v>
      </c>
      <c r="I195" s="1" t="s">
        <v>2022</v>
      </c>
      <c r="J195" s="1" t="s">
        <v>341</v>
      </c>
      <c r="K195" s="1" t="s">
        <v>175</v>
      </c>
      <c r="L195" s="79" t="str">
        <f t="shared" si="0"/>
        <v>PI270905_2__Zambia_A_S</v>
      </c>
    </row>
    <row r="196" spans="1:12" ht="15.75" customHeight="1" x14ac:dyDescent="0.2">
      <c r="A196" s="1" t="s">
        <v>3512</v>
      </c>
      <c r="B196" s="1" t="s">
        <v>332</v>
      </c>
      <c r="C196" s="1" t="s">
        <v>332</v>
      </c>
      <c r="D196" s="1" t="s">
        <v>3512</v>
      </c>
      <c r="F196" s="78" t="s">
        <v>2896</v>
      </c>
      <c r="G196" s="1" t="s">
        <v>2893</v>
      </c>
      <c r="H196" s="5">
        <v>195</v>
      </c>
      <c r="I196" s="1" t="s">
        <v>2894</v>
      </c>
      <c r="J196" s="1" t="s">
        <v>5593</v>
      </c>
      <c r="K196" s="1" t="s">
        <v>5593</v>
      </c>
      <c r="L196" s="79" t="str">
        <f t="shared" si="0"/>
        <v>PI290971_s__none_none</v>
      </c>
    </row>
    <row r="197" spans="1:12" ht="15.75" customHeight="1" x14ac:dyDescent="0.2">
      <c r="A197" s="1" t="s">
        <v>3147</v>
      </c>
      <c r="B197" s="1" t="s">
        <v>334</v>
      </c>
      <c r="C197" s="1" t="s">
        <v>334</v>
      </c>
      <c r="D197" s="1" t="s">
        <v>3147</v>
      </c>
      <c r="F197" s="78" t="s">
        <v>2028</v>
      </c>
      <c r="G197" s="1" t="s">
        <v>2026</v>
      </c>
      <c r="H197" s="5">
        <v>196</v>
      </c>
      <c r="I197" s="1" t="s">
        <v>2027</v>
      </c>
      <c r="J197" s="1" t="s">
        <v>341</v>
      </c>
      <c r="K197" s="1" t="s">
        <v>175</v>
      </c>
      <c r="L197" s="79" t="str">
        <f t="shared" si="0"/>
        <v>PI270907_2__Zambia_A_S</v>
      </c>
    </row>
    <row r="198" spans="1:12" ht="15.75" customHeight="1" x14ac:dyDescent="0.2">
      <c r="A198" s="1" t="s">
        <v>3514</v>
      </c>
      <c r="B198" s="1" t="s">
        <v>337</v>
      </c>
      <c r="C198" s="1" t="s">
        <v>337</v>
      </c>
      <c r="D198" s="1" t="s">
        <v>3514</v>
      </c>
      <c r="F198" s="78" t="s">
        <v>2032</v>
      </c>
      <c r="G198" s="1" t="s">
        <v>2029</v>
      </c>
      <c r="H198" s="5">
        <v>197</v>
      </c>
      <c r="I198" s="1" t="s">
        <v>2030</v>
      </c>
      <c r="J198" s="1" t="s">
        <v>341</v>
      </c>
      <c r="K198" s="1" t="s">
        <v>175</v>
      </c>
      <c r="L198" s="79" t="str">
        <f t="shared" si="0"/>
        <v>PI270907_3__Zambia_A_S</v>
      </c>
    </row>
    <row r="199" spans="1:12" ht="15.75" customHeight="1" x14ac:dyDescent="0.2">
      <c r="A199" s="1" t="s">
        <v>3517</v>
      </c>
      <c r="B199" s="1" t="s">
        <v>5112</v>
      </c>
      <c r="C199" s="1" t="s">
        <v>337</v>
      </c>
      <c r="D199" s="1" t="s">
        <v>3517</v>
      </c>
      <c r="F199" s="78" t="s">
        <v>1973</v>
      </c>
      <c r="G199" s="1" t="s">
        <v>1970</v>
      </c>
      <c r="H199" s="5">
        <v>198</v>
      </c>
      <c r="I199" s="1" t="s">
        <v>1971</v>
      </c>
      <c r="J199" s="1" t="s">
        <v>236</v>
      </c>
      <c r="K199" s="1" t="s">
        <v>253</v>
      </c>
      <c r="L199" s="79" t="str">
        <f t="shared" si="0"/>
        <v>PI295754_2__China_CN</v>
      </c>
    </row>
    <row r="200" spans="1:12" ht="15.75" customHeight="1" x14ac:dyDescent="0.2">
      <c r="A200" s="1" t="s">
        <v>3520</v>
      </c>
      <c r="B200" s="1" t="s">
        <v>340</v>
      </c>
      <c r="C200" s="1" t="s">
        <v>340</v>
      </c>
      <c r="D200" s="1" t="s">
        <v>3520</v>
      </c>
      <c r="F200" s="78" t="s">
        <v>2060</v>
      </c>
      <c r="G200" s="1" t="s">
        <v>2057</v>
      </c>
      <c r="H200" s="5">
        <v>199</v>
      </c>
      <c r="I200" s="1" t="s">
        <v>2058</v>
      </c>
      <c r="J200" s="1" t="s">
        <v>341</v>
      </c>
      <c r="K200" s="1" t="s">
        <v>175</v>
      </c>
      <c r="L200" s="79" t="str">
        <f t="shared" si="0"/>
        <v>PI270923_3__Zambia_A_S</v>
      </c>
    </row>
    <row r="201" spans="1:12" ht="15.75" customHeight="1" x14ac:dyDescent="0.2">
      <c r="A201" s="1" t="s">
        <v>3524</v>
      </c>
      <c r="B201" s="1" t="s">
        <v>342</v>
      </c>
      <c r="C201" s="1" t="s">
        <v>342</v>
      </c>
      <c r="D201" s="1" t="s">
        <v>3524</v>
      </c>
      <c r="F201" s="78" t="s">
        <v>1756</v>
      </c>
      <c r="G201" s="1" t="s">
        <v>1753</v>
      </c>
      <c r="H201" s="5">
        <v>200</v>
      </c>
      <c r="I201" s="1" t="s">
        <v>1754</v>
      </c>
      <c r="J201" s="1" t="s">
        <v>906</v>
      </c>
      <c r="K201" s="1" t="s">
        <v>1334</v>
      </c>
      <c r="L201" s="79" t="str">
        <f t="shared" si="0"/>
        <v>PI296558_2__Israel_ME</v>
      </c>
    </row>
    <row r="202" spans="1:12" ht="15.75" customHeight="1" x14ac:dyDescent="0.2">
      <c r="A202" s="1" t="s">
        <v>3527</v>
      </c>
      <c r="B202" s="1" t="s">
        <v>4985</v>
      </c>
      <c r="C202" s="1" t="s">
        <v>342</v>
      </c>
      <c r="D202" s="1" t="s">
        <v>3527</v>
      </c>
      <c r="F202" s="78" t="s">
        <v>5145</v>
      </c>
      <c r="G202" s="1" t="s">
        <v>3887</v>
      </c>
      <c r="H202" s="5">
        <v>201</v>
      </c>
      <c r="I202" s="1" t="s">
        <v>5144</v>
      </c>
      <c r="J202" s="1" t="s">
        <v>341</v>
      </c>
      <c r="K202" s="1" t="s">
        <v>175</v>
      </c>
      <c r="L202" s="79" t="str">
        <f t="shared" si="0"/>
        <v>PI270961_3__Zambia_A_S</v>
      </c>
    </row>
    <row r="203" spans="1:12" ht="15.75" customHeight="1" x14ac:dyDescent="0.2">
      <c r="A203" s="1" t="s">
        <v>3531</v>
      </c>
      <c r="B203" s="1" t="s">
        <v>343</v>
      </c>
      <c r="C203" s="1" t="s">
        <v>343</v>
      </c>
      <c r="D203" s="1" t="s">
        <v>3531</v>
      </c>
      <c r="F203" s="78" t="s">
        <v>1554</v>
      </c>
      <c r="G203" s="1" t="s">
        <v>1552</v>
      </c>
      <c r="H203" s="5">
        <v>202</v>
      </c>
      <c r="I203" s="1" t="s">
        <v>1553</v>
      </c>
      <c r="J203" s="1" t="s">
        <v>877</v>
      </c>
      <c r="K203" s="1" t="s">
        <v>86</v>
      </c>
      <c r="L203" s="79" t="str">
        <f t="shared" si="0"/>
        <v>PI298839_2__Brazil_SA_SE</v>
      </c>
    </row>
    <row r="204" spans="1:12" ht="15.75" customHeight="1" x14ac:dyDescent="0.2">
      <c r="A204" s="1" t="s">
        <v>3543</v>
      </c>
      <c r="B204" s="1" t="s">
        <v>4883</v>
      </c>
      <c r="C204" s="1" t="s">
        <v>343</v>
      </c>
      <c r="D204" s="1" t="s">
        <v>3543</v>
      </c>
      <c r="F204" s="78" t="s">
        <v>2301</v>
      </c>
      <c r="G204" s="1" t="s">
        <v>2298</v>
      </c>
      <c r="H204" s="5">
        <v>203</v>
      </c>
      <c r="I204" s="1" t="s">
        <v>2299</v>
      </c>
      <c r="J204" s="1" t="s">
        <v>341</v>
      </c>
      <c r="K204" s="1" t="s">
        <v>175</v>
      </c>
      <c r="L204" s="79" t="str">
        <f t="shared" si="0"/>
        <v>PI270961_4__Zambia_A_S</v>
      </c>
    </row>
    <row r="205" spans="1:12" ht="15.75" customHeight="1" x14ac:dyDescent="0.2">
      <c r="A205" s="1" t="s">
        <v>3549</v>
      </c>
      <c r="B205" s="1" t="s">
        <v>345</v>
      </c>
      <c r="C205" s="1" t="s">
        <v>345</v>
      </c>
      <c r="D205" s="1" t="s">
        <v>3549</v>
      </c>
      <c r="F205" s="78" t="s">
        <v>153</v>
      </c>
      <c r="G205" s="1" t="s">
        <v>149</v>
      </c>
      <c r="H205" s="5">
        <v>204</v>
      </c>
      <c r="I205" s="1" t="s">
        <v>151</v>
      </c>
      <c r="J205" s="1" t="s">
        <v>106</v>
      </c>
      <c r="K205" s="1" t="s">
        <v>107</v>
      </c>
      <c r="L205" s="79" t="str">
        <f t="shared" si="0"/>
        <v>PI300962_2__Senegal_A_NW</v>
      </c>
    </row>
    <row r="206" spans="1:12" ht="15.75" customHeight="1" x14ac:dyDescent="0.2">
      <c r="A206" s="1" t="s">
        <v>3191</v>
      </c>
      <c r="B206" s="1" t="s">
        <v>347</v>
      </c>
      <c r="C206" s="1" t="s">
        <v>347</v>
      </c>
      <c r="D206" s="1" t="s">
        <v>3191</v>
      </c>
      <c r="F206" s="78" t="s">
        <v>2689</v>
      </c>
      <c r="G206" s="1" t="s">
        <v>2685</v>
      </c>
      <c r="H206" s="5">
        <v>205</v>
      </c>
      <c r="I206" s="1" t="s">
        <v>2687</v>
      </c>
      <c r="J206" s="1" t="s">
        <v>341</v>
      </c>
      <c r="K206" s="1" t="s">
        <v>175</v>
      </c>
      <c r="L206" s="79" t="str">
        <f t="shared" si="0"/>
        <v>PI271019_2__Zambia_A_S</v>
      </c>
    </row>
    <row r="207" spans="1:12" ht="15.75" customHeight="1" x14ac:dyDescent="0.2">
      <c r="A207" s="1" t="s">
        <v>3224</v>
      </c>
      <c r="B207" s="1" t="s">
        <v>354</v>
      </c>
      <c r="C207" s="1" t="s">
        <v>354</v>
      </c>
      <c r="D207" s="1" t="s">
        <v>3224</v>
      </c>
      <c r="F207" s="78" t="s">
        <v>3582</v>
      </c>
      <c r="G207" s="1" t="s">
        <v>3578</v>
      </c>
      <c r="H207" s="5">
        <v>206</v>
      </c>
      <c r="I207" s="1" t="s">
        <v>3579</v>
      </c>
      <c r="J207" s="1" t="s">
        <v>1039</v>
      </c>
      <c r="K207" s="1" t="s">
        <v>1337</v>
      </c>
      <c r="L207" s="79" t="str">
        <f t="shared" si="0"/>
        <v>PI313191_2__Vietnam_SEA</v>
      </c>
    </row>
    <row r="208" spans="1:12" ht="15.75" customHeight="1" x14ac:dyDescent="0.2">
      <c r="A208" s="1" t="s">
        <v>3552</v>
      </c>
      <c r="B208" s="1" t="s">
        <v>355</v>
      </c>
      <c r="C208" s="1" t="s">
        <v>355</v>
      </c>
      <c r="D208" s="1" t="s">
        <v>3552</v>
      </c>
      <c r="F208" s="78" t="s">
        <v>4295</v>
      </c>
      <c r="G208" s="1" t="s">
        <v>2777</v>
      </c>
      <c r="H208" s="5">
        <v>207</v>
      </c>
      <c r="I208" s="1" t="s">
        <v>4293</v>
      </c>
      <c r="J208" s="1" t="s">
        <v>877</v>
      </c>
      <c r="K208" s="1" t="s">
        <v>86</v>
      </c>
      <c r="L208" s="79" t="str">
        <f t="shared" si="0"/>
        <v>PI275695_2__Brazil_SA_SE</v>
      </c>
    </row>
    <row r="209" spans="1:12" ht="15.75" customHeight="1" x14ac:dyDescent="0.2">
      <c r="A209" s="1" t="s">
        <v>3555</v>
      </c>
      <c r="B209" s="1" t="s">
        <v>357</v>
      </c>
      <c r="C209" s="1" t="s">
        <v>357</v>
      </c>
      <c r="D209" s="1" t="s">
        <v>3555</v>
      </c>
      <c r="F209" s="78" t="s">
        <v>3028</v>
      </c>
      <c r="G209" s="1" t="s">
        <v>3003</v>
      </c>
      <c r="H209" s="5">
        <v>208</v>
      </c>
      <c r="I209" s="1" t="s">
        <v>3026</v>
      </c>
      <c r="J209" s="1" t="s">
        <v>353</v>
      </c>
      <c r="K209" s="1" t="s">
        <v>107</v>
      </c>
      <c r="L209" s="79" t="str">
        <f t="shared" si="0"/>
        <v>PI314895_2__Nigeria_A_NW</v>
      </c>
    </row>
    <row r="210" spans="1:12" ht="15.75" customHeight="1" x14ac:dyDescent="0.2">
      <c r="A210" s="1" t="s">
        <v>3558</v>
      </c>
      <c r="B210" s="1" t="s">
        <v>4679</v>
      </c>
      <c r="C210" s="1" t="s">
        <v>357</v>
      </c>
      <c r="D210" s="1" t="s">
        <v>3558</v>
      </c>
      <c r="F210" s="78" t="s">
        <v>5210</v>
      </c>
      <c r="G210" s="1" t="s">
        <v>3463</v>
      </c>
      <c r="H210" s="5">
        <v>209</v>
      </c>
      <c r="I210" s="1">
        <v>259853</v>
      </c>
      <c r="J210" s="1" t="s">
        <v>987</v>
      </c>
      <c r="K210" s="1" t="s">
        <v>107</v>
      </c>
      <c r="L210" s="79" t="str">
        <f t="shared" si="0"/>
        <v>PI259853_s__Malawi_A_NW</v>
      </c>
    </row>
    <row r="211" spans="1:12" ht="15.75" customHeight="1" x14ac:dyDescent="0.2">
      <c r="A211" s="1" t="s">
        <v>3279</v>
      </c>
      <c r="B211" s="1" t="s">
        <v>360</v>
      </c>
      <c r="C211" s="1" t="s">
        <v>360</v>
      </c>
      <c r="D211" s="1" t="s">
        <v>3279</v>
      </c>
      <c r="F211" s="78" t="s">
        <v>1532</v>
      </c>
      <c r="G211" s="1" t="s">
        <v>1531</v>
      </c>
      <c r="H211" s="5">
        <v>210</v>
      </c>
      <c r="I211" s="1">
        <v>268870</v>
      </c>
      <c r="J211" s="1" t="s">
        <v>174</v>
      </c>
      <c r="K211" s="1" t="s">
        <v>175</v>
      </c>
      <c r="L211" s="79" t="str">
        <f t="shared" si="0"/>
        <v>PI268870_1__Zimbabwe_A_S</v>
      </c>
    </row>
    <row r="212" spans="1:12" ht="15.75" customHeight="1" x14ac:dyDescent="0.2">
      <c r="A212" s="1" t="s">
        <v>3561</v>
      </c>
      <c r="B212" s="1" t="s">
        <v>361</v>
      </c>
      <c r="C212" s="1" t="s">
        <v>361</v>
      </c>
      <c r="D212" s="1" t="s">
        <v>3561</v>
      </c>
      <c r="F212" s="78" t="s">
        <v>4302</v>
      </c>
      <c r="G212" s="1" t="s">
        <v>2721</v>
      </c>
      <c r="H212" s="5">
        <v>211</v>
      </c>
      <c r="I212" s="1">
        <v>268493</v>
      </c>
      <c r="J212" s="1" t="s">
        <v>578</v>
      </c>
      <c r="K212" s="1" t="s">
        <v>816</v>
      </c>
      <c r="L212" s="79" t="str">
        <f t="shared" si="0"/>
        <v>PI268493_s__Sudan_A_NE</v>
      </c>
    </row>
    <row r="213" spans="1:12" ht="15.75" customHeight="1" x14ac:dyDescent="0.2">
      <c r="A213" s="1" t="s">
        <v>3566</v>
      </c>
      <c r="B213" s="1" t="s">
        <v>364</v>
      </c>
      <c r="C213" s="1" t="s">
        <v>364</v>
      </c>
      <c r="D213" s="1" t="s">
        <v>3566</v>
      </c>
      <c r="F213" s="78" t="s">
        <v>576</v>
      </c>
      <c r="G213" s="1" t="s">
        <v>573</v>
      </c>
      <c r="H213" s="5">
        <v>212</v>
      </c>
      <c r="I213" s="1">
        <v>268868</v>
      </c>
      <c r="J213" s="1" t="s">
        <v>578</v>
      </c>
      <c r="K213" s="1" t="s">
        <v>816</v>
      </c>
      <c r="L213" s="79" t="str">
        <f t="shared" si="0"/>
        <v>PI268868_s__Sudan_A_NE</v>
      </c>
    </row>
    <row r="214" spans="1:12" ht="15.75" customHeight="1" x14ac:dyDescent="0.2">
      <c r="A214" s="1" t="s">
        <v>3210</v>
      </c>
      <c r="B214" s="1" t="s">
        <v>366</v>
      </c>
      <c r="C214" s="1" t="s">
        <v>366</v>
      </c>
      <c r="D214" s="1" t="s">
        <v>3210</v>
      </c>
      <c r="F214" s="78" t="s">
        <v>4350</v>
      </c>
      <c r="G214" s="1" t="s">
        <v>2809</v>
      </c>
      <c r="H214" s="5">
        <v>213</v>
      </c>
      <c r="I214" s="1">
        <v>268498</v>
      </c>
      <c r="J214" s="1" t="s">
        <v>578</v>
      </c>
      <c r="K214" s="1" t="s">
        <v>816</v>
      </c>
      <c r="L214" s="79" t="str">
        <f t="shared" si="0"/>
        <v>PI268498_s__Sudan_A_NE</v>
      </c>
    </row>
    <row r="215" spans="1:12" ht="15.75" customHeight="1" x14ac:dyDescent="0.2">
      <c r="A215" s="1" t="s">
        <v>3569</v>
      </c>
      <c r="B215" s="1" t="s">
        <v>368</v>
      </c>
      <c r="C215" s="1" t="s">
        <v>368</v>
      </c>
      <c r="D215" s="1" t="s">
        <v>3569</v>
      </c>
      <c r="F215" s="78" t="s">
        <v>885</v>
      </c>
      <c r="G215" s="1" t="s">
        <v>883</v>
      </c>
      <c r="H215" s="5">
        <v>214</v>
      </c>
      <c r="I215" s="1">
        <v>268857</v>
      </c>
      <c r="J215" s="1" t="s">
        <v>341</v>
      </c>
      <c r="K215" s="1" t="s">
        <v>175</v>
      </c>
      <c r="L215" s="79" t="str">
        <f t="shared" si="0"/>
        <v>PI268857_1__Zambia_A_S</v>
      </c>
    </row>
    <row r="216" spans="1:12" ht="15.75" customHeight="1" x14ac:dyDescent="0.2">
      <c r="A216" s="1" t="s">
        <v>3574</v>
      </c>
      <c r="B216" s="1" t="s">
        <v>369</v>
      </c>
      <c r="C216" s="1" t="s">
        <v>369</v>
      </c>
      <c r="D216" s="1" t="s">
        <v>3574</v>
      </c>
      <c r="F216" s="78" t="s">
        <v>4074</v>
      </c>
      <c r="G216" s="1" t="s">
        <v>2724</v>
      </c>
      <c r="H216" s="5">
        <v>215</v>
      </c>
      <c r="I216" s="1">
        <v>268511</v>
      </c>
      <c r="J216" s="1" t="s">
        <v>578</v>
      </c>
      <c r="K216" s="1" t="s">
        <v>816</v>
      </c>
      <c r="L216" s="79" t="str">
        <f t="shared" si="0"/>
        <v>PI268511_1__Sudan_A_NE</v>
      </c>
    </row>
    <row r="217" spans="1:12" ht="15.75" customHeight="1" x14ac:dyDescent="0.2">
      <c r="A217" s="1" t="s">
        <v>3577</v>
      </c>
      <c r="B217" s="1" t="s">
        <v>4760</v>
      </c>
      <c r="C217" s="1" t="s">
        <v>369</v>
      </c>
      <c r="D217" s="1" t="s">
        <v>3577</v>
      </c>
      <c r="F217" s="78" t="s">
        <v>499</v>
      </c>
      <c r="G217" s="1" t="s">
        <v>496</v>
      </c>
      <c r="H217" s="5">
        <v>216</v>
      </c>
      <c r="I217" s="1">
        <v>268856</v>
      </c>
      <c r="J217" s="1" t="s">
        <v>341</v>
      </c>
      <c r="K217" s="1" t="s">
        <v>175</v>
      </c>
      <c r="L217" s="79" t="str">
        <f t="shared" si="0"/>
        <v>PI268856_s__Zambia_A_S</v>
      </c>
    </row>
    <row r="218" spans="1:12" ht="15.75" customHeight="1" x14ac:dyDescent="0.2">
      <c r="A218" s="1" t="s">
        <v>3583</v>
      </c>
      <c r="B218" s="1" t="s">
        <v>4769</v>
      </c>
      <c r="C218" s="1" t="s">
        <v>369</v>
      </c>
      <c r="D218" s="1" t="s">
        <v>3583</v>
      </c>
      <c r="F218" s="78" t="s">
        <v>4322</v>
      </c>
      <c r="G218" s="1" t="s">
        <v>2703</v>
      </c>
      <c r="H218" s="5">
        <v>217</v>
      </c>
      <c r="I218" s="1">
        <v>268530</v>
      </c>
      <c r="J218" s="1" t="s">
        <v>341</v>
      </c>
      <c r="K218" s="1" t="s">
        <v>175</v>
      </c>
      <c r="L218" s="79" t="str">
        <f t="shared" si="0"/>
        <v>PI268530_s__Zambia_A_S</v>
      </c>
    </row>
    <row r="219" spans="1:12" ht="15.75" customHeight="1" x14ac:dyDescent="0.2">
      <c r="A219" s="1" t="s">
        <v>3586</v>
      </c>
      <c r="B219" s="1" t="s">
        <v>371</v>
      </c>
      <c r="C219" s="1" t="s">
        <v>371</v>
      </c>
      <c r="D219" s="1" t="s">
        <v>3586</v>
      </c>
      <c r="F219" s="78" t="s">
        <v>1357</v>
      </c>
      <c r="G219" s="1" t="s">
        <v>1356</v>
      </c>
      <c r="H219" s="5">
        <v>218</v>
      </c>
      <c r="I219" s="1">
        <v>268852</v>
      </c>
      <c r="J219" s="1" t="s">
        <v>341</v>
      </c>
      <c r="K219" s="1" t="s">
        <v>175</v>
      </c>
      <c r="L219" s="79" t="str">
        <f t="shared" si="0"/>
        <v>PI268852_1__Zambia_A_S</v>
      </c>
    </row>
    <row r="220" spans="1:12" ht="15.75" customHeight="1" x14ac:dyDescent="0.2">
      <c r="A220" s="1" t="s">
        <v>3592</v>
      </c>
      <c r="B220" s="1" t="s">
        <v>372</v>
      </c>
      <c r="C220" s="1" t="s">
        <v>372</v>
      </c>
      <c r="D220" s="1" t="s">
        <v>3592</v>
      </c>
      <c r="F220" s="78" t="s">
        <v>4185</v>
      </c>
      <c r="G220" s="1" t="s">
        <v>2728</v>
      </c>
      <c r="H220" s="5">
        <v>219</v>
      </c>
      <c r="I220" s="1">
        <v>268547</v>
      </c>
      <c r="J220" s="1" t="s">
        <v>341</v>
      </c>
      <c r="K220" s="1" t="s">
        <v>175</v>
      </c>
      <c r="L220" s="79" t="str">
        <f t="shared" si="0"/>
        <v>PI268547_1__Zambia_A_S</v>
      </c>
    </row>
    <row r="221" spans="1:12" ht="15.75" customHeight="1" x14ac:dyDescent="0.2">
      <c r="A221" s="1" t="s">
        <v>3597</v>
      </c>
      <c r="B221" s="1" t="s">
        <v>375</v>
      </c>
      <c r="C221" s="1" t="s">
        <v>375</v>
      </c>
      <c r="D221" s="1" t="s">
        <v>3597</v>
      </c>
      <c r="F221" s="78" t="s">
        <v>1413</v>
      </c>
      <c r="G221" s="1" t="s">
        <v>1412</v>
      </c>
      <c r="H221" s="5">
        <v>220</v>
      </c>
      <c r="I221" s="1">
        <v>268850</v>
      </c>
      <c r="J221" s="1" t="s">
        <v>341</v>
      </c>
      <c r="K221" s="1" t="s">
        <v>175</v>
      </c>
      <c r="L221" s="79" t="str">
        <f t="shared" si="0"/>
        <v>PI268850_s__Zambia_A_S</v>
      </c>
    </row>
    <row r="222" spans="1:12" ht="15.75" customHeight="1" x14ac:dyDescent="0.2">
      <c r="A222" s="1" t="s">
        <v>3602</v>
      </c>
      <c r="B222" s="1" t="s">
        <v>5319</v>
      </c>
      <c r="C222" s="1" t="s">
        <v>375</v>
      </c>
      <c r="D222" s="1" t="s">
        <v>3602</v>
      </c>
      <c r="F222" s="78" t="s">
        <v>4429</v>
      </c>
      <c r="G222" s="1" t="s">
        <v>3195</v>
      </c>
      <c r="H222" s="5">
        <v>221</v>
      </c>
      <c r="I222" s="1">
        <v>268548</v>
      </c>
      <c r="J222" s="1" t="s">
        <v>341</v>
      </c>
      <c r="K222" s="1" t="s">
        <v>175</v>
      </c>
      <c r="L222" s="79" t="str">
        <f t="shared" si="0"/>
        <v>PI268548_1__Zambia_A_S</v>
      </c>
    </row>
    <row r="223" spans="1:12" ht="15.75" customHeight="1" x14ac:dyDescent="0.2">
      <c r="A223" s="1" t="s">
        <v>3605</v>
      </c>
      <c r="B223" s="1" t="s">
        <v>5192</v>
      </c>
      <c r="C223" s="1" t="s">
        <v>375</v>
      </c>
      <c r="D223" s="1" t="s">
        <v>3605</v>
      </c>
      <c r="F223" s="78" t="s">
        <v>768</v>
      </c>
      <c r="G223" s="1" t="s">
        <v>766</v>
      </c>
      <c r="H223" s="5">
        <v>222</v>
      </c>
      <c r="I223" s="1">
        <v>268845</v>
      </c>
      <c r="J223" s="1" t="s">
        <v>341</v>
      </c>
      <c r="K223" s="1" t="s">
        <v>175</v>
      </c>
      <c r="L223" s="79" t="str">
        <f t="shared" si="0"/>
        <v>PI268845_1__Zambia_A_S</v>
      </c>
    </row>
    <row r="224" spans="1:12" ht="15.75" customHeight="1" x14ac:dyDescent="0.2">
      <c r="A224" s="1" t="s">
        <v>3610</v>
      </c>
      <c r="B224" s="1" t="s">
        <v>5327</v>
      </c>
      <c r="C224" s="1" t="s">
        <v>375</v>
      </c>
      <c r="D224" s="1" t="s">
        <v>3610</v>
      </c>
      <c r="F224" s="78" t="s">
        <v>4219</v>
      </c>
      <c r="G224" s="1" t="s">
        <v>2769</v>
      </c>
      <c r="H224" s="5">
        <v>223</v>
      </c>
      <c r="I224" s="1">
        <v>268553</v>
      </c>
      <c r="J224" s="1" t="s">
        <v>341</v>
      </c>
      <c r="K224" s="1" t="s">
        <v>175</v>
      </c>
      <c r="L224" s="79" t="str">
        <f t="shared" si="0"/>
        <v>PI268553_s__Zambia_A_S</v>
      </c>
    </row>
    <row r="225" spans="1:12" ht="15.75" customHeight="1" x14ac:dyDescent="0.2">
      <c r="A225" s="1" t="s">
        <v>3007</v>
      </c>
      <c r="B225" s="1" t="s">
        <v>376</v>
      </c>
      <c r="C225" s="1" t="s">
        <v>376</v>
      </c>
      <c r="D225" s="1" t="s">
        <v>3007</v>
      </c>
      <c r="F225" s="78" t="s">
        <v>813</v>
      </c>
      <c r="G225" s="1" t="s">
        <v>810</v>
      </c>
      <c r="H225" s="5">
        <v>224</v>
      </c>
      <c r="I225" s="1">
        <v>268842</v>
      </c>
      <c r="J225" s="1" t="s">
        <v>341</v>
      </c>
      <c r="K225" s="1" t="s">
        <v>175</v>
      </c>
      <c r="L225" s="79" t="str">
        <f t="shared" si="0"/>
        <v>PI268842_s__Zambia_A_S</v>
      </c>
    </row>
    <row r="226" spans="1:12" ht="15.75" customHeight="1" x14ac:dyDescent="0.2">
      <c r="A226" s="1" t="s">
        <v>2977</v>
      </c>
      <c r="B226" s="1" t="s">
        <v>377</v>
      </c>
      <c r="C226" s="1" t="s">
        <v>377</v>
      </c>
      <c r="D226" s="1" t="s">
        <v>2977</v>
      </c>
      <c r="F226" s="78" t="s">
        <v>4197</v>
      </c>
      <c r="G226" s="1" t="s">
        <v>2773</v>
      </c>
      <c r="H226" s="5">
        <v>225</v>
      </c>
      <c r="I226" s="1">
        <v>268560</v>
      </c>
      <c r="J226" s="1" t="s">
        <v>341</v>
      </c>
      <c r="K226" s="1" t="s">
        <v>175</v>
      </c>
      <c r="L226" s="79" t="str">
        <f t="shared" si="0"/>
        <v>PI268560_1__Zambia_A_S</v>
      </c>
    </row>
    <row r="227" spans="1:12" ht="15.75" customHeight="1" x14ac:dyDescent="0.2">
      <c r="A227" s="1" t="s">
        <v>945</v>
      </c>
      <c r="B227" s="1" t="s">
        <v>378</v>
      </c>
      <c r="C227" s="1" t="s">
        <v>378</v>
      </c>
      <c r="D227" s="1" t="s">
        <v>945</v>
      </c>
      <c r="F227" s="78" t="s">
        <v>338</v>
      </c>
      <c r="G227" s="1" t="s">
        <v>335</v>
      </c>
      <c r="H227" s="5">
        <v>226</v>
      </c>
      <c r="I227" s="1">
        <v>268836</v>
      </c>
      <c r="J227" s="1" t="s">
        <v>341</v>
      </c>
      <c r="K227" s="1" t="s">
        <v>175</v>
      </c>
      <c r="L227" s="79" t="str">
        <f t="shared" si="0"/>
        <v>PI268836_s__Zambia_A_S</v>
      </c>
    </row>
    <row r="228" spans="1:12" ht="15.75" customHeight="1" x14ac:dyDescent="0.2">
      <c r="A228" s="1" t="s">
        <v>2380</v>
      </c>
      <c r="B228" s="1" t="s">
        <v>379</v>
      </c>
      <c r="C228" s="1" t="s">
        <v>379</v>
      </c>
      <c r="D228" s="1" t="s">
        <v>2380</v>
      </c>
      <c r="F228" s="78" t="s">
        <v>3805</v>
      </c>
      <c r="G228" s="1" t="s">
        <v>3636</v>
      </c>
      <c r="H228" s="5">
        <v>227</v>
      </c>
      <c r="I228" s="1">
        <v>268565</v>
      </c>
      <c r="J228" s="1" t="s">
        <v>578</v>
      </c>
      <c r="K228" s="1" t="s">
        <v>816</v>
      </c>
      <c r="L228" s="79" t="str">
        <f t="shared" si="0"/>
        <v>PI268565_s__Sudan_A_NE</v>
      </c>
    </row>
    <row r="229" spans="1:12" ht="15.75" customHeight="1" x14ac:dyDescent="0.2">
      <c r="A229" s="1" t="s">
        <v>2366</v>
      </c>
      <c r="B229" s="1" t="s">
        <v>2368</v>
      </c>
      <c r="C229" s="1" t="s">
        <v>379</v>
      </c>
      <c r="D229" s="1" t="s">
        <v>2366</v>
      </c>
      <c r="F229" s="78" t="s">
        <v>1494</v>
      </c>
      <c r="G229" s="1" t="s">
        <v>1493</v>
      </c>
      <c r="H229" s="5">
        <v>228</v>
      </c>
      <c r="I229" s="1">
        <v>268820</v>
      </c>
      <c r="J229" s="1" t="s">
        <v>174</v>
      </c>
      <c r="K229" s="1" t="s">
        <v>175</v>
      </c>
      <c r="L229" s="79" t="str">
        <f t="shared" si="0"/>
        <v>PI268820_s__Zimbabwe_A_S</v>
      </c>
    </row>
    <row r="230" spans="1:12" ht="15.75" customHeight="1" x14ac:dyDescent="0.2">
      <c r="A230" s="1" t="s">
        <v>3620</v>
      </c>
      <c r="B230" s="1" t="s">
        <v>5199</v>
      </c>
      <c r="C230" s="1" t="s">
        <v>379</v>
      </c>
      <c r="D230" s="1" t="s">
        <v>3620</v>
      </c>
      <c r="F230" s="78" t="s">
        <v>3972</v>
      </c>
      <c r="G230" s="1" t="s">
        <v>3385</v>
      </c>
      <c r="H230" s="5">
        <v>229</v>
      </c>
      <c r="I230" s="1">
        <v>268578</v>
      </c>
      <c r="J230" s="1" t="s">
        <v>174</v>
      </c>
      <c r="K230" s="1" t="s">
        <v>175</v>
      </c>
      <c r="L230" s="79" t="str">
        <f t="shared" si="0"/>
        <v>PI268578_s__Zimbabwe_A_S</v>
      </c>
    </row>
    <row r="231" spans="1:12" ht="15.75" customHeight="1" x14ac:dyDescent="0.2">
      <c r="A231" s="1" t="s">
        <v>2373</v>
      </c>
      <c r="B231" s="1" t="s">
        <v>2374</v>
      </c>
      <c r="C231" s="1" t="s">
        <v>379</v>
      </c>
      <c r="D231" s="1" t="s">
        <v>2373</v>
      </c>
      <c r="F231" s="78" t="s">
        <v>641</v>
      </c>
      <c r="G231" s="1" t="s">
        <v>637</v>
      </c>
      <c r="H231" s="5">
        <v>230</v>
      </c>
      <c r="I231" s="1">
        <v>268806</v>
      </c>
      <c r="J231" s="1" t="s">
        <v>341</v>
      </c>
      <c r="K231" s="1" t="s">
        <v>175</v>
      </c>
      <c r="L231" s="79" t="str">
        <f t="shared" si="0"/>
        <v>PI268806_s__Zambia_A_S</v>
      </c>
    </row>
    <row r="232" spans="1:12" ht="15.75" customHeight="1" x14ac:dyDescent="0.2">
      <c r="A232" s="1" t="s">
        <v>3623</v>
      </c>
      <c r="B232" s="1" t="s">
        <v>382</v>
      </c>
      <c r="C232" s="1" t="s">
        <v>382</v>
      </c>
      <c r="D232" s="1" t="s">
        <v>3623</v>
      </c>
      <c r="F232" s="78" t="s">
        <v>2730</v>
      </c>
      <c r="G232" s="1" t="s">
        <v>2727</v>
      </c>
      <c r="H232" s="5">
        <v>231</v>
      </c>
      <c r="I232" s="1">
        <v>268586</v>
      </c>
      <c r="J232" s="1" t="s">
        <v>341</v>
      </c>
      <c r="K232" s="1" t="s">
        <v>175</v>
      </c>
      <c r="L232" s="79" t="str">
        <f t="shared" si="0"/>
        <v>PI268586_1__Zambia_A_S</v>
      </c>
    </row>
    <row r="233" spans="1:12" ht="15.75" customHeight="1" x14ac:dyDescent="0.2">
      <c r="A233" s="1" t="s">
        <v>2721</v>
      </c>
      <c r="B233" s="1" t="s">
        <v>383</v>
      </c>
      <c r="C233" s="1" t="s">
        <v>383</v>
      </c>
      <c r="D233" s="1" t="s">
        <v>2721</v>
      </c>
      <c r="F233" s="78" t="s">
        <v>1380</v>
      </c>
      <c r="G233" s="1" t="s">
        <v>1379</v>
      </c>
      <c r="H233" s="5">
        <v>232</v>
      </c>
      <c r="I233" s="1">
        <v>268784</v>
      </c>
      <c r="J233" s="1" t="s">
        <v>341</v>
      </c>
      <c r="K233" s="1" t="s">
        <v>175</v>
      </c>
      <c r="L233" s="79" t="str">
        <f t="shared" si="0"/>
        <v>PI268784_1__Zambia_A_S</v>
      </c>
    </row>
    <row r="234" spans="1:12" ht="15.75" customHeight="1" x14ac:dyDescent="0.2">
      <c r="A234" s="1" t="s">
        <v>2809</v>
      </c>
      <c r="B234" s="1" t="s">
        <v>387</v>
      </c>
      <c r="C234" s="1" t="s">
        <v>387</v>
      </c>
      <c r="D234" s="1" t="s">
        <v>2809</v>
      </c>
      <c r="F234" s="78" t="s">
        <v>1110</v>
      </c>
      <c r="G234" s="1" t="s">
        <v>1108</v>
      </c>
      <c r="H234" s="5">
        <v>233</v>
      </c>
      <c r="I234" s="1" t="s">
        <v>1109</v>
      </c>
      <c r="J234" s="1" t="s">
        <v>877</v>
      </c>
      <c r="K234" s="1" t="s">
        <v>86</v>
      </c>
      <c r="L234" s="79" t="str">
        <f t="shared" si="0"/>
        <v>PI275707_2__Brazil_SA_SE</v>
      </c>
    </row>
    <row r="235" spans="1:12" ht="15.75" customHeight="1" x14ac:dyDescent="0.2">
      <c r="A235" s="1" t="s">
        <v>2724</v>
      </c>
      <c r="B235" s="1" t="s">
        <v>388</v>
      </c>
      <c r="C235" s="1" t="s">
        <v>388</v>
      </c>
      <c r="D235" s="1" t="s">
        <v>2724</v>
      </c>
      <c r="F235" s="78" t="s">
        <v>2017</v>
      </c>
      <c r="G235" s="1" t="s">
        <v>2014</v>
      </c>
      <c r="H235" s="5">
        <v>234</v>
      </c>
      <c r="I235" s="1" t="s">
        <v>2015</v>
      </c>
      <c r="J235" s="1" t="s">
        <v>353</v>
      </c>
      <c r="K235" s="1" t="s">
        <v>107</v>
      </c>
      <c r="L235" s="79" t="str">
        <f t="shared" si="0"/>
        <v>PI314897_2__Nigeria_A_NW</v>
      </c>
    </row>
    <row r="236" spans="1:12" ht="15.75" customHeight="1" x14ac:dyDescent="0.2">
      <c r="A236" s="1" t="s">
        <v>3627</v>
      </c>
      <c r="B236" s="1" t="s">
        <v>4111</v>
      </c>
      <c r="C236" s="1" t="s">
        <v>388</v>
      </c>
      <c r="D236" s="1" t="s">
        <v>3627</v>
      </c>
      <c r="F236" s="78" t="s">
        <v>2294</v>
      </c>
      <c r="G236" s="1" t="s">
        <v>2289</v>
      </c>
      <c r="H236" s="5">
        <v>235</v>
      </c>
      <c r="I236" s="1" t="s">
        <v>2291</v>
      </c>
      <c r="J236" s="1" t="s">
        <v>296</v>
      </c>
      <c r="K236" s="1" t="s">
        <v>86</v>
      </c>
      <c r="L236" s="79" t="str">
        <f t="shared" si="0"/>
        <v>PI286831_2__Paraguay_SA_SE</v>
      </c>
    </row>
    <row r="237" spans="1:12" ht="15.75" customHeight="1" x14ac:dyDescent="0.2">
      <c r="A237" s="1" t="s">
        <v>2703</v>
      </c>
      <c r="B237" s="1" t="s">
        <v>389</v>
      </c>
      <c r="C237" s="1" t="s">
        <v>389</v>
      </c>
      <c r="D237" s="1" t="s">
        <v>2703</v>
      </c>
      <c r="F237" s="78" t="s">
        <v>130</v>
      </c>
      <c r="G237" s="1" t="s">
        <v>126</v>
      </c>
      <c r="H237" s="5">
        <v>236</v>
      </c>
      <c r="I237" s="1" t="s">
        <v>5601</v>
      </c>
      <c r="J237" s="1" t="s">
        <v>44</v>
      </c>
      <c r="K237" s="1" t="s">
        <v>45</v>
      </c>
      <c r="L237" s="79" t="str">
        <f t="shared" si="0"/>
        <v>PI288116_3__India_IN</v>
      </c>
    </row>
    <row r="238" spans="1:12" ht="15.75" customHeight="1" x14ac:dyDescent="0.2">
      <c r="A238" s="1" t="s">
        <v>2728</v>
      </c>
      <c r="B238" s="1" t="s">
        <v>390</v>
      </c>
      <c r="C238" s="1" t="s">
        <v>390</v>
      </c>
      <c r="D238" s="1" t="s">
        <v>2728</v>
      </c>
      <c r="F238" s="78" t="s">
        <v>2343</v>
      </c>
      <c r="G238" s="1" t="s">
        <v>2340</v>
      </c>
      <c r="H238" s="5">
        <v>237</v>
      </c>
      <c r="I238" s="1" t="s">
        <v>2341</v>
      </c>
      <c r="J238" s="1" t="s">
        <v>1706</v>
      </c>
      <c r="K238" s="1" t="s">
        <v>86</v>
      </c>
      <c r="L238" s="79" t="str">
        <f t="shared" si="0"/>
        <v>PI330646_3__Uruguay_SA_SE</v>
      </c>
    </row>
    <row r="239" spans="1:12" ht="15.75" customHeight="1" x14ac:dyDescent="0.2">
      <c r="A239" s="1" t="s">
        <v>3629</v>
      </c>
      <c r="B239" s="1" t="s">
        <v>4120</v>
      </c>
      <c r="C239" s="1" t="s">
        <v>390</v>
      </c>
      <c r="D239" s="1" t="s">
        <v>3629</v>
      </c>
      <c r="F239" s="78" t="s">
        <v>4117</v>
      </c>
      <c r="G239" s="1" t="s">
        <v>2873</v>
      </c>
      <c r="H239" s="5">
        <v>238</v>
      </c>
      <c r="I239" s="1" t="s">
        <v>4115</v>
      </c>
      <c r="J239" s="1" t="s">
        <v>73</v>
      </c>
      <c r="K239" s="1" t="s">
        <v>86</v>
      </c>
      <c r="L239" s="79" t="str">
        <f t="shared" si="0"/>
        <v>PI355995_2__Argentina_SA_SE</v>
      </c>
    </row>
    <row r="240" spans="1:12" ht="15.75" customHeight="1" x14ac:dyDescent="0.2">
      <c r="A240" s="1" t="s">
        <v>3195</v>
      </c>
      <c r="B240" s="1" t="s">
        <v>391</v>
      </c>
      <c r="C240" s="1" t="s">
        <v>391</v>
      </c>
      <c r="D240" s="1" t="s">
        <v>3195</v>
      </c>
      <c r="F240" s="78" t="s">
        <v>5157</v>
      </c>
      <c r="G240" s="1" t="s">
        <v>4174</v>
      </c>
      <c r="H240" s="5">
        <v>239</v>
      </c>
      <c r="I240" s="1" t="s">
        <v>5156</v>
      </c>
      <c r="J240" s="1" t="s">
        <v>73</v>
      </c>
      <c r="K240" s="1" t="s">
        <v>86</v>
      </c>
      <c r="L240" s="79" t="str">
        <f t="shared" si="0"/>
        <v>PI331281_2__Argentina_SA_SE</v>
      </c>
    </row>
    <row r="241" spans="1:12" ht="15.75" customHeight="1" x14ac:dyDescent="0.2">
      <c r="A241" s="1" t="s">
        <v>3227</v>
      </c>
      <c r="B241" s="1" t="s">
        <v>4435</v>
      </c>
      <c r="C241" s="1" t="s">
        <v>391</v>
      </c>
      <c r="D241" s="1" t="s">
        <v>3227</v>
      </c>
      <c r="F241" s="78" t="s">
        <v>1648</v>
      </c>
      <c r="G241" s="1" t="s">
        <v>1641</v>
      </c>
      <c r="H241" s="5">
        <v>240</v>
      </c>
      <c r="I241" s="1" t="s">
        <v>1644</v>
      </c>
      <c r="J241" s="1" t="s">
        <v>1584</v>
      </c>
      <c r="K241" s="1" t="s">
        <v>1335</v>
      </c>
      <c r="L241" s="79" t="str">
        <f t="shared" si="0"/>
        <v>PI355278_2__Mexico_NA</v>
      </c>
    </row>
    <row r="242" spans="1:12" ht="15.75" customHeight="1" x14ac:dyDescent="0.2">
      <c r="A242" s="1" t="s">
        <v>2769</v>
      </c>
      <c r="B242" s="1" t="s">
        <v>394</v>
      </c>
      <c r="C242" s="1" t="s">
        <v>394</v>
      </c>
      <c r="D242" s="1" t="s">
        <v>2769</v>
      </c>
      <c r="F242" s="78" t="s">
        <v>5424</v>
      </c>
      <c r="G242" s="1" t="s">
        <v>4198</v>
      </c>
      <c r="H242" s="5">
        <v>241</v>
      </c>
      <c r="I242" s="1" t="s">
        <v>5423</v>
      </c>
      <c r="J242" s="1" t="s">
        <v>1480</v>
      </c>
      <c r="K242" s="1" t="s">
        <v>279</v>
      </c>
      <c r="L242" s="79" t="str">
        <f t="shared" si="0"/>
        <v>PI331337_2__Bolivia_SA_NW</v>
      </c>
    </row>
    <row r="243" spans="1:12" ht="15.75" customHeight="1" x14ac:dyDescent="0.2">
      <c r="A243" s="1" t="s">
        <v>2773</v>
      </c>
      <c r="B243" s="1" t="s">
        <v>396</v>
      </c>
      <c r="C243" s="1" t="s">
        <v>396</v>
      </c>
      <c r="D243" s="1" t="s">
        <v>2773</v>
      </c>
      <c r="F243" s="78" t="s">
        <v>1865</v>
      </c>
      <c r="G243" s="1" t="s">
        <v>1862</v>
      </c>
      <c r="H243" s="5">
        <v>242</v>
      </c>
      <c r="I243" s="1" t="s">
        <v>1863</v>
      </c>
      <c r="J243" s="1" t="s">
        <v>1849</v>
      </c>
      <c r="K243" s="1" t="s">
        <v>279</v>
      </c>
      <c r="L243" s="79" t="str">
        <f t="shared" si="0"/>
        <v>PI350680_2__Honduras_SA_NW</v>
      </c>
    </row>
    <row r="244" spans="1:12" ht="15.75" customHeight="1" x14ac:dyDescent="0.2">
      <c r="A244" s="1" t="s">
        <v>3634</v>
      </c>
      <c r="B244" s="1" t="s">
        <v>5160</v>
      </c>
      <c r="C244" s="1" t="s">
        <v>396</v>
      </c>
      <c r="D244" s="1" t="s">
        <v>3634</v>
      </c>
      <c r="F244" s="78" t="s">
        <v>5501</v>
      </c>
      <c r="G244" s="1" t="s">
        <v>4310</v>
      </c>
      <c r="H244" s="5">
        <v>243</v>
      </c>
      <c r="I244" s="1" t="s">
        <v>5500</v>
      </c>
      <c r="J244" s="1" t="s">
        <v>906</v>
      </c>
      <c r="K244" s="1" t="s">
        <v>1334</v>
      </c>
      <c r="L244" s="79" t="str">
        <f t="shared" si="0"/>
        <v>PI343384_2__Israel_ME</v>
      </c>
    </row>
    <row r="245" spans="1:12" ht="15.75" customHeight="1" x14ac:dyDescent="0.2">
      <c r="A245" s="1" t="s">
        <v>3636</v>
      </c>
      <c r="B245" s="1" t="s">
        <v>397</v>
      </c>
      <c r="C245" s="1" t="s">
        <v>397</v>
      </c>
      <c r="D245" s="1" t="s">
        <v>3636</v>
      </c>
      <c r="F245" s="78" t="s">
        <v>2133</v>
      </c>
      <c r="G245" s="1" t="s">
        <v>2129</v>
      </c>
      <c r="H245" s="5">
        <v>244</v>
      </c>
      <c r="I245" s="1" t="s">
        <v>2131</v>
      </c>
      <c r="J245" s="1" t="s">
        <v>858</v>
      </c>
      <c r="K245" s="1" t="s">
        <v>279</v>
      </c>
      <c r="L245" s="79" t="str">
        <f t="shared" si="0"/>
        <v>PI336946_4__Peru_SA_NW</v>
      </c>
    </row>
    <row r="246" spans="1:12" ht="15.75" customHeight="1" x14ac:dyDescent="0.2">
      <c r="A246" s="1" t="s">
        <v>3644</v>
      </c>
      <c r="B246" s="1" t="s">
        <v>398</v>
      </c>
      <c r="C246" s="1" t="s">
        <v>398</v>
      </c>
      <c r="D246" s="1" t="s">
        <v>3644</v>
      </c>
      <c r="F246" s="78" t="s">
        <v>3548</v>
      </c>
      <c r="G246" s="1" t="s">
        <v>3544</v>
      </c>
      <c r="H246" s="5">
        <v>245</v>
      </c>
      <c r="I246" s="1" t="s">
        <v>3545</v>
      </c>
      <c r="J246" s="1" t="s">
        <v>1572</v>
      </c>
      <c r="K246" s="1" t="s">
        <v>1337</v>
      </c>
      <c r="L246" s="79" t="str">
        <f t="shared" si="0"/>
        <v>PI346964_2__Taiwan_SEA</v>
      </c>
    </row>
    <row r="247" spans="1:12" ht="15.75" customHeight="1" x14ac:dyDescent="0.2">
      <c r="A247" s="1" t="s">
        <v>3385</v>
      </c>
      <c r="B247" s="1" t="s">
        <v>399</v>
      </c>
      <c r="C247" s="1" t="s">
        <v>399</v>
      </c>
      <c r="D247" s="1" t="s">
        <v>3385</v>
      </c>
      <c r="F247" s="78" t="s">
        <v>5351</v>
      </c>
      <c r="G247" s="1" t="s">
        <v>4229</v>
      </c>
      <c r="H247" s="5">
        <v>246</v>
      </c>
      <c r="I247" s="1" t="s">
        <v>5350</v>
      </c>
      <c r="J247" s="1" t="s">
        <v>858</v>
      </c>
      <c r="K247" s="1" t="s">
        <v>279</v>
      </c>
      <c r="L247" s="79" t="str">
        <f t="shared" si="0"/>
        <v>PI336946_3__Peru_SA_NW</v>
      </c>
    </row>
    <row r="248" spans="1:12" ht="15.75" customHeight="1" x14ac:dyDescent="0.2">
      <c r="A248" s="1" t="s">
        <v>2727</v>
      </c>
      <c r="B248" s="1" t="s">
        <v>401</v>
      </c>
      <c r="C248" s="1" t="s">
        <v>401</v>
      </c>
      <c r="D248" s="1" t="s">
        <v>2727</v>
      </c>
      <c r="F248" s="78" t="s">
        <v>5071</v>
      </c>
      <c r="G248" s="1" t="s">
        <v>4297</v>
      </c>
      <c r="H248" s="5">
        <v>247</v>
      </c>
      <c r="I248" s="1" t="s">
        <v>5614</v>
      </c>
      <c r="J248" s="1" t="s">
        <v>296</v>
      </c>
      <c r="K248" s="1" t="s">
        <v>86</v>
      </c>
      <c r="L248" s="79" t="str">
        <f t="shared" si="0"/>
        <v>PI341113_2__Paraguay_SA_SE</v>
      </c>
    </row>
    <row r="249" spans="1:12" ht="15.75" customHeight="1" x14ac:dyDescent="0.2">
      <c r="A249" s="1" t="s">
        <v>3649</v>
      </c>
      <c r="B249" s="1" t="s">
        <v>5247</v>
      </c>
      <c r="C249" s="1" t="s">
        <v>401</v>
      </c>
      <c r="D249" s="1" t="s">
        <v>3649</v>
      </c>
      <c r="F249" s="78" t="s">
        <v>5137</v>
      </c>
      <c r="G249" s="1" t="s">
        <v>4247</v>
      </c>
      <c r="H249" s="5">
        <v>248</v>
      </c>
      <c r="I249" s="1" t="s">
        <v>5136</v>
      </c>
      <c r="J249" s="1" t="s">
        <v>73</v>
      </c>
      <c r="K249" s="1" t="s">
        <v>86</v>
      </c>
      <c r="L249" s="79" t="str">
        <f t="shared" si="0"/>
        <v>PI337380_2__Argentina_SA_SE</v>
      </c>
    </row>
    <row r="250" spans="1:12" ht="15.75" customHeight="1" x14ac:dyDescent="0.2">
      <c r="A250" s="1" t="s">
        <v>3639</v>
      </c>
      <c r="B250" s="1" t="s">
        <v>404</v>
      </c>
      <c r="C250" s="1" t="s">
        <v>404</v>
      </c>
      <c r="D250" s="1" t="s">
        <v>3639</v>
      </c>
      <c r="F250" s="78" t="s">
        <v>5074</v>
      </c>
      <c r="G250" s="1" t="s">
        <v>4299</v>
      </c>
      <c r="H250" s="5">
        <v>249</v>
      </c>
      <c r="I250" s="1" t="s">
        <v>5073</v>
      </c>
      <c r="J250" s="1" t="s">
        <v>296</v>
      </c>
      <c r="K250" s="1" t="s">
        <v>86</v>
      </c>
      <c r="L250" s="79" t="str">
        <f t="shared" si="0"/>
        <v>PI341113_4__Paraguay_SA_SE</v>
      </c>
    </row>
    <row r="251" spans="1:12" ht="15.75" customHeight="1" x14ac:dyDescent="0.2">
      <c r="A251" s="1" t="s">
        <v>3642</v>
      </c>
      <c r="B251" s="1" t="s">
        <v>3817</v>
      </c>
      <c r="C251" s="1" t="s">
        <v>404</v>
      </c>
      <c r="D251" s="1" t="s">
        <v>3642</v>
      </c>
      <c r="F251" s="78" t="s">
        <v>5148</v>
      </c>
      <c r="G251" s="1" t="s">
        <v>4252</v>
      </c>
      <c r="H251" s="5">
        <v>250</v>
      </c>
      <c r="I251" s="1" t="s">
        <v>5147</v>
      </c>
      <c r="J251" s="1" t="s">
        <v>296</v>
      </c>
      <c r="K251" s="1" t="s">
        <v>86</v>
      </c>
      <c r="L251" s="79" t="str">
        <f t="shared" si="0"/>
        <v>PI337406_2__Paraguay_SA_SE</v>
      </c>
    </row>
    <row r="252" spans="1:12" ht="15.75" customHeight="1" x14ac:dyDescent="0.2">
      <c r="A252" s="1" t="s">
        <v>3262</v>
      </c>
      <c r="B252" s="1" t="s">
        <v>405</v>
      </c>
      <c r="C252" s="1" t="s">
        <v>405</v>
      </c>
      <c r="D252" s="1" t="s">
        <v>3262</v>
      </c>
      <c r="F252" s="78" t="s">
        <v>5313</v>
      </c>
      <c r="G252" s="1" t="s">
        <v>4271</v>
      </c>
      <c r="H252" s="5">
        <v>251</v>
      </c>
      <c r="I252" s="1" t="s">
        <v>5312</v>
      </c>
      <c r="J252" s="1" t="s">
        <v>73</v>
      </c>
      <c r="K252" s="1" t="s">
        <v>86</v>
      </c>
      <c r="L252" s="79" t="str">
        <f t="shared" si="0"/>
        <v>PI339960_2__Argentina_SA_SE</v>
      </c>
    </row>
    <row r="253" spans="1:12" ht="15.75" customHeight="1" x14ac:dyDescent="0.2">
      <c r="A253" s="1" t="s">
        <v>3657</v>
      </c>
      <c r="B253" s="1" t="s">
        <v>408</v>
      </c>
      <c r="C253" s="1" t="s">
        <v>408</v>
      </c>
      <c r="D253" s="1" t="s">
        <v>3657</v>
      </c>
      <c r="F253" s="78" t="s">
        <v>5343</v>
      </c>
      <c r="G253" s="1" t="s">
        <v>4231</v>
      </c>
      <c r="H253" s="5">
        <v>252</v>
      </c>
      <c r="I253" s="1" t="s">
        <v>5342</v>
      </c>
      <c r="J253" s="1" t="s">
        <v>1898</v>
      </c>
      <c r="K253" s="1" t="s">
        <v>279</v>
      </c>
      <c r="L253" s="79" t="str">
        <f t="shared" si="0"/>
        <v>PI338338_2__Venezuela_SA_NW</v>
      </c>
    </row>
    <row r="254" spans="1:12" ht="15.75" customHeight="1" x14ac:dyDescent="0.2">
      <c r="A254" s="1" t="s">
        <v>2094</v>
      </c>
      <c r="B254" s="1" t="s">
        <v>409</v>
      </c>
      <c r="C254" s="1" t="s">
        <v>409</v>
      </c>
      <c r="D254" s="1" t="s">
        <v>2094</v>
      </c>
      <c r="F254" s="78" t="s">
        <v>4540</v>
      </c>
      <c r="G254" s="1" t="s">
        <v>3182</v>
      </c>
      <c r="H254" s="5">
        <v>253</v>
      </c>
      <c r="I254" s="1" t="s">
        <v>4535</v>
      </c>
      <c r="J254" s="1" t="s">
        <v>877</v>
      </c>
      <c r="K254" s="1" t="s">
        <v>86</v>
      </c>
      <c r="L254" s="79" t="str">
        <f t="shared" si="0"/>
        <v>PI338553_2__Brazil_SA_SE</v>
      </c>
    </row>
    <row r="255" spans="1:12" ht="15.75" customHeight="1" x14ac:dyDescent="0.2">
      <c r="A255" s="1" t="s">
        <v>2098</v>
      </c>
      <c r="B255" s="1" t="s">
        <v>2099</v>
      </c>
      <c r="C255" s="1" t="s">
        <v>409</v>
      </c>
      <c r="D255" s="1" t="s">
        <v>2098</v>
      </c>
      <c r="F255" s="78" t="s">
        <v>1437</v>
      </c>
      <c r="G255" s="1" t="s">
        <v>1434</v>
      </c>
      <c r="H255" s="5">
        <v>254</v>
      </c>
      <c r="I255" s="1" t="s">
        <v>1435</v>
      </c>
      <c r="J255" s="1" t="s">
        <v>44</v>
      </c>
      <c r="K255" s="1" t="s">
        <v>45</v>
      </c>
      <c r="L255" s="79" t="str">
        <f t="shared" si="0"/>
        <v>PI338503_2__India_IN</v>
      </c>
    </row>
    <row r="256" spans="1:12" ht="15.75" customHeight="1" x14ac:dyDescent="0.2">
      <c r="A256" s="1" t="s">
        <v>2328</v>
      </c>
      <c r="B256" s="1" t="s">
        <v>410</v>
      </c>
      <c r="C256" s="1" t="s">
        <v>410</v>
      </c>
      <c r="D256" s="1" t="s">
        <v>2328</v>
      </c>
      <c r="F256" s="78" t="s">
        <v>3812</v>
      </c>
      <c r="G256" s="1" t="s">
        <v>3639</v>
      </c>
      <c r="H256" s="5">
        <v>255</v>
      </c>
      <c r="I256" s="1">
        <v>268593</v>
      </c>
      <c r="J256" s="1" t="s">
        <v>578</v>
      </c>
      <c r="K256" s="1" t="s">
        <v>816</v>
      </c>
      <c r="L256" s="79" t="str">
        <f t="shared" si="0"/>
        <v>PI268593_1__Sudan_A_NE</v>
      </c>
    </row>
    <row r="257" spans="1:12" ht="15.75" customHeight="1" x14ac:dyDescent="0.2">
      <c r="A257" s="1" t="s">
        <v>3484</v>
      </c>
      <c r="B257" s="1" t="s">
        <v>411</v>
      </c>
      <c r="C257" s="1" t="s">
        <v>411</v>
      </c>
      <c r="D257" s="1" t="s">
        <v>3484</v>
      </c>
      <c r="F257" s="78" t="s">
        <v>750</v>
      </c>
      <c r="G257" s="1" t="s">
        <v>748</v>
      </c>
      <c r="H257" s="5">
        <v>256</v>
      </c>
      <c r="I257" s="1">
        <v>268755</v>
      </c>
      <c r="J257" s="1" t="s">
        <v>341</v>
      </c>
      <c r="K257" s="1" t="s">
        <v>175</v>
      </c>
      <c r="L257" s="79" t="str">
        <f t="shared" si="0"/>
        <v>PI268755_1__Zambia_A_S</v>
      </c>
    </row>
    <row r="258" spans="1:12" ht="15.75" customHeight="1" x14ac:dyDescent="0.2">
      <c r="A258" s="1" t="s">
        <v>3492</v>
      </c>
      <c r="B258" s="1" t="s">
        <v>3493</v>
      </c>
      <c r="C258" s="1" t="s">
        <v>411</v>
      </c>
      <c r="D258" s="1" t="s">
        <v>3492</v>
      </c>
      <c r="F258" s="78" t="s">
        <v>3263</v>
      </c>
      <c r="G258" s="1" t="s">
        <v>3262</v>
      </c>
      <c r="H258" s="5">
        <v>257</v>
      </c>
      <c r="I258" s="1">
        <v>268608</v>
      </c>
      <c r="J258" s="1" t="s">
        <v>341</v>
      </c>
      <c r="K258" s="1" t="s">
        <v>175</v>
      </c>
      <c r="L258" s="79" t="str">
        <f t="shared" si="0"/>
        <v>PI268608_s__Zambia_A_S</v>
      </c>
    </row>
    <row r="259" spans="1:12" ht="15.75" customHeight="1" x14ac:dyDescent="0.2">
      <c r="A259" s="1" t="s">
        <v>3614</v>
      </c>
      <c r="B259" s="1" t="s">
        <v>412</v>
      </c>
      <c r="C259" s="1" t="s">
        <v>412</v>
      </c>
      <c r="D259" s="1" t="s">
        <v>3614</v>
      </c>
      <c r="F259" s="78" t="s">
        <v>1244</v>
      </c>
      <c r="G259" s="1" t="s">
        <v>1241</v>
      </c>
      <c r="H259" s="5">
        <v>258</v>
      </c>
      <c r="I259" s="1">
        <v>268752</v>
      </c>
      <c r="J259" s="1" t="s">
        <v>578</v>
      </c>
      <c r="K259" s="1" t="s">
        <v>816</v>
      </c>
      <c r="L259" s="79" t="str">
        <f t="shared" si="0"/>
        <v>PI268752_s__Sudan_A_NE</v>
      </c>
    </row>
    <row r="260" spans="1:12" ht="15.75" customHeight="1" x14ac:dyDescent="0.2">
      <c r="A260" s="1" t="s">
        <v>3660</v>
      </c>
      <c r="B260" s="1" t="s">
        <v>413</v>
      </c>
      <c r="C260" s="1" t="s">
        <v>413</v>
      </c>
      <c r="D260" s="1" t="s">
        <v>3660</v>
      </c>
      <c r="F260" s="78" t="s">
        <v>5231</v>
      </c>
      <c r="G260" s="1" t="s">
        <v>3657</v>
      </c>
      <c r="H260" s="5">
        <v>259</v>
      </c>
      <c r="I260" s="1">
        <v>268613</v>
      </c>
      <c r="J260" s="1" t="s">
        <v>578</v>
      </c>
      <c r="K260" s="1" t="s">
        <v>816</v>
      </c>
      <c r="L260" s="79" t="str">
        <f t="shared" si="0"/>
        <v>PI268613_s__Sudan_A_NE</v>
      </c>
    </row>
    <row r="261" spans="1:12" ht="15.75" customHeight="1" x14ac:dyDescent="0.2">
      <c r="A261" s="1" t="s">
        <v>3436</v>
      </c>
      <c r="B261" s="1" t="s">
        <v>414</v>
      </c>
      <c r="C261" s="1" t="s">
        <v>414</v>
      </c>
      <c r="D261" s="1" t="s">
        <v>3436</v>
      </c>
      <c r="F261" s="78" t="s">
        <v>196</v>
      </c>
      <c r="G261" s="1" t="s">
        <v>162</v>
      </c>
      <c r="H261" s="5">
        <v>260</v>
      </c>
      <c r="I261" s="1">
        <v>482091</v>
      </c>
      <c r="J261" s="1" t="s">
        <v>174</v>
      </c>
      <c r="K261" s="1" t="s">
        <v>175</v>
      </c>
      <c r="L261" s="79" t="str">
        <f t="shared" si="0"/>
        <v>PI482091_s__Zimbabwe_A_S</v>
      </c>
    </row>
    <row r="262" spans="1:12" ht="15.75" customHeight="1" x14ac:dyDescent="0.2">
      <c r="A262" s="1" t="s">
        <v>3443</v>
      </c>
      <c r="B262" s="1" t="s">
        <v>3444</v>
      </c>
      <c r="C262" s="1" t="s">
        <v>414</v>
      </c>
      <c r="D262" s="1" t="s">
        <v>3443</v>
      </c>
      <c r="F262" s="78" t="s">
        <v>2096</v>
      </c>
      <c r="G262" s="1" t="s">
        <v>2094</v>
      </c>
      <c r="H262" s="5">
        <v>261</v>
      </c>
      <c r="I262" s="1">
        <v>268621</v>
      </c>
      <c r="J262" s="1" t="s">
        <v>578</v>
      </c>
      <c r="K262" s="1" t="s">
        <v>816</v>
      </c>
      <c r="L262" s="79" t="str">
        <f t="shared" si="0"/>
        <v>PI268621_1__Sudan_A_NE</v>
      </c>
    </row>
    <row r="263" spans="1:12" ht="15.75" customHeight="1" x14ac:dyDescent="0.2">
      <c r="A263" s="1" t="s">
        <v>3675</v>
      </c>
      <c r="B263" s="1" t="s">
        <v>415</v>
      </c>
      <c r="C263" s="1" t="s">
        <v>415</v>
      </c>
      <c r="D263" s="1" t="s">
        <v>3675</v>
      </c>
      <c r="F263" s="78" t="s">
        <v>1617</v>
      </c>
      <c r="G263" s="1" t="s">
        <v>1616</v>
      </c>
      <c r="H263" s="5">
        <v>262</v>
      </c>
      <c r="I263" s="1">
        <v>482089</v>
      </c>
      <c r="J263" s="1" t="s">
        <v>174</v>
      </c>
      <c r="K263" s="1" t="s">
        <v>175</v>
      </c>
      <c r="L263" s="79" t="str">
        <f t="shared" si="0"/>
        <v>PI482089_s__Zimbabwe_A_S</v>
      </c>
    </row>
    <row r="264" spans="1:12" ht="15.75" customHeight="1" x14ac:dyDescent="0.2">
      <c r="A264" s="1" t="s">
        <v>3677</v>
      </c>
      <c r="B264" s="1" t="s">
        <v>3863</v>
      </c>
      <c r="C264" s="1" t="s">
        <v>415</v>
      </c>
      <c r="D264" s="1" t="s">
        <v>3677</v>
      </c>
      <c r="F264" s="78" t="s">
        <v>2331</v>
      </c>
      <c r="G264" s="1" t="s">
        <v>2328</v>
      </c>
      <c r="H264" s="5">
        <v>263</v>
      </c>
      <c r="I264" s="1">
        <v>268625</v>
      </c>
      <c r="J264" s="1" t="s">
        <v>578</v>
      </c>
      <c r="K264" s="1" t="s">
        <v>816</v>
      </c>
      <c r="L264" s="79" t="str">
        <f t="shared" si="0"/>
        <v>PI268625_s__Sudan_A_NE</v>
      </c>
    </row>
    <row r="265" spans="1:12" ht="15.75" customHeight="1" x14ac:dyDescent="0.2">
      <c r="A265" s="1" t="s">
        <v>3442</v>
      </c>
      <c r="B265" s="1" t="s">
        <v>416</v>
      </c>
      <c r="C265" s="1" t="s">
        <v>416</v>
      </c>
      <c r="D265" s="1" t="s">
        <v>3442</v>
      </c>
      <c r="F265" s="78" t="s">
        <v>1340</v>
      </c>
      <c r="G265" s="1" t="s">
        <v>1339</v>
      </c>
      <c r="H265" s="5">
        <v>264</v>
      </c>
      <c r="I265" s="1">
        <v>482081</v>
      </c>
      <c r="J265" s="1" t="s">
        <v>174</v>
      </c>
      <c r="K265" s="1" t="s">
        <v>175</v>
      </c>
      <c r="L265" s="79" t="str">
        <f t="shared" si="0"/>
        <v>PI482081_1__Zimbabwe_A_S</v>
      </c>
    </row>
    <row r="266" spans="1:12" ht="15.75" customHeight="1" x14ac:dyDescent="0.2">
      <c r="A266" s="1" t="s">
        <v>3437</v>
      </c>
      <c r="B266" s="1" t="s">
        <v>5236</v>
      </c>
      <c r="C266" s="1" t="s">
        <v>416</v>
      </c>
      <c r="D266" s="1" t="s">
        <v>3437</v>
      </c>
      <c r="F266" s="78" t="s">
        <v>3486</v>
      </c>
      <c r="G266" s="1" t="s">
        <v>3484</v>
      </c>
      <c r="H266" s="5">
        <v>265</v>
      </c>
      <c r="I266" s="1">
        <v>268634</v>
      </c>
      <c r="J266" s="1" t="s">
        <v>578</v>
      </c>
      <c r="K266" s="1" t="s">
        <v>816</v>
      </c>
      <c r="L266" s="79" t="str">
        <f t="shared" si="0"/>
        <v>PI268634_1__Sudan_A_NE</v>
      </c>
    </row>
    <row r="267" spans="1:12" ht="15.75" customHeight="1" x14ac:dyDescent="0.2">
      <c r="A267" s="1" t="s">
        <v>3681</v>
      </c>
      <c r="B267" s="1" t="s">
        <v>417</v>
      </c>
      <c r="C267" s="1" t="s">
        <v>417</v>
      </c>
      <c r="D267" s="1" t="s">
        <v>3681</v>
      </c>
      <c r="F267" s="78" t="s">
        <v>1315</v>
      </c>
      <c r="G267" s="1" t="s">
        <v>1314</v>
      </c>
      <c r="H267" s="5">
        <v>266</v>
      </c>
      <c r="I267" s="1">
        <v>482079</v>
      </c>
      <c r="J267" s="1" t="s">
        <v>174</v>
      </c>
      <c r="K267" s="1" t="s">
        <v>175</v>
      </c>
      <c r="L267" s="79" t="str">
        <f t="shared" si="0"/>
        <v>PI482079_s__Zimbabwe_A_S</v>
      </c>
    </row>
    <row r="268" spans="1:12" ht="15.75" customHeight="1" x14ac:dyDescent="0.2">
      <c r="A268" s="1" t="s">
        <v>2765</v>
      </c>
      <c r="B268" s="1" t="s">
        <v>418</v>
      </c>
      <c r="C268" s="1" t="s">
        <v>418</v>
      </c>
      <c r="D268" s="1" t="s">
        <v>2765</v>
      </c>
      <c r="F268" s="78" t="s">
        <v>3617</v>
      </c>
      <c r="G268" s="1" t="s">
        <v>3614</v>
      </c>
      <c r="H268" s="5">
        <v>267</v>
      </c>
      <c r="I268" s="1">
        <v>268647</v>
      </c>
      <c r="J268" s="1" t="s">
        <v>341</v>
      </c>
      <c r="K268" s="1" t="s">
        <v>175</v>
      </c>
      <c r="L268" s="79" t="str">
        <f t="shared" si="0"/>
        <v>PI268647_s__Zambia_A_S</v>
      </c>
    </row>
    <row r="269" spans="1:12" ht="15.75" customHeight="1" x14ac:dyDescent="0.2">
      <c r="A269" s="1" t="s">
        <v>3448</v>
      </c>
      <c r="B269" s="1" t="s">
        <v>419</v>
      </c>
      <c r="C269" s="1" t="s">
        <v>419</v>
      </c>
      <c r="D269" s="1" t="s">
        <v>3448</v>
      </c>
      <c r="F269" s="78" t="s">
        <v>1378</v>
      </c>
      <c r="G269" s="1" t="s">
        <v>1377</v>
      </c>
      <c r="H269" s="5">
        <v>268</v>
      </c>
      <c r="I269" s="1">
        <v>482070</v>
      </c>
      <c r="J269" s="1" t="s">
        <v>174</v>
      </c>
      <c r="K269" s="1" t="s">
        <v>175</v>
      </c>
      <c r="L269" s="79" t="str">
        <f t="shared" si="0"/>
        <v>PI482070_1__Zimbabwe_A_S</v>
      </c>
    </row>
    <row r="270" spans="1:12" ht="15.75" customHeight="1" x14ac:dyDescent="0.2">
      <c r="A270" s="1" t="s">
        <v>3453</v>
      </c>
      <c r="B270" s="1" t="s">
        <v>3455</v>
      </c>
      <c r="C270" s="1" t="s">
        <v>419</v>
      </c>
      <c r="D270" s="1" t="s">
        <v>3453</v>
      </c>
      <c r="F270" s="78" t="s">
        <v>5232</v>
      </c>
      <c r="G270" s="1" t="s">
        <v>3660</v>
      </c>
      <c r="H270" s="5">
        <v>269</v>
      </c>
      <c r="I270" s="1">
        <v>268654</v>
      </c>
      <c r="J270" s="1" t="s">
        <v>341</v>
      </c>
      <c r="K270" s="1" t="s">
        <v>175</v>
      </c>
      <c r="L270" s="79" t="str">
        <f t="shared" si="0"/>
        <v>PI268654_s__Zambia_A_S</v>
      </c>
    </row>
    <row r="271" spans="1:12" ht="15.75" customHeight="1" x14ac:dyDescent="0.2">
      <c r="A271" s="1" t="s">
        <v>2213</v>
      </c>
      <c r="B271" s="1" t="s">
        <v>420</v>
      </c>
      <c r="C271" s="1" t="s">
        <v>420</v>
      </c>
      <c r="D271" s="1" t="s">
        <v>2213</v>
      </c>
      <c r="F271" s="78" t="s">
        <v>1420</v>
      </c>
      <c r="G271" s="1" t="s">
        <v>1419</v>
      </c>
      <c r="H271" s="5">
        <v>270</v>
      </c>
      <c r="I271" s="1">
        <v>481802</v>
      </c>
      <c r="J271" s="1" t="s">
        <v>917</v>
      </c>
      <c r="K271" s="1" t="s">
        <v>175</v>
      </c>
      <c r="L271" s="79" t="str">
        <f t="shared" si="0"/>
        <v>PI481802_1__Mozambique_A_S</v>
      </c>
    </row>
    <row r="272" spans="1:12" ht="15.75" customHeight="1" x14ac:dyDescent="0.2">
      <c r="A272" s="1" t="s">
        <v>2197</v>
      </c>
      <c r="B272" s="1" t="s">
        <v>2547</v>
      </c>
      <c r="C272" s="1" t="s">
        <v>420</v>
      </c>
      <c r="D272" s="1" t="s">
        <v>2197</v>
      </c>
      <c r="F272" s="78" t="s">
        <v>3439</v>
      </c>
      <c r="G272" s="1" t="s">
        <v>3436</v>
      </c>
      <c r="H272" s="5">
        <v>271</v>
      </c>
      <c r="I272" s="1">
        <v>268656</v>
      </c>
      <c r="J272" s="1" t="s">
        <v>341</v>
      </c>
      <c r="K272" s="1" t="s">
        <v>175</v>
      </c>
      <c r="L272" s="79" t="str">
        <f t="shared" si="0"/>
        <v>PI268656_1__Zambia_A_S</v>
      </c>
    </row>
    <row r="273" spans="1:12" ht="15.75" customHeight="1" x14ac:dyDescent="0.2">
      <c r="A273" s="1" t="s">
        <v>2614</v>
      </c>
      <c r="B273" s="1" t="s">
        <v>421</v>
      </c>
      <c r="C273" s="1" t="s">
        <v>421</v>
      </c>
      <c r="D273" s="1" t="s">
        <v>2614</v>
      </c>
      <c r="F273" s="78" t="s">
        <v>914</v>
      </c>
      <c r="G273" s="1" t="s">
        <v>911</v>
      </c>
      <c r="H273" s="5">
        <v>272</v>
      </c>
      <c r="I273" s="1">
        <v>481795</v>
      </c>
      <c r="J273" s="1" t="s">
        <v>917</v>
      </c>
      <c r="K273" s="1" t="s">
        <v>175</v>
      </c>
      <c r="L273" s="79" t="str">
        <f t="shared" si="0"/>
        <v>PI481795_s__Mozambique_A_S</v>
      </c>
    </row>
    <row r="274" spans="1:12" ht="15.75" customHeight="1" x14ac:dyDescent="0.2">
      <c r="A274" s="1" t="s">
        <v>2200</v>
      </c>
      <c r="B274" s="1" t="s">
        <v>2490</v>
      </c>
      <c r="C274" s="1" t="s">
        <v>421</v>
      </c>
      <c r="D274" s="1" t="s">
        <v>2200</v>
      </c>
      <c r="F274" s="78" t="s">
        <v>3450</v>
      </c>
      <c r="G274" s="1" t="s">
        <v>3448</v>
      </c>
      <c r="H274" s="5">
        <v>273</v>
      </c>
      <c r="I274" s="1">
        <v>268682</v>
      </c>
      <c r="J274" s="1" t="s">
        <v>578</v>
      </c>
      <c r="K274" s="1" t="s">
        <v>816</v>
      </c>
      <c r="L274" s="79" t="str">
        <f t="shared" si="0"/>
        <v>PI268682_1__Sudan_A_NE</v>
      </c>
    </row>
    <row r="275" spans="1:12" ht="15.75" customHeight="1" x14ac:dyDescent="0.2">
      <c r="A275" s="1" t="s">
        <v>2649</v>
      </c>
      <c r="B275" s="1" t="s">
        <v>422</v>
      </c>
      <c r="C275" s="1" t="s">
        <v>422</v>
      </c>
      <c r="D275" s="1" t="s">
        <v>2649</v>
      </c>
      <c r="F275" s="78" t="s">
        <v>5289</v>
      </c>
      <c r="G275" s="1" t="s">
        <v>4717</v>
      </c>
      <c r="H275" s="5">
        <v>274</v>
      </c>
      <c r="I275" s="1">
        <v>481791</v>
      </c>
      <c r="J275" s="1" t="s">
        <v>917</v>
      </c>
      <c r="K275" s="1" t="s">
        <v>175</v>
      </c>
      <c r="L275" s="79" t="str">
        <f t="shared" si="0"/>
        <v>PI481791_s__Mozambique_A_S</v>
      </c>
    </row>
    <row r="276" spans="1:12" ht="15.75" customHeight="1" x14ac:dyDescent="0.2">
      <c r="A276" s="1" t="s">
        <v>2218</v>
      </c>
      <c r="B276" s="1" t="s">
        <v>423</v>
      </c>
      <c r="C276" s="1" t="s">
        <v>423</v>
      </c>
      <c r="D276" s="1" t="s">
        <v>2218</v>
      </c>
      <c r="F276" s="78" t="s">
        <v>2542</v>
      </c>
      <c r="G276" s="1" t="s">
        <v>2213</v>
      </c>
      <c r="H276" s="5">
        <v>275</v>
      </c>
      <c r="I276" s="1">
        <v>268692</v>
      </c>
      <c r="J276" s="1" t="s">
        <v>174</v>
      </c>
      <c r="K276" s="1" t="s">
        <v>175</v>
      </c>
      <c r="L276" s="79" t="str">
        <f t="shared" si="0"/>
        <v>PI268692_1__Zimbabwe_A_S</v>
      </c>
    </row>
    <row r="277" spans="1:12" ht="15.75" customHeight="1" x14ac:dyDescent="0.2">
      <c r="A277" s="1" t="s">
        <v>2203</v>
      </c>
      <c r="B277" s="1" t="s">
        <v>424</v>
      </c>
      <c r="C277" s="1" t="s">
        <v>424</v>
      </c>
      <c r="D277" s="1" t="s">
        <v>2203</v>
      </c>
      <c r="F277" s="78" t="s">
        <v>5219</v>
      </c>
      <c r="G277" s="1" t="s">
        <v>3813</v>
      </c>
      <c r="H277" s="5">
        <v>276</v>
      </c>
      <c r="I277" s="1">
        <v>481774</v>
      </c>
      <c r="J277" s="1" t="s">
        <v>917</v>
      </c>
      <c r="K277" s="1" t="s">
        <v>175</v>
      </c>
      <c r="L277" s="79" t="str">
        <f t="shared" si="0"/>
        <v>PI481774_1__Mozambique_A_S</v>
      </c>
    </row>
    <row r="278" spans="1:12" ht="15.75" customHeight="1" x14ac:dyDescent="0.2">
      <c r="A278" s="1" t="s">
        <v>2567</v>
      </c>
      <c r="B278" s="1" t="s">
        <v>2568</v>
      </c>
      <c r="C278" s="1" t="s">
        <v>424</v>
      </c>
      <c r="D278" s="1" t="s">
        <v>2567</v>
      </c>
      <c r="F278" s="78" t="s">
        <v>5226</v>
      </c>
      <c r="G278" s="1" t="s">
        <v>4714</v>
      </c>
      <c r="H278" s="5">
        <v>277</v>
      </c>
      <c r="I278" s="1">
        <v>481772</v>
      </c>
      <c r="J278" s="1" t="s">
        <v>917</v>
      </c>
      <c r="K278" s="1" t="s">
        <v>175</v>
      </c>
      <c r="L278" s="79" t="str">
        <f t="shared" si="0"/>
        <v>PI481772_1__Mozambique_A_S</v>
      </c>
    </row>
    <row r="279" spans="1:12" ht="15.75" customHeight="1" x14ac:dyDescent="0.2">
      <c r="A279" s="1" t="s">
        <v>2221</v>
      </c>
      <c r="B279" s="1" t="s">
        <v>427</v>
      </c>
      <c r="C279" s="1" t="s">
        <v>427</v>
      </c>
      <c r="D279" s="1" t="s">
        <v>2221</v>
      </c>
      <c r="F279" s="78" t="s">
        <v>2112</v>
      </c>
      <c r="G279" s="1" t="s">
        <v>2109</v>
      </c>
      <c r="H279" s="5">
        <v>278</v>
      </c>
      <c r="I279" s="1" t="s">
        <v>2110</v>
      </c>
      <c r="J279" s="1" t="s">
        <v>1898</v>
      </c>
      <c r="K279" s="1" t="s">
        <v>279</v>
      </c>
      <c r="L279" s="79" t="str">
        <f t="shared" si="0"/>
        <v>PI338338_3__Venezuela_SA_NW</v>
      </c>
    </row>
    <row r="280" spans="1:12" ht="15.75" customHeight="1" x14ac:dyDescent="0.2">
      <c r="A280" s="1" t="s">
        <v>2238</v>
      </c>
      <c r="B280" s="1" t="s">
        <v>428</v>
      </c>
      <c r="C280" s="1" t="s">
        <v>428</v>
      </c>
      <c r="D280" s="1" t="s">
        <v>2238</v>
      </c>
      <c r="F280" s="78" t="s">
        <v>5118</v>
      </c>
      <c r="G280" s="1" t="s">
        <v>4301</v>
      </c>
      <c r="H280" s="5">
        <v>279</v>
      </c>
      <c r="I280" s="1" t="s">
        <v>5614</v>
      </c>
      <c r="J280" s="1" t="s">
        <v>296</v>
      </c>
      <c r="K280" s="1" t="s">
        <v>86</v>
      </c>
      <c r="L280" s="79" t="str">
        <f t="shared" si="0"/>
        <v>PI341113_3__Paraguay_SA_SE</v>
      </c>
    </row>
    <row r="281" spans="1:12" ht="15.75" customHeight="1" x14ac:dyDescent="0.2">
      <c r="A281" s="1" t="s">
        <v>3691</v>
      </c>
      <c r="B281" s="1" t="s">
        <v>430</v>
      </c>
      <c r="C281" s="1" t="s">
        <v>430</v>
      </c>
      <c r="D281" s="1" t="s">
        <v>3691</v>
      </c>
      <c r="F281" s="78" t="s">
        <v>5150</v>
      </c>
      <c r="G281" s="1" t="s">
        <v>4255</v>
      </c>
      <c r="H281" s="5">
        <v>280</v>
      </c>
      <c r="I281" s="1" t="s">
        <v>5149</v>
      </c>
      <c r="J281" s="1" t="s">
        <v>296</v>
      </c>
      <c r="K281" s="1" t="s">
        <v>86</v>
      </c>
      <c r="L281" s="79" t="str">
        <f t="shared" si="0"/>
        <v>PI337406_3__Paraguay_SA_SE</v>
      </c>
    </row>
    <row r="282" spans="1:12" ht="15.75" customHeight="1" x14ac:dyDescent="0.2">
      <c r="A282" s="1" t="s">
        <v>1241</v>
      </c>
      <c r="B282" s="1" t="s">
        <v>431</v>
      </c>
      <c r="C282" s="1" t="s">
        <v>431</v>
      </c>
      <c r="D282" s="1" t="s">
        <v>1241</v>
      </c>
      <c r="F282" s="80" t="s">
        <v>1523</v>
      </c>
      <c r="G282" s="1" t="s">
        <v>1522</v>
      </c>
      <c r="H282" s="5">
        <v>281</v>
      </c>
      <c r="I282" s="1" t="s">
        <v>5608</v>
      </c>
      <c r="J282" s="19" t="s">
        <v>906</v>
      </c>
      <c r="K282" s="19" t="s">
        <v>1334</v>
      </c>
      <c r="L282" s="79" t="str">
        <f t="shared" si="0"/>
        <v>PI343401_3__Israel_ME</v>
      </c>
    </row>
    <row r="283" spans="1:12" ht="15.75" customHeight="1" x14ac:dyDescent="0.2">
      <c r="A283" s="1" t="s">
        <v>748</v>
      </c>
      <c r="B283" s="1" t="s">
        <v>432</v>
      </c>
      <c r="C283" s="1" t="s">
        <v>432</v>
      </c>
      <c r="D283" s="1" t="s">
        <v>748</v>
      </c>
      <c r="F283" s="78" t="s">
        <v>4502</v>
      </c>
      <c r="G283" s="1" t="s">
        <v>3234</v>
      </c>
      <c r="H283" s="5">
        <v>282</v>
      </c>
      <c r="I283" s="1" t="s">
        <v>4500</v>
      </c>
      <c r="J283" s="1" t="s">
        <v>877</v>
      </c>
      <c r="K283" s="1" t="s">
        <v>86</v>
      </c>
      <c r="L283" s="79" t="str">
        <f t="shared" si="0"/>
        <v>PI336971_2__Brazil_SA_SE</v>
      </c>
    </row>
    <row r="284" spans="1:12" ht="15.75" customHeight="1" x14ac:dyDescent="0.2">
      <c r="A284" s="1" t="s">
        <v>3277</v>
      </c>
      <c r="B284" s="1" t="s">
        <v>3654</v>
      </c>
      <c r="C284" s="1" t="s">
        <v>432</v>
      </c>
      <c r="D284" s="1" t="s">
        <v>3277</v>
      </c>
      <c r="F284" s="78" t="s">
        <v>3696</v>
      </c>
      <c r="G284" s="1" t="s">
        <v>2948</v>
      </c>
      <c r="H284" s="5">
        <v>283</v>
      </c>
      <c r="I284" s="1" t="s">
        <v>3694</v>
      </c>
      <c r="J284" s="1" t="s">
        <v>1584</v>
      </c>
      <c r="K284" s="1" t="s">
        <v>1335</v>
      </c>
      <c r="L284" s="79" t="str">
        <f t="shared" si="0"/>
        <v>PI355279_2__Mexico_NA</v>
      </c>
    </row>
    <row r="285" spans="1:12" ht="15.75" customHeight="1" x14ac:dyDescent="0.2">
      <c r="A285" s="1" t="s">
        <v>1379</v>
      </c>
      <c r="B285" s="1" t="s">
        <v>435</v>
      </c>
      <c r="C285" s="1" t="s">
        <v>435</v>
      </c>
      <c r="D285" s="1" t="s">
        <v>1379</v>
      </c>
      <c r="F285" s="78" t="s">
        <v>5349</v>
      </c>
      <c r="G285" s="1" t="s">
        <v>4227</v>
      </c>
      <c r="H285" s="5">
        <v>284</v>
      </c>
      <c r="I285" s="1" t="s">
        <v>5348</v>
      </c>
      <c r="J285" s="1" t="s">
        <v>858</v>
      </c>
      <c r="K285" s="1" t="s">
        <v>279</v>
      </c>
      <c r="L285" s="79" t="str">
        <f t="shared" si="0"/>
        <v>PI336946_2__Peru_SA_NW</v>
      </c>
    </row>
    <row r="286" spans="1:12" ht="15.75" customHeight="1" x14ac:dyDescent="0.2">
      <c r="A286" s="1" t="s">
        <v>2386</v>
      </c>
      <c r="B286" s="1" t="s">
        <v>2387</v>
      </c>
      <c r="C286" s="1" t="s">
        <v>435</v>
      </c>
      <c r="D286" s="1" t="s">
        <v>2386</v>
      </c>
      <c r="F286" s="78" t="s">
        <v>4170</v>
      </c>
      <c r="G286" s="1" t="s">
        <v>2795</v>
      </c>
      <c r="H286" s="5">
        <v>285</v>
      </c>
      <c r="I286" s="1" t="s">
        <v>4168</v>
      </c>
      <c r="J286" s="1" t="s">
        <v>1577</v>
      </c>
      <c r="K286" s="1" t="s">
        <v>1333</v>
      </c>
      <c r="L286" s="79" t="str">
        <f t="shared" si="0"/>
        <v>PI388619_2__Soviet_Union_SU</v>
      </c>
    </row>
    <row r="287" spans="1:12" ht="15.75" customHeight="1" x14ac:dyDescent="0.2">
      <c r="A287" s="1" t="s">
        <v>637</v>
      </c>
      <c r="B287" s="1" t="s">
        <v>437</v>
      </c>
      <c r="C287" s="1" t="s">
        <v>437</v>
      </c>
      <c r="D287" s="1" t="s">
        <v>637</v>
      </c>
      <c r="F287" s="78" t="s">
        <v>5043</v>
      </c>
      <c r="G287" s="1" t="s">
        <v>4215</v>
      </c>
      <c r="H287" s="5">
        <v>286</v>
      </c>
      <c r="I287" s="1" t="s">
        <v>5042</v>
      </c>
      <c r="J287" s="1" t="s">
        <v>73</v>
      </c>
      <c r="K287" s="1" t="s">
        <v>86</v>
      </c>
      <c r="L287" s="79" t="str">
        <f t="shared" si="0"/>
        <v>PI336937_2__Argentina_SA_SE</v>
      </c>
    </row>
    <row r="288" spans="1:12" ht="15.75" customHeight="1" x14ac:dyDescent="0.2">
      <c r="A288" s="1" t="s">
        <v>1493</v>
      </c>
      <c r="B288" s="1" t="s">
        <v>439</v>
      </c>
      <c r="C288" s="1" t="s">
        <v>439</v>
      </c>
      <c r="D288" s="1" t="s">
        <v>1493</v>
      </c>
      <c r="F288" s="78" t="s">
        <v>5403</v>
      </c>
      <c r="G288" s="1" t="s">
        <v>4382</v>
      </c>
      <c r="H288" s="5">
        <v>287</v>
      </c>
      <c r="I288" s="1" t="s">
        <v>5402</v>
      </c>
      <c r="J288" s="1" t="s">
        <v>858</v>
      </c>
      <c r="K288" s="1" t="s">
        <v>279</v>
      </c>
      <c r="L288" s="79" t="str">
        <f t="shared" si="0"/>
        <v>PI393525_2__Peru_SA_NW</v>
      </c>
    </row>
    <row r="289" spans="1:12" ht="15.75" customHeight="1" x14ac:dyDescent="0.2">
      <c r="A289" s="1" t="s">
        <v>3046</v>
      </c>
      <c r="B289" s="1" t="s">
        <v>441</v>
      </c>
      <c r="C289" s="1" t="s">
        <v>441</v>
      </c>
      <c r="D289" s="1" t="s">
        <v>3046</v>
      </c>
      <c r="F289" s="78" t="s">
        <v>1486</v>
      </c>
      <c r="G289" s="1" t="s">
        <v>1484</v>
      </c>
      <c r="H289" s="5">
        <v>288</v>
      </c>
      <c r="I289" s="1" t="s">
        <v>1485</v>
      </c>
      <c r="J289" s="1" t="s">
        <v>1483</v>
      </c>
      <c r="K289" s="1" t="s">
        <v>1332</v>
      </c>
      <c r="L289" s="79" t="str">
        <f t="shared" si="0"/>
        <v>PI331758_2__Portugal_EU_S</v>
      </c>
    </row>
    <row r="290" spans="1:12" ht="15.75" customHeight="1" x14ac:dyDescent="0.2">
      <c r="A290" s="1" t="s">
        <v>335</v>
      </c>
      <c r="B290" s="1" t="s">
        <v>336</v>
      </c>
      <c r="C290" s="1" t="s">
        <v>336</v>
      </c>
      <c r="D290" s="1" t="s">
        <v>335</v>
      </c>
      <c r="F290" s="78" t="s">
        <v>480</v>
      </c>
      <c r="G290" s="1" t="s">
        <v>476</v>
      </c>
      <c r="H290" s="5">
        <v>289</v>
      </c>
      <c r="I290" s="1" t="s">
        <v>477</v>
      </c>
      <c r="J290" s="1" t="s">
        <v>353</v>
      </c>
      <c r="K290" s="1" t="s">
        <v>107</v>
      </c>
      <c r="L290" s="79" t="str">
        <f t="shared" si="0"/>
        <v>PI399563_2__Nigeria_A_NW</v>
      </c>
    </row>
    <row r="291" spans="1:12" ht="15.75" customHeight="1" x14ac:dyDescent="0.2">
      <c r="A291" s="1" t="s">
        <v>810</v>
      </c>
      <c r="B291" s="1" t="s">
        <v>442</v>
      </c>
      <c r="C291" s="1" t="s">
        <v>442</v>
      </c>
      <c r="D291" s="1" t="s">
        <v>810</v>
      </c>
      <c r="F291" s="78" t="s">
        <v>3197</v>
      </c>
      <c r="G291" s="1" t="s">
        <v>3193</v>
      </c>
      <c r="H291" s="5">
        <v>290</v>
      </c>
      <c r="I291" s="1" t="s">
        <v>3194</v>
      </c>
      <c r="J291" s="1" t="s">
        <v>73</v>
      </c>
      <c r="K291" s="1" t="s">
        <v>86</v>
      </c>
      <c r="L291" s="79" t="str">
        <f t="shared" si="0"/>
        <v>PI331326_2__Argentina_SA_SE</v>
      </c>
    </row>
    <row r="292" spans="1:12" ht="15.75" customHeight="1" x14ac:dyDescent="0.2">
      <c r="A292" s="1" t="s">
        <v>766</v>
      </c>
      <c r="B292" s="1" t="s">
        <v>443</v>
      </c>
      <c r="C292" s="1" t="s">
        <v>443</v>
      </c>
      <c r="D292" s="1" t="s">
        <v>766</v>
      </c>
      <c r="F292" s="78" t="s">
        <v>5134</v>
      </c>
      <c r="G292" s="1" t="s">
        <v>4400</v>
      </c>
      <c r="H292" s="5">
        <v>291</v>
      </c>
      <c r="I292" s="1" t="s">
        <v>5133</v>
      </c>
      <c r="J292" s="1" t="s">
        <v>73</v>
      </c>
      <c r="K292" s="1" t="s">
        <v>86</v>
      </c>
      <c r="L292" s="79" t="str">
        <f t="shared" si="0"/>
        <v>PI403742_2__Argentina_SA_SE</v>
      </c>
    </row>
    <row r="293" spans="1:12" ht="15.75" customHeight="1" x14ac:dyDescent="0.2">
      <c r="A293" s="1" t="s">
        <v>1360</v>
      </c>
      <c r="B293" s="1" t="s">
        <v>1361</v>
      </c>
      <c r="C293" s="1" t="s">
        <v>443</v>
      </c>
      <c r="D293" s="1" t="s">
        <v>1360</v>
      </c>
      <c r="F293" s="78" t="s">
        <v>5496</v>
      </c>
      <c r="G293" s="1" t="s">
        <v>4188</v>
      </c>
      <c r="H293" s="5">
        <v>292</v>
      </c>
      <c r="I293" s="1" t="s">
        <v>5495</v>
      </c>
      <c r="J293" s="1" t="s">
        <v>73</v>
      </c>
      <c r="K293" s="1" t="s">
        <v>86</v>
      </c>
      <c r="L293" s="79" t="str">
        <f t="shared" si="0"/>
        <v>PI331314_2__Argentina_SA_SE</v>
      </c>
    </row>
    <row r="294" spans="1:12" ht="15.75" customHeight="1" x14ac:dyDescent="0.2">
      <c r="A294" s="1" t="s">
        <v>1412</v>
      </c>
      <c r="B294" s="1" t="s">
        <v>447</v>
      </c>
      <c r="C294" s="1" t="s">
        <v>447</v>
      </c>
      <c r="D294" s="1" t="s">
        <v>1412</v>
      </c>
      <c r="F294" s="78" t="s">
        <v>4287</v>
      </c>
      <c r="G294" s="1" t="s">
        <v>2741</v>
      </c>
      <c r="H294" s="5">
        <v>293</v>
      </c>
      <c r="I294" s="1" t="s">
        <v>4286</v>
      </c>
      <c r="J294" s="1" t="s">
        <v>174</v>
      </c>
      <c r="K294" s="1" t="s">
        <v>175</v>
      </c>
      <c r="L294" s="79" t="str">
        <f t="shared" si="0"/>
        <v>PI429429_2__Zimbabwe_A_S</v>
      </c>
    </row>
    <row r="295" spans="1:12" ht="15.75" customHeight="1" x14ac:dyDescent="0.2">
      <c r="A295" s="1" t="s">
        <v>1356</v>
      </c>
      <c r="B295" s="1" t="s">
        <v>450</v>
      </c>
      <c r="C295" s="1" t="s">
        <v>450</v>
      </c>
      <c r="D295" s="1" t="s">
        <v>1356</v>
      </c>
      <c r="F295" s="78" t="s">
        <v>5498</v>
      </c>
      <c r="G295" s="1" t="s">
        <v>4181</v>
      </c>
      <c r="H295" s="5">
        <v>294</v>
      </c>
      <c r="I295" s="1" t="s">
        <v>5497</v>
      </c>
      <c r="J295" s="1" t="s">
        <v>73</v>
      </c>
      <c r="K295" s="1" t="s">
        <v>86</v>
      </c>
      <c r="L295" s="79" t="str">
        <f t="shared" si="0"/>
        <v>PI331297_2__Argentina_SA_SE</v>
      </c>
    </row>
    <row r="296" spans="1:12" ht="15.75" customHeight="1" x14ac:dyDescent="0.2">
      <c r="A296" s="1" t="s">
        <v>1293</v>
      </c>
      <c r="B296" s="1" t="s">
        <v>1294</v>
      </c>
      <c r="C296" s="1" t="s">
        <v>450</v>
      </c>
      <c r="D296" s="1" t="s">
        <v>1293</v>
      </c>
      <c r="F296" s="78" t="s">
        <v>2739</v>
      </c>
      <c r="G296" s="1" t="s">
        <v>2735</v>
      </c>
      <c r="H296" s="5">
        <v>295</v>
      </c>
      <c r="I296" s="1" t="s">
        <v>2736</v>
      </c>
      <c r="J296" s="1" t="s">
        <v>1905</v>
      </c>
      <c r="K296" s="1" t="s">
        <v>1337</v>
      </c>
      <c r="L296" s="79" t="str">
        <f t="shared" si="0"/>
        <v>PI439877_2__Malaysia_SEA</v>
      </c>
    </row>
    <row r="297" spans="1:12" ht="15.75" customHeight="1" x14ac:dyDescent="0.2">
      <c r="A297" s="1" t="s">
        <v>496</v>
      </c>
      <c r="B297" s="1" t="s">
        <v>451</v>
      </c>
      <c r="C297" s="1" t="s">
        <v>451</v>
      </c>
      <c r="D297" s="1" t="s">
        <v>496</v>
      </c>
      <c r="F297" s="78" t="s">
        <v>5255</v>
      </c>
      <c r="G297" s="1" t="s">
        <v>4166</v>
      </c>
      <c r="H297" s="5">
        <v>296</v>
      </c>
      <c r="I297" s="1" t="s">
        <v>5254</v>
      </c>
      <c r="J297" s="1" t="s">
        <v>1706</v>
      </c>
      <c r="K297" s="1" t="s">
        <v>86</v>
      </c>
      <c r="L297" s="79" t="str">
        <f t="shared" si="0"/>
        <v>PI330646_4__Uruguay_SA_SE</v>
      </c>
    </row>
    <row r="298" spans="1:12" ht="15.75" customHeight="1" x14ac:dyDescent="0.2">
      <c r="A298" s="1" t="s">
        <v>883</v>
      </c>
      <c r="B298" s="1" t="s">
        <v>452</v>
      </c>
      <c r="C298" s="1" t="s">
        <v>452</v>
      </c>
      <c r="D298" s="1" t="s">
        <v>883</v>
      </c>
      <c r="F298" s="78" t="s">
        <v>1678</v>
      </c>
      <c r="G298" s="1" t="s">
        <v>1676</v>
      </c>
      <c r="H298" s="5">
        <v>297</v>
      </c>
      <c r="I298" s="1" t="s">
        <v>1677</v>
      </c>
      <c r="J298" s="1" t="s">
        <v>236</v>
      </c>
      <c r="K298" s="1" t="s">
        <v>253</v>
      </c>
      <c r="L298" s="79" t="str">
        <f t="shared" si="0"/>
        <v>PI461451_2__China_CN</v>
      </c>
    </row>
    <row r="299" spans="1:12" ht="15.75" customHeight="1" x14ac:dyDescent="0.2">
      <c r="A299" s="1" t="s">
        <v>1231</v>
      </c>
      <c r="B299" s="1" t="s">
        <v>1232</v>
      </c>
      <c r="C299" s="1" t="s">
        <v>452</v>
      </c>
      <c r="D299" s="1" t="s">
        <v>1231</v>
      </c>
      <c r="F299" s="78" t="s">
        <v>2337</v>
      </c>
      <c r="G299" s="1" t="s">
        <v>2334</v>
      </c>
      <c r="H299" s="5">
        <v>298</v>
      </c>
      <c r="I299" s="1" t="s">
        <v>2335</v>
      </c>
      <c r="J299" s="1" t="s">
        <v>1706</v>
      </c>
      <c r="K299" s="1" t="s">
        <v>86</v>
      </c>
      <c r="L299" s="79" t="str">
        <f t="shared" si="0"/>
        <v>PI330646_2__Uruguay_SA_SE</v>
      </c>
    </row>
    <row r="300" spans="1:12" ht="15.75" customHeight="1" x14ac:dyDescent="0.2">
      <c r="A300" s="1" t="s">
        <v>573</v>
      </c>
      <c r="B300" s="1" t="s">
        <v>453</v>
      </c>
      <c r="C300" s="1" t="s">
        <v>453</v>
      </c>
      <c r="D300" s="1" t="s">
        <v>573</v>
      </c>
      <c r="F300" s="80" t="s">
        <v>3135</v>
      </c>
      <c r="G300" s="1" t="s">
        <v>3032</v>
      </c>
      <c r="H300" s="5">
        <v>299</v>
      </c>
      <c r="I300" s="1" t="s">
        <v>5609</v>
      </c>
      <c r="J300" s="1" t="s">
        <v>213</v>
      </c>
      <c r="K300" s="1" t="s">
        <v>175</v>
      </c>
      <c r="L300" s="79" t="str">
        <f t="shared" si="0"/>
        <v>PI442597_2__South_Africa_A_S</v>
      </c>
    </row>
    <row r="301" spans="1:12" ht="15.75" customHeight="1" x14ac:dyDescent="0.2">
      <c r="A301" s="1" t="s">
        <v>1531</v>
      </c>
      <c r="B301" s="1" t="s">
        <v>455</v>
      </c>
      <c r="C301" s="1" t="s">
        <v>455</v>
      </c>
      <c r="D301" s="1" t="s">
        <v>1531</v>
      </c>
      <c r="F301" s="78" t="s">
        <v>4259</v>
      </c>
      <c r="G301" s="1" t="s">
        <v>2786</v>
      </c>
      <c r="H301" s="5">
        <v>300</v>
      </c>
      <c r="I301" s="1" t="s">
        <v>4258</v>
      </c>
      <c r="J301" s="1" t="s">
        <v>1898</v>
      </c>
      <c r="K301" s="1" t="s">
        <v>279</v>
      </c>
      <c r="L301" s="79" t="str">
        <f t="shared" si="0"/>
        <v>PI325943_2__Venezuela_SA_NW</v>
      </c>
    </row>
    <row r="302" spans="1:12" ht="15.75" customHeight="1" x14ac:dyDescent="0.2">
      <c r="A302" s="1" t="s">
        <v>1383</v>
      </c>
      <c r="B302" s="1" t="s">
        <v>1384</v>
      </c>
      <c r="C302" s="1" t="s">
        <v>455</v>
      </c>
      <c r="D302" s="1" t="s">
        <v>1383</v>
      </c>
      <c r="F302" s="78" t="s">
        <v>1990</v>
      </c>
      <c r="G302" s="1" t="s">
        <v>1987</v>
      </c>
      <c r="H302" s="5">
        <v>301</v>
      </c>
      <c r="I302" s="1" t="s">
        <v>1988</v>
      </c>
      <c r="J302" s="1" t="s">
        <v>877</v>
      </c>
      <c r="K302" s="1" t="s">
        <v>86</v>
      </c>
      <c r="L302" s="79" t="str">
        <f t="shared" si="0"/>
        <v>PI442716_2__Brazil_SA_SE</v>
      </c>
    </row>
    <row r="303" spans="1:12" ht="15.75" customHeight="1" x14ac:dyDescent="0.2">
      <c r="A303" s="1" t="s">
        <v>1374</v>
      </c>
      <c r="B303" s="1" t="s">
        <v>456</v>
      </c>
      <c r="C303" s="1" t="s">
        <v>456</v>
      </c>
      <c r="D303" s="1" t="s">
        <v>1374</v>
      </c>
      <c r="F303" s="78" t="s">
        <v>2616</v>
      </c>
      <c r="G303" s="1" t="s">
        <v>2614</v>
      </c>
      <c r="H303" s="5">
        <v>302</v>
      </c>
      <c r="I303" s="1">
        <v>268710</v>
      </c>
      <c r="J303" s="1" t="s">
        <v>106</v>
      </c>
      <c r="K303" s="1" t="s">
        <v>107</v>
      </c>
      <c r="L303" s="79" t="str">
        <f t="shared" si="0"/>
        <v>PI268710_1__Senegal_A_NW</v>
      </c>
    </row>
    <row r="304" spans="1:12" ht="15.75" customHeight="1" x14ac:dyDescent="0.2">
      <c r="A304" s="1" t="s">
        <v>1249</v>
      </c>
      <c r="B304" s="1" t="s">
        <v>459</v>
      </c>
      <c r="C304" s="1" t="s">
        <v>459</v>
      </c>
      <c r="D304" s="1" t="s">
        <v>1249</v>
      </c>
      <c r="F304" s="78" t="s">
        <v>5222</v>
      </c>
      <c r="G304" s="1" t="s">
        <v>4710</v>
      </c>
      <c r="H304" s="5">
        <v>303</v>
      </c>
      <c r="I304" s="1">
        <v>481768</v>
      </c>
      <c r="J304" s="1" t="s">
        <v>917</v>
      </c>
      <c r="K304" s="1" t="s">
        <v>175</v>
      </c>
      <c r="L304" s="79" t="str">
        <f t="shared" si="0"/>
        <v>PI481768_1__Mozambique_A_S</v>
      </c>
    </row>
    <row r="305" spans="1:12" ht="15.75" customHeight="1" x14ac:dyDescent="0.2">
      <c r="A305" s="1" t="s">
        <v>1381</v>
      </c>
      <c r="B305" s="1" t="s">
        <v>461</v>
      </c>
      <c r="C305" s="1" t="s">
        <v>461</v>
      </c>
      <c r="D305" s="1" t="s">
        <v>1381</v>
      </c>
      <c r="F305" s="78" t="s">
        <v>2650</v>
      </c>
      <c r="G305" s="1" t="s">
        <v>2649</v>
      </c>
      <c r="H305" s="5">
        <v>304</v>
      </c>
      <c r="I305" s="1">
        <v>268713</v>
      </c>
      <c r="J305" s="1" t="s">
        <v>578</v>
      </c>
      <c r="K305" s="1" t="s">
        <v>816</v>
      </c>
      <c r="L305" s="79" t="str">
        <f t="shared" si="0"/>
        <v>PI268713_s__Sudan_A_NE</v>
      </c>
    </row>
    <row r="306" spans="1:12" ht="15.75" customHeight="1" x14ac:dyDescent="0.2">
      <c r="A306" s="1" t="s">
        <v>799</v>
      </c>
      <c r="B306" s="1" t="s">
        <v>463</v>
      </c>
      <c r="C306" s="1" t="s">
        <v>463</v>
      </c>
      <c r="D306" s="1" t="s">
        <v>799</v>
      </c>
      <c r="F306" s="78" t="s">
        <v>5221</v>
      </c>
      <c r="G306" s="1" t="s">
        <v>4707</v>
      </c>
      <c r="H306" s="5">
        <v>305</v>
      </c>
      <c r="I306" s="1">
        <v>481765</v>
      </c>
      <c r="J306" s="1" t="s">
        <v>917</v>
      </c>
      <c r="K306" s="1" t="s">
        <v>175</v>
      </c>
      <c r="L306" s="79" t="str">
        <f t="shared" si="0"/>
        <v>PI481765_s__Mozambique_A_S</v>
      </c>
    </row>
    <row r="307" spans="1:12" ht="15.75" customHeight="1" x14ac:dyDescent="0.2">
      <c r="A307" s="1" t="s">
        <v>546</v>
      </c>
      <c r="B307" s="1" t="s">
        <v>464</v>
      </c>
      <c r="C307" s="1" t="s">
        <v>464</v>
      </c>
      <c r="D307" s="1" t="s">
        <v>546</v>
      </c>
      <c r="F307" s="78" t="s">
        <v>2482</v>
      </c>
      <c r="G307" s="1" t="s">
        <v>2218</v>
      </c>
      <c r="H307" s="5">
        <v>306</v>
      </c>
      <c r="I307" s="1">
        <v>268714</v>
      </c>
      <c r="J307" s="1" t="s">
        <v>578</v>
      </c>
      <c r="K307" s="1" t="s">
        <v>816</v>
      </c>
      <c r="L307" s="79" t="str">
        <f t="shared" si="0"/>
        <v>PI268714_s__Sudan_A_NE</v>
      </c>
    </row>
    <row r="308" spans="1:12" ht="15.75" customHeight="1" x14ac:dyDescent="0.2">
      <c r="A308" s="1" t="s">
        <v>1099</v>
      </c>
      <c r="B308" s="1" t="s">
        <v>465</v>
      </c>
      <c r="C308" s="1" t="s">
        <v>465</v>
      </c>
      <c r="D308" s="1" t="s">
        <v>1099</v>
      </c>
      <c r="F308" s="78" t="s">
        <v>5223</v>
      </c>
      <c r="G308" s="1" t="s">
        <v>4704</v>
      </c>
      <c r="H308" s="5">
        <v>307</v>
      </c>
      <c r="I308" s="1">
        <v>481761</v>
      </c>
      <c r="J308" s="1" t="s">
        <v>917</v>
      </c>
      <c r="K308" s="1" t="s">
        <v>175</v>
      </c>
      <c r="L308" s="79" t="str">
        <f t="shared" si="0"/>
        <v>PI481761_s__Mozambique_A_S</v>
      </c>
    </row>
    <row r="309" spans="1:12" ht="15.75" customHeight="1" x14ac:dyDescent="0.2">
      <c r="A309" s="1" t="s">
        <v>1306</v>
      </c>
      <c r="B309" s="1" t="s">
        <v>466</v>
      </c>
      <c r="C309" s="1" t="s">
        <v>466</v>
      </c>
      <c r="D309" s="1" t="s">
        <v>1306</v>
      </c>
      <c r="F309" s="78" t="s">
        <v>2445</v>
      </c>
      <c r="G309" s="1" t="s">
        <v>2203</v>
      </c>
      <c r="H309" s="5">
        <v>308</v>
      </c>
      <c r="I309" s="1">
        <v>268718</v>
      </c>
      <c r="J309" s="1" t="s">
        <v>341</v>
      </c>
      <c r="K309" s="1" t="s">
        <v>175</v>
      </c>
      <c r="L309" s="79" t="str">
        <f t="shared" si="0"/>
        <v>PI268718_1__Zambia_A_S</v>
      </c>
    </row>
    <row r="310" spans="1:12" ht="15.75" customHeight="1" x14ac:dyDescent="0.2">
      <c r="A310" s="1" t="s">
        <v>818</v>
      </c>
      <c r="B310" s="1" t="s">
        <v>469</v>
      </c>
      <c r="C310" s="1" t="s">
        <v>469</v>
      </c>
      <c r="D310" s="1" t="s">
        <v>818</v>
      </c>
      <c r="F310" s="78" t="s">
        <v>5164</v>
      </c>
      <c r="G310" s="1" t="s">
        <v>4700</v>
      </c>
      <c r="H310" s="5">
        <v>309</v>
      </c>
      <c r="I310" s="1">
        <v>481756</v>
      </c>
      <c r="J310" s="1" t="s">
        <v>917</v>
      </c>
      <c r="K310" s="1" t="s">
        <v>175</v>
      </c>
      <c r="L310" s="79" t="str">
        <f t="shared" si="0"/>
        <v>PI481756_1__Mozambique_A_S</v>
      </c>
    </row>
    <row r="311" spans="1:12" ht="15.75" customHeight="1" x14ac:dyDescent="0.2">
      <c r="A311" s="1" t="s">
        <v>1358</v>
      </c>
      <c r="B311" s="1" t="s">
        <v>471</v>
      </c>
      <c r="C311" s="1" t="s">
        <v>471</v>
      </c>
      <c r="D311" s="1" t="s">
        <v>1358</v>
      </c>
      <c r="F311" s="78" t="s">
        <v>2554</v>
      </c>
      <c r="G311" s="1" t="s">
        <v>2221</v>
      </c>
      <c r="H311" s="5">
        <v>310</v>
      </c>
      <c r="I311" s="1">
        <v>268722</v>
      </c>
      <c r="J311" s="1" t="s">
        <v>341</v>
      </c>
      <c r="K311" s="1" t="s">
        <v>175</v>
      </c>
      <c r="L311" s="79" t="str">
        <f t="shared" si="0"/>
        <v>PI268722_s__Zambia_A_S</v>
      </c>
    </row>
    <row r="312" spans="1:12" ht="15.75" customHeight="1" x14ac:dyDescent="0.2">
      <c r="A312" s="1" t="s">
        <v>890</v>
      </c>
      <c r="B312" s="1" t="s">
        <v>891</v>
      </c>
      <c r="C312" s="1" t="s">
        <v>471</v>
      </c>
      <c r="D312" s="1" t="s">
        <v>890</v>
      </c>
      <c r="F312" s="78" t="s">
        <v>5093</v>
      </c>
      <c r="G312" s="1" t="s">
        <v>3832</v>
      </c>
      <c r="H312" s="5">
        <v>311</v>
      </c>
      <c r="I312" s="1">
        <v>481749</v>
      </c>
      <c r="J312" s="1" t="s">
        <v>917</v>
      </c>
      <c r="K312" s="1" t="s">
        <v>175</v>
      </c>
      <c r="L312" s="79" t="str">
        <f t="shared" si="0"/>
        <v>PI481749_1__Mozambique_A_S</v>
      </c>
    </row>
    <row r="313" spans="1:12" ht="15.75" customHeight="1" x14ac:dyDescent="0.2">
      <c r="A313" s="1" t="s">
        <v>775</v>
      </c>
      <c r="B313" s="1" t="s">
        <v>776</v>
      </c>
      <c r="C313" s="1" t="s">
        <v>471</v>
      </c>
      <c r="D313" s="1" t="s">
        <v>775</v>
      </c>
      <c r="F313" s="78" t="s">
        <v>2496</v>
      </c>
      <c r="G313" s="1" t="s">
        <v>2238</v>
      </c>
      <c r="H313" s="5">
        <v>312</v>
      </c>
      <c r="I313" s="1">
        <v>268727</v>
      </c>
      <c r="J313" s="1" t="s">
        <v>341</v>
      </c>
      <c r="K313" s="1" t="s">
        <v>175</v>
      </c>
      <c r="L313" s="79" t="str">
        <f t="shared" si="0"/>
        <v>PI268727_s__Zambia_A_S</v>
      </c>
    </row>
    <row r="314" spans="1:12" ht="15.75" customHeight="1" x14ac:dyDescent="0.2">
      <c r="A314" s="1" t="s">
        <v>392</v>
      </c>
      <c r="B314" s="1" t="s">
        <v>393</v>
      </c>
      <c r="C314" s="1" t="s">
        <v>393</v>
      </c>
      <c r="D314" s="1" t="s">
        <v>392</v>
      </c>
      <c r="F314" s="78" t="s">
        <v>1287</v>
      </c>
      <c r="G314" s="1" t="s">
        <v>1284</v>
      </c>
      <c r="H314" s="5">
        <v>313</v>
      </c>
      <c r="I314" s="1">
        <v>481744</v>
      </c>
      <c r="J314" s="1" t="s">
        <v>917</v>
      </c>
      <c r="K314" s="1" t="s">
        <v>175</v>
      </c>
      <c r="L314" s="79" t="str">
        <f t="shared" si="0"/>
        <v>PI481744_s__Mozambique_A_S</v>
      </c>
    </row>
    <row r="315" spans="1:12" ht="15.75" customHeight="1" x14ac:dyDescent="0.2">
      <c r="A315" s="1" t="s">
        <v>825</v>
      </c>
      <c r="B315" s="1" t="s">
        <v>826</v>
      </c>
      <c r="C315" s="1" t="s">
        <v>393</v>
      </c>
      <c r="D315" s="1" t="s">
        <v>825</v>
      </c>
      <c r="F315" s="78" t="s">
        <v>3759</v>
      </c>
      <c r="G315" s="1" t="s">
        <v>3691</v>
      </c>
      <c r="H315" s="5">
        <v>314</v>
      </c>
      <c r="I315" s="1">
        <v>268751</v>
      </c>
      <c r="J315" s="1" t="s">
        <v>578</v>
      </c>
      <c r="K315" s="1" t="s">
        <v>816</v>
      </c>
      <c r="L315" s="79" t="str">
        <f t="shared" si="0"/>
        <v>PI268751_s__Sudan_A_NE</v>
      </c>
    </row>
    <row r="316" spans="1:12" ht="15.75" customHeight="1" x14ac:dyDescent="0.2">
      <c r="A316" s="1" t="s">
        <v>2074</v>
      </c>
      <c r="B316" s="1" t="s">
        <v>473</v>
      </c>
      <c r="C316" s="1" t="s">
        <v>473</v>
      </c>
      <c r="D316" s="1" t="s">
        <v>2074</v>
      </c>
      <c r="F316" s="78" t="s">
        <v>1372</v>
      </c>
      <c r="G316" s="1" t="s">
        <v>1371</v>
      </c>
      <c r="H316" s="5">
        <v>315</v>
      </c>
      <c r="I316" s="1">
        <v>478890</v>
      </c>
      <c r="J316" s="1" t="s">
        <v>106</v>
      </c>
      <c r="K316" s="1" t="s">
        <v>107</v>
      </c>
      <c r="L316" s="79" t="str">
        <f t="shared" si="0"/>
        <v>PI478890_1__Senegal_A_NW</v>
      </c>
    </row>
    <row r="317" spans="1:12" ht="15.75" customHeight="1" x14ac:dyDescent="0.2">
      <c r="A317" s="1" t="s">
        <v>1999</v>
      </c>
      <c r="B317" s="1" t="s">
        <v>2000</v>
      </c>
      <c r="C317" s="1" t="s">
        <v>473</v>
      </c>
      <c r="D317" s="1" t="s">
        <v>1999</v>
      </c>
      <c r="F317" s="78" t="s">
        <v>549</v>
      </c>
      <c r="G317" s="1" t="s">
        <v>546</v>
      </c>
      <c r="H317" s="5">
        <v>316</v>
      </c>
      <c r="I317" s="1">
        <v>268917</v>
      </c>
      <c r="J317" s="1" t="s">
        <v>341</v>
      </c>
      <c r="K317" s="1" t="s">
        <v>175</v>
      </c>
      <c r="L317" s="79" t="str">
        <f t="shared" si="0"/>
        <v>PI268917_s__Zambia_A_S</v>
      </c>
    </row>
    <row r="318" spans="1:12" ht="15.75" customHeight="1" x14ac:dyDescent="0.2">
      <c r="A318" s="1" t="s">
        <v>1912</v>
      </c>
      <c r="B318" s="1" t="s">
        <v>474</v>
      </c>
      <c r="C318" s="1" t="s">
        <v>474</v>
      </c>
      <c r="D318" s="1" t="s">
        <v>1912</v>
      </c>
      <c r="F318" s="78" t="s">
        <v>5173</v>
      </c>
      <c r="G318" s="1" t="s">
        <v>4695</v>
      </c>
      <c r="H318" s="5">
        <v>317</v>
      </c>
      <c r="I318" s="1">
        <v>478850</v>
      </c>
      <c r="J318" s="1" t="s">
        <v>1918</v>
      </c>
      <c r="K318" s="1" t="s">
        <v>1330</v>
      </c>
      <c r="L318" s="79" t="str">
        <f t="shared" si="0"/>
        <v>PI478850_s__Uganda_A_C</v>
      </c>
    </row>
    <row r="319" spans="1:12" ht="15.75" customHeight="1" x14ac:dyDescent="0.2">
      <c r="A319" s="1" t="s">
        <v>2400</v>
      </c>
      <c r="B319" s="1" t="s">
        <v>475</v>
      </c>
      <c r="C319" s="1" t="s">
        <v>475</v>
      </c>
      <c r="D319" s="1" t="s">
        <v>2400</v>
      </c>
      <c r="F319" s="78" t="s">
        <v>2525</v>
      </c>
      <c r="G319" s="1" t="s">
        <v>2224</v>
      </c>
      <c r="H319" s="5">
        <v>318</v>
      </c>
      <c r="I319" s="1">
        <v>323241</v>
      </c>
      <c r="J319" s="1" t="s">
        <v>213</v>
      </c>
      <c r="K319" s="1" t="s">
        <v>175</v>
      </c>
      <c r="L319" s="79" t="str">
        <f t="shared" si="0"/>
        <v>PI323241_s__South_Africa_A_S</v>
      </c>
    </row>
    <row r="320" spans="1:12" ht="15.75" customHeight="1" x14ac:dyDescent="0.2">
      <c r="A320" s="1" t="s">
        <v>3049</v>
      </c>
      <c r="B320" s="1" t="s">
        <v>478</v>
      </c>
      <c r="C320" s="1" t="s">
        <v>478</v>
      </c>
      <c r="D320" s="1" t="s">
        <v>3049</v>
      </c>
      <c r="F320" s="78" t="s">
        <v>3689</v>
      </c>
      <c r="G320" s="1" t="s">
        <v>2945</v>
      </c>
      <c r="H320" s="5">
        <v>319</v>
      </c>
      <c r="I320" s="1">
        <v>476641</v>
      </c>
      <c r="J320" s="1" t="s">
        <v>353</v>
      </c>
      <c r="K320" s="1" t="s">
        <v>107</v>
      </c>
      <c r="L320" s="79" t="str">
        <f t="shared" si="0"/>
        <v>PI476641_s__Nigeria_A_NW</v>
      </c>
    </row>
    <row r="321" spans="1:12" ht="15.75" customHeight="1" x14ac:dyDescent="0.2">
      <c r="A321" s="1" t="s">
        <v>629</v>
      </c>
      <c r="B321" s="1" t="s">
        <v>630</v>
      </c>
      <c r="C321" s="1" t="s">
        <v>478</v>
      </c>
      <c r="D321" s="1" t="s">
        <v>629</v>
      </c>
      <c r="F321" s="78" t="s">
        <v>1857</v>
      </c>
      <c r="G321" s="1" t="s">
        <v>1855</v>
      </c>
      <c r="H321" s="5">
        <v>320</v>
      </c>
      <c r="I321" s="1">
        <v>323237</v>
      </c>
      <c r="J321" s="1" t="s">
        <v>213</v>
      </c>
      <c r="K321" s="1" t="s">
        <v>175</v>
      </c>
      <c r="L321" s="79" t="str">
        <f t="shared" si="0"/>
        <v>PI323237_1__South_Africa_A_S</v>
      </c>
    </row>
    <row r="322" spans="1:12" ht="15.75" customHeight="1" x14ac:dyDescent="0.2">
      <c r="A322" s="1" t="s">
        <v>2394</v>
      </c>
      <c r="B322" s="1" t="s">
        <v>479</v>
      </c>
      <c r="C322" s="1" t="s">
        <v>479</v>
      </c>
      <c r="D322" s="1" t="s">
        <v>2394</v>
      </c>
      <c r="F322" s="78" t="s">
        <v>559</v>
      </c>
      <c r="G322" s="1" t="s">
        <v>556</v>
      </c>
      <c r="H322" s="5">
        <v>321</v>
      </c>
      <c r="I322" s="1">
        <v>476636</v>
      </c>
      <c r="J322" s="1" t="s">
        <v>353</v>
      </c>
      <c r="K322" s="1" t="s">
        <v>107</v>
      </c>
      <c r="L322" s="79" t="str">
        <f t="shared" si="0"/>
        <v>PI476636_s__Nigeria_A_NW</v>
      </c>
    </row>
    <row r="323" spans="1:12" ht="15.75" customHeight="1" x14ac:dyDescent="0.2">
      <c r="A323" s="1" t="s">
        <v>1365</v>
      </c>
      <c r="B323" s="1" t="s">
        <v>482</v>
      </c>
      <c r="C323" s="1" t="s">
        <v>482</v>
      </c>
      <c r="D323" s="1" t="s">
        <v>1365</v>
      </c>
      <c r="F323" s="78" t="s">
        <v>2013</v>
      </c>
      <c r="G323" s="1" t="s">
        <v>2011</v>
      </c>
      <c r="H323" s="5">
        <v>322</v>
      </c>
      <c r="I323" s="1">
        <v>314897</v>
      </c>
      <c r="J323" s="1" t="s">
        <v>353</v>
      </c>
      <c r="K323" s="1" t="s">
        <v>107</v>
      </c>
      <c r="L323" s="79" t="str">
        <f t="shared" si="0"/>
        <v>PI314897_1__Nigeria_A_NW</v>
      </c>
    </row>
    <row r="324" spans="1:12" ht="15.75" customHeight="1" x14ac:dyDescent="0.2">
      <c r="A324" s="1" t="s">
        <v>3737</v>
      </c>
      <c r="B324" s="1" t="s">
        <v>483</v>
      </c>
      <c r="C324" s="1" t="s">
        <v>483</v>
      </c>
      <c r="D324" s="1" t="s">
        <v>3737</v>
      </c>
      <c r="F324" s="78" t="s">
        <v>5220</v>
      </c>
      <c r="G324" s="1" t="s">
        <v>4672</v>
      </c>
      <c r="H324" s="5">
        <v>323</v>
      </c>
      <c r="I324" s="1">
        <v>476631</v>
      </c>
      <c r="J324" s="1" t="s">
        <v>353</v>
      </c>
      <c r="K324" s="1" t="s">
        <v>107</v>
      </c>
      <c r="L324" s="79" t="str">
        <f t="shared" si="0"/>
        <v>PI476631_s__Nigeria_A_NW</v>
      </c>
    </row>
    <row r="325" spans="1:12" ht="15.75" customHeight="1" x14ac:dyDescent="0.2">
      <c r="A325" s="1" t="s">
        <v>3663</v>
      </c>
      <c r="B325" s="1" t="s">
        <v>484</v>
      </c>
      <c r="C325" s="1" t="s">
        <v>484</v>
      </c>
      <c r="D325" s="1" t="s">
        <v>3663</v>
      </c>
      <c r="F325" s="78" t="s">
        <v>3020</v>
      </c>
      <c r="G325" s="1" t="s">
        <v>2998</v>
      </c>
      <c r="H325" s="5">
        <v>324</v>
      </c>
      <c r="I325" s="1">
        <v>314895</v>
      </c>
      <c r="J325" s="1" t="s">
        <v>353</v>
      </c>
      <c r="K325" s="1" t="s">
        <v>107</v>
      </c>
      <c r="L325" s="79" t="str">
        <f t="shared" si="0"/>
        <v>PI314895_1__Nigeria_A_NW</v>
      </c>
    </row>
    <row r="326" spans="1:12" ht="15.75" customHeight="1" x14ac:dyDescent="0.2">
      <c r="A326" s="1" t="s">
        <v>2244</v>
      </c>
      <c r="B326" s="1" t="s">
        <v>486</v>
      </c>
      <c r="C326" s="1" t="s">
        <v>486</v>
      </c>
      <c r="D326" s="1" t="s">
        <v>2244</v>
      </c>
      <c r="F326" s="78" t="s">
        <v>2035</v>
      </c>
      <c r="G326" s="1" t="s">
        <v>2033</v>
      </c>
      <c r="H326" s="5">
        <v>325</v>
      </c>
      <c r="I326" s="1">
        <v>476628</v>
      </c>
      <c r="J326" s="1" t="s">
        <v>353</v>
      </c>
      <c r="K326" s="1" t="s">
        <v>107</v>
      </c>
      <c r="L326" s="79" t="str">
        <f t="shared" si="0"/>
        <v>PI476628_1__Nigeria_A_NW</v>
      </c>
    </row>
    <row r="327" spans="1:12" ht="15.75" customHeight="1" x14ac:dyDescent="0.2">
      <c r="A327" s="1" t="s">
        <v>2662</v>
      </c>
      <c r="B327" s="1" t="s">
        <v>487</v>
      </c>
      <c r="C327" s="1" t="s">
        <v>487</v>
      </c>
      <c r="D327" s="1" t="s">
        <v>2662</v>
      </c>
      <c r="F327" s="78" t="s">
        <v>1537</v>
      </c>
      <c r="G327" s="1" t="s">
        <v>1535</v>
      </c>
      <c r="H327" s="5">
        <v>326</v>
      </c>
      <c r="I327" s="1" t="s">
        <v>1536</v>
      </c>
      <c r="J327" s="1" t="s">
        <v>1539</v>
      </c>
      <c r="K327" s="1" t="s">
        <v>1334</v>
      </c>
      <c r="L327" s="79" t="str">
        <f t="shared" si="0"/>
        <v>PI323268_2__Pakistan_ME</v>
      </c>
    </row>
    <row r="328" spans="1:12" ht="15.75" customHeight="1" x14ac:dyDescent="0.2">
      <c r="A328" s="1" t="s">
        <v>1558</v>
      </c>
      <c r="B328" s="1" t="s">
        <v>490</v>
      </c>
      <c r="C328" s="1" t="s">
        <v>490</v>
      </c>
      <c r="D328" s="1" t="s">
        <v>1558</v>
      </c>
      <c r="F328" s="78" t="s">
        <v>5490</v>
      </c>
      <c r="G328" s="1" t="s">
        <v>4522</v>
      </c>
      <c r="H328" s="5">
        <v>327</v>
      </c>
      <c r="I328" s="1" t="s">
        <v>5489</v>
      </c>
      <c r="J328" s="1" t="s">
        <v>174</v>
      </c>
      <c r="K328" s="1" t="s">
        <v>175</v>
      </c>
      <c r="L328" s="79" t="str">
        <f t="shared" si="0"/>
        <v>PI442724_2__Zimbabwe_A_S</v>
      </c>
    </row>
    <row r="329" spans="1:12" ht="15.75" customHeight="1" x14ac:dyDescent="0.2">
      <c r="A329" s="1" t="s">
        <v>1588</v>
      </c>
      <c r="B329" s="1" t="s">
        <v>1589</v>
      </c>
      <c r="C329" s="1" t="s">
        <v>490</v>
      </c>
      <c r="D329" s="1" t="s">
        <v>1588</v>
      </c>
      <c r="F329" s="78" t="s">
        <v>1956</v>
      </c>
      <c r="G329" s="1" t="s">
        <v>1953</v>
      </c>
      <c r="H329" s="5">
        <v>328</v>
      </c>
      <c r="I329" s="1" t="s">
        <v>1954</v>
      </c>
      <c r="J329" s="1" t="s">
        <v>906</v>
      </c>
      <c r="K329" s="1" t="s">
        <v>1334</v>
      </c>
      <c r="L329" s="79" t="str">
        <f t="shared" si="0"/>
        <v>PI319787_2__Israel_ME</v>
      </c>
    </row>
    <row r="330" spans="1:12" ht="15.75" customHeight="1" x14ac:dyDescent="0.2">
      <c r="A330" s="1" t="s">
        <v>1573</v>
      </c>
      <c r="B330" s="1" t="s">
        <v>491</v>
      </c>
      <c r="C330" s="1" t="s">
        <v>491</v>
      </c>
      <c r="D330" s="1" t="s">
        <v>1573</v>
      </c>
      <c r="F330" s="78" t="s">
        <v>5338</v>
      </c>
      <c r="G330" s="1" t="s">
        <v>4536</v>
      </c>
      <c r="H330" s="5">
        <v>329</v>
      </c>
      <c r="I330" s="1" t="s">
        <v>5337</v>
      </c>
      <c r="J330" s="1" t="s">
        <v>174</v>
      </c>
      <c r="K330" s="1" t="s">
        <v>175</v>
      </c>
      <c r="L330" s="79" t="str">
        <f t="shared" si="0"/>
        <v>PI442786_5__Zimbabwe_A_S</v>
      </c>
    </row>
    <row r="331" spans="1:12" ht="15.75" customHeight="1" x14ac:dyDescent="0.2">
      <c r="A331" s="1" t="s">
        <v>2007</v>
      </c>
      <c r="B331" s="1" t="s">
        <v>2008</v>
      </c>
      <c r="C331" s="1" t="s">
        <v>491</v>
      </c>
      <c r="D331" s="1" t="s">
        <v>2007</v>
      </c>
      <c r="F331" s="78" t="s">
        <v>1861</v>
      </c>
      <c r="G331" s="1" t="s">
        <v>1858</v>
      </c>
      <c r="H331" s="5">
        <v>330</v>
      </c>
      <c r="I331" s="1" t="s">
        <v>1859</v>
      </c>
      <c r="J331" s="1" t="s">
        <v>213</v>
      </c>
      <c r="K331" s="1" t="s">
        <v>175</v>
      </c>
      <c r="L331" s="79" t="str">
        <f t="shared" si="0"/>
        <v>PI323237_2__South_Africa_A_S</v>
      </c>
    </row>
    <row r="332" spans="1:12" ht="15.75" customHeight="1" x14ac:dyDescent="0.2">
      <c r="A332" s="1" t="s">
        <v>2273</v>
      </c>
      <c r="B332" s="1" t="s">
        <v>492</v>
      </c>
      <c r="C332" s="1" t="s">
        <v>492</v>
      </c>
      <c r="D332" s="1" t="s">
        <v>2273</v>
      </c>
      <c r="F332" s="78" t="s">
        <v>3423</v>
      </c>
      <c r="G332" s="1" t="s">
        <v>3420</v>
      </c>
      <c r="H332" s="5">
        <v>331</v>
      </c>
      <c r="I332" s="1" t="s">
        <v>3421</v>
      </c>
      <c r="J332" s="1" t="s">
        <v>1905</v>
      </c>
      <c r="K332" s="1" t="s">
        <v>1337</v>
      </c>
      <c r="L332" s="79" t="str">
        <f t="shared" si="0"/>
        <v>PI439877_3__Malaysia_SEA</v>
      </c>
    </row>
    <row r="333" spans="1:12" ht="15.75" customHeight="1" x14ac:dyDescent="0.2">
      <c r="A333" s="1" t="s">
        <v>1326</v>
      </c>
      <c r="B333" s="1" t="s">
        <v>1327</v>
      </c>
      <c r="C333" s="1" t="s">
        <v>492</v>
      </c>
      <c r="D333" s="1" t="s">
        <v>1326</v>
      </c>
      <c r="F333" s="78" t="s">
        <v>3241</v>
      </c>
      <c r="G333" s="1" t="s">
        <v>3237</v>
      </c>
      <c r="H333" s="5">
        <v>332</v>
      </c>
      <c r="I333" s="1" t="s">
        <v>3238</v>
      </c>
      <c r="J333" s="1" t="s">
        <v>906</v>
      </c>
      <c r="K333" s="1" t="s">
        <v>1334</v>
      </c>
      <c r="L333" s="79" t="str">
        <f t="shared" si="0"/>
        <v>PI319770_4__Israel_ME</v>
      </c>
    </row>
    <row r="334" spans="1:12" ht="15.75" customHeight="1" x14ac:dyDescent="0.2">
      <c r="A334" s="1" t="s">
        <v>2190</v>
      </c>
      <c r="B334" s="1" t="s">
        <v>493</v>
      </c>
      <c r="C334" s="1" t="s">
        <v>493</v>
      </c>
      <c r="D334" s="1" t="s">
        <v>2190</v>
      </c>
      <c r="F334" s="78" t="s">
        <v>1674</v>
      </c>
      <c r="G334" s="1" t="s">
        <v>1671</v>
      </c>
      <c r="H334" s="5">
        <v>333</v>
      </c>
      <c r="I334" s="1" t="s">
        <v>1672</v>
      </c>
      <c r="J334" s="1" t="s">
        <v>236</v>
      </c>
      <c r="K334" s="1" t="s">
        <v>253</v>
      </c>
      <c r="L334" s="79" t="str">
        <f t="shared" si="0"/>
        <v>PI461451_3__China_CN</v>
      </c>
    </row>
    <row r="335" spans="1:12" ht="15.75" customHeight="1" x14ac:dyDescent="0.2">
      <c r="A335" s="1" t="s">
        <v>3010</v>
      </c>
      <c r="B335" s="1" t="s">
        <v>494</v>
      </c>
      <c r="C335" s="1" t="s">
        <v>494</v>
      </c>
      <c r="D335" s="1" t="s">
        <v>3010</v>
      </c>
      <c r="F335" s="78" t="s">
        <v>5176</v>
      </c>
      <c r="G335" s="1" t="s">
        <v>4144</v>
      </c>
      <c r="H335" s="5">
        <v>334</v>
      </c>
      <c r="I335" s="1" t="s">
        <v>5175</v>
      </c>
      <c r="J335" s="1" t="s">
        <v>906</v>
      </c>
      <c r="K335" s="1" t="s">
        <v>1334</v>
      </c>
      <c r="L335" s="79" t="str">
        <f t="shared" si="0"/>
        <v>PI319770_3__Israel_ME</v>
      </c>
    </row>
    <row r="336" spans="1:12" ht="15.75" customHeight="1" x14ac:dyDescent="0.2">
      <c r="A336" s="1" t="s">
        <v>2575</v>
      </c>
      <c r="B336" s="1" t="s">
        <v>495</v>
      </c>
      <c r="C336" s="1" t="s">
        <v>495</v>
      </c>
      <c r="D336" s="1" t="s">
        <v>2575</v>
      </c>
      <c r="F336" s="78" t="s">
        <v>5399</v>
      </c>
      <c r="G336" s="1" t="s">
        <v>4551</v>
      </c>
      <c r="H336" s="5">
        <v>335</v>
      </c>
      <c r="I336" s="1" t="s">
        <v>5398</v>
      </c>
      <c r="J336" s="1" t="s">
        <v>174</v>
      </c>
      <c r="K336" s="1" t="s">
        <v>175</v>
      </c>
      <c r="L336" s="79" t="str">
        <f t="shared" si="0"/>
        <v>PI468133_2__Zimbabwe_A_S</v>
      </c>
    </row>
    <row r="337" spans="1:12" ht="15.75" customHeight="1" x14ac:dyDescent="0.2">
      <c r="A337" s="1" t="s">
        <v>2846</v>
      </c>
      <c r="B337" s="1" t="s">
        <v>497</v>
      </c>
      <c r="C337" s="1" t="s">
        <v>497</v>
      </c>
      <c r="D337" s="1" t="s">
        <v>2846</v>
      </c>
      <c r="F337" s="78" t="s">
        <v>5172</v>
      </c>
      <c r="G337" s="1" t="s">
        <v>4140</v>
      </c>
      <c r="H337" s="5">
        <v>336</v>
      </c>
      <c r="I337" s="1" t="s">
        <v>5171</v>
      </c>
      <c r="J337" s="1" t="s">
        <v>906</v>
      </c>
      <c r="K337" s="1" t="s">
        <v>1334</v>
      </c>
      <c r="L337" s="79" t="str">
        <f t="shared" si="0"/>
        <v>PI319770_2__Israel_ME</v>
      </c>
    </row>
    <row r="338" spans="1:12" ht="15.75" customHeight="1" x14ac:dyDescent="0.2">
      <c r="A338" s="1" t="s">
        <v>1560</v>
      </c>
      <c r="B338" s="1" t="s">
        <v>498</v>
      </c>
      <c r="C338" s="1" t="s">
        <v>498</v>
      </c>
      <c r="D338" s="1" t="s">
        <v>1560</v>
      </c>
      <c r="F338" s="78" t="s">
        <v>5308</v>
      </c>
      <c r="G338" s="1" t="s">
        <v>4222</v>
      </c>
      <c r="H338" s="5">
        <v>337</v>
      </c>
      <c r="I338" s="1" t="s">
        <v>5307</v>
      </c>
      <c r="J338" s="1" t="s">
        <v>1480</v>
      </c>
      <c r="K338" s="1" t="s">
        <v>279</v>
      </c>
      <c r="L338" s="79" t="str">
        <f t="shared" si="0"/>
        <v>PI468219_2__Bolivia_SA_NW</v>
      </c>
    </row>
    <row r="339" spans="1:12" ht="15.75" customHeight="1" x14ac:dyDescent="0.2">
      <c r="A339" s="1" t="s">
        <v>1563</v>
      </c>
      <c r="B339" s="1" t="s">
        <v>1564</v>
      </c>
      <c r="C339" s="1" t="s">
        <v>498</v>
      </c>
      <c r="D339" s="1" t="s">
        <v>1563</v>
      </c>
      <c r="F339" s="78" t="s">
        <v>1949</v>
      </c>
      <c r="G339" s="1" t="s">
        <v>1946</v>
      </c>
      <c r="H339" s="5">
        <v>338</v>
      </c>
      <c r="I339" s="1" t="s">
        <v>1947</v>
      </c>
      <c r="J339" s="1" t="s">
        <v>906</v>
      </c>
      <c r="K339" s="1" t="s">
        <v>1334</v>
      </c>
      <c r="L339" s="79" t="str">
        <f t="shared" si="0"/>
        <v>PI319756_2__Israel_ME</v>
      </c>
    </row>
    <row r="340" spans="1:12" ht="15.75" customHeight="1" x14ac:dyDescent="0.2">
      <c r="A340" s="1" t="s">
        <v>2993</v>
      </c>
      <c r="B340" s="1" t="s">
        <v>500</v>
      </c>
      <c r="C340" s="1" t="s">
        <v>500</v>
      </c>
      <c r="D340" s="1" t="s">
        <v>2993</v>
      </c>
      <c r="F340" s="78" t="s">
        <v>5475</v>
      </c>
      <c r="G340" s="1" t="s">
        <v>4593</v>
      </c>
      <c r="H340" s="5">
        <v>339</v>
      </c>
      <c r="I340" s="1" t="s">
        <v>5474</v>
      </c>
      <c r="J340" s="1" t="s">
        <v>1480</v>
      </c>
      <c r="K340" s="1" t="s">
        <v>279</v>
      </c>
      <c r="L340" s="79" t="str">
        <f t="shared" si="0"/>
        <v>PI475861_2__Bolivia_SA_NW</v>
      </c>
    </row>
    <row r="341" spans="1:12" ht="15.75" customHeight="1" x14ac:dyDescent="0.2">
      <c r="A341" s="1" t="s">
        <v>3802</v>
      </c>
      <c r="B341" s="1" t="s">
        <v>5167</v>
      </c>
      <c r="C341" s="1" t="s">
        <v>500</v>
      </c>
      <c r="D341" s="1" t="s">
        <v>3802</v>
      </c>
      <c r="F341" s="78" t="s">
        <v>3984</v>
      </c>
      <c r="G341" s="1" t="s">
        <v>3981</v>
      </c>
      <c r="H341" s="5">
        <v>340</v>
      </c>
      <c r="I341" s="1" t="s">
        <v>3982</v>
      </c>
      <c r="J341" s="1" t="s">
        <v>1572</v>
      </c>
      <c r="K341" s="1" t="s">
        <v>1337</v>
      </c>
      <c r="L341" s="79" t="str">
        <f t="shared" si="0"/>
        <v>PI313140_2__Taiwan_SEA</v>
      </c>
    </row>
    <row r="342" spans="1:12" ht="15.75" customHeight="1" x14ac:dyDescent="0.2">
      <c r="A342" s="1" t="s">
        <v>3806</v>
      </c>
      <c r="B342" s="1" t="s">
        <v>501</v>
      </c>
      <c r="C342" s="1" t="s">
        <v>501</v>
      </c>
      <c r="D342" s="1" t="s">
        <v>3806</v>
      </c>
      <c r="F342" s="78" t="s">
        <v>5452</v>
      </c>
      <c r="G342" s="1" t="s">
        <v>4281</v>
      </c>
      <c r="H342" s="5">
        <v>341</v>
      </c>
      <c r="I342" s="1" t="s">
        <v>5451</v>
      </c>
      <c r="J342" s="1" t="s">
        <v>1480</v>
      </c>
      <c r="K342" s="1" t="s">
        <v>279</v>
      </c>
      <c r="L342" s="79" t="str">
        <f t="shared" si="0"/>
        <v>PI475982_3__Bolivia_SA_NW</v>
      </c>
    </row>
    <row r="343" spans="1:12" ht="15.75" customHeight="1" x14ac:dyDescent="0.2">
      <c r="A343" s="1" t="s">
        <v>1410</v>
      </c>
      <c r="B343" s="1" t="s">
        <v>502</v>
      </c>
      <c r="C343" s="1" t="s">
        <v>502</v>
      </c>
      <c r="D343" s="1" t="s">
        <v>1410</v>
      </c>
      <c r="F343" s="78" t="s">
        <v>3257</v>
      </c>
      <c r="G343" s="1" t="s">
        <v>3254</v>
      </c>
      <c r="H343" s="5">
        <v>342</v>
      </c>
      <c r="I343" s="1" t="s">
        <v>3255</v>
      </c>
      <c r="J343" s="1" t="s">
        <v>213</v>
      </c>
      <c r="K343" s="1" t="s">
        <v>175</v>
      </c>
      <c r="L343" s="79" t="str">
        <f t="shared" si="0"/>
        <v>PI311266_2__South_Africa_A_S</v>
      </c>
    </row>
    <row r="344" spans="1:12" ht="15.75" customHeight="1" x14ac:dyDescent="0.2">
      <c r="A344" s="1" t="s">
        <v>3809</v>
      </c>
      <c r="B344" s="1" t="s">
        <v>5217</v>
      </c>
      <c r="C344" s="1" t="s">
        <v>502</v>
      </c>
      <c r="D344" s="1" t="s">
        <v>3809</v>
      </c>
      <c r="F344" s="78" t="s">
        <v>4909</v>
      </c>
      <c r="G344" s="1" t="s">
        <v>4637</v>
      </c>
      <c r="H344" s="5">
        <v>343</v>
      </c>
      <c r="I344" s="1" t="s">
        <v>4906</v>
      </c>
      <c r="J344" s="1" t="s">
        <v>877</v>
      </c>
      <c r="K344" s="1" t="s">
        <v>86</v>
      </c>
      <c r="L344" s="79" t="str">
        <f t="shared" si="0"/>
        <v>PI476093_3__Brazil_SA_SE</v>
      </c>
    </row>
    <row r="345" spans="1:12" ht="15.75" customHeight="1" x14ac:dyDescent="0.2">
      <c r="A345" s="1" t="s">
        <v>2880</v>
      </c>
      <c r="B345" s="1" t="s">
        <v>504</v>
      </c>
      <c r="C345" s="1" t="s">
        <v>504</v>
      </c>
      <c r="D345" s="1" t="s">
        <v>2880</v>
      </c>
      <c r="F345" s="78" t="s">
        <v>1750</v>
      </c>
      <c r="G345" s="1" t="s">
        <v>1747</v>
      </c>
      <c r="H345" s="5">
        <v>344</v>
      </c>
      <c r="I345" s="1" t="s">
        <v>1748</v>
      </c>
      <c r="J345" s="1" t="s">
        <v>906</v>
      </c>
      <c r="K345" s="1" t="s">
        <v>1334</v>
      </c>
      <c r="L345" s="79" t="str">
        <f t="shared" si="0"/>
        <v>PI296550_2__Israel_ME</v>
      </c>
    </row>
    <row r="346" spans="1:12" ht="15.75" customHeight="1" x14ac:dyDescent="0.2">
      <c r="A346" s="1" t="s">
        <v>3821</v>
      </c>
      <c r="B346" s="1" t="s">
        <v>5224</v>
      </c>
      <c r="C346" s="1" t="s">
        <v>504</v>
      </c>
      <c r="D346" s="1" t="s">
        <v>3821</v>
      </c>
      <c r="F346" s="78" t="s">
        <v>3903</v>
      </c>
      <c r="G346" s="1" t="s">
        <v>3900</v>
      </c>
      <c r="H346" s="5">
        <v>345</v>
      </c>
      <c r="I346" s="1" t="s">
        <v>3901</v>
      </c>
      <c r="J346" s="1" t="s">
        <v>353</v>
      </c>
      <c r="K346" s="1" t="s">
        <v>107</v>
      </c>
      <c r="L346" s="79" t="str">
        <f t="shared" si="0"/>
        <v>PI476426_2__Nigeria_A_NW</v>
      </c>
    </row>
    <row r="347" spans="1:12" ht="15.75" customHeight="1" x14ac:dyDescent="0.2">
      <c r="A347" s="1" t="s">
        <v>3825</v>
      </c>
      <c r="B347" s="1" t="s">
        <v>5229</v>
      </c>
      <c r="C347" s="1" t="s">
        <v>504</v>
      </c>
      <c r="D347" s="1" t="s">
        <v>3825</v>
      </c>
      <c r="F347" s="78" t="s">
        <v>448</v>
      </c>
      <c r="G347" s="1" t="s">
        <v>444</v>
      </c>
      <c r="H347" s="5">
        <v>346</v>
      </c>
      <c r="I347" s="1" t="s">
        <v>445</v>
      </c>
      <c r="J347" s="1" t="s">
        <v>353</v>
      </c>
      <c r="K347" s="1" t="s">
        <v>107</v>
      </c>
      <c r="L347" s="79" t="str">
        <f t="shared" si="0"/>
        <v>PI295986_2__Nigeria_A_NW</v>
      </c>
    </row>
    <row r="348" spans="1:12" ht="15.75" customHeight="1" x14ac:dyDescent="0.2">
      <c r="A348" s="1" t="s">
        <v>2195</v>
      </c>
      <c r="B348" s="1" t="s">
        <v>506</v>
      </c>
      <c r="C348" s="1" t="s">
        <v>506</v>
      </c>
      <c r="D348" s="1" t="s">
        <v>2195</v>
      </c>
      <c r="F348" s="78" t="s">
        <v>1031</v>
      </c>
      <c r="G348" s="1" t="s">
        <v>1028</v>
      </c>
      <c r="H348" s="5">
        <v>347</v>
      </c>
      <c r="I348" s="1" t="s">
        <v>1029</v>
      </c>
      <c r="J348" s="1" t="s">
        <v>906</v>
      </c>
      <c r="K348" s="1" t="s">
        <v>1334</v>
      </c>
      <c r="L348" s="79" t="str">
        <f t="shared" si="0"/>
        <v>PI295250_2__Israel_ME</v>
      </c>
    </row>
    <row r="349" spans="1:12" ht="15.75" customHeight="1" x14ac:dyDescent="0.2">
      <c r="A349" s="1" t="s">
        <v>1265</v>
      </c>
      <c r="B349" s="1" t="s">
        <v>508</v>
      </c>
      <c r="C349" s="1" t="s">
        <v>508</v>
      </c>
      <c r="D349" s="1" t="s">
        <v>1265</v>
      </c>
      <c r="F349" s="78" t="s">
        <v>3249</v>
      </c>
      <c r="G349" s="1" t="s">
        <v>3246</v>
      </c>
      <c r="H349" s="5">
        <v>348</v>
      </c>
      <c r="I349" s="1">
        <v>311266</v>
      </c>
      <c r="J349" s="1" t="s">
        <v>213</v>
      </c>
      <c r="K349" s="1" t="s">
        <v>175</v>
      </c>
      <c r="L349" s="79" t="str">
        <f t="shared" si="0"/>
        <v>PI311266_1__South_Africa_A_S</v>
      </c>
    </row>
    <row r="350" spans="1:12" ht="15.75" customHeight="1" x14ac:dyDescent="0.2">
      <c r="A350" s="1" t="s">
        <v>1316</v>
      </c>
      <c r="B350" s="1" t="s">
        <v>511</v>
      </c>
      <c r="C350" s="1" t="s">
        <v>511</v>
      </c>
      <c r="D350" s="1" t="s">
        <v>1316</v>
      </c>
      <c r="F350" s="78" t="s">
        <v>2108</v>
      </c>
      <c r="G350" s="1" t="s">
        <v>2106</v>
      </c>
      <c r="H350" s="5">
        <v>349</v>
      </c>
      <c r="I350" s="1">
        <v>476616</v>
      </c>
      <c r="J350" s="1" t="s">
        <v>353</v>
      </c>
      <c r="K350" s="1" t="s">
        <v>107</v>
      </c>
      <c r="L350" s="79" t="str">
        <f t="shared" si="0"/>
        <v>PI476616_1__Nigeria_A_NW</v>
      </c>
    </row>
    <row r="351" spans="1:12" ht="15.75" customHeight="1" x14ac:dyDescent="0.2">
      <c r="A351" s="1" t="s">
        <v>1405</v>
      </c>
      <c r="B351" s="1" t="s">
        <v>512</v>
      </c>
      <c r="C351" s="1" t="s">
        <v>512</v>
      </c>
      <c r="D351" s="1" t="s">
        <v>1405</v>
      </c>
      <c r="F351" s="78" t="s">
        <v>108</v>
      </c>
      <c r="G351" s="1" t="s">
        <v>96</v>
      </c>
      <c r="H351" s="5">
        <v>350</v>
      </c>
      <c r="I351" s="1">
        <v>300962</v>
      </c>
      <c r="J351" s="1" t="s">
        <v>106</v>
      </c>
      <c r="K351" s="1" t="s">
        <v>107</v>
      </c>
      <c r="L351" s="79" t="str">
        <f t="shared" si="0"/>
        <v>PI300962_1__Senegal_A_NW</v>
      </c>
    </row>
    <row r="352" spans="1:12" ht="15.75" customHeight="1" x14ac:dyDescent="0.2">
      <c r="A352" s="1" t="s">
        <v>1257</v>
      </c>
      <c r="B352" s="1" t="s">
        <v>513</v>
      </c>
      <c r="C352" s="1" t="s">
        <v>513</v>
      </c>
      <c r="D352" s="1" t="s">
        <v>1257</v>
      </c>
      <c r="F352" s="78" t="s">
        <v>2062</v>
      </c>
      <c r="G352" s="1" t="s">
        <v>2061</v>
      </c>
      <c r="H352" s="5">
        <v>351</v>
      </c>
      <c r="I352" s="1">
        <v>476604</v>
      </c>
      <c r="J352" s="1" t="s">
        <v>353</v>
      </c>
      <c r="K352" s="1" t="s">
        <v>107</v>
      </c>
      <c r="L352" s="79" t="str">
        <f t="shared" si="0"/>
        <v>PI476604_s__Nigeria_A_NW</v>
      </c>
    </row>
    <row r="353" spans="1:12" ht="15.75" customHeight="1" x14ac:dyDescent="0.2">
      <c r="A353" s="1" t="s">
        <v>3829</v>
      </c>
      <c r="B353" s="1" t="s">
        <v>5091</v>
      </c>
      <c r="C353" s="1" t="s">
        <v>513</v>
      </c>
      <c r="D353" s="1" t="s">
        <v>3829</v>
      </c>
      <c r="F353" s="78" t="s">
        <v>2944</v>
      </c>
      <c r="G353" s="1" t="s">
        <v>2943</v>
      </c>
      <c r="H353" s="5">
        <v>352</v>
      </c>
      <c r="I353" s="1">
        <v>298877</v>
      </c>
      <c r="J353" s="1" t="s">
        <v>213</v>
      </c>
      <c r="K353" s="1" t="s">
        <v>175</v>
      </c>
      <c r="L353" s="79" t="str">
        <f t="shared" si="0"/>
        <v>PI298877_s__South_Africa_A_S</v>
      </c>
    </row>
    <row r="354" spans="1:12" ht="15.75" customHeight="1" x14ac:dyDescent="0.2">
      <c r="A354" s="1" t="s">
        <v>1319</v>
      </c>
      <c r="B354" s="1" t="s">
        <v>514</v>
      </c>
      <c r="C354" s="1" t="s">
        <v>514</v>
      </c>
      <c r="D354" s="1" t="s">
        <v>1319</v>
      </c>
      <c r="F354" s="78" t="s">
        <v>2285</v>
      </c>
      <c r="G354" s="1" t="s">
        <v>2282</v>
      </c>
      <c r="H354" s="5">
        <v>353</v>
      </c>
      <c r="I354" s="1">
        <v>476596</v>
      </c>
      <c r="J354" s="1" t="s">
        <v>353</v>
      </c>
      <c r="K354" s="1" t="s">
        <v>107</v>
      </c>
      <c r="L354" s="79" t="str">
        <f t="shared" si="0"/>
        <v>PI476596_s__Nigeria_A_NW</v>
      </c>
    </row>
    <row r="355" spans="1:12" ht="15.75" customHeight="1" x14ac:dyDescent="0.2">
      <c r="A355" s="1" t="s">
        <v>1273</v>
      </c>
      <c r="B355" s="1" t="s">
        <v>1274</v>
      </c>
      <c r="C355" s="1" t="s">
        <v>514</v>
      </c>
      <c r="D355" s="1" t="s">
        <v>1273</v>
      </c>
      <c r="F355" s="78" t="s">
        <v>1842</v>
      </c>
      <c r="G355" s="1" t="s">
        <v>1840</v>
      </c>
      <c r="H355" s="5">
        <v>354</v>
      </c>
      <c r="I355" s="1">
        <v>298866</v>
      </c>
      <c r="J355" s="1" t="s">
        <v>213</v>
      </c>
      <c r="K355" s="1" t="s">
        <v>175</v>
      </c>
      <c r="L355" s="79" t="str">
        <f t="shared" si="0"/>
        <v>PI298866_s__South_Africa_A_S</v>
      </c>
    </row>
    <row r="356" spans="1:12" ht="15.75" customHeight="1" x14ac:dyDescent="0.2">
      <c r="A356" s="1" t="s">
        <v>3836</v>
      </c>
      <c r="B356" s="1" t="s">
        <v>515</v>
      </c>
      <c r="C356" s="1" t="s">
        <v>515</v>
      </c>
      <c r="D356" s="1" t="s">
        <v>3836</v>
      </c>
      <c r="F356" s="78" t="s">
        <v>1497</v>
      </c>
      <c r="G356" s="1" t="s">
        <v>1496</v>
      </c>
      <c r="H356" s="5">
        <v>355</v>
      </c>
      <c r="I356" s="1">
        <v>298854</v>
      </c>
      <c r="J356" s="1" t="s">
        <v>213</v>
      </c>
      <c r="K356" s="1" t="s">
        <v>175</v>
      </c>
      <c r="L356" s="79" t="str">
        <f t="shared" si="0"/>
        <v>PI298854_s__South_Africa_A_S</v>
      </c>
    </row>
    <row r="357" spans="1:12" ht="15.75" customHeight="1" x14ac:dyDescent="0.2">
      <c r="A357" s="1" t="s">
        <v>3840</v>
      </c>
      <c r="B357" s="1" t="s">
        <v>517</v>
      </c>
      <c r="C357" s="1" t="s">
        <v>517</v>
      </c>
      <c r="D357" s="1" t="s">
        <v>3840</v>
      </c>
      <c r="F357" s="78" t="s">
        <v>2046</v>
      </c>
      <c r="G357" s="1" t="s">
        <v>2044</v>
      </c>
      <c r="H357" s="5">
        <v>356</v>
      </c>
      <c r="I357" s="1">
        <v>476504</v>
      </c>
      <c r="J357" s="1" t="s">
        <v>353</v>
      </c>
      <c r="K357" s="1" t="s">
        <v>107</v>
      </c>
      <c r="L357" s="79" t="str">
        <f t="shared" si="0"/>
        <v>PI476504_1__Nigeria_A_NW</v>
      </c>
    </row>
    <row r="358" spans="1:12" ht="15.75" customHeight="1" x14ac:dyDescent="0.2">
      <c r="A358" s="1" t="s">
        <v>3843</v>
      </c>
      <c r="B358" s="1" t="s">
        <v>5227</v>
      </c>
      <c r="C358" s="1" t="s">
        <v>517</v>
      </c>
      <c r="D358" s="1" t="s">
        <v>3843</v>
      </c>
      <c r="F358" s="78" t="s">
        <v>488</v>
      </c>
      <c r="G358" s="1" t="s">
        <v>485</v>
      </c>
      <c r="H358" s="5">
        <v>357</v>
      </c>
      <c r="I358" s="1">
        <v>295986</v>
      </c>
      <c r="J358" s="1" t="s">
        <v>353</v>
      </c>
      <c r="K358" s="1" t="s">
        <v>107</v>
      </c>
      <c r="L358" s="79" t="str">
        <f t="shared" si="0"/>
        <v>PI295986_1__Nigeria_A_NW</v>
      </c>
    </row>
    <row r="359" spans="1:12" ht="15.75" customHeight="1" x14ac:dyDescent="0.2">
      <c r="A359" s="1" t="s">
        <v>3847</v>
      </c>
      <c r="B359" s="1" t="s">
        <v>518</v>
      </c>
      <c r="C359" s="1" t="s">
        <v>518</v>
      </c>
      <c r="D359" s="1" t="s">
        <v>3847</v>
      </c>
      <c r="F359" s="78" t="s">
        <v>2073</v>
      </c>
      <c r="G359" s="1" t="s">
        <v>2071</v>
      </c>
      <c r="H359" s="5">
        <v>358</v>
      </c>
      <c r="I359" s="1">
        <v>476480</v>
      </c>
      <c r="J359" s="1" t="s">
        <v>353</v>
      </c>
      <c r="K359" s="1" t="s">
        <v>107</v>
      </c>
      <c r="L359" s="79" t="str">
        <f t="shared" si="0"/>
        <v>PI476480_1__Nigeria_A_NW</v>
      </c>
    </row>
    <row r="360" spans="1:12" ht="15.75" customHeight="1" x14ac:dyDescent="0.2">
      <c r="A360" s="1" t="s">
        <v>1415</v>
      </c>
      <c r="B360" s="1" t="s">
        <v>520</v>
      </c>
      <c r="C360" s="1" t="s">
        <v>520</v>
      </c>
      <c r="D360" s="1" t="s">
        <v>1415</v>
      </c>
      <c r="F360" s="78" t="s">
        <v>509</v>
      </c>
      <c r="G360" s="1" t="s">
        <v>505</v>
      </c>
      <c r="H360" s="5">
        <v>359</v>
      </c>
      <c r="I360" s="1">
        <v>295973</v>
      </c>
      <c r="J360" s="1" t="s">
        <v>353</v>
      </c>
      <c r="K360" s="1" t="s">
        <v>107</v>
      </c>
      <c r="L360" s="79" t="str">
        <f t="shared" si="0"/>
        <v>PI295973_s__Nigeria_A_NW</v>
      </c>
    </row>
    <row r="361" spans="1:12" ht="15.75" customHeight="1" x14ac:dyDescent="0.2">
      <c r="A361" s="1" t="s">
        <v>3850</v>
      </c>
      <c r="B361" s="1" t="s">
        <v>521</v>
      </c>
      <c r="C361" s="1" t="s">
        <v>521</v>
      </c>
      <c r="D361" s="1" t="s">
        <v>3850</v>
      </c>
      <c r="F361" s="78" t="s">
        <v>2053</v>
      </c>
      <c r="G361" s="1" t="s">
        <v>2051</v>
      </c>
      <c r="H361" s="5">
        <v>360</v>
      </c>
      <c r="I361" s="1">
        <v>476472</v>
      </c>
      <c r="J361" s="1" t="s">
        <v>353</v>
      </c>
      <c r="K361" s="1" t="s">
        <v>107</v>
      </c>
      <c r="L361" s="79" t="str">
        <f t="shared" si="0"/>
        <v>PI476472_s__Nigeria_A_NW</v>
      </c>
    </row>
    <row r="362" spans="1:12" ht="15.75" customHeight="1" x14ac:dyDescent="0.2">
      <c r="A362" s="1" t="s">
        <v>3854</v>
      </c>
      <c r="B362" s="1" t="s">
        <v>522</v>
      </c>
      <c r="C362" s="1" t="s">
        <v>522</v>
      </c>
      <c r="D362" s="1" t="s">
        <v>3854</v>
      </c>
      <c r="F362" s="78" t="s">
        <v>1369</v>
      </c>
      <c r="G362" s="1" t="s">
        <v>1368</v>
      </c>
      <c r="H362" s="5">
        <v>361</v>
      </c>
      <c r="I362" s="1">
        <v>292950</v>
      </c>
      <c r="J362" s="1" t="s">
        <v>213</v>
      </c>
      <c r="K362" s="1" t="s">
        <v>175</v>
      </c>
      <c r="L362" s="79" t="str">
        <f t="shared" si="0"/>
        <v>PI292950_s__South_Africa_A_S</v>
      </c>
    </row>
    <row r="363" spans="1:12" ht="15.75" customHeight="1" x14ac:dyDescent="0.2">
      <c r="A363" s="1" t="s">
        <v>1831</v>
      </c>
      <c r="B363" s="1" t="s">
        <v>523</v>
      </c>
      <c r="C363" s="1" t="s">
        <v>523</v>
      </c>
      <c r="D363" s="1" t="s">
        <v>1831</v>
      </c>
      <c r="F363" s="78" t="s">
        <v>2323</v>
      </c>
      <c r="G363" s="1" t="s">
        <v>2317</v>
      </c>
      <c r="H363" s="5">
        <v>362</v>
      </c>
      <c r="I363" s="1">
        <v>476454</v>
      </c>
      <c r="J363" s="1" t="s">
        <v>353</v>
      </c>
      <c r="K363" s="1" t="s">
        <v>107</v>
      </c>
      <c r="L363" s="79" t="str">
        <f t="shared" si="0"/>
        <v>PI476454_s__Nigeria_A_NW</v>
      </c>
    </row>
    <row r="364" spans="1:12" ht="15.75" customHeight="1" x14ac:dyDescent="0.2">
      <c r="A364" s="1" t="s">
        <v>2021</v>
      </c>
      <c r="B364" s="1" t="s">
        <v>2022</v>
      </c>
      <c r="C364" s="1" t="s">
        <v>523</v>
      </c>
      <c r="D364" s="1" t="s">
        <v>2021</v>
      </c>
      <c r="F364" s="78" t="s">
        <v>384</v>
      </c>
      <c r="G364" s="1" t="s">
        <v>380</v>
      </c>
      <c r="H364" s="5">
        <v>363</v>
      </c>
      <c r="I364" s="1">
        <v>279628</v>
      </c>
      <c r="J364" s="1" t="s">
        <v>386</v>
      </c>
      <c r="K364" s="1" t="s">
        <v>107</v>
      </c>
      <c r="L364" s="79" t="str">
        <f t="shared" si="0"/>
        <v>PI279628_1__Burkina_Faso_A_NW</v>
      </c>
    </row>
    <row r="365" spans="1:12" ht="15.75" customHeight="1" x14ac:dyDescent="0.2">
      <c r="A365" s="1" t="s">
        <v>532</v>
      </c>
      <c r="B365" s="1" t="s">
        <v>524</v>
      </c>
      <c r="C365" s="1" t="s">
        <v>524</v>
      </c>
      <c r="D365" s="1" t="s">
        <v>532</v>
      </c>
      <c r="F365" s="78" t="s">
        <v>2056</v>
      </c>
      <c r="G365" s="1" t="s">
        <v>2054</v>
      </c>
      <c r="H365" s="5">
        <v>364</v>
      </c>
      <c r="I365" s="1">
        <v>476432</v>
      </c>
      <c r="J365" s="1" t="s">
        <v>353</v>
      </c>
      <c r="K365" s="1" t="s">
        <v>107</v>
      </c>
      <c r="L365" s="79" t="str">
        <f t="shared" si="0"/>
        <v>PI476432_s__Nigeria_A_NW</v>
      </c>
    </row>
    <row r="366" spans="1:12" ht="15.75" customHeight="1" x14ac:dyDescent="0.2">
      <c r="A366" s="1" t="s">
        <v>2026</v>
      </c>
      <c r="B366" s="1" t="s">
        <v>2027</v>
      </c>
      <c r="C366" s="1" t="s">
        <v>524</v>
      </c>
      <c r="D366" s="1" t="s">
        <v>2026</v>
      </c>
      <c r="F366" s="78" t="s">
        <v>1428</v>
      </c>
      <c r="G366" s="1" t="s">
        <v>1427</v>
      </c>
      <c r="H366" s="5">
        <v>365</v>
      </c>
      <c r="I366" s="1">
        <v>279615</v>
      </c>
      <c r="J366" s="1" t="s">
        <v>386</v>
      </c>
      <c r="K366" s="1" t="s">
        <v>107</v>
      </c>
      <c r="L366" s="79" t="str">
        <f t="shared" si="0"/>
        <v>PI279615_s__Burkina_Faso_A_NW</v>
      </c>
    </row>
    <row r="367" spans="1:12" ht="15.75" customHeight="1" x14ac:dyDescent="0.2">
      <c r="A367" s="1" t="s">
        <v>2029</v>
      </c>
      <c r="B367" s="1" t="s">
        <v>2030</v>
      </c>
      <c r="C367" s="1" t="s">
        <v>524</v>
      </c>
      <c r="D367" s="1" t="s">
        <v>2029</v>
      </c>
      <c r="F367" s="78" t="s">
        <v>5191</v>
      </c>
      <c r="G367" s="1" t="s">
        <v>3928</v>
      </c>
      <c r="H367" s="5">
        <v>366</v>
      </c>
      <c r="I367" s="1">
        <v>471998</v>
      </c>
      <c r="J367" s="1" t="s">
        <v>174</v>
      </c>
      <c r="K367" s="1" t="s">
        <v>175</v>
      </c>
      <c r="L367" s="79" t="str">
        <f t="shared" si="0"/>
        <v>PI471998_s__Zimbabwe_A_S</v>
      </c>
    </row>
    <row r="368" spans="1:12" ht="15.75" customHeight="1" x14ac:dyDescent="0.2">
      <c r="A368" s="1" t="s">
        <v>1886</v>
      </c>
      <c r="B368" s="1" t="s">
        <v>527</v>
      </c>
      <c r="C368" s="1" t="s">
        <v>527</v>
      </c>
      <c r="D368" s="1" t="s">
        <v>1886</v>
      </c>
      <c r="F368" s="78" t="s">
        <v>2720</v>
      </c>
      <c r="G368" s="1" t="s">
        <v>2718</v>
      </c>
      <c r="H368" s="5">
        <v>367</v>
      </c>
      <c r="I368" s="1">
        <v>471967</v>
      </c>
      <c r="J368" s="1" t="s">
        <v>174</v>
      </c>
      <c r="K368" s="1" t="s">
        <v>175</v>
      </c>
      <c r="L368" s="79" t="str">
        <f t="shared" si="0"/>
        <v>PI471967_s__Zimbabwe_A_S</v>
      </c>
    </row>
    <row r="369" spans="1:12" ht="15.75" customHeight="1" x14ac:dyDescent="0.2">
      <c r="A369" s="1" t="s">
        <v>2063</v>
      </c>
      <c r="B369" s="1" t="s">
        <v>2064</v>
      </c>
      <c r="C369" s="1" t="s">
        <v>527</v>
      </c>
      <c r="D369" s="1" t="s">
        <v>2063</v>
      </c>
      <c r="F369" s="78" t="s">
        <v>1021</v>
      </c>
      <c r="G369" s="1" t="s">
        <v>1019</v>
      </c>
      <c r="H369" s="5">
        <v>368</v>
      </c>
      <c r="I369" s="1">
        <v>276105</v>
      </c>
      <c r="J369" s="1" t="s">
        <v>213</v>
      </c>
      <c r="K369" s="1" t="s">
        <v>175</v>
      </c>
      <c r="L369" s="79" t="str">
        <f t="shared" si="0"/>
        <v>PI276105_s__South_Africa_A_S</v>
      </c>
    </row>
    <row r="370" spans="1:12" ht="15.75" customHeight="1" x14ac:dyDescent="0.2">
      <c r="A370" s="1" t="s">
        <v>2057</v>
      </c>
      <c r="B370" s="1" t="s">
        <v>2058</v>
      </c>
      <c r="C370" s="1" t="s">
        <v>527</v>
      </c>
      <c r="D370" s="1" t="s">
        <v>2057</v>
      </c>
      <c r="F370" s="78" t="s">
        <v>4248</v>
      </c>
      <c r="G370" s="1" t="s">
        <v>2744</v>
      </c>
      <c r="H370" s="5">
        <v>369</v>
      </c>
      <c r="I370" s="1">
        <v>471966</v>
      </c>
      <c r="J370" s="1" t="s">
        <v>174</v>
      </c>
      <c r="K370" s="1" t="s">
        <v>175</v>
      </c>
      <c r="L370" s="79" t="str">
        <f t="shared" si="0"/>
        <v>PI471966_s__Zimbabwe_A_S</v>
      </c>
    </row>
    <row r="371" spans="1:12" ht="15.75" customHeight="1" x14ac:dyDescent="0.2">
      <c r="A371" s="1" t="s">
        <v>1789</v>
      </c>
      <c r="B371" s="1" t="s">
        <v>529</v>
      </c>
      <c r="C371" s="1" t="s">
        <v>529</v>
      </c>
      <c r="D371" s="1" t="s">
        <v>1789</v>
      </c>
      <c r="F371" s="78" t="s">
        <v>3734</v>
      </c>
      <c r="G371" s="1" t="s">
        <v>2906</v>
      </c>
      <c r="H371" s="5">
        <v>370</v>
      </c>
      <c r="I371" s="1">
        <v>471963</v>
      </c>
      <c r="J371" s="1" t="s">
        <v>174</v>
      </c>
      <c r="K371" s="1" t="s">
        <v>175</v>
      </c>
      <c r="L371" s="79" t="str">
        <f t="shared" si="0"/>
        <v>PI471963_s__Zimbabwe_A_S</v>
      </c>
    </row>
    <row r="372" spans="1:12" ht="15.75" customHeight="1" x14ac:dyDescent="0.2">
      <c r="A372" s="1" t="s">
        <v>2274</v>
      </c>
      <c r="B372" s="1" t="s">
        <v>2275</v>
      </c>
      <c r="C372" s="1" t="s">
        <v>529</v>
      </c>
      <c r="D372" s="1" t="s">
        <v>2274</v>
      </c>
      <c r="F372" s="78" t="s">
        <v>1569</v>
      </c>
      <c r="G372" s="1" t="s">
        <v>1567</v>
      </c>
      <c r="H372" s="5">
        <v>371</v>
      </c>
      <c r="I372" s="1">
        <v>157542</v>
      </c>
      <c r="J372" s="1" t="s">
        <v>236</v>
      </c>
      <c r="K372" s="1" t="s">
        <v>253</v>
      </c>
      <c r="L372" s="79" t="str">
        <f t="shared" si="0"/>
        <v>PI157542_s__China_CN</v>
      </c>
    </row>
    <row r="373" spans="1:12" ht="15.75" customHeight="1" x14ac:dyDescent="0.2">
      <c r="A373" s="1" t="s">
        <v>3887</v>
      </c>
      <c r="B373" s="1" t="s">
        <v>5144</v>
      </c>
      <c r="C373" s="1" t="s">
        <v>529</v>
      </c>
      <c r="D373" s="1" t="s">
        <v>3887</v>
      </c>
      <c r="F373" s="78" t="s">
        <v>5290</v>
      </c>
      <c r="G373" s="1" t="s">
        <v>4576</v>
      </c>
      <c r="H373" s="5">
        <v>372</v>
      </c>
      <c r="I373" s="1">
        <v>471955</v>
      </c>
      <c r="J373" s="1" t="s">
        <v>174</v>
      </c>
      <c r="K373" s="1" t="s">
        <v>175</v>
      </c>
      <c r="L373" s="79" t="str">
        <f t="shared" si="0"/>
        <v>PI471955_s__Zimbabwe_A_S</v>
      </c>
    </row>
    <row r="374" spans="1:12" ht="15.75" customHeight="1" x14ac:dyDescent="0.2">
      <c r="A374" s="1" t="s">
        <v>2298</v>
      </c>
      <c r="B374" s="1" t="s">
        <v>2299</v>
      </c>
      <c r="C374" s="1" t="s">
        <v>529</v>
      </c>
      <c r="D374" s="1" t="s">
        <v>2298</v>
      </c>
      <c r="F374" s="78" t="s">
        <v>1512</v>
      </c>
      <c r="G374" s="1" t="s">
        <v>1510</v>
      </c>
      <c r="H374" s="5">
        <v>373</v>
      </c>
      <c r="I374" s="1">
        <v>158839</v>
      </c>
      <c r="J374" s="1" t="s">
        <v>236</v>
      </c>
      <c r="K374" s="1" t="s">
        <v>253</v>
      </c>
      <c r="L374" s="79" t="str">
        <f t="shared" si="0"/>
        <v>PI158839_s__China_CN</v>
      </c>
    </row>
    <row r="375" spans="1:12" ht="15.75" customHeight="1" x14ac:dyDescent="0.2">
      <c r="A375" s="1" t="s">
        <v>358</v>
      </c>
      <c r="B375" s="1" t="s">
        <v>359</v>
      </c>
      <c r="C375" s="1" t="s">
        <v>359</v>
      </c>
      <c r="D375" s="1" t="s">
        <v>358</v>
      </c>
      <c r="F375" s="78" t="s">
        <v>5281</v>
      </c>
      <c r="G375" s="1" t="s">
        <v>4573</v>
      </c>
      <c r="H375" s="5">
        <v>374</v>
      </c>
      <c r="I375" s="1">
        <v>471954</v>
      </c>
      <c r="J375" s="1" t="s">
        <v>174</v>
      </c>
      <c r="K375" s="1" t="s">
        <v>175</v>
      </c>
      <c r="L375" s="79" t="str">
        <f t="shared" si="0"/>
        <v>PI471954_s__Zimbabwe_A_S</v>
      </c>
    </row>
    <row r="376" spans="1:12" ht="15.75" customHeight="1" x14ac:dyDescent="0.2">
      <c r="A376" s="1" t="s">
        <v>3894</v>
      </c>
      <c r="B376" s="1" t="s">
        <v>5284</v>
      </c>
      <c r="C376" s="1" t="s">
        <v>359</v>
      </c>
      <c r="D376" s="1" t="s">
        <v>3894</v>
      </c>
      <c r="F376" s="78" t="s">
        <v>1514</v>
      </c>
      <c r="G376" s="1" t="s">
        <v>1513</v>
      </c>
      <c r="H376" s="5">
        <v>375</v>
      </c>
      <c r="I376" s="1">
        <v>158840</v>
      </c>
      <c r="J376" s="1" t="s">
        <v>236</v>
      </c>
      <c r="K376" s="1" t="s">
        <v>253</v>
      </c>
      <c r="L376" s="79" t="str">
        <f t="shared" si="0"/>
        <v>PI158840_s__China_CN</v>
      </c>
    </row>
    <row r="377" spans="1:12" ht="15.75" customHeight="1" x14ac:dyDescent="0.2">
      <c r="A377" s="1" t="s">
        <v>3897</v>
      </c>
      <c r="B377" s="1" t="s">
        <v>5287</v>
      </c>
      <c r="C377" s="1" t="s">
        <v>359</v>
      </c>
      <c r="D377" s="1" t="s">
        <v>3897</v>
      </c>
      <c r="F377" s="78" t="s">
        <v>5162</v>
      </c>
      <c r="G377" s="1" t="s">
        <v>4571</v>
      </c>
      <c r="H377" s="5">
        <v>376</v>
      </c>
      <c r="I377" s="1">
        <v>471952</v>
      </c>
      <c r="J377" s="1" t="s">
        <v>174</v>
      </c>
      <c r="K377" s="1" t="s">
        <v>175</v>
      </c>
      <c r="L377" s="79" t="str">
        <f t="shared" si="0"/>
        <v>PI471952_s__Zimbabwe_A_S</v>
      </c>
    </row>
    <row r="378" spans="1:12" ht="15.75" customHeight="1" x14ac:dyDescent="0.2">
      <c r="A378" s="1" t="s">
        <v>846</v>
      </c>
      <c r="B378" s="1" t="s">
        <v>530</v>
      </c>
      <c r="C378" s="1" t="s">
        <v>530</v>
      </c>
      <c r="D378" s="1" t="s">
        <v>846</v>
      </c>
      <c r="F378" s="78" t="s">
        <v>1352</v>
      </c>
      <c r="G378" s="1" t="s">
        <v>1351</v>
      </c>
      <c r="H378" s="5">
        <v>377</v>
      </c>
      <c r="I378" s="1">
        <v>158854</v>
      </c>
      <c r="J378" s="1" t="s">
        <v>236</v>
      </c>
      <c r="K378" s="1" t="s">
        <v>253</v>
      </c>
      <c r="L378" s="79" t="str">
        <f t="shared" si="0"/>
        <v>PI158854_1__China_CN</v>
      </c>
    </row>
    <row r="379" spans="1:12" ht="15.75" customHeight="1" x14ac:dyDescent="0.2">
      <c r="A379" s="1" t="s">
        <v>2040</v>
      </c>
      <c r="B379" s="1" t="s">
        <v>2041</v>
      </c>
      <c r="C379" s="1" t="s">
        <v>530</v>
      </c>
      <c r="D379" s="1" t="s">
        <v>2040</v>
      </c>
      <c r="F379" s="78" t="s">
        <v>1788</v>
      </c>
      <c r="G379" s="1" t="s">
        <v>1786</v>
      </c>
      <c r="H379" s="5">
        <v>378</v>
      </c>
      <c r="I379" s="1">
        <v>468138</v>
      </c>
      <c r="J379" s="1" t="s">
        <v>174</v>
      </c>
      <c r="K379" s="1" t="s">
        <v>175</v>
      </c>
      <c r="L379" s="79" t="str">
        <f t="shared" si="0"/>
        <v>PI468138_s__Zimbabwe_A_S</v>
      </c>
    </row>
    <row r="380" spans="1:12" ht="15.75" customHeight="1" x14ac:dyDescent="0.2">
      <c r="A380" s="1" t="s">
        <v>537</v>
      </c>
      <c r="B380" s="1" t="s">
        <v>531</v>
      </c>
      <c r="C380" s="1" t="s">
        <v>531</v>
      </c>
      <c r="D380" s="1" t="s">
        <v>537</v>
      </c>
      <c r="F380" s="78" t="s">
        <v>519</v>
      </c>
      <c r="G380" s="1" t="s">
        <v>516</v>
      </c>
      <c r="H380" s="5">
        <v>379</v>
      </c>
      <c r="I380" s="1">
        <v>159031</v>
      </c>
      <c r="J380" s="1" t="s">
        <v>236</v>
      </c>
      <c r="K380" s="1" t="s">
        <v>253</v>
      </c>
      <c r="L380" s="79" t="str">
        <f t="shared" si="0"/>
        <v>PI159031_s__China_CN</v>
      </c>
    </row>
    <row r="381" spans="1:12" ht="15.75" customHeight="1" x14ac:dyDescent="0.2">
      <c r="A381" s="1" t="s">
        <v>2067</v>
      </c>
      <c r="B381" s="1" t="s">
        <v>2068</v>
      </c>
      <c r="C381" s="1" t="s">
        <v>531</v>
      </c>
      <c r="D381" s="1" t="s">
        <v>2067</v>
      </c>
      <c r="F381" s="78" t="s">
        <v>1310</v>
      </c>
      <c r="G381" s="1" t="s">
        <v>1309</v>
      </c>
      <c r="H381" s="5">
        <v>380</v>
      </c>
      <c r="I381" s="1">
        <v>468133</v>
      </c>
      <c r="J381" s="1" t="s">
        <v>174</v>
      </c>
      <c r="K381" s="1" t="s">
        <v>175</v>
      </c>
      <c r="L381" s="79" t="str">
        <f t="shared" si="0"/>
        <v>PI468133_1__Zimbabwe_A_S</v>
      </c>
    </row>
    <row r="382" spans="1:12" ht="15.75" customHeight="1" x14ac:dyDescent="0.2">
      <c r="A382" s="1" t="s">
        <v>425</v>
      </c>
      <c r="B382" s="1" t="s">
        <v>426</v>
      </c>
      <c r="C382" s="1" t="s">
        <v>426</v>
      </c>
      <c r="D382" s="1" t="s">
        <v>425</v>
      </c>
      <c r="F382" s="78" t="s">
        <v>623</v>
      </c>
      <c r="G382" s="1" t="s">
        <v>619</v>
      </c>
      <c r="H382" s="5">
        <v>381</v>
      </c>
      <c r="I382" s="1">
        <v>159664</v>
      </c>
      <c r="J382" s="1" t="s">
        <v>44</v>
      </c>
      <c r="K382" s="1" t="s">
        <v>45</v>
      </c>
      <c r="L382" s="79" t="str">
        <f t="shared" si="0"/>
        <v>PI159664_s__India_IN</v>
      </c>
    </row>
    <row r="383" spans="1:12" ht="15.75" customHeight="1" x14ac:dyDescent="0.2">
      <c r="A383" s="1" t="s">
        <v>2047</v>
      </c>
      <c r="B383" s="1" t="s">
        <v>534</v>
      </c>
      <c r="C383" s="1" t="s">
        <v>534</v>
      </c>
      <c r="D383" s="1" t="s">
        <v>2047</v>
      </c>
      <c r="F383" s="78" t="s">
        <v>5392</v>
      </c>
      <c r="G383" s="1" t="s">
        <v>4538</v>
      </c>
      <c r="H383" s="5">
        <v>382</v>
      </c>
      <c r="I383" s="1">
        <v>443030</v>
      </c>
      <c r="J383" s="1" t="s">
        <v>386</v>
      </c>
      <c r="K383" s="1" t="s">
        <v>107</v>
      </c>
      <c r="L383" s="79" t="str">
        <f t="shared" si="0"/>
        <v>PI443030_1__Burkina_Faso_A_NW</v>
      </c>
    </row>
    <row r="384" spans="1:12" ht="15.75" customHeight="1" x14ac:dyDescent="0.2">
      <c r="A384" s="1" t="s">
        <v>1424</v>
      </c>
      <c r="B384" s="1" t="s">
        <v>536</v>
      </c>
      <c r="C384" s="1" t="s">
        <v>536</v>
      </c>
      <c r="D384" s="1" t="s">
        <v>1424</v>
      </c>
      <c r="F384" s="78" t="s">
        <v>4365</v>
      </c>
      <c r="G384" s="1" t="s">
        <v>2708</v>
      </c>
      <c r="H384" s="5">
        <v>383</v>
      </c>
      <c r="I384" s="1">
        <v>161310</v>
      </c>
      <c r="J384" s="1" t="s">
        <v>73</v>
      </c>
      <c r="K384" s="1" t="s">
        <v>86</v>
      </c>
      <c r="L384" s="79" t="str">
        <f t="shared" si="0"/>
        <v>PI161310_s__Argentina_SA_SE</v>
      </c>
    </row>
    <row r="385" spans="1:12" ht="15.75" customHeight="1" x14ac:dyDescent="0.2">
      <c r="A385" s="1" t="s">
        <v>2306</v>
      </c>
      <c r="B385" s="1" t="s">
        <v>2307</v>
      </c>
      <c r="C385" s="1" t="s">
        <v>536</v>
      </c>
      <c r="D385" s="1" t="s">
        <v>2306</v>
      </c>
      <c r="F385" s="78" t="s">
        <v>5502</v>
      </c>
      <c r="G385" s="1" t="s">
        <v>4526</v>
      </c>
      <c r="H385" s="5">
        <v>384</v>
      </c>
      <c r="I385" s="1">
        <v>442786</v>
      </c>
      <c r="J385" s="1" t="s">
        <v>174</v>
      </c>
      <c r="K385" s="1" t="s">
        <v>175</v>
      </c>
      <c r="L385" s="79" t="str">
        <f t="shared" si="0"/>
        <v>PI442786_1__Zimbabwe_A_S</v>
      </c>
    </row>
    <row r="386" spans="1:12" ht="15.75" customHeight="1" x14ac:dyDescent="0.2">
      <c r="A386" s="1" t="s">
        <v>2036</v>
      </c>
      <c r="B386" s="1" t="s">
        <v>2037</v>
      </c>
      <c r="C386" s="1" t="s">
        <v>538</v>
      </c>
      <c r="D386" s="1" t="s">
        <v>2036</v>
      </c>
      <c r="F386" s="78" t="s">
        <v>3678</v>
      </c>
      <c r="G386" s="1" t="s">
        <v>2940</v>
      </c>
      <c r="H386" s="5">
        <v>385</v>
      </c>
      <c r="I386" s="1">
        <v>161867</v>
      </c>
      <c r="J386" s="1" t="s">
        <v>73</v>
      </c>
      <c r="K386" s="1" t="s">
        <v>86</v>
      </c>
      <c r="L386" s="79" t="str">
        <f t="shared" si="0"/>
        <v>PI161867_s__Argentina_SA_SE</v>
      </c>
    </row>
    <row r="387" spans="1:12" ht="15.75" customHeight="1" x14ac:dyDescent="0.2">
      <c r="A387" s="1" t="s">
        <v>3922</v>
      </c>
      <c r="B387" s="1" t="s">
        <v>540</v>
      </c>
      <c r="C387" s="1" t="s">
        <v>540</v>
      </c>
      <c r="D387" s="1" t="s">
        <v>3922</v>
      </c>
      <c r="F387" s="78" t="s">
        <v>5479</v>
      </c>
      <c r="G387" s="1" t="s">
        <v>4524</v>
      </c>
      <c r="H387" s="5">
        <v>386</v>
      </c>
      <c r="I387" s="1">
        <v>442768</v>
      </c>
      <c r="J387" s="1" t="s">
        <v>174</v>
      </c>
      <c r="K387" s="1" t="s">
        <v>175</v>
      </c>
      <c r="L387" s="79" t="str">
        <f t="shared" si="0"/>
        <v>PI442768_s__Zimbabwe_A_S</v>
      </c>
    </row>
    <row r="388" spans="1:12" ht="15.75" customHeight="1" x14ac:dyDescent="0.2">
      <c r="A388" s="1" t="s">
        <v>3925</v>
      </c>
      <c r="B388" s="1" t="s">
        <v>5189</v>
      </c>
      <c r="C388" s="1" t="s">
        <v>540</v>
      </c>
      <c r="D388" s="1" t="s">
        <v>3925</v>
      </c>
      <c r="F388" s="78" t="s">
        <v>2670</v>
      </c>
      <c r="G388" s="1" t="s">
        <v>2668</v>
      </c>
      <c r="H388" s="5">
        <v>387</v>
      </c>
      <c r="I388" s="1">
        <v>162404</v>
      </c>
      <c r="J388" s="1" t="s">
        <v>1480</v>
      </c>
      <c r="K388" s="1" t="s">
        <v>279</v>
      </c>
      <c r="L388" s="79" t="str">
        <f t="shared" si="0"/>
        <v>PI162404_s__Bolivia_SA_NW</v>
      </c>
    </row>
    <row r="389" spans="1:12" ht="15.75" customHeight="1" x14ac:dyDescent="0.2">
      <c r="A389" s="1" t="s">
        <v>3931</v>
      </c>
      <c r="B389" s="1" t="s">
        <v>541</v>
      </c>
      <c r="C389" s="1" t="s">
        <v>541</v>
      </c>
      <c r="D389" s="1" t="s">
        <v>3931</v>
      </c>
      <c r="F389" s="78" t="s">
        <v>5335</v>
      </c>
      <c r="G389" s="1" t="s">
        <v>4470</v>
      </c>
      <c r="H389" s="5">
        <v>388</v>
      </c>
      <c r="I389" s="1">
        <v>429420</v>
      </c>
      <c r="J389" s="1" t="s">
        <v>174</v>
      </c>
      <c r="K389" s="1" t="s">
        <v>175</v>
      </c>
      <c r="L389" s="79" t="str">
        <f t="shared" si="0"/>
        <v>PI429420_s__Zimbabwe_A_S</v>
      </c>
    </row>
    <row r="390" spans="1:12" ht="15.75" customHeight="1" x14ac:dyDescent="0.2">
      <c r="A390" s="1" t="s">
        <v>2685</v>
      </c>
      <c r="B390" s="1" t="s">
        <v>2687</v>
      </c>
      <c r="C390" s="1" t="s">
        <v>541</v>
      </c>
      <c r="D390" s="1" t="s">
        <v>2685</v>
      </c>
      <c r="F390" s="78" t="s">
        <v>3015</v>
      </c>
      <c r="G390" s="1" t="s">
        <v>2987</v>
      </c>
      <c r="H390" s="5">
        <v>389</v>
      </c>
      <c r="I390" s="1">
        <v>162655</v>
      </c>
      <c r="J390" s="1" t="s">
        <v>1706</v>
      </c>
      <c r="K390" s="1" t="s">
        <v>86</v>
      </c>
      <c r="L390" s="79" t="str">
        <f t="shared" si="0"/>
        <v>PI162655_s__Uruguay_SA_SE</v>
      </c>
    </row>
    <row r="391" spans="1:12" ht="15.75" customHeight="1" x14ac:dyDescent="0.2">
      <c r="A391" s="1" t="s">
        <v>3935</v>
      </c>
      <c r="B391" s="1" t="s">
        <v>542</v>
      </c>
      <c r="C391" s="1" t="s">
        <v>542</v>
      </c>
      <c r="D391" s="1" t="s">
        <v>3935</v>
      </c>
      <c r="F391" s="78" t="s">
        <v>5488</v>
      </c>
      <c r="G391" s="1" t="s">
        <v>4520</v>
      </c>
      <c r="H391" s="5">
        <v>390</v>
      </c>
      <c r="I391" s="1">
        <v>442724</v>
      </c>
      <c r="J391" s="1" t="s">
        <v>174</v>
      </c>
      <c r="K391" s="1" t="s">
        <v>175</v>
      </c>
      <c r="L391" s="79" t="str">
        <f t="shared" si="0"/>
        <v>PI442724_1__Zimbabwe_A_S</v>
      </c>
    </row>
    <row r="392" spans="1:12" ht="15.75" customHeight="1" x14ac:dyDescent="0.2">
      <c r="A392" s="1" t="s">
        <v>2904</v>
      </c>
      <c r="B392" s="1" t="s">
        <v>544</v>
      </c>
      <c r="C392" s="1" t="s">
        <v>544</v>
      </c>
      <c r="D392" s="1" t="s">
        <v>2904</v>
      </c>
      <c r="F392" s="78" t="s">
        <v>1705</v>
      </c>
      <c r="G392" s="1" t="s">
        <v>1703</v>
      </c>
      <c r="H392" s="5">
        <v>391</v>
      </c>
      <c r="I392" s="1">
        <v>162657</v>
      </c>
      <c r="J392" s="1" t="s">
        <v>1706</v>
      </c>
      <c r="K392" s="1" t="s">
        <v>86</v>
      </c>
      <c r="L392" s="79" t="str">
        <f t="shared" si="0"/>
        <v>PI162657_s__Uruguay_SA_SE</v>
      </c>
    </row>
    <row r="393" spans="1:12" ht="15.75" customHeight="1" x14ac:dyDescent="0.2">
      <c r="A393" s="1" t="s">
        <v>2811</v>
      </c>
      <c r="B393" s="1" t="s">
        <v>545</v>
      </c>
      <c r="C393" s="1" t="s">
        <v>545</v>
      </c>
      <c r="D393" s="1" t="s">
        <v>2811</v>
      </c>
      <c r="F393" s="78" t="s">
        <v>5491</v>
      </c>
      <c r="G393" s="1" t="s">
        <v>4515</v>
      </c>
      <c r="H393" s="5">
        <v>392</v>
      </c>
      <c r="I393" s="1">
        <v>442722</v>
      </c>
      <c r="J393" s="1" t="s">
        <v>174</v>
      </c>
      <c r="K393" s="1" t="s">
        <v>175</v>
      </c>
      <c r="L393" s="79" t="str">
        <f t="shared" si="0"/>
        <v>PI442722_1__Zimbabwe_A_S</v>
      </c>
    </row>
    <row r="394" spans="1:12" ht="15.75" customHeight="1" x14ac:dyDescent="0.2">
      <c r="A394" s="1" t="s">
        <v>2777</v>
      </c>
      <c r="B394" s="1" t="s">
        <v>4293</v>
      </c>
      <c r="C394" s="1" t="s">
        <v>545</v>
      </c>
      <c r="D394" s="1" t="s">
        <v>2777</v>
      </c>
      <c r="F394" s="78" t="s">
        <v>5077</v>
      </c>
      <c r="G394" s="1" t="s">
        <v>3068</v>
      </c>
      <c r="H394" s="5">
        <v>393</v>
      </c>
      <c r="I394" s="1">
        <v>162814</v>
      </c>
      <c r="J394" s="1" t="s">
        <v>1572</v>
      </c>
      <c r="K394" s="1" t="s">
        <v>1337</v>
      </c>
      <c r="L394" s="79" t="str">
        <f t="shared" si="0"/>
        <v>PI162814_s__Taiwan_SEA</v>
      </c>
    </row>
    <row r="395" spans="1:12" ht="15.75" customHeight="1" x14ac:dyDescent="0.2">
      <c r="A395" s="1" t="s">
        <v>3943</v>
      </c>
      <c r="B395" s="1" t="s">
        <v>547</v>
      </c>
      <c r="C395" s="1" t="s">
        <v>547</v>
      </c>
      <c r="D395" s="1" t="s">
        <v>3943</v>
      </c>
      <c r="F395" s="78" t="s">
        <v>5272</v>
      </c>
      <c r="G395" s="1" t="s">
        <v>4018</v>
      </c>
      <c r="H395" s="5">
        <v>394</v>
      </c>
      <c r="I395" s="1">
        <v>290613</v>
      </c>
      <c r="J395" s="1" t="s">
        <v>44</v>
      </c>
      <c r="K395" s="1" t="s">
        <v>45</v>
      </c>
      <c r="L395" s="79" t="str">
        <f t="shared" si="0"/>
        <v>PI290613_1__India_IN</v>
      </c>
    </row>
    <row r="396" spans="1:12" ht="15.75" customHeight="1" x14ac:dyDescent="0.2">
      <c r="A396" s="1" t="s">
        <v>1073</v>
      </c>
      <c r="B396" s="1" t="s">
        <v>548</v>
      </c>
      <c r="C396" s="1" t="s">
        <v>548</v>
      </c>
      <c r="D396" s="1" t="s">
        <v>1073</v>
      </c>
      <c r="F396" s="78" t="s">
        <v>1894</v>
      </c>
      <c r="G396" s="1" t="s">
        <v>1892</v>
      </c>
      <c r="H396" s="5">
        <v>395</v>
      </c>
      <c r="I396" s="1">
        <v>319793</v>
      </c>
      <c r="J396" s="1" t="s">
        <v>906</v>
      </c>
      <c r="K396" s="1" t="s">
        <v>1334</v>
      </c>
      <c r="L396" s="79" t="str">
        <f t="shared" si="0"/>
        <v>PI319793_1__Israel_ME</v>
      </c>
    </row>
    <row r="397" spans="1:12" ht="15.75" customHeight="1" x14ac:dyDescent="0.2">
      <c r="A397" s="1" t="s">
        <v>1108</v>
      </c>
      <c r="B397" s="1" t="s">
        <v>1109</v>
      </c>
      <c r="C397" s="1" t="s">
        <v>548</v>
      </c>
      <c r="D397" s="1" t="s">
        <v>1108</v>
      </c>
      <c r="F397" s="78" t="s">
        <v>327</v>
      </c>
      <c r="G397" s="1" t="s">
        <v>324</v>
      </c>
      <c r="H397" s="5">
        <v>396</v>
      </c>
      <c r="I397" s="1">
        <v>290536</v>
      </c>
      <c r="J397" s="1" t="s">
        <v>44</v>
      </c>
      <c r="K397" s="1" t="s">
        <v>45</v>
      </c>
      <c r="L397" s="79" t="str">
        <f t="shared" si="0"/>
        <v>PI290536_s__India_IN</v>
      </c>
    </row>
    <row r="398" spans="1:12" ht="15.75" customHeight="1" x14ac:dyDescent="0.2">
      <c r="A398" s="1" t="s">
        <v>3337</v>
      </c>
      <c r="B398" s="1" t="s">
        <v>551</v>
      </c>
      <c r="C398" s="1" t="s">
        <v>551</v>
      </c>
      <c r="D398" s="1" t="s">
        <v>3337</v>
      </c>
      <c r="F398" s="78" t="s">
        <v>1965</v>
      </c>
      <c r="G398" s="1" t="s">
        <v>1963</v>
      </c>
      <c r="H398" s="5">
        <v>397</v>
      </c>
      <c r="I398" s="1">
        <v>319799</v>
      </c>
      <c r="J398" s="1" t="s">
        <v>906</v>
      </c>
      <c r="K398" s="1" t="s">
        <v>1334</v>
      </c>
      <c r="L398" s="79" t="str">
        <f t="shared" si="0"/>
        <v>PI319799_s__Israel_ME</v>
      </c>
    </row>
    <row r="399" spans="1:12" ht="15.75" customHeight="1" x14ac:dyDescent="0.2">
      <c r="A399" s="1" t="s">
        <v>3347</v>
      </c>
      <c r="B399" s="1" t="s">
        <v>3348</v>
      </c>
      <c r="C399" s="1" t="s">
        <v>551</v>
      </c>
      <c r="D399" s="1" t="s">
        <v>3347</v>
      </c>
      <c r="F399" s="78" t="s">
        <v>314</v>
      </c>
      <c r="G399" s="1" t="s">
        <v>312</v>
      </c>
      <c r="H399" s="5">
        <v>398</v>
      </c>
      <c r="I399" s="1">
        <v>286831</v>
      </c>
      <c r="J399" s="1" t="s">
        <v>296</v>
      </c>
      <c r="K399" s="1" t="s">
        <v>86</v>
      </c>
      <c r="L399" s="79" t="str">
        <f t="shared" si="0"/>
        <v>PI286831_1__Paraguay_SA_SE</v>
      </c>
    </row>
    <row r="400" spans="1:12" ht="15.75" customHeight="1" x14ac:dyDescent="0.2">
      <c r="A400" s="1" t="s">
        <v>2817</v>
      </c>
      <c r="B400" s="1" t="s">
        <v>552</v>
      </c>
      <c r="C400" s="1" t="s">
        <v>552</v>
      </c>
      <c r="D400" s="1" t="s">
        <v>2817</v>
      </c>
      <c r="F400" s="78" t="s">
        <v>1544</v>
      </c>
      <c r="G400" s="1" t="s">
        <v>1543</v>
      </c>
      <c r="H400" s="5">
        <v>399</v>
      </c>
      <c r="I400" s="1">
        <v>320057</v>
      </c>
      <c r="J400" s="1" t="s">
        <v>1539</v>
      </c>
      <c r="K400" s="1" t="s">
        <v>1334</v>
      </c>
      <c r="L400" s="79" t="str">
        <f t="shared" si="0"/>
        <v>PI320057_s__Pakistan_ME</v>
      </c>
    </row>
    <row r="401" spans="1:12" ht="15.75" customHeight="1" x14ac:dyDescent="0.2">
      <c r="A401" s="1" t="s">
        <v>2781</v>
      </c>
      <c r="B401" s="1" t="s">
        <v>4358</v>
      </c>
      <c r="C401" s="1" t="s">
        <v>552</v>
      </c>
      <c r="D401" s="1" t="s">
        <v>2781</v>
      </c>
      <c r="F401" s="78" t="s">
        <v>1077</v>
      </c>
      <c r="G401" s="1" t="s">
        <v>1073</v>
      </c>
      <c r="H401" s="5">
        <v>400</v>
      </c>
      <c r="I401" s="1">
        <v>275707</v>
      </c>
      <c r="J401" s="1" t="s">
        <v>877</v>
      </c>
      <c r="K401" s="1" t="s">
        <v>86</v>
      </c>
      <c r="L401" s="79" t="str">
        <f t="shared" si="0"/>
        <v>PI275707_1__Brazil_SA_SE</v>
      </c>
    </row>
    <row r="402" spans="1:12" ht="15.75" customHeight="1" x14ac:dyDescent="0.2">
      <c r="A402" s="1" t="s">
        <v>3952</v>
      </c>
      <c r="B402" s="1" t="s">
        <v>553</v>
      </c>
      <c r="C402" s="1" t="s">
        <v>553</v>
      </c>
      <c r="D402" s="1" t="s">
        <v>3952</v>
      </c>
      <c r="F402" s="78" t="s">
        <v>1546</v>
      </c>
      <c r="G402" s="1" t="s">
        <v>1545</v>
      </c>
      <c r="H402" s="5">
        <v>401</v>
      </c>
      <c r="I402" s="1">
        <v>323268</v>
      </c>
      <c r="J402" s="1" t="s">
        <v>1539</v>
      </c>
      <c r="K402" s="1" t="s">
        <v>1334</v>
      </c>
      <c r="L402" s="79" t="str">
        <f t="shared" si="0"/>
        <v>PI323268_1__Pakistan_ME</v>
      </c>
    </row>
    <row r="403" spans="1:12" ht="15.75" customHeight="1" x14ac:dyDescent="0.2">
      <c r="A403" s="1" t="s">
        <v>1019</v>
      </c>
      <c r="B403" s="1" t="s">
        <v>554</v>
      </c>
      <c r="C403" s="1" t="s">
        <v>554</v>
      </c>
      <c r="D403" s="1" t="s">
        <v>1019</v>
      </c>
      <c r="F403" s="78" t="s">
        <v>1252</v>
      </c>
      <c r="G403" s="1" t="s">
        <v>1249</v>
      </c>
      <c r="H403" s="5">
        <v>402</v>
      </c>
      <c r="I403" s="1">
        <v>268885</v>
      </c>
      <c r="J403" s="1" t="s">
        <v>236</v>
      </c>
      <c r="K403" s="1" t="s">
        <v>253</v>
      </c>
      <c r="L403" s="79" t="str">
        <f t="shared" si="0"/>
        <v>PI268885_s__China_CN</v>
      </c>
    </row>
    <row r="404" spans="1:12" ht="15.75" customHeight="1" x14ac:dyDescent="0.2">
      <c r="A404" s="1" t="s">
        <v>1124</v>
      </c>
      <c r="B404" s="1" t="s">
        <v>555</v>
      </c>
      <c r="C404" s="1" t="s">
        <v>555</v>
      </c>
      <c r="D404" s="1" t="s">
        <v>1124</v>
      </c>
      <c r="F404" s="78" t="s">
        <v>2470</v>
      </c>
      <c r="G404" s="1" t="s">
        <v>2226</v>
      </c>
      <c r="H404" s="5">
        <v>403</v>
      </c>
      <c r="I404" s="1">
        <v>323582</v>
      </c>
      <c r="J404" s="1" t="s">
        <v>1483</v>
      </c>
      <c r="K404" s="1" t="s">
        <v>1332</v>
      </c>
      <c r="L404" s="79" t="str">
        <f t="shared" si="0"/>
        <v>PI323582_s__Portugal_EU_S</v>
      </c>
    </row>
    <row r="405" spans="1:12" ht="15.75" customHeight="1" x14ac:dyDescent="0.2">
      <c r="A405" s="1" t="s">
        <v>1088</v>
      </c>
      <c r="B405" s="1" t="s">
        <v>1089</v>
      </c>
      <c r="C405" s="1" t="s">
        <v>555</v>
      </c>
      <c r="D405" s="1" t="s">
        <v>1088</v>
      </c>
      <c r="F405" s="78" t="s">
        <v>5318</v>
      </c>
      <c r="G405" s="1" t="s">
        <v>3597</v>
      </c>
      <c r="H405" s="5">
        <v>404</v>
      </c>
      <c r="I405" s="1">
        <v>262127</v>
      </c>
      <c r="J405" s="1" t="s">
        <v>858</v>
      </c>
      <c r="K405" s="1" t="s">
        <v>279</v>
      </c>
      <c r="L405" s="79" t="str">
        <f t="shared" si="0"/>
        <v>PI262127_1__Peru_SA_NW</v>
      </c>
    </row>
    <row r="406" spans="1:12" ht="15.75" customHeight="1" x14ac:dyDescent="0.2">
      <c r="A406" s="1" t="s">
        <v>3638</v>
      </c>
      <c r="B406" s="1" t="s">
        <v>558</v>
      </c>
      <c r="C406" s="1" t="s">
        <v>558</v>
      </c>
      <c r="D406" s="1" t="s">
        <v>3638</v>
      </c>
      <c r="F406" s="78" t="s">
        <v>1571</v>
      </c>
      <c r="G406" s="1" t="s">
        <v>1570</v>
      </c>
      <c r="H406" s="5">
        <v>405</v>
      </c>
      <c r="I406" s="1">
        <v>324504</v>
      </c>
      <c r="J406" s="1" t="s">
        <v>1572</v>
      </c>
      <c r="K406" s="1" t="s">
        <v>1337</v>
      </c>
      <c r="L406" s="79" t="str">
        <f t="shared" si="0"/>
        <v>PI324504_s__Taiwan_SEA</v>
      </c>
    </row>
    <row r="407" spans="1:12" ht="15.75" customHeight="1" x14ac:dyDescent="0.2">
      <c r="A407" s="1" t="s">
        <v>1427</v>
      </c>
      <c r="B407" s="1" t="s">
        <v>560</v>
      </c>
      <c r="C407" s="1" t="s">
        <v>560</v>
      </c>
      <c r="D407" s="1" t="s">
        <v>1427</v>
      </c>
      <c r="F407" s="78" t="s">
        <v>4642</v>
      </c>
      <c r="G407" s="1" t="s">
        <v>3555</v>
      </c>
      <c r="H407" s="5">
        <v>406</v>
      </c>
      <c r="I407" s="1">
        <v>262066</v>
      </c>
      <c r="J407" s="1" t="s">
        <v>877</v>
      </c>
      <c r="K407" s="1" t="s">
        <v>86</v>
      </c>
      <c r="L407" s="79" t="str">
        <f t="shared" si="0"/>
        <v>PI262066_1__Brazil_SA_SE</v>
      </c>
    </row>
    <row r="408" spans="1:12" ht="15.75" customHeight="1" x14ac:dyDescent="0.2">
      <c r="A408" s="1" t="s">
        <v>380</v>
      </c>
      <c r="B408" s="1" t="s">
        <v>381</v>
      </c>
      <c r="C408" s="1" t="s">
        <v>381</v>
      </c>
      <c r="D408" s="1" t="s">
        <v>380</v>
      </c>
      <c r="F408" s="78" t="s">
        <v>4253</v>
      </c>
      <c r="G408" s="1" t="s">
        <v>2819</v>
      </c>
      <c r="H408" s="5">
        <v>407</v>
      </c>
      <c r="I408" s="1">
        <v>325943</v>
      </c>
      <c r="J408" s="1" t="s">
        <v>1898</v>
      </c>
      <c r="K408" s="1" t="s">
        <v>279</v>
      </c>
      <c r="L408" s="79" t="str">
        <f t="shared" si="0"/>
        <v>PI325943_1__Venezuela_SA_NW</v>
      </c>
    </row>
    <row r="409" spans="1:12" ht="15.75" customHeight="1" x14ac:dyDescent="0.2">
      <c r="A409" s="1" t="s">
        <v>402</v>
      </c>
      <c r="B409" s="1" t="s">
        <v>403</v>
      </c>
      <c r="C409" s="1" t="s">
        <v>381</v>
      </c>
      <c r="D409" s="1" t="s">
        <v>402</v>
      </c>
      <c r="F409" s="78" t="s">
        <v>3888</v>
      </c>
      <c r="G409" s="1" t="s">
        <v>3147</v>
      </c>
      <c r="H409" s="5">
        <v>408</v>
      </c>
      <c r="I409" s="1">
        <v>261982</v>
      </c>
      <c r="J409" s="1" t="s">
        <v>296</v>
      </c>
      <c r="K409" s="1" t="s">
        <v>86</v>
      </c>
      <c r="L409" s="79" t="str">
        <f t="shared" si="0"/>
        <v>PI261982_s__Paraguay_SA_SE</v>
      </c>
    </row>
    <row r="410" spans="1:12" ht="15.75" customHeight="1" x14ac:dyDescent="0.2">
      <c r="A410" s="1" t="s">
        <v>1581</v>
      </c>
      <c r="B410" s="1" t="s">
        <v>562</v>
      </c>
      <c r="C410" s="1" t="s">
        <v>562</v>
      </c>
      <c r="D410" s="1" t="s">
        <v>1581</v>
      </c>
      <c r="F410" s="78" t="s">
        <v>2349</v>
      </c>
      <c r="G410" s="1" t="s">
        <v>2346</v>
      </c>
      <c r="H410" s="5">
        <v>409</v>
      </c>
      <c r="I410" s="1">
        <v>330646</v>
      </c>
      <c r="J410" s="1" t="s">
        <v>1706</v>
      </c>
      <c r="K410" s="1" t="s">
        <v>86</v>
      </c>
      <c r="L410" s="79" t="str">
        <f t="shared" si="0"/>
        <v>PI330646_1__Uruguay_SA_SE</v>
      </c>
    </row>
    <row r="411" spans="1:12" ht="15.75" customHeight="1" x14ac:dyDescent="0.2">
      <c r="A411" s="1" t="s">
        <v>1601</v>
      </c>
      <c r="B411" s="1" t="s">
        <v>1602</v>
      </c>
      <c r="C411" s="1" t="s">
        <v>562</v>
      </c>
      <c r="D411" s="1" t="s">
        <v>1601</v>
      </c>
      <c r="F411" s="78" t="s">
        <v>1854</v>
      </c>
      <c r="G411" s="1" t="s">
        <v>1852</v>
      </c>
      <c r="H411" s="5">
        <v>410</v>
      </c>
      <c r="I411" s="1">
        <v>290620</v>
      </c>
      <c r="J411" s="1" t="s">
        <v>44</v>
      </c>
      <c r="K411" s="1" t="s">
        <v>45</v>
      </c>
      <c r="L411" s="79" t="str">
        <f t="shared" si="0"/>
        <v>PI290620_s__India_IN</v>
      </c>
    </row>
    <row r="412" spans="1:12" ht="15.75" customHeight="1" x14ac:dyDescent="0.2">
      <c r="A412" s="1" t="s">
        <v>1595</v>
      </c>
      <c r="B412" s="1" t="s">
        <v>563</v>
      </c>
      <c r="C412" s="1" t="s">
        <v>563</v>
      </c>
      <c r="D412" s="1" t="s">
        <v>1595</v>
      </c>
      <c r="F412" s="78" t="s">
        <v>5088</v>
      </c>
      <c r="G412" s="1" t="s">
        <v>4169</v>
      </c>
      <c r="H412" s="5">
        <v>411</v>
      </c>
      <c r="I412" s="1">
        <v>331277</v>
      </c>
      <c r="J412" s="1" t="s">
        <v>73</v>
      </c>
      <c r="K412" s="1" t="s">
        <v>86</v>
      </c>
      <c r="L412" s="79" t="str">
        <f t="shared" si="0"/>
        <v>PI331277_s__Argentina_SA_SE</v>
      </c>
    </row>
    <row r="413" spans="1:12" ht="15.75" customHeight="1" x14ac:dyDescent="0.2">
      <c r="A413" s="1" t="s">
        <v>3968</v>
      </c>
      <c r="B413" s="1" t="s">
        <v>564</v>
      </c>
      <c r="C413" s="1" t="s">
        <v>564</v>
      </c>
      <c r="D413" s="1" t="s">
        <v>3968</v>
      </c>
      <c r="F413" s="78" t="s">
        <v>2937</v>
      </c>
      <c r="G413" s="1" t="s">
        <v>2935</v>
      </c>
      <c r="H413" s="5">
        <v>412</v>
      </c>
      <c r="I413" s="1">
        <v>290538</v>
      </c>
      <c r="J413" s="1" t="s">
        <v>44</v>
      </c>
      <c r="K413" s="1" t="s">
        <v>45</v>
      </c>
      <c r="L413" s="79" t="str">
        <f t="shared" si="0"/>
        <v>PI290538_s__India_IN</v>
      </c>
    </row>
    <row r="414" spans="1:12" ht="15.75" customHeight="1" x14ac:dyDescent="0.2">
      <c r="A414" s="1" t="s">
        <v>312</v>
      </c>
      <c r="B414" s="1" t="s">
        <v>291</v>
      </c>
      <c r="C414" s="1" t="s">
        <v>291</v>
      </c>
      <c r="D414" s="1" t="s">
        <v>312</v>
      </c>
      <c r="F414" s="78" t="s">
        <v>5155</v>
      </c>
      <c r="G414" s="1" t="s">
        <v>4172</v>
      </c>
      <c r="H414" s="5">
        <v>413</v>
      </c>
      <c r="I414" s="1">
        <v>331281</v>
      </c>
      <c r="J414" s="1" t="s">
        <v>73</v>
      </c>
      <c r="K414" s="1" t="s">
        <v>86</v>
      </c>
      <c r="L414" s="79" t="str">
        <f t="shared" si="0"/>
        <v>PI331281_1__Argentina_SA_SE</v>
      </c>
    </row>
    <row r="415" spans="1:12" ht="15.75" customHeight="1" x14ac:dyDescent="0.2">
      <c r="A415" s="1" t="s">
        <v>2289</v>
      </c>
      <c r="B415" s="1" t="s">
        <v>2291</v>
      </c>
      <c r="C415" s="1" t="s">
        <v>291</v>
      </c>
      <c r="D415" s="1" t="s">
        <v>2289</v>
      </c>
      <c r="F415" s="78" t="s">
        <v>1475</v>
      </c>
      <c r="G415" s="1" t="s">
        <v>1473</v>
      </c>
      <c r="H415" s="5">
        <v>414</v>
      </c>
      <c r="I415" s="1">
        <v>288168</v>
      </c>
      <c r="J415" s="1" t="s">
        <v>44</v>
      </c>
      <c r="K415" s="1" t="s">
        <v>45</v>
      </c>
      <c r="L415" s="79" t="str">
        <f t="shared" si="0"/>
        <v>PI288168_s__India_IN</v>
      </c>
    </row>
    <row r="416" spans="1:12" ht="15.75" customHeight="1" x14ac:dyDescent="0.2">
      <c r="A416" s="1" t="s">
        <v>289</v>
      </c>
      <c r="B416" s="1" t="s">
        <v>290</v>
      </c>
      <c r="C416" s="1" t="s">
        <v>291</v>
      </c>
      <c r="D416" s="1" t="s">
        <v>289</v>
      </c>
      <c r="F416" s="78" t="s">
        <v>5334</v>
      </c>
      <c r="G416" s="1" t="s">
        <v>4177</v>
      </c>
      <c r="H416" s="5">
        <v>415</v>
      </c>
      <c r="I416" s="1">
        <v>331293</v>
      </c>
      <c r="J416" s="1" t="s">
        <v>73</v>
      </c>
      <c r="K416" s="1" t="s">
        <v>86</v>
      </c>
      <c r="L416" s="79" t="str">
        <f t="shared" si="0"/>
        <v>PI331293_s__Argentina_SA_SE</v>
      </c>
    </row>
    <row r="417" spans="1:12" ht="15.75" customHeight="1" x14ac:dyDescent="0.2">
      <c r="A417" s="1" t="s">
        <v>301</v>
      </c>
      <c r="B417" s="1" t="s">
        <v>303</v>
      </c>
      <c r="C417" s="1" t="s">
        <v>303</v>
      </c>
      <c r="D417" s="1" t="s">
        <v>301</v>
      </c>
      <c r="F417" s="78" t="s">
        <v>305</v>
      </c>
      <c r="G417" s="1" t="s">
        <v>301</v>
      </c>
      <c r="H417" s="5">
        <v>416</v>
      </c>
      <c r="I417" s="1">
        <v>288099</v>
      </c>
      <c r="J417" s="1" t="s">
        <v>44</v>
      </c>
      <c r="K417" s="1" t="s">
        <v>45</v>
      </c>
      <c r="L417" s="79" t="str">
        <f t="shared" si="0"/>
        <v>PI288099_s__India_IN</v>
      </c>
    </row>
    <row r="418" spans="1:12" ht="15.75" customHeight="1" x14ac:dyDescent="0.2">
      <c r="A418" s="1" t="s">
        <v>51</v>
      </c>
      <c r="B418" s="1" t="s">
        <v>52</v>
      </c>
      <c r="C418" s="1" t="s">
        <v>52</v>
      </c>
      <c r="D418" s="1" t="s">
        <v>51</v>
      </c>
      <c r="F418" s="78" t="s">
        <v>5389</v>
      </c>
      <c r="G418" s="1" t="s">
        <v>4179</v>
      </c>
      <c r="H418" s="5">
        <v>417</v>
      </c>
      <c r="I418" s="1">
        <v>331297</v>
      </c>
      <c r="J418" s="1" t="s">
        <v>73</v>
      </c>
      <c r="K418" s="1" t="s">
        <v>86</v>
      </c>
      <c r="L418" s="79" t="str">
        <f t="shared" si="0"/>
        <v>PI331297_1__Argentina_SA_SE</v>
      </c>
    </row>
    <row r="419" spans="1:12" ht="15.75" customHeight="1" x14ac:dyDescent="0.2">
      <c r="A419" s="1" t="s">
        <v>118</v>
      </c>
      <c r="B419" s="1" t="s">
        <v>119</v>
      </c>
      <c r="C419" s="1" t="s">
        <v>52</v>
      </c>
      <c r="D419" s="1" t="s">
        <v>118</v>
      </c>
      <c r="F419" s="78" t="s">
        <v>1686</v>
      </c>
      <c r="G419" s="1" t="s">
        <v>1684</v>
      </c>
      <c r="H419" s="5">
        <v>418</v>
      </c>
      <c r="I419" s="1">
        <v>442612</v>
      </c>
      <c r="J419" s="1" t="s">
        <v>213</v>
      </c>
      <c r="K419" s="1" t="s">
        <v>175</v>
      </c>
      <c r="L419" s="79" t="str">
        <f t="shared" si="0"/>
        <v>PI442612_s__South_Africa_A_S</v>
      </c>
    </row>
    <row r="420" spans="1:12" ht="15.75" customHeight="1" x14ac:dyDescent="0.2">
      <c r="A420" s="1" t="s">
        <v>126</v>
      </c>
      <c r="B420" s="1" t="s">
        <v>127</v>
      </c>
      <c r="C420" s="1" t="s">
        <v>52</v>
      </c>
      <c r="D420" s="1" t="s">
        <v>126</v>
      </c>
      <c r="F420" s="78" t="s">
        <v>4626</v>
      </c>
      <c r="G420" s="1" t="s">
        <v>3071</v>
      </c>
      <c r="H420" s="5">
        <v>419</v>
      </c>
      <c r="I420" s="1">
        <v>163347</v>
      </c>
      <c r="J420" s="1" t="s">
        <v>877</v>
      </c>
      <c r="K420" s="1" t="s">
        <v>86</v>
      </c>
      <c r="L420" s="79" t="str">
        <f t="shared" si="0"/>
        <v>PI163347_s__Brazil_SA_SE</v>
      </c>
    </row>
    <row r="421" spans="1:12" ht="15.75" customHeight="1" x14ac:dyDescent="0.2">
      <c r="A421" s="1" t="s">
        <v>1499</v>
      </c>
      <c r="B421" s="1" t="s">
        <v>570</v>
      </c>
      <c r="C421" s="1" t="s">
        <v>570</v>
      </c>
      <c r="D421" s="1" t="s">
        <v>1499</v>
      </c>
      <c r="F421" s="78" t="s">
        <v>3128</v>
      </c>
      <c r="G421" s="1" t="s">
        <v>3126</v>
      </c>
      <c r="H421" s="5">
        <v>420</v>
      </c>
      <c r="I421" s="1">
        <v>442597</v>
      </c>
      <c r="J421" s="1" t="s">
        <v>213</v>
      </c>
      <c r="K421" s="1" t="s">
        <v>175</v>
      </c>
      <c r="L421" s="79" t="str">
        <f t="shared" si="0"/>
        <v>PI442597_1__South_Africa_A_S</v>
      </c>
    </row>
    <row r="422" spans="1:12" ht="15.75" customHeight="1" x14ac:dyDescent="0.2">
      <c r="A422" s="1" t="s">
        <v>1504</v>
      </c>
      <c r="B422" s="1" t="s">
        <v>1505</v>
      </c>
      <c r="C422" s="1" t="s">
        <v>570</v>
      </c>
      <c r="D422" s="1" t="s">
        <v>1504</v>
      </c>
      <c r="F422" s="78" t="s">
        <v>4059</v>
      </c>
      <c r="G422" s="1" t="s">
        <v>2843</v>
      </c>
      <c r="H422" s="5">
        <v>421</v>
      </c>
      <c r="I422" s="1">
        <v>196647</v>
      </c>
      <c r="J422" s="1" t="s">
        <v>271</v>
      </c>
      <c r="K422" s="1" t="s">
        <v>107</v>
      </c>
      <c r="L422" s="79" t="str">
        <f t="shared" si="0"/>
        <v>PI196647_1__Guinea_A_NW</v>
      </c>
    </row>
    <row r="423" spans="1:12" ht="15.75" customHeight="1" x14ac:dyDescent="0.2">
      <c r="A423" s="1" t="s">
        <v>608</v>
      </c>
      <c r="B423" s="1" t="s">
        <v>571</v>
      </c>
      <c r="C423" s="1" t="s">
        <v>571</v>
      </c>
      <c r="D423" s="1" t="s">
        <v>608</v>
      </c>
      <c r="F423" s="78" t="s">
        <v>2140</v>
      </c>
      <c r="G423" s="1" t="s">
        <v>2137</v>
      </c>
      <c r="H423" s="5">
        <v>422</v>
      </c>
      <c r="I423" s="1">
        <v>429490</v>
      </c>
      <c r="J423" s="1" t="s">
        <v>174</v>
      </c>
      <c r="K423" s="1" t="s">
        <v>175</v>
      </c>
      <c r="L423" s="79" t="str">
        <f t="shared" si="0"/>
        <v>PI429490_1__Zimbabwe_A_S</v>
      </c>
    </row>
    <row r="424" spans="1:12" ht="15.75" customHeight="1" x14ac:dyDescent="0.2">
      <c r="A424" s="1" t="s">
        <v>1116</v>
      </c>
      <c r="B424" s="1" t="s">
        <v>572</v>
      </c>
      <c r="C424" s="1" t="s">
        <v>572</v>
      </c>
      <c r="D424" s="1" t="s">
        <v>1116</v>
      </c>
      <c r="F424" s="78" t="s">
        <v>269</v>
      </c>
      <c r="G424" s="1" t="s">
        <v>266</v>
      </c>
      <c r="H424" s="5">
        <v>423</v>
      </c>
      <c r="I424" s="1">
        <v>196701</v>
      </c>
      <c r="J424" s="1" t="s">
        <v>271</v>
      </c>
      <c r="K424" s="1" t="s">
        <v>107</v>
      </c>
      <c r="L424" s="79" t="str">
        <f t="shared" si="0"/>
        <v>PI196701_s__Guinea_A_NW</v>
      </c>
    </row>
    <row r="425" spans="1:12" ht="15.75" customHeight="1" x14ac:dyDescent="0.2">
      <c r="A425" s="1" t="s">
        <v>3161</v>
      </c>
      <c r="B425" s="1" t="s">
        <v>574</v>
      </c>
      <c r="C425" s="1" t="s">
        <v>574</v>
      </c>
      <c r="D425" s="1" t="s">
        <v>3161</v>
      </c>
      <c r="F425" s="78" t="s">
        <v>4134</v>
      </c>
      <c r="G425" s="1" t="s">
        <v>4132</v>
      </c>
      <c r="H425" s="5">
        <v>424</v>
      </c>
      <c r="I425" s="1">
        <v>429486</v>
      </c>
      <c r="J425" s="1" t="s">
        <v>174</v>
      </c>
      <c r="K425" s="1" t="s">
        <v>175</v>
      </c>
      <c r="L425" s="79" t="str">
        <f t="shared" si="0"/>
        <v>PI429486_1__Zimbabwe_A_S</v>
      </c>
    </row>
    <row r="426" spans="1:12" ht="15.75" customHeight="1" x14ac:dyDescent="0.2">
      <c r="A426" s="1" t="s">
        <v>2992</v>
      </c>
      <c r="B426" s="1" t="s">
        <v>575</v>
      </c>
      <c r="C426" s="1" t="s">
        <v>575</v>
      </c>
      <c r="D426" s="1" t="s">
        <v>2992</v>
      </c>
      <c r="F426" s="78" t="s">
        <v>600</v>
      </c>
      <c r="G426" s="1" t="s">
        <v>599</v>
      </c>
      <c r="H426" s="5">
        <v>425</v>
      </c>
      <c r="I426" s="1">
        <v>196702</v>
      </c>
      <c r="J426" s="1" t="s">
        <v>271</v>
      </c>
      <c r="K426" s="1" t="s">
        <v>107</v>
      </c>
      <c r="L426" s="79" t="str">
        <f t="shared" si="0"/>
        <v>PI196702_s__Guinea_A_NW</v>
      </c>
    </row>
    <row r="427" spans="1:12" ht="15.75" customHeight="1" x14ac:dyDescent="0.2">
      <c r="A427" s="1" t="s">
        <v>3053</v>
      </c>
      <c r="B427" s="1" t="s">
        <v>579</v>
      </c>
      <c r="C427" s="1" t="s">
        <v>579</v>
      </c>
      <c r="D427" s="1" t="s">
        <v>3053</v>
      </c>
      <c r="F427" s="78" t="s">
        <v>4092</v>
      </c>
      <c r="G427" s="1" t="s">
        <v>4090</v>
      </c>
      <c r="H427" s="5">
        <v>426</v>
      </c>
      <c r="I427" s="1">
        <v>429431</v>
      </c>
      <c r="J427" s="1" t="s">
        <v>174</v>
      </c>
      <c r="K427" s="1" t="s">
        <v>175</v>
      </c>
      <c r="L427" s="79" t="str">
        <f t="shared" si="0"/>
        <v>PI429431_s__Zimbabwe_A_S</v>
      </c>
    </row>
    <row r="428" spans="1:12" ht="15.75" customHeight="1" x14ac:dyDescent="0.2">
      <c r="A428" s="1" t="s">
        <v>2963</v>
      </c>
      <c r="B428" s="1" t="s">
        <v>2964</v>
      </c>
      <c r="C428" s="1" t="s">
        <v>580</v>
      </c>
      <c r="D428" s="1" t="s">
        <v>2963</v>
      </c>
      <c r="F428" s="78" t="s">
        <v>1516</v>
      </c>
      <c r="G428" s="1" t="s">
        <v>1515</v>
      </c>
      <c r="H428" s="5">
        <v>427</v>
      </c>
      <c r="I428" s="1">
        <v>196707</v>
      </c>
      <c r="J428" s="1" t="s">
        <v>271</v>
      </c>
      <c r="K428" s="1" t="s">
        <v>107</v>
      </c>
      <c r="L428" s="79" t="str">
        <f t="shared" si="0"/>
        <v>PI196707_1__Guinea_A_NW</v>
      </c>
    </row>
    <row r="429" spans="1:12" ht="15.75" customHeight="1" x14ac:dyDescent="0.2">
      <c r="A429" s="1" t="s">
        <v>2969</v>
      </c>
      <c r="B429" s="1" t="s">
        <v>2970</v>
      </c>
      <c r="C429" s="1" t="s">
        <v>580</v>
      </c>
      <c r="D429" s="1" t="s">
        <v>2969</v>
      </c>
      <c r="F429" s="78" t="s">
        <v>4280</v>
      </c>
      <c r="G429" s="1" t="s">
        <v>2877</v>
      </c>
      <c r="H429" s="5">
        <v>428</v>
      </c>
      <c r="I429" s="1">
        <v>429429</v>
      </c>
      <c r="J429" s="1" t="s">
        <v>174</v>
      </c>
      <c r="K429" s="1" t="s">
        <v>175</v>
      </c>
      <c r="L429" s="79" t="str">
        <f t="shared" si="0"/>
        <v>PI429429_1__Zimbabwe_A_S</v>
      </c>
    </row>
    <row r="430" spans="1:12" ht="15.75" customHeight="1" x14ac:dyDescent="0.2">
      <c r="A430" s="1" t="s">
        <v>1473</v>
      </c>
      <c r="B430" s="1" t="s">
        <v>581</v>
      </c>
      <c r="C430" s="1" t="s">
        <v>581</v>
      </c>
      <c r="D430" s="1" t="s">
        <v>1473</v>
      </c>
      <c r="F430" s="78" t="s">
        <v>3949</v>
      </c>
      <c r="G430" s="1" t="s">
        <v>3105</v>
      </c>
      <c r="H430" s="5">
        <v>429</v>
      </c>
      <c r="I430" s="1">
        <v>196724</v>
      </c>
      <c r="J430" s="1" t="s">
        <v>271</v>
      </c>
      <c r="K430" s="1" t="s">
        <v>107</v>
      </c>
      <c r="L430" s="79" t="str">
        <f t="shared" si="0"/>
        <v>PI196724_s__Guinea_A_NW</v>
      </c>
    </row>
    <row r="431" spans="1:12" ht="15.75" customHeight="1" x14ac:dyDescent="0.2">
      <c r="A431" s="1" t="s">
        <v>1444</v>
      </c>
      <c r="B431" s="1" t="s">
        <v>585</v>
      </c>
      <c r="C431" s="1" t="s">
        <v>585</v>
      </c>
      <c r="D431" s="1" t="s">
        <v>1444</v>
      </c>
      <c r="F431" s="78" t="s">
        <v>5198</v>
      </c>
      <c r="G431" s="1" t="s">
        <v>4467</v>
      </c>
      <c r="H431" s="5">
        <v>430</v>
      </c>
      <c r="I431" s="1">
        <v>429414</v>
      </c>
      <c r="J431" s="1" t="s">
        <v>174</v>
      </c>
      <c r="K431" s="1" t="s">
        <v>175</v>
      </c>
      <c r="L431" s="79" t="str">
        <f t="shared" si="0"/>
        <v>PI429414_s__Zimbabwe_A_S</v>
      </c>
    </row>
    <row r="432" spans="1:12" ht="15.75" customHeight="1" x14ac:dyDescent="0.2">
      <c r="A432" s="1" t="s">
        <v>1439</v>
      </c>
      <c r="B432" s="1" t="s">
        <v>589</v>
      </c>
      <c r="C432" s="1" t="s">
        <v>589</v>
      </c>
      <c r="D432" s="1" t="s">
        <v>1439</v>
      </c>
      <c r="F432" s="78" t="s">
        <v>4085</v>
      </c>
      <c r="G432" s="1" t="s">
        <v>3111</v>
      </c>
      <c r="H432" s="5">
        <v>431</v>
      </c>
      <c r="I432" s="1">
        <v>196726</v>
      </c>
      <c r="J432" s="1" t="s">
        <v>1966</v>
      </c>
      <c r="K432" s="1" t="s">
        <v>1331</v>
      </c>
      <c r="L432" s="79" t="str">
        <f t="shared" si="0"/>
        <v>PI196726_1__Bulgaria_EU_E</v>
      </c>
    </row>
    <row r="433" spans="1:12" ht="15.75" customHeight="1" x14ac:dyDescent="0.2">
      <c r="A433" s="1" t="s">
        <v>1441</v>
      </c>
      <c r="B433" s="1" t="s">
        <v>1442</v>
      </c>
      <c r="C433" s="1" t="s">
        <v>589</v>
      </c>
      <c r="D433" s="1" t="s">
        <v>1441</v>
      </c>
      <c r="F433" s="78" t="s">
        <v>4080</v>
      </c>
      <c r="G433" s="1" t="s">
        <v>2734</v>
      </c>
      <c r="H433" s="5">
        <v>432</v>
      </c>
      <c r="I433" s="1">
        <v>429409</v>
      </c>
      <c r="J433" s="1" t="s">
        <v>174</v>
      </c>
      <c r="K433" s="1" t="s">
        <v>175</v>
      </c>
      <c r="L433" s="79" t="str">
        <f t="shared" si="0"/>
        <v>PI429409_1__Zimbabwe_A_S</v>
      </c>
    </row>
    <row r="434" spans="1:12" ht="15.75" customHeight="1" x14ac:dyDescent="0.2">
      <c r="A434" s="1" t="s">
        <v>3440</v>
      </c>
      <c r="B434" s="1" t="s">
        <v>590</v>
      </c>
      <c r="C434" s="1" t="s">
        <v>590</v>
      </c>
      <c r="D434" s="1" t="s">
        <v>3440</v>
      </c>
      <c r="F434" s="78" t="s">
        <v>4744</v>
      </c>
      <c r="G434" s="1" t="s">
        <v>3115</v>
      </c>
      <c r="H434" s="5">
        <v>433</v>
      </c>
      <c r="I434" s="1">
        <v>196729</v>
      </c>
      <c r="J434" s="1" t="s">
        <v>1966</v>
      </c>
      <c r="K434" s="1" t="s">
        <v>1331</v>
      </c>
      <c r="L434" s="79" t="str">
        <f t="shared" si="0"/>
        <v>PI196729_s__Bulgaria_EU_E</v>
      </c>
    </row>
    <row r="435" spans="1:12" ht="15.75" customHeight="1" x14ac:dyDescent="0.2">
      <c r="A435" s="1" t="s">
        <v>144</v>
      </c>
      <c r="B435" s="1" t="s">
        <v>145</v>
      </c>
      <c r="C435" s="1" t="s">
        <v>145</v>
      </c>
      <c r="D435" s="1" t="s">
        <v>144</v>
      </c>
      <c r="F435" s="78" t="s">
        <v>1452</v>
      </c>
      <c r="G435" s="1" t="s">
        <v>1450</v>
      </c>
      <c r="H435" s="5">
        <v>434</v>
      </c>
      <c r="I435" s="1">
        <v>415874</v>
      </c>
      <c r="J435" s="1" t="s">
        <v>106</v>
      </c>
      <c r="K435" s="1" t="s">
        <v>107</v>
      </c>
      <c r="L435" s="79" t="str">
        <f t="shared" si="0"/>
        <v>PI415874_s__Senegal_A_NW</v>
      </c>
    </row>
    <row r="436" spans="1:12" ht="15.75" customHeight="1" x14ac:dyDescent="0.2">
      <c r="A436" s="1" t="s">
        <v>184</v>
      </c>
      <c r="B436" s="1" t="s">
        <v>185</v>
      </c>
      <c r="C436" s="1" t="s">
        <v>145</v>
      </c>
      <c r="D436" s="1" t="s">
        <v>184</v>
      </c>
      <c r="F436" s="78" t="s">
        <v>3057</v>
      </c>
      <c r="G436" s="1" t="s">
        <v>3055</v>
      </c>
      <c r="H436" s="5">
        <v>435</v>
      </c>
      <c r="I436" s="1">
        <v>196759</v>
      </c>
      <c r="J436" s="1" t="s">
        <v>1942</v>
      </c>
      <c r="K436" s="1" t="s">
        <v>1334</v>
      </c>
      <c r="L436" s="79" t="str">
        <f t="shared" si="0"/>
        <v>PI196759_s__Turkey_ME</v>
      </c>
    </row>
    <row r="437" spans="1:12" ht="15.75" customHeight="1" x14ac:dyDescent="0.2">
      <c r="A437" s="1" t="s">
        <v>3997</v>
      </c>
      <c r="B437" s="1" t="s">
        <v>592</v>
      </c>
      <c r="C437" s="1" t="s">
        <v>592</v>
      </c>
      <c r="D437" s="1" t="s">
        <v>3997</v>
      </c>
      <c r="F437" s="78" t="s">
        <v>1456</v>
      </c>
      <c r="G437" s="1" t="s">
        <v>1454</v>
      </c>
      <c r="H437" s="5">
        <v>436</v>
      </c>
      <c r="I437" s="1">
        <v>415870</v>
      </c>
      <c r="J437" s="1" t="s">
        <v>106</v>
      </c>
      <c r="K437" s="1" t="s">
        <v>107</v>
      </c>
      <c r="L437" s="79" t="str">
        <f t="shared" si="0"/>
        <v>PI415870_s__Senegal_A_NW</v>
      </c>
    </row>
    <row r="438" spans="1:12" ht="15.75" customHeight="1" x14ac:dyDescent="0.2">
      <c r="A438" s="1" t="s">
        <v>2851</v>
      </c>
      <c r="B438" s="1" t="s">
        <v>593</v>
      </c>
      <c r="C438" s="1" t="s">
        <v>593</v>
      </c>
      <c r="D438" s="1" t="s">
        <v>2851</v>
      </c>
      <c r="F438" s="78" t="s">
        <v>1607</v>
      </c>
      <c r="G438" s="1" t="s">
        <v>1605</v>
      </c>
      <c r="H438" s="5">
        <v>437</v>
      </c>
      <c r="I438" s="1">
        <v>196762</v>
      </c>
      <c r="J438" s="1" t="s">
        <v>1608</v>
      </c>
      <c r="K438" s="1" t="s">
        <v>1332</v>
      </c>
      <c r="L438" s="79" t="str">
        <f t="shared" si="0"/>
        <v>PI196762_s__Greece_EU_S</v>
      </c>
    </row>
    <row r="439" spans="1:12" ht="15.75" customHeight="1" x14ac:dyDescent="0.2">
      <c r="A439" s="1" t="s">
        <v>2981</v>
      </c>
      <c r="B439" s="1" t="s">
        <v>596</v>
      </c>
      <c r="C439" s="1" t="s">
        <v>596</v>
      </c>
      <c r="D439" s="1" t="s">
        <v>2981</v>
      </c>
      <c r="F439" s="78" t="s">
        <v>5076</v>
      </c>
      <c r="G439" s="1" t="s">
        <v>4449</v>
      </c>
      <c r="H439" s="5">
        <v>438</v>
      </c>
      <c r="I439" s="1">
        <v>408731</v>
      </c>
      <c r="J439" s="1" t="s">
        <v>213</v>
      </c>
      <c r="K439" s="1" t="s">
        <v>175</v>
      </c>
      <c r="L439" s="79" t="str">
        <f t="shared" si="0"/>
        <v>PI408731_s__South_Africa_A_S</v>
      </c>
    </row>
    <row r="440" spans="1:12" ht="15.75" customHeight="1" x14ac:dyDescent="0.2">
      <c r="A440" s="1" t="s">
        <v>3000</v>
      </c>
      <c r="B440" s="1" t="s">
        <v>3001</v>
      </c>
      <c r="C440" s="1" t="s">
        <v>596</v>
      </c>
      <c r="D440" s="1" t="s">
        <v>3000</v>
      </c>
      <c r="F440" s="78" t="s">
        <v>4147</v>
      </c>
      <c r="G440" s="1" t="s">
        <v>3132</v>
      </c>
      <c r="H440" s="5">
        <v>439</v>
      </c>
      <c r="I440" s="1">
        <v>200432</v>
      </c>
      <c r="J440" s="1" t="s">
        <v>1580</v>
      </c>
      <c r="K440" s="1" t="s">
        <v>1336</v>
      </c>
      <c r="L440" s="79" t="str">
        <f t="shared" si="0"/>
        <v>PI200432_1__Japan_NEA</v>
      </c>
    </row>
    <row r="441" spans="1:12" ht="15.75" customHeight="1" x14ac:dyDescent="0.2">
      <c r="A441" s="1" t="s">
        <v>324</v>
      </c>
      <c r="B441" s="1" t="s">
        <v>325</v>
      </c>
      <c r="C441" s="1" t="s">
        <v>325</v>
      </c>
      <c r="D441" s="1" t="s">
        <v>324</v>
      </c>
      <c r="F441" s="78" t="s">
        <v>252</v>
      </c>
      <c r="G441" s="1" t="s">
        <v>247</v>
      </c>
      <c r="H441" s="5">
        <v>440</v>
      </c>
      <c r="I441" s="1">
        <v>408727</v>
      </c>
      <c r="J441" s="1" t="s">
        <v>106</v>
      </c>
      <c r="K441" s="1" t="s">
        <v>107</v>
      </c>
      <c r="L441" s="79" t="str">
        <f t="shared" si="0"/>
        <v>PI408727_s__Senegal_A_NW</v>
      </c>
    </row>
    <row r="442" spans="1:12" ht="15.75" customHeight="1" x14ac:dyDescent="0.2">
      <c r="A442" s="1" t="s">
        <v>2935</v>
      </c>
      <c r="B442" s="1" t="s">
        <v>597</v>
      </c>
      <c r="C442" s="1" t="s">
        <v>597</v>
      </c>
      <c r="D442" s="1" t="s">
        <v>2935</v>
      </c>
      <c r="F442" s="78" t="s">
        <v>3065</v>
      </c>
      <c r="G442" s="1" t="s">
        <v>3061</v>
      </c>
      <c r="H442" s="5">
        <v>441</v>
      </c>
      <c r="I442" s="1">
        <v>200439</v>
      </c>
      <c r="J442" s="1" t="s">
        <v>1580</v>
      </c>
      <c r="K442" s="1" t="s">
        <v>1336</v>
      </c>
      <c r="L442" s="79" t="str">
        <f t="shared" si="0"/>
        <v>PI200439_s__Japan_NEA</v>
      </c>
    </row>
    <row r="443" spans="1:12" ht="15.75" customHeight="1" x14ac:dyDescent="0.2">
      <c r="A443" s="1" t="s">
        <v>2582</v>
      </c>
      <c r="B443" s="1" t="s">
        <v>598</v>
      </c>
      <c r="C443" s="1" t="s">
        <v>598</v>
      </c>
      <c r="D443" s="1" t="s">
        <v>2582</v>
      </c>
      <c r="F443" s="78" t="s">
        <v>3342</v>
      </c>
      <c r="G443" s="1" t="s">
        <v>3337</v>
      </c>
      <c r="H443" s="5">
        <v>442</v>
      </c>
      <c r="I443" s="1">
        <v>275725</v>
      </c>
      <c r="J443" s="1" t="s">
        <v>877</v>
      </c>
      <c r="K443" s="1" t="s">
        <v>86</v>
      </c>
      <c r="L443" s="79" t="str">
        <f t="shared" si="0"/>
        <v>PI275725_1__Brazil_SA_SE</v>
      </c>
    </row>
    <row r="444" spans="1:12" ht="15.75" customHeight="1" x14ac:dyDescent="0.2">
      <c r="A444" s="1" t="s">
        <v>38</v>
      </c>
      <c r="B444" s="1" t="s">
        <v>39</v>
      </c>
      <c r="C444" s="1" t="s">
        <v>39</v>
      </c>
      <c r="D444" s="1" t="s">
        <v>38</v>
      </c>
      <c r="F444" s="78" t="s">
        <v>5159</v>
      </c>
      <c r="G444" s="1" t="s">
        <v>4183</v>
      </c>
      <c r="H444" s="5">
        <v>443</v>
      </c>
      <c r="I444" s="1">
        <v>331299</v>
      </c>
      <c r="J444" s="1" t="s">
        <v>73</v>
      </c>
      <c r="K444" s="1" t="s">
        <v>86</v>
      </c>
      <c r="L444" s="79" t="str">
        <f t="shared" si="0"/>
        <v>PI331299_s__Argentina_SA_SE</v>
      </c>
    </row>
    <row r="445" spans="1:12" ht="15.75" customHeight="1" x14ac:dyDescent="0.2">
      <c r="A445" s="1" t="s">
        <v>84</v>
      </c>
      <c r="B445" s="1" t="s">
        <v>85</v>
      </c>
      <c r="C445" s="1" t="s">
        <v>39</v>
      </c>
      <c r="D445" s="1" t="s">
        <v>84</v>
      </c>
      <c r="F445" s="78" t="s">
        <v>1366</v>
      </c>
      <c r="G445" s="1" t="s">
        <v>1365</v>
      </c>
      <c r="H445" s="5">
        <v>444</v>
      </c>
      <c r="I445" s="1">
        <v>268987</v>
      </c>
      <c r="J445" s="33" t="s">
        <v>341</v>
      </c>
      <c r="K445" s="1" t="s">
        <v>175</v>
      </c>
      <c r="L445" s="79" t="str">
        <f t="shared" si="0"/>
        <v>PI268987_s__Zambia_A_S</v>
      </c>
    </row>
    <row r="446" spans="1:12" ht="15.75" customHeight="1" x14ac:dyDescent="0.2">
      <c r="A446" s="1" t="s">
        <v>260</v>
      </c>
      <c r="B446" s="1" t="s">
        <v>261</v>
      </c>
      <c r="C446" s="1" t="s">
        <v>261</v>
      </c>
      <c r="D446" s="1" t="s">
        <v>260</v>
      </c>
      <c r="F446" s="78" t="s">
        <v>5494</v>
      </c>
      <c r="G446" s="1" t="s">
        <v>4186</v>
      </c>
      <c r="H446" s="5">
        <v>445</v>
      </c>
      <c r="I446" s="1">
        <v>331314</v>
      </c>
      <c r="J446" s="1" t="s">
        <v>73</v>
      </c>
      <c r="K446" s="1" t="s">
        <v>86</v>
      </c>
      <c r="L446" s="79" t="str">
        <f t="shared" si="0"/>
        <v>PI331314_1__Argentina_SA_SE</v>
      </c>
    </row>
    <row r="447" spans="1:12" ht="15.75" customHeight="1" x14ac:dyDescent="0.2">
      <c r="A447" s="1" t="s">
        <v>1461</v>
      </c>
      <c r="B447" s="1" t="s">
        <v>602</v>
      </c>
      <c r="C447" s="1" t="s">
        <v>602</v>
      </c>
      <c r="D447" s="1" t="s">
        <v>1461</v>
      </c>
      <c r="F447" s="78" t="s">
        <v>3009</v>
      </c>
      <c r="G447" s="1" t="s">
        <v>3007</v>
      </c>
      <c r="H447" s="5">
        <v>446</v>
      </c>
      <c r="I447" s="1">
        <v>264156</v>
      </c>
      <c r="J447" s="1" t="s">
        <v>947</v>
      </c>
      <c r="K447" s="1" t="s">
        <v>1308</v>
      </c>
      <c r="L447" s="79" t="str">
        <f t="shared" si="0"/>
        <v>PI264156_s__Australia_AU</v>
      </c>
    </row>
    <row r="448" spans="1:12" ht="15.75" customHeight="1" x14ac:dyDescent="0.2">
      <c r="A448" s="1" t="s">
        <v>1464</v>
      </c>
      <c r="B448" s="1" t="s">
        <v>1465</v>
      </c>
      <c r="C448" s="1" t="s">
        <v>602</v>
      </c>
      <c r="D448" s="1" t="s">
        <v>1464</v>
      </c>
      <c r="F448" s="78" t="s">
        <v>4810</v>
      </c>
      <c r="G448" s="1" t="s">
        <v>4190</v>
      </c>
      <c r="H448" s="5">
        <v>447</v>
      </c>
      <c r="I448" s="1">
        <v>331324</v>
      </c>
      <c r="J448" s="1" t="s">
        <v>73</v>
      </c>
      <c r="K448" s="1" t="s">
        <v>86</v>
      </c>
      <c r="L448" s="79" t="str">
        <f t="shared" si="0"/>
        <v>PI331324_s__Argentina_SA_SE</v>
      </c>
    </row>
    <row r="449" spans="1:12" ht="15.75" customHeight="1" x14ac:dyDescent="0.2">
      <c r="A449" s="1" t="s">
        <v>2696</v>
      </c>
      <c r="B449" s="1" t="s">
        <v>603</v>
      </c>
      <c r="C449" s="1" t="s">
        <v>603</v>
      </c>
      <c r="D449" s="1" t="s">
        <v>2696</v>
      </c>
      <c r="F449" s="78" t="s">
        <v>3669</v>
      </c>
      <c r="G449" s="1" t="s">
        <v>3279</v>
      </c>
      <c r="H449" s="5">
        <v>448</v>
      </c>
      <c r="I449" s="1">
        <v>262068</v>
      </c>
      <c r="J449" s="1" t="s">
        <v>877</v>
      </c>
      <c r="K449" s="1" t="s">
        <v>86</v>
      </c>
      <c r="L449" s="79" t="str">
        <f t="shared" si="0"/>
        <v>PI262068_s__Brazil_SA_SE</v>
      </c>
    </row>
    <row r="450" spans="1:12" ht="15.75" customHeight="1" x14ac:dyDescent="0.2">
      <c r="A450" s="1" t="s">
        <v>4018</v>
      </c>
      <c r="B450" s="1" t="s">
        <v>604</v>
      </c>
      <c r="C450" s="1" t="s">
        <v>604</v>
      </c>
      <c r="D450" s="1" t="s">
        <v>4018</v>
      </c>
      <c r="F450" s="78" t="s">
        <v>3188</v>
      </c>
      <c r="G450" s="1" t="s">
        <v>3186</v>
      </c>
      <c r="H450" s="5">
        <v>449</v>
      </c>
      <c r="I450" s="1">
        <v>331326</v>
      </c>
      <c r="J450" s="1" t="s">
        <v>73</v>
      </c>
      <c r="K450" s="1" t="s">
        <v>86</v>
      </c>
      <c r="L450" s="79" t="str">
        <f t="shared" si="0"/>
        <v>PI331326_1__Argentina_SA_SE</v>
      </c>
    </row>
    <row r="451" spans="1:12" ht="15.75" customHeight="1" x14ac:dyDescent="0.2">
      <c r="A451" s="1" t="s">
        <v>4022</v>
      </c>
      <c r="B451" s="1" t="s">
        <v>5273</v>
      </c>
      <c r="C451" s="1" t="s">
        <v>604</v>
      </c>
      <c r="D451" s="1" t="s">
        <v>4022</v>
      </c>
      <c r="F451" s="78" t="s">
        <v>5111</v>
      </c>
      <c r="G451" s="1" t="s">
        <v>3514</v>
      </c>
      <c r="H451" s="5">
        <v>450</v>
      </c>
      <c r="I451" s="1">
        <v>261983</v>
      </c>
      <c r="J451" s="1" t="s">
        <v>296</v>
      </c>
      <c r="K451" s="1" t="s">
        <v>86</v>
      </c>
      <c r="L451" s="79" t="str">
        <f t="shared" si="0"/>
        <v>PI261983_1__Paraguay_SA_SE</v>
      </c>
    </row>
    <row r="452" spans="1:12" ht="15.75" customHeight="1" x14ac:dyDescent="0.2">
      <c r="A452" s="1" t="s">
        <v>1852</v>
      </c>
      <c r="B452" s="1" t="s">
        <v>605</v>
      </c>
      <c r="C452" s="1" t="s">
        <v>605</v>
      </c>
      <c r="D452" s="1" t="s">
        <v>1852</v>
      </c>
      <c r="F452" s="78" t="s">
        <v>5422</v>
      </c>
      <c r="G452" s="1" t="s">
        <v>4195</v>
      </c>
      <c r="H452" s="5">
        <v>451</v>
      </c>
      <c r="I452" s="1">
        <v>331337</v>
      </c>
      <c r="J452" s="1" t="s">
        <v>1480</v>
      </c>
      <c r="K452" s="1" t="s">
        <v>279</v>
      </c>
      <c r="L452" s="79" t="str">
        <f t="shared" si="0"/>
        <v>PI331337_1__Bolivia_SA_NW</v>
      </c>
    </row>
    <row r="453" spans="1:12" ht="15.75" customHeight="1" x14ac:dyDescent="0.2">
      <c r="A453" s="1" t="s">
        <v>1082</v>
      </c>
      <c r="B453" s="1" t="s">
        <v>606</v>
      </c>
      <c r="C453" s="1" t="s">
        <v>606</v>
      </c>
      <c r="D453" s="1" t="s">
        <v>1082</v>
      </c>
      <c r="F453" s="78" t="s">
        <v>1084</v>
      </c>
      <c r="G453" s="1" t="s">
        <v>1082</v>
      </c>
      <c r="H453" s="5">
        <v>452</v>
      </c>
      <c r="I453" s="1">
        <v>290626</v>
      </c>
      <c r="J453" s="1" t="s">
        <v>44</v>
      </c>
      <c r="K453" s="1" t="s">
        <v>45</v>
      </c>
      <c r="L453" s="79" t="str">
        <f t="shared" si="0"/>
        <v>PI290626_s__India_IN</v>
      </c>
    </row>
    <row r="454" spans="1:12" ht="15.75" customHeight="1" x14ac:dyDescent="0.2">
      <c r="A454" s="1" t="s">
        <v>1649</v>
      </c>
      <c r="B454" s="1" t="s">
        <v>607</v>
      </c>
      <c r="C454" s="1" t="s">
        <v>607</v>
      </c>
      <c r="D454" s="1" t="s">
        <v>1649</v>
      </c>
      <c r="F454" s="78" t="s">
        <v>4095</v>
      </c>
      <c r="G454" s="1" t="s">
        <v>2860</v>
      </c>
      <c r="H454" s="5">
        <v>453</v>
      </c>
      <c r="I454" s="1">
        <v>331749</v>
      </c>
      <c r="J454" s="1" t="s">
        <v>1483</v>
      </c>
      <c r="K454" s="1" t="s">
        <v>1332</v>
      </c>
      <c r="L454" s="79" t="str">
        <f t="shared" si="0"/>
        <v>PI331749_s__Portugal_EU_S</v>
      </c>
    </row>
    <row r="455" spans="1:12" ht="15.75" customHeight="1" x14ac:dyDescent="0.2">
      <c r="A455" s="1" t="s">
        <v>1585</v>
      </c>
      <c r="B455" s="1" t="s">
        <v>609</v>
      </c>
      <c r="C455" s="1" t="s">
        <v>609</v>
      </c>
      <c r="D455" s="1" t="s">
        <v>1585</v>
      </c>
      <c r="F455" s="78" t="s">
        <v>2585</v>
      </c>
      <c r="G455" s="1" t="s">
        <v>2582</v>
      </c>
      <c r="H455" s="5">
        <v>454</v>
      </c>
      <c r="I455" s="1">
        <v>290560</v>
      </c>
      <c r="J455" s="1" t="s">
        <v>44</v>
      </c>
      <c r="K455" s="1" t="s">
        <v>45</v>
      </c>
      <c r="L455" s="79" t="str">
        <f t="shared" si="0"/>
        <v>PI290560_s__India_IN</v>
      </c>
    </row>
    <row r="456" spans="1:12" ht="15.75" customHeight="1" x14ac:dyDescent="0.2">
      <c r="A456" s="1" t="s">
        <v>1578</v>
      </c>
      <c r="B456" s="1" t="s">
        <v>610</v>
      </c>
      <c r="C456" s="1" t="s">
        <v>610</v>
      </c>
      <c r="D456" s="1" t="s">
        <v>1578</v>
      </c>
      <c r="F456" s="78" t="s">
        <v>1482</v>
      </c>
      <c r="G456" s="1" t="s">
        <v>1481</v>
      </c>
      <c r="H456" s="5">
        <v>455</v>
      </c>
      <c r="I456" s="1">
        <v>331758</v>
      </c>
      <c r="J456" s="1" t="s">
        <v>1483</v>
      </c>
      <c r="K456" s="1" t="s">
        <v>1332</v>
      </c>
      <c r="L456" s="79" t="str">
        <f t="shared" si="0"/>
        <v>PI331758_1__Portugal_EU_S</v>
      </c>
    </row>
    <row r="457" spans="1:12" ht="15.75" customHeight="1" x14ac:dyDescent="0.2">
      <c r="A457" s="1" t="s">
        <v>2893</v>
      </c>
      <c r="B457" s="1" t="s">
        <v>2894</v>
      </c>
      <c r="C457" s="1" t="s">
        <v>611</v>
      </c>
      <c r="D457" s="1" t="s">
        <v>2893</v>
      </c>
      <c r="F457" s="78" t="s">
        <v>1446</v>
      </c>
      <c r="G457" s="1" t="s">
        <v>1444</v>
      </c>
      <c r="H457" s="5">
        <v>456</v>
      </c>
      <c r="I457" s="1">
        <v>288174</v>
      </c>
      <c r="J457" s="1" t="s">
        <v>44</v>
      </c>
      <c r="K457" s="1" t="s">
        <v>45</v>
      </c>
      <c r="L457" s="79" t="str">
        <f t="shared" si="0"/>
        <v>PI288174_s__India_IN</v>
      </c>
    </row>
    <row r="458" spans="1:12" ht="15.75" customHeight="1" x14ac:dyDescent="0.2">
      <c r="A458" s="1" t="s">
        <v>1869</v>
      </c>
      <c r="B458" s="1" t="s">
        <v>613</v>
      </c>
      <c r="C458" s="1" t="s">
        <v>613</v>
      </c>
      <c r="D458" s="1" t="s">
        <v>1869</v>
      </c>
      <c r="F458" s="78" t="s">
        <v>5244</v>
      </c>
      <c r="G458" s="1" t="s">
        <v>4204</v>
      </c>
      <c r="H458" s="5">
        <v>457</v>
      </c>
      <c r="I458" s="1">
        <v>331760</v>
      </c>
      <c r="J458" s="1" t="s">
        <v>1483</v>
      </c>
      <c r="K458" s="1" t="s">
        <v>1332</v>
      </c>
      <c r="L458" s="79" t="str">
        <f t="shared" si="0"/>
        <v>PI331760_s__Portugal_EU_S</v>
      </c>
    </row>
    <row r="459" spans="1:12" ht="15.75" customHeight="1" x14ac:dyDescent="0.2">
      <c r="A459" s="1" t="s">
        <v>1991</v>
      </c>
      <c r="B459" s="1" t="s">
        <v>1992</v>
      </c>
      <c r="C459" s="1" t="s">
        <v>614</v>
      </c>
      <c r="D459" s="1" t="s">
        <v>1991</v>
      </c>
      <c r="F459" s="78" t="s">
        <v>57</v>
      </c>
      <c r="G459" s="1" t="s">
        <v>51</v>
      </c>
      <c r="H459" s="5">
        <v>458</v>
      </c>
      <c r="I459" s="1">
        <v>288116</v>
      </c>
      <c r="J459" s="1" t="s">
        <v>44</v>
      </c>
      <c r="K459" s="1" t="s">
        <v>45</v>
      </c>
      <c r="L459" s="79" t="str">
        <f t="shared" si="0"/>
        <v>PI288116_1__India_IN</v>
      </c>
    </row>
    <row r="460" spans="1:12" ht="15.75" customHeight="1" x14ac:dyDescent="0.2">
      <c r="A460" s="1" t="s">
        <v>1995</v>
      </c>
      <c r="B460" s="1" t="s">
        <v>1996</v>
      </c>
      <c r="C460" s="1" t="s">
        <v>614</v>
      </c>
      <c r="D460" s="1" t="s">
        <v>1995</v>
      </c>
      <c r="F460" s="78" t="s">
        <v>2479</v>
      </c>
      <c r="G460" s="1" t="s">
        <v>2264</v>
      </c>
      <c r="H460" s="5">
        <v>459</v>
      </c>
      <c r="I460" s="1">
        <v>331762</v>
      </c>
      <c r="J460" s="1" t="s">
        <v>1483</v>
      </c>
      <c r="K460" s="1" t="s">
        <v>1332</v>
      </c>
      <c r="L460" s="79" t="str">
        <f t="shared" si="0"/>
        <v>PI331762_1__Portugal_EU_S</v>
      </c>
    </row>
    <row r="461" spans="1:12" ht="15.75" customHeight="1" x14ac:dyDescent="0.2">
      <c r="A461" s="1" t="s">
        <v>4043</v>
      </c>
      <c r="B461" s="1" t="s">
        <v>5291</v>
      </c>
      <c r="C461" s="1" t="s">
        <v>614</v>
      </c>
      <c r="D461" s="1" t="s">
        <v>4043</v>
      </c>
      <c r="F461" s="78" t="s">
        <v>4354</v>
      </c>
      <c r="G461" s="1" t="s">
        <v>2817</v>
      </c>
      <c r="H461" s="5">
        <v>460</v>
      </c>
      <c r="I461" s="1">
        <v>275741</v>
      </c>
      <c r="J461" s="1" t="s">
        <v>877</v>
      </c>
      <c r="K461" s="1" t="s">
        <v>86</v>
      </c>
      <c r="L461" s="79" t="str">
        <f t="shared" si="0"/>
        <v>PI275741_1__Brazil_SA_SE</v>
      </c>
    </row>
    <row r="462" spans="1:12" ht="15.75" customHeight="1" x14ac:dyDescent="0.2">
      <c r="A462" s="1" t="s">
        <v>3474</v>
      </c>
      <c r="B462" s="1" t="s">
        <v>615</v>
      </c>
      <c r="C462" s="1" t="s">
        <v>615</v>
      </c>
      <c r="D462" s="1" t="s">
        <v>3474</v>
      </c>
      <c r="F462" s="78" t="s">
        <v>5141</v>
      </c>
      <c r="G462" s="1" t="s">
        <v>4206</v>
      </c>
      <c r="H462" s="5">
        <v>461</v>
      </c>
      <c r="I462" s="1">
        <v>336904</v>
      </c>
      <c r="J462" s="1" t="s">
        <v>877</v>
      </c>
      <c r="K462" s="1" t="s">
        <v>86</v>
      </c>
      <c r="L462" s="79" t="str">
        <f t="shared" si="0"/>
        <v>PI336904_s__Brazil_SA_SE</v>
      </c>
    </row>
    <row r="463" spans="1:12" ht="15.75" customHeight="1" x14ac:dyDescent="0.2">
      <c r="A463" s="1" t="s">
        <v>1368</v>
      </c>
      <c r="B463" s="1" t="s">
        <v>616</v>
      </c>
      <c r="C463" s="1" t="s">
        <v>616</v>
      </c>
      <c r="D463" s="1" t="s">
        <v>1368</v>
      </c>
      <c r="F463" s="78" t="s">
        <v>1559</v>
      </c>
      <c r="G463" s="1" t="s">
        <v>1558</v>
      </c>
      <c r="H463" s="5">
        <v>462</v>
      </c>
      <c r="I463" s="1">
        <v>269061</v>
      </c>
      <c r="J463" s="1" t="s">
        <v>236</v>
      </c>
      <c r="K463" s="1" t="s">
        <v>253</v>
      </c>
      <c r="L463" s="79" t="str">
        <f t="shared" si="0"/>
        <v>PI269061_1__China_CN</v>
      </c>
    </row>
    <row r="464" spans="1:12" ht="15.75" customHeight="1" x14ac:dyDescent="0.2">
      <c r="A464" s="1" t="s">
        <v>3529</v>
      </c>
      <c r="B464" s="1" t="s">
        <v>617</v>
      </c>
      <c r="C464" s="1" t="s">
        <v>617</v>
      </c>
      <c r="D464" s="1" t="s">
        <v>3529</v>
      </c>
      <c r="F464" s="78" t="s">
        <v>4563</v>
      </c>
      <c r="G464" s="1" t="s">
        <v>3230</v>
      </c>
      <c r="H464" s="5">
        <v>463</v>
      </c>
      <c r="I464" s="1">
        <v>336915</v>
      </c>
      <c r="J464" s="1" t="s">
        <v>877</v>
      </c>
      <c r="K464" s="1" t="s">
        <v>86</v>
      </c>
      <c r="L464" s="79" t="str">
        <f t="shared" si="0"/>
        <v>PI336915_s__Brazil_SA_SE</v>
      </c>
    </row>
    <row r="465" spans="1:12" ht="15.75" customHeight="1" x14ac:dyDescent="0.2">
      <c r="A465" s="1" t="s">
        <v>3304</v>
      </c>
      <c r="B465" s="1" t="s">
        <v>3305</v>
      </c>
      <c r="C465" s="1" t="s">
        <v>617</v>
      </c>
      <c r="D465" s="1" t="s">
        <v>3304</v>
      </c>
      <c r="F465" s="78" t="s">
        <v>2979</v>
      </c>
      <c r="G465" s="1" t="s">
        <v>2977</v>
      </c>
      <c r="H465" s="5">
        <v>464</v>
      </c>
      <c r="I465" s="1">
        <v>264162</v>
      </c>
      <c r="J465" s="1" t="s">
        <v>947</v>
      </c>
      <c r="K465" s="1" t="s">
        <v>1308</v>
      </c>
      <c r="L465" s="79" t="str">
        <f t="shared" si="0"/>
        <v>PI264162_s__Australia_AU</v>
      </c>
    </row>
    <row r="466" spans="1:12" ht="15.75" customHeight="1" x14ac:dyDescent="0.2">
      <c r="A466" s="1" t="s">
        <v>3296</v>
      </c>
      <c r="B466" s="1" t="s">
        <v>3298</v>
      </c>
      <c r="C466" s="1" t="s">
        <v>617</v>
      </c>
      <c r="D466" s="1" t="s">
        <v>3296</v>
      </c>
      <c r="F466" s="78" t="s">
        <v>4651</v>
      </c>
      <c r="G466" s="1" t="s">
        <v>4208</v>
      </c>
      <c r="H466" s="5">
        <v>465</v>
      </c>
      <c r="I466" s="1">
        <v>336921</v>
      </c>
      <c r="J466" s="1" t="s">
        <v>877</v>
      </c>
      <c r="K466" s="1" t="s">
        <v>86</v>
      </c>
      <c r="L466" s="79" t="str">
        <f t="shared" si="0"/>
        <v>PI336921_s__Brazil_SA_SE</v>
      </c>
    </row>
    <row r="467" spans="1:12" ht="15.75" customHeight="1" x14ac:dyDescent="0.2">
      <c r="A467" s="1" t="s">
        <v>1056</v>
      </c>
      <c r="B467" s="1" t="s">
        <v>618</v>
      </c>
      <c r="C467" s="1" t="s">
        <v>618</v>
      </c>
      <c r="D467" s="1" t="s">
        <v>1056</v>
      </c>
      <c r="F467" s="78" t="s">
        <v>4233</v>
      </c>
      <c r="G467" s="1" t="s">
        <v>2865</v>
      </c>
      <c r="H467" s="5">
        <v>466</v>
      </c>
      <c r="I467" s="1">
        <v>408710</v>
      </c>
      <c r="J467" s="1" t="s">
        <v>1918</v>
      </c>
      <c r="K467" s="1" t="s">
        <v>1330</v>
      </c>
      <c r="L467" s="79" t="str">
        <f t="shared" si="0"/>
        <v>PI408710_s__Uganda_A_C</v>
      </c>
    </row>
    <row r="468" spans="1:12" ht="15.75" customHeight="1" x14ac:dyDescent="0.2">
      <c r="A468" s="1" t="s">
        <v>900</v>
      </c>
      <c r="B468" s="1" t="s">
        <v>901</v>
      </c>
      <c r="C468" s="1" t="s">
        <v>618</v>
      </c>
      <c r="D468" s="1" t="s">
        <v>900</v>
      </c>
      <c r="F468" s="78" t="s">
        <v>3870</v>
      </c>
      <c r="G468" s="1" t="s">
        <v>3137</v>
      </c>
      <c r="H468" s="5">
        <v>467</v>
      </c>
      <c r="I468" s="1">
        <v>200441</v>
      </c>
      <c r="J468" s="1" t="s">
        <v>1580</v>
      </c>
      <c r="K468" s="1" t="s">
        <v>1336</v>
      </c>
      <c r="L468" s="79" t="str">
        <f t="shared" si="0"/>
        <v>PI200441_1__Japan_NEA</v>
      </c>
    </row>
    <row r="469" spans="1:12" ht="15.75" customHeight="1" x14ac:dyDescent="0.2">
      <c r="A469" s="1" t="s">
        <v>1421</v>
      </c>
      <c r="B469" s="1" t="s">
        <v>620</v>
      </c>
      <c r="C469" s="1" t="s">
        <v>620</v>
      </c>
      <c r="D469" s="1" t="s">
        <v>1421</v>
      </c>
      <c r="F469" s="78" t="s">
        <v>2194</v>
      </c>
      <c r="G469" s="1" t="s">
        <v>2191</v>
      </c>
      <c r="H469" s="5">
        <v>468</v>
      </c>
      <c r="I469" s="1">
        <v>404001</v>
      </c>
      <c r="J469" s="1" t="s">
        <v>213</v>
      </c>
      <c r="K469" s="1" t="s">
        <v>175</v>
      </c>
      <c r="L469" s="79" t="str">
        <f t="shared" si="0"/>
        <v>PI404001_s__South_Africa_A_S</v>
      </c>
    </row>
    <row r="470" spans="1:12" ht="15.75" customHeight="1" x14ac:dyDescent="0.2">
      <c r="A470" s="1" t="s">
        <v>3286</v>
      </c>
      <c r="B470" s="1" t="s">
        <v>622</v>
      </c>
      <c r="C470" s="1" t="s">
        <v>622</v>
      </c>
      <c r="D470" s="1" t="s">
        <v>3286</v>
      </c>
      <c r="F470" s="78" t="s">
        <v>5431</v>
      </c>
      <c r="G470" s="1" t="s">
        <v>3149</v>
      </c>
      <c r="H470" s="5">
        <v>469</v>
      </c>
      <c r="I470" s="1">
        <v>203396</v>
      </c>
      <c r="J470" s="1" t="s">
        <v>877</v>
      </c>
      <c r="K470" s="1" t="s">
        <v>86</v>
      </c>
      <c r="L470" s="79" t="str">
        <f t="shared" si="0"/>
        <v>PI203396_s__Brazil_SA_SE</v>
      </c>
    </row>
    <row r="471" spans="1:12" ht="15.75" customHeight="1" x14ac:dyDescent="0.2">
      <c r="A471" s="1" t="s">
        <v>4062</v>
      </c>
      <c r="B471" s="1" t="s">
        <v>624</v>
      </c>
      <c r="C471" s="1" t="s">
        <v>624</v>
      </c>
      <c r="D471" s="1" t="s">
        <v>4062</v>
      </c>
      <c r="F471" s="78" t="s">
        <v>1817</v>
      </c>
      <c r="G471" s="1" t="s">
        <v>1815</v>
      </c>
      <c r="H471" s="5">
        <v>470</v>
      </c>
      <c r="I471" s="1">
        <v>399596</v>
      </c>
      <c r="J471" s="1" t="s">
        <v>353</v>
      </c>
      <c r="K471" s="1" t="s">
        <v>107</v>
      </c>
      <c r="L471" s="79" t="str">
        <f t="shared" si="0"/>
        <v>PI399596_s__Nigeria_A_NW</v>
      </c>
    </row>
    <row r="472" spans="1:12" ht="15.75" customHeight="1" x14ac:dyDescent="0.2">
      <c r="A472" s="1" t="s">
        <v>2996</v>
      </c>
      <c r="B472" s="1" t="s">
        <v>625</v>
      </c>
      <c r="C472" s="1" t="s">
        <v>625</v>
      </c>
      <c r="D472" s="1" t="s">
        <v>2996</v>
      </c>
      <c r="F472" s="78" t="s">
        <v>139</v>
      </c>
      <c r="G472" s="1" t="s">
        <v>136</v>
      </c>
      <c r="H472" s="5">
        <v>471</v>
      </c>
      <c r="I472" s="1">
        <v>210829</v>
      </c>
      <c r="J472" s="1" t="s">
        <v>73</v>
      </c>
      <c r="K472" s="1" t="s">
        <v>86</v>
      </c>
      <c r="L472" s="79" t="str">
        <f t="shared" si="0"/>
        <v>PI210829_1__Argentina_SA_SE</v>
      </c>
    </row>
    <row r="473" spans="1:12" ht="15.75" customHeight="1" x14ac:dyDescent="0.2">
      <c r="A473" s="1" t="s">
        <v>1042</v>
      </c>
      <c r="B473" s="1" t="s">
        <v>626</v>
      </c>
      <c r="C473" s="1" t="s">
        <v>626</v>
      </c>
      <c r="D473" s="1" t="s">
        <v>1042</v>
      </c>
      <c r="F473" s="78" t="s">
        <v>1876</v>
      </c>
      <c r="G473" s="1" t="s">
        <v>1875</v>
      </c>
      <c r="H473" s="5">
        <v>472</v>
      </c>
      <c r="I473" s="1">
        <v>399582</v>
      </c>
      <c r="J473" s="1" t="s">
        <v>353</v>
      </c>
      <c r="K473" s="1" t="s">
        <v>107</v>
      </c>
      <c r="L473" s="79" t="str">
        <f t="shared" si="0"/>
        <v>PI399582_s__Nigeria_A_NW</v>
      </c>
    </row>
    <row r="474" spans="1:12" ht="15.75" customHeight="1" x14ac:dyDescent="0.2">
      <c r="A474" s="1" t="s">
        <v>1028</v>
      </c>
      <c r="B474" s="1" t="s">
        <v>1029</v>
      </c>
      <c r="C474" s="1" t="s">
        <v>626</v>
      </c>
      <c r="D474" s="1" t="s">
        <v>1028</v>
      </c>
      <c r="F474" s="78" t="s">
        <v>5484</v>
      </c>
      <c r="G474" s="1" t="s">
        <v>3156</v>
      </c>
      <c r="H474" s="5">
        <v>473</v>
      </c>
      <c r="I474" s="1">
        <v>210831</v>
      </c>
      <c r="J474" s="1" t="s">
        <v>73</v>
      </c>
      <c r="K474" s="1" t="s">
        <v>86</v>
      </c>
      <c r="L474" s="79" t="str">
        <f t="shared" si="0"/>
        <v>PI210831_1__Argentina_SA_SE</v>
      </c>
    </row>
    <row r="475" spans="1:12" ht="15.75" customHeight="1" x14ac:dyDescent="0.2">
      <c r="A475" s="1" t="s">
        <v>1222</v>
      </c>
      <c r="B475" s="1" t="s">
        <v>627</v>
      </c>
      <c r="C475" s="1" t="s">
        <v>627</v>
      </c>
      <c r="D475" s="1" t="s">
        <v>1222</v>
      </c>
      <c r="F475" s="78" t="s">
        <v>1874</v>
      </c>
      <c r="G475" s="1" t="s">
        <v>1872</v>
      </c>
      <c r="H475" s="5">
        <v>474</v>
      </c>
      <c r="I475" s="1">
        <v>399581</v>
      </c>
      <c r="J475" s="1" t="s">
        <v>353</v>
      </c>
      <c r="K475" s="1" t="s">
        <v>107</v>
      </c>
      <c r="L475" s="79" t="str">
        <f t="shared" si="0"/>
        <v>PI399581_1__Nigeria_A_NW</v>
      </c>
    </row>
    <row r="476" spans="1:12" ht="15.75" customHeight="1" x14ac:dyDescent="0.2">
      <c r="A476" s="1" t="s">
        <v>4065</v>
      </c>
      <c r="B476" s="1" t="s">
        <v>628</v>
      </c>
      <c r="C476" s="1" t="s">
        <v>628</v>
      </c>
      <c r="D476" s="1" t="s">
        <v>4065</v>
      </c>
      <c r="F476" s="78" t="s">
        <v>2625</v>
      </c>
      <c r="G476" s="1" t="s">
        <v>2624</v>
      </c>
      <c r="H476" s="5">
        <v>475</v>
      </c>
      <c r="I476" s="1">
        <v>210833</v>
      </c>
      <c r="J476" s="1" t="s">
        <v>73</v>
      </c>
      <c r="K476" s="1" t="s">
        <v>86</v>
      </c>
      <c r="L476" s="79" t="str">
        <f t="shared" si="0"/>
        <v>PI210833_s__Argentina_SA_SE</v>
      </c>
    </row>
    <row r="477" spans="1:12" ht="15.75" customHeight="1" x14ac:dyDescent="0.2">
      <c r="A477" s="1" t="s">
        <v>231</v>
      </c>
      <c r="B477" s="1" t="s">
        <v>232</v>
      </c>
      <c r="C477" s="1" t="s">
        <v>232</v>
      </c>
      <c r="D477" s="1" t="s">
        <v>231</v>
      </c>
      <c r="F477" s="78" t="s">
        <v>460</v>
      </c>
      <c r="G477" s="1" t="s">
        <v>457</v>
      </c>
      <c r="H477" s="5">
        <v>476</v>
      </c>
      <c r="I477" s="1">
        <v>399563</v>
      </c>
      <c r="J477" s="1" t="s">
        <v>353</v>
      </c>
      <c r="K477" s="1" t="s">
        <v>107</v>
      </c>
      <c r="L477" s="79" t="str">
        <f t="shared" si="0"/>
        <v>PI399563_1__Nigeria_A_NW</v>
      </c>
    </row>
    <row r="478" spans="1:12" ht="15.75" customHeight="1" x14ac:dyDescent="0.2">
      <c r="A478" s="1" t="s">
        <v>3792</v>
      </c>
      <c r="B478" s="1" t="s">
        <v>631</v>
      </c>
      <c r="C478" s="1" t="s">
        <v>631</v>
      </c>
      <c r="D478" s="1" t="s">
        <v>3792</v>
      </c>
      <c r="F478" s="78" t="s">
        <v>5094</v>
      </c>
      <c r="G478" s="1" t="s">
        <v>3165</v>
      </c>
      <c r="H478" s="5">
        <v>477</v>
      </c>
      <c r="I478" s="1">
        <v>221056</v>
      </c>
      <c r="J478" s="1" t="s">
        <v>877</v>
      </c>
      <c r="K478" s="1" t="s">
        <v>86</v>
      </c>
      <c r="L478" s="79" t="str">
        <f t="shared" si="0"/>
        <v>PI221056_s__Brazil_SA_SE</v>
      </c>
    </row>
    <row r="479" spans="1:12" ht="15.75" customHeight="1" x14ac:dyDescent="0.2">
      <c r="A479" s="1" t="s">
        <v>1970</v>
      </c>
      <c r="B479" s="1" t="s">
        <v>1971</v>
      </c>
      <c r="C479" s="1" t="s">
        <v>631</v>
      </c>
      <c r="D479" s="1" t="s">
        <v>1970</v>
      </c>
      <c r="F479" s="78" t="s">
        <v>5238</v>
      </c>
      <c r="G479" s="1" t="s">
        <v>4366</v>
      </c>
      <c r="H479" s="5">
        <v>478</v>
      </c>
      <c r="I479" s="1">
        <v>385938</v>
      </c>
      <c r="J479" s="1" t="s">
        <v>386</v>
      </c>
      <c r="K479" s="1" t="s">
        <v>107</v>
      </c>
      <c r="L479" s="79" t="str">
        <f t="shared" si="0"/>
        <v>PI385938_s__Burkina_Faso_A_NW</v>
      </c>
    </row>
    <row r="480" spans="1:12" ht="15.75" customHeight="1" x14ac:dyDescent="0.2">
      <c r="A480" s="1" t="s">
        <v>505</v>
      </c>
      <c r="B480" s="1" t="s">
        <v>507</v>
      </c>
      <c r="C480" s="1" t="s">
        <v>507</v>
      </c>
      <c r="D480" s="1" t="s">
        <v>505</v>
      </c>
      <c r="F480" s="78" t="s">
        <v>4633</v>
      </c>
      <c r="G480" s="1" t="s">
        <v>3168</v>
      </c>
      <c r="H480" s="5">
        <v>479</v>
      </c>
      <c r="I480" s="1">
        <v>221063</v>
      </c>
      <c r="J480" s="1" t="s">
        <v>877</v>
      </c>
      <c r="K480" s="1" t="s">
        <v>86</v>
      </c>
      <c r="L480" s="79" t="str">
        <f t="shared" si="0"/>
        <v>PI221063_1__Brazil_SA_SE</v>
      </c>
    </row>
    <row r="481" spans="1:12" ht="15.75" customHeight="1" x14ac:dyDescent="0.2">
      <c r="A481" s="1" t="s">
        <v>485</v>
      </c>
      <c r="B481" s="1" t="s">
        <v>446</v>
      </c>
      <c r="C481" s="1" t="s">
        <v>446</v>
      </c>
      <c r="D481" s="1" t="s">
        <v>485</v>
      </c>
      <c r="F481" s="78" t="s">
        <v>2747</v>
      </c>
      <c r="G481" s="1" t="s">
        <v>2743</v>
      </c>
      <c r="H481" s="5">
        <v>480</v>
      </c>
      <c r="I481" s="1">
        <v>383428</v>
      </c>
      <c r="J481" s="1" t="s">
        <v>106</v>
      </c>
      <c r="K481" s="1" t="s">
        <v>107</v>
      </c>
      <c r="L481" s="79" t="str">
        <f t="shared" si="0"/>
        <v>PI383428_1__Senegal_A_NW</v>
      </c>
    </row>
    <row r="482" spans="1:12" ht="15.75" customHeight="1" x14ac:dyDescent="0.2">
      <c r="A482" s="1" t="s">
        <v>444</v>
      </c>
      <c r="B482" s="1" t="s">
        <v>445</v>
      </c>
      <c r="C482" s="1" t="s">
        <v>446</v>
      </c>
      <c r="D482" s="1" t="s">
        <v>444</v>
      </c>
      <c r="F482" s="78" t="s">
        <v>5412</v>
      </c>
      <c r="G482" s="1" t="s">
        <v>3267</v>
      </c>
      <c r="H482" s="5">
        <v>481</v>
      </c>
      <c r="I482" s="1">
        <v>221068</v>
      </c>
      <c r="J482" s="1" t="s">
        <v>877</v>
      </c>
      <c r="K482" s="1" t="s">
        <v>86</v>
      </c>
      <c r="L482" s="79" t="str">
        <f t="shared" si="0"/>
        <v>PI221068_s__Brazil_SA_SE</v>
      </c>
    </row>
    <row r="483" spans="1:12" ht="15.75" customHeight="1" x14ac:dyDescent="0.2">
      <c r="A483" s="1" t="s">
        <v>3798</v>
      </c>
      <c r="B483" s="1" t="s">
        <v>633</v>
      </c>
      <c r="C483" s="1" t="s">
        <v>633</v>
      </c>
      <c r="D483" s="1" t="s">
        <v>3798</v>
      </c>
      <c r="F483" s="78" t="s">
        <v>1051</v>
      </c>
      <c r="G483" s="1" t="s">
        <v>1048</v>
      </c>
      <c r="H483" s="5">
        <v>482</v>
      </c>
      <c r="I483" s="1">
        <v>372336</v>
      </c>
      <c r="J483" s="1" t="s">
        <v>353</v>
      </c>
      <c r="K483" s="1" t="s">
        <v>107</v>
      </c>
      <c r="L483" s="79" t="str">
        <f t="shared" si="0"/>
        <v>PI372336_s__Nigeria_A_NW</v>
      </c>
    </row>
    <row r="484" spans="1:12" ht="15.75" customHeight="1" x14ac:dyDescent="0.2">
      <c r="A484" s="1" t="s">
        <v>1747</v>
      </c>
      <c r="B484" s="1" t="s">
        <v>1748</v>
      </c>
      <c r="C484" s="1" t="s">
        <v>633</v>
      </c>
      <c r="D484" s="1" t="s">
        <v>1747</v>
      </c>
      <c r="F484" s="78" t="s">
        <v>3395</v>
      </c>
      <c r="G484" s="1" t="s">
        <v>3293</v>
      </c>
      <c r="H484" s="5">
        <v>483</v>
      </c>
      <c r="I484" s="1">
        <v>234416</v>
      </c>
      <c r="J484" s="1" t="s">
        <v>1572</v>
      </c>
      <c r="K484" s="1" t="s">
        <v>1337</v>
      </c>
      <c r="L484" s="79" t="str">
        <f t="shared" si="0"/>
        <v>PI234416_1__Taiwan_SEA</v>
      </c>
    </row>
    <row r="485" spans="1:12" ht="15.75" customHeight="1" x14ac:dyDescent="0.2">
      <c r="A485" s="1" t="s">
        <v>1751</v>
      </c>
      <c r="B485" s="1" t="s">
        <v>634</v>
      </c>
      <c r="C485" s="1" t="s">
        <v>634</v>
      </c>
      <c r="D485" s="1" t="s">
        <v>1751</v>
      </c>
      <c r="F485" s="78" t="s">
        <v>793</v>
      </c>
      <c r="G485" s="1" t="s">
        <v>789</v>
      </c>
      <c r="H485" s="5">
        <v>484</v>
      </c>
      <c r="I485" s="1">
        <v>372335</v>
      </c>
      <c r="J485" s="1" t="s">
        <v>353</v>
      </c>
      <c r="K485" s="1" t="s">
        <v>107</v>
      </c>
      <c r="L485" s="79" t="str">
        <f t="shared" si="0"/>
        <v>PI372335_1__Nigeria_A_NW</v>
      </c>
    </row>
    <row r="486" spans="1:12" ht="15.75" customHeight="1" x14ac:dyDescent="0.2">
      <c r="A486" s="1" t="s">
        <v>1753</v>
      </c>
      <c r="B486" s="1" t="s">
        <v>1754</v>
      </c>
      <c r="C486" s="1" t="s">
        <v>634</v>
      </c>
      <c r="D486" s="1" t="s">
        <v>1753</v>
      </c>
      <c r="F486" s="78" t="s">
        <v>2903</v>
      </c>
      <c r="G486" s="1" t="s">
        <v>2901</v>
      </c>
      <c r="H486" s="5">
        <v>485</v>
      </c>
      <c r="I486" s="1">
        <v>240551</v>
      </c>
      <c r="J486" s="1" t="s">
        <v>1660</v>
      </c>
      <c r="K486" s="1" t="s">
        <v>1335</v>
      </c>
      <c r="L486" s="79" t="str">
        <f t="shared" si="0"/>
        <v>PI240551_1__United_States_NA</v>
      </c>
    </row>
    <row r="487" spans="1:12" ht="15.75" customHeight="1" x14ac:dyDescent="0.2">
      <c r="A487" s="1" t="s">
        <v>1634</v>
      </c>
      <c r="B487" s="1" t="s">
        <v>635</v>
      </c>
      <c r="C487" s="1" t="s">
        <v>635</v>
      </c>
      <c r="D487" s="1" t="s">
        <v>1634</v>
      </c>
      <c r="F487" s="78" t="s">
        <v>1695</v>
      </c>
      <c r="G487" s="1" t="s">
        <v>1694</v>
      </c>
      <c r="H487" s="5">
        <v>486</v>
      </c>
      <c r="I487" s="1">
        <v>372318</v>
      </c>
      <c r="J487" s="1" t="s">
        <v>353</v>
      </c>
      <c r="K487" s="1" t="s">
        <v>107</v>
      </c>
      <c r="L487" s="79" t="str">
        <f t="shared" si="0"/>
        <v>PI372318_1__Nigeria_A_NW</v>
      </c>
    </row>
    <row r="488" spans="1:12" ht="15.75" customHeight="1" x14ac:dyDescent="0.2">
      <c r="A488" s="1" t="s">
        <v>1549</v>
      </c>
      <c r="B488" s="1" t="s">
        <v>636</v>
      </c>
      <c r="C488" s="1" t="s">
        <v>636</v>
      </c>
      <c r="D488" s="1" t="s">
        <v>1549</v>
      </c>
      <c r="F488" s="78" t="s">
        <v>649</v>
      </c>
      <c r="G488" s="1" t="s">
        <v>646</v>
      </c>
      <c r="H488" s="5">
        <v>487</v>
      </c>
      <c r="I488" s="1">
        <v>240567</v>
      </c>
      <c r="J488" s="1" t="s">
        <v>44</v>
      </c>
      <c r="K488" s="1" t="s">
        <v>45</v>
      </c>
      <c r="L488" s="79" t="str">
        <f t="shared" si="0"/>
        <v>PI240567_s__India_IN</v>
      </c>
    </row>
    <row r="489" spans="1:12" ht="15.75" customHeight="1" x14ac:dyDescent="0.2">
      <c r="A489" s="1" t="s">
        <v>1552</v>
      </c>
      <c r="B489" s="1" t="s">
        <v>1553</v>
      </c>
      <c r="C489" s="1" t="s">
        <v>636</v>
      </c>
      <c r="D489" s="1" t="s">
        <v>1552</v>
      </c>
      <c r="F489" s="78" t="s">
        <v>5404</v>
      </c>
      <c r="G489" s="1" t="s">
        <v>4356</v>
      </c>
      <c r="H489" s="5">
        <v>488</v>
      </c>
      <c r="I489" s="1">
        <v>372305</v>
      </c>
      <c r="J489" s="1" t="s">
        <v>353</v>
      </c>
      <c r="K489" s="1" t="s">
        <v>107</v>
      </c>
      <c r="L489" s="79" t="str">
        <f t="shared" si="0"/>
        <v>PI372305_s__Nigeria_A_NW</v>
      </c>
    </row>
    <row r="490" spans="1:12" ht="15.75" customHeight="1" x14ac:dyDescent="0.2">
      <c r="A490" s="1" t="s">
        <v>1496</v>
      </c>
      <c r="B490" s="1" t="s">
        <v>638</v>
      </c>
      <c r="C490" s="1" t="s">
        <v>638</v>
      </c>
      <c r="D490" s="1" t="s">
        <v>1496</v>
      </c>
      <c r="F490" s="78" t="s">
        <v>2154</v>
      </c>
      <c r="G490" s="1" t="s">
        <v>2150</v>
      </c>
      <c r="H490" s="5">
        <v>489</v>
      </c>
      <c r="I490" s="1">
        <v>241631</v>
      </c>
      <c r="J490" s="1" t="s">
        <v>858</v>
      </c>
      <c r="K490" s="1" t="s">
        <v>279</v>
      </c>
      <c r="L490" s="79" t="str">
        <f t="shared" si="0"/>
        <v>PI241631_1__Peru_SA_NW</v>
      </c>
    </row>
    <row r="491" spans="1:12" ht="15.75" customHeight="1" x14ac:dyDescent="0.2">
      <c r="A491" s="1" t="s">
        <v>1840</v>
      </c>
      <c r="B491" s="1" t="s">
        <v>639</v>
      </c>
      <c r="C491" s="1" t="s">
        <v>639</v>
      </c>
      <c r="D491" s="1" t="s">
        <v>1840</v>
      </c>
      <c r="F491" s="78" t="s">
        <v>4658</v>
      </c>
      <c r="G491" s="1" t="s">
        <v>3561</v>
      </c>
      <c r="H491" s="5">
        <v>490</v>
      </c>
      <c r="I491" s="1">
        <v>262073</v>
      </c>
      <c r="J491" s="1" t="s">
        <v>877</v>
      </c>
      <c r="K491" s="1" t="s">
        <v>86</v>
      </c>
      <c r="L491" s="79" t="str">
        <f t="shared" si="0"/>
        <v>PI262073_s__Brazil_SA_SE</v>
      </c>
    </row>
    <row r="492" spans="1:12" ht="15.75" customHeight="1" x14ac:dyDescent="0.2">
      <c r="A492" s="1" t="s">
        <v>2943</v>
      </c>
      <c r="B492" s="1" t="s">
        <v>640</v>
      </c>
      <c r="C492" s="1" t="s">
        <v>640</v>
      </c>
      <c r="D492" s="1" t="s">
        <v>2943</v>
      </c>
      <c r="F492" s="78" t="s">
        <v>5090</v>
      </c>
      <c r="G492" s="1" t="s">
        <v>4211</v>
      </c>
      <c r="H492" s="5">
        <v>491</v>
      </c>
      <c r="I492" s="1">
        <v>336933</v>
      </c>
      <c r="J492" s="1" t="s">
        <v>73</v>
      </c>
      <c r="K492" s="1" t="s">
        <v>86</v>
      </c>
      <c r="L492" s="79" t="str">
        <f t="shared" si="0"/>
        <v>PI336933_s__Argentina_SA_SE</v>
      </c>
    </row>
    <row r="493" spans="1:12" ht="15.75" customHeight="1" x14ac:dyDescent="0.2">
      <c r="A493" s="1" t="s">
        <v>4086</v>
      </c>
      <c r="B493" s="1" t="s">
        <v>643</v>
      </c>
      <c r="C493" s="1" t="s">
        <v>643</v>
      </c>
      <c r="D493" s="1" t="s">
        <v>4086</v>
      </c>
      <c r="F493" s="78" t="s">
        <v>5174</v>
      </c>
      <c r="G493" s="1" t="s">
        <v>3520</v>
      </c>
      <c r="H493" s="5">
        <v>492</v>
      </c>
      <c r="I493" s="1">
        <v>261998</v>
      </c>
      <c r="J493" s="1" t="s">
        <v>296</v>
      </c>
      <c r="K493" s="1" t="s">
        <v>86</v>
      </c>
      <c r="L493" s="79" t="str">
        <f t="shared" si="0"/>
        <v>PI261998_s__Paraguay_SA_SE</v>
      </c>
    </row>
    <row r="494" spans="1:12" ht="15.75" customHeight="1" x14ac:dyDescent="0.2">
      <c r="A494" s="1" t="s">
        <v>1036</v>
      </c>
      <c r="B494" s="1" t="s">
        <v>644</v>
      </c>
      <c r="C494" s="1" t="s">
        <v>644</v>
      </c>
      <c r="D494" s="1" t="s">
        <v>1036</v>
      </c>
      <c r="F494" s="78" t="s">
        <v>5041</v>
      </c>
      <c r="G494" s="1" t="s">
        <v>4213</v>
      </c>
      <c r="H494" s="5">
        <v>493</v>
      </c>
      <c r="I494" s="1">
        <v>336937</v>
      </c>
      <c r="J494" s="1" t="s">
        <v>73</v>
      </c>
      <c r="K494" s="1" t="s">
        <v>86</v>
      </c>
      <c r="L494" s="79" t="str">
        <f t="shared" si="0"/>
        <v>PI336937_1__Argentina_SA_SE</v>
      </c>
    </row>
    <row r="495" spans="1:12" ht="15.75" customHeight="1" x14ac:dyDescent="0.2">
      <c r="A495" s="1" t="s">
        <v>2950</v>
      </c>
      <c r="B495" s="1" t="s">
        <v>645</v>
      </c>
      <c r="C495" s="1" t="s">
        <v>645</v>
      </c>
      <c r="D495" s="1" t="s">
        <v>2950</v>
      </c>
      <c r="F495" s="78" t="s">
        <v>1651</v>
      </c>
      <c r="G495" s="1" t="s">
        <v>1649</v>
      </c>
      <c r="H495" s="5">
        <v>494</v>
      </c>
      <c r="I495" s="1">
        <v>290674</v>
      </c>
      <c r="J495" s="1" t="s">
        <v>906</v>
      </c>
      <c r="K495" s="1" t="s">
        <v>1334</v>
      </c>
      <c r="L495" s="79" t="str">
        <f t="shared" si="0"/>
        <v>PI290674_s__Israel_ME</v>
      </c>
    </row>
    <row r="496" spans="1:12" ht="15.75" customHeight="1" x14ac:dyDescent="0.2">
      <c r="A496" s="1" t="s">
        <v>96</v>
      </c>
      <c r="B496" s="1" t="s">
        <v>99</v>
      </c>
      <c r="C496" s="1" t="s">
        <v>99</v>
      </c>
      <c r="D496" s="1" t="s">
        <v>96</v>
      </c>
      <c r="F496" s="78" t="s">
        <v>5309</v>
      </c>
      <c r="G496" s="1" t="s">
        <v>4217</v>
      </c>
      <c r="H496" s="5">
        <v>495</v>
      </c>
      <c r="I496" s="1">
        <v>336946</v>
      </c>
      <c r="J496" s="1" t="s">
        <v>858</v>
      </c>
      <c r="K496" s="1" t="s">
        <v>279</v>
      </c>
      <c r="L496" s="79" t="str">
        <f t="shared" si="0"/>
        <v>PI336946_1__Peru_SA_NW</v>
      </c>
    </row>
    <row r="497" spans="1:12" ht="15.75" customHeight="1" x14ac:dyDescent="0.2">
      <c r="A497" s="1" t="s">
        <v>149</v>
      </c>
      <c r="B497" s="1" t="s">
        <v>151</v>
      </c>
      <c r="C497" s="1" t="s">
        <v>99</v>
      </c>
      <c r="D497" s="1" t="s">
        <v>149</v>
      </c>
      <c r="F497" s="78" t="s">
        <v>63</v>
      </c>
      <c r="G497" s="1" t="s">
        <v>38</v>
      </c>
      <c r="H497" s="5">
        <v>496</v>
      </c>
      <c r="I497" s="1">
        <v>290566</v>
      </c>
      <c r="J497" s="1" t="s">
        <v>44</v>
      </c>
      <c r="K497" s="1" t="s">
        <v>45</v>
      </c>
      <c r="L497" s="79" t="str">
        <f t="shared" si="0"/>
        <v>PI290566_1__India_IN</v>
      </c>
    </row>
    <row r="498" spans="1:12" ht="15.75" customHeight="1" x14ac:dyDescent="0.2">
      <c r="A498" s="1" t="s">
        <v>277</v>
      </c>
      <c r="B498" s="1" t="s">
        <v>278</v>
      </c>
      <c r="C498" s="1" t="s">
        <v>278</v>
      </c>
      <c r="D498" s="1" t="s">
        <v>277</v>
      </c>
      <c r="F498" s="78" t="s">
        <v>5310</v>
      </c>
      <c r="G498" s="1" t="s">
        <v>4220</v>
      </c>
      <c r="H498" s="5">
        <v>497</v>
      </c>
      <c r="I498" s="1">
        <v>336948</v>
      </c>
      <c r="J498" s="1" t="s">
        <v>73</v>
      </c>
      <c r="K498" s="1" t="s">
        <v>86</v>
      </c>
      <c r="L498" s="79" t="str">
        <f t="shared" si="0"/>
        <v>PI336948_s__Argentina_SA_SE</v>
      </c>
    </row>
    <row r="499" spans="1:12" ht="15.75" customHeight="1" x14ac:dyDescent="0.2">
      <c r="A499" s="1" t="s">
        <v>2784</v>
      </c>
      <c r="B499" s="1" t="s">
        <v>647</v>
      </c>
      <c r="C499" s="1" t="s">
        <v>647</v>
      </c>
      <c r="D499" s="1" t="s">
        <v>2784</v>
      </c>
      <c r="F499" s="78" t="s">
        <v>1440</v>
      </c>
      <c r="G499" s="1" t="s">
        <v>1439</v>
      </c>
      <c r="H499" s="5">
        <v>498</v>
      </c>
      <c r="I499" s="1">
        <v>288178</v>
      </c>
      <c r="J499" s="1" t="s">
        <v>44</v>
      </c>
      <c r="K499" s="1" t="s">
        <v>45</v>
      </c>
      <c r="L499" s="79" t="str">
        <f t="shared" si="0"/>
        <v>PI288178_1__India_IN</v>
      </c>
    </row>
    <row r="500" spans="1:12" ht="15.75" customHeight="1" x14ac:dyDescent="0.2">
      <c r="A500" s="1" t="s">
        <v>3246</v>
      </c>
      <c r="B500" s="1" t="s">
        <v>648</v>
      </c>
      <c r="C500" s="1" t="s">
        <v>648</v>
      </c>
      <c r="D500" s="1" t="s">
        <v>3246</v>
      </c>
      <c r="F500" s="78" t="s">
        <v>5293</v>
      </c>
      <c r="G500" s="1" t="s">
        <v>4235</v>
      </c>
      <c r="H500" s="5">
        <v>499</v>
      </c>
      <c r="I500" s="1">
        <v>336952</v>
      </c>
      <c r="J500" s="1" t="s">
        <v>1480</v>
      </c>
      <c r="K500" s="1" t="s">
        <v>279</v>
      </c>
      <c r="L500" s="79" t="str">
        <f t="shared" si="0"/>
        <v>PI336952_s__Bolivia_SA_NW</v>
      </c>
    </row>
    <row r="501" spans="1:12" ht="15.75" customHeight="1" x14ac:dyDescent="0.2">
      <c r="A501" s="1" t="s">
        <v>3254</v>
      </c>
      <c r="B501" s="1" t="s">
        <v>3255</v>
      </c>
      <c r="C501" s="1" t="s">
        <v>648</v>
      </c>
      <c r="D501" s="1" t="s">
        <v>3254</v>
      </c>
      <c r="F501" s="78" t="s">
        <v>1500</v>
      </c>
      <c r="G501" s="1" t="s">
        <v>1499</v>
      </c>
      <c r="H501" s="5">
        <v>500</v>
      </c>
      <c r="I501" s="1">
        <v>288125</v>
      </c>
      <c r="J501" s="1" t="s">
        <v>44</v>
      </c>
      <c r="K501" s="1" t="s">
        <v>45</v>
      </c>
      <c r="L501" s="79" t="str">
        <f t="shared" si="0"/>
        <v>PI288125_1__India_IN</v>
      </c>
    </row>
    <row r="502" spans="1:12" ht="15.75" customHeight="1" x14ac:dyDescent="0.2">
      <c r="A502" s="1" t="s">
        <v>3991</v>
      </c>
      <c r="B502" s="1" t="s">
        <v>650</v>
      </c>
      <c r="C502" s="1" t="s">
        <v>650</v>
      </c>
      <c r="D502" s="1" t="s">
        <v>3991</v>
      </c>
      <c r="F502" s="78" t="s">
        <v>4495</v>
      </c>
      <c r="G502" s="1" t="s">
        <v>3198</v>
      </c>
      <c r="H502" s="5">
        <v>501</v>
      </c>
      <c r="I502" s="1">
        <v>336971</v>
      </c>
      <c r="J502" s="1" t="s">
        <v>877</v>
      </c>
      <c r="K502" s="1" t="s">
        <v>86</v>
      </c>
      <c r="L502" s="79" t="str">
        <f t="shared" si="0"/>
        <v>PI336971_1__Brazil_SA_SE</v>
      </c>
    </row>
    <row r="503" spans="1:12" ht="15.75" customHeight="1" x14ac:dyDescent="0.2">
      <c r="A503" s="1" t="s">
        <v>4097</v>
      </c>
      <c r="B503" s="1" t="s">
        <v>651</v>
      </c>
      <c r="C503" s="1" t="s">
        <v>651</v>
      </c>
      <c r="D503" s="1" t="s">
        <v>4097</v>
      </c>
      <c r="F503" s="78" t="s">
        <v>5365</v>
      </c>
      <c r="G503" s="1" t="s">
        <v>3952</v>
      </c>
      <c r="H503" s="5">
        <v>502</v>
      </c>
      <c r="I503" s="1">
        <v>275747</v>
      </c>
      <c r="J503" s="1" t="s">
        <v>858</v>
      </c>
      <c r="K503" s="1" t="s">
        <v>279</v>
      </c>
      <c r="L503" s="79" t="str">
        <f t="shared" si="0"/>
        <v>PI275747_s__Peru_SA_NW</v>
      </c>
    </row>
    <row r="504" spans="1:12" ht="15.75" customHeight="1" x14ac:dyDescent="0.2">
      <c r="A504" s="1" t="s">
        <v>3287</v>
      </c>
      <c r="B504" s="1" t="s">
        <v>652</v>
      </c>
      <c r="C504" s="1" t="s">
        <v>652</v>
      </c>
      <c r="D504" s="1" t="s">
        <v>3287</v>
      </c>
      <c r="F504" s="78" t="s">
        <v>3757</v>
      </c>
      <c r="G504" s="1" t="s">
        <v>3755</v>
      </c>
      <c r="H504" s="5">
        <v>503</v>
      </c>
      <c r="I504" s="1">
        <v>337293</v>
      </c>
      <c r="J504" s="1" t="s">
        <v>877</v>
      </c>
      <c r="K504" s="1" t="s">
        <v>86</v>
      </c>
      <c r="L504" s="79" t="str">
        <f t="shared" si="0"/>
        <v>PI337293_s__Brazil_SA_SE</v>
      </c>
    </row>
    <row r="505" spans="1:12" ht="15.75" customHeight="1" x14ac:dyDescent="0.2">
      <c r="A505" s="1" t="s">
        <v>3842</v>
      </c>
      <c r="B505" s="1" t="s">
        <v>653</v>
      </c>
      <c r="C505" s="1" t="s">
        <v>653</v>
      </c>
      <c r="D505" s="1" t="s">
        <v>3842</v>
      </c>
      <c r="F505" s="78" t="s">
        <v>1575</v>
      </c>
      <c r="G505" s="1" t="s">
        <v>1573</v>
      </c>
      <c r="H505" s="5">
        <v>504</v>
      </c>
      <c r="I505" s="1">
        <v>269064</v>
      </c>
      <c r="J505" s="1" t="s">
        <v>1577</v>
      </c>
      <c r="K505" s="1" t="s">
        <v>1333</v>
      </c>
      <c r="L505" s="79" t="str">
        <f t="shared" si="0"/>
        <v>PI269064_1__Soviet_Union_SU</v>
      </c>
    </row>
    <row r="506" spans="1:12" ht="15.75" customHeight="1" x14ac:dyDescent="0.2">
      <c r="A506" s="1" t="s">
        <v>3359</v>
      </c>
      <c r="B506" s="1" t="s">
        <v>654</v>
      </c>
      <c r="C506" s="1" t="s">
        <v>654</v>
      </c>
      <c r="D506" s="1" t="s">
        <v>3359</v>
      </c>
      <c r="F506" s="78" t="s">
        <v>5432</v>
      </c>
      <c r="G506" s="1" t="s">
        <v>4243</v>
      </c>
      <c r="H506" s="5">
        <v>505</v>
      </c>
      <c r="I506" s="1">
        <v>337296</v>
      </c>
      <c r="J506" s="1" t="s">
        <v>877</v>
      </c>
      <c r="K506" s="1" t="s">
        <v>86</v>
      </c>
      <c r="L506" s="79" t="str">
        <f t="shared" si="0"/>
        <v>PI337296_s__Brazil_SA_SE</v>
      </c>
    </row>
    <row r="507" spans="1:12" ht="15.75" customHeight="1" x14ac:dyDescent="0.2">
      <c r="A507" s="1" t="s">
        <v>3976</v>
      </c>
      <c r="B507" s="1" t="s">
        <v>656</v>
      </c>
      <c r="C507" s="1" t="s">
        <v>656</v>
      </c>
      <c r="D507" s="1" t="s">
        <v>3976</v>
      </c>
      <c r="F507" s="78" t="s">
        <v>946</v>
      </c>
      <c r="G507" s="1" t="s">
        <v>945</v>
      </c>
      <c r="H507" s="5">
        <v>506</v>
      </c>
      <c r="I507" s="1">
        <v>264172</v>
      </c>
      <c r="J507" s="1" t="s">
        <v>947</v>
      </c>
      <c r="K507" s="1" t="s">
        <v>1308</v>
      </c>
      <c r="L507" s="79" t="str">
        <f t="shared" si="0"/>
        <v>PI264172_s__Australia_AU</v>
      </c>
    </row>
    <row r="508" spans="1:12" ht="15.75" customHeight="1" x14ac:dyDescent="0.2">
      <c r="A508" s="1" t="s">
        <v>3981</v>
      </c>
      <c r="B508" s="1" t="s">
        <v>3982</v>
      </c>
      <c r="C508" s="1" t="s">
        <v>656</v>
      </c>
      <c r="D508" s="1" t="s">
        <v>3981</v>
      </c>
      <c r="F508" s="78" t="s">
        <v>5135</v>
      </c>
      <c r="G508" s="1" t="s">
        <v>4245</v>
      </c>
      <c r="H508" s="5">
        <v>507</v>
      </c>
      <c r="I508" s="1">
        <v>337380</v>
      </c>
      <c r="J508" s="1" t="s">
        <v>73</v>
      </c>
      <c r="K508" s="1" t="s">
        <v>86</v>
      </c>
      <c r="L508" s="79" t="str">
        <f t="shared" si="0"/>
        <v>PI337380_1__Argentina_SA_SE</v>
      </c>
    </row>
    <row r="509" spans="1:12" ht="15.75" customHeight="1" x14ac:dyDescent="0.2">
      <c r="A509" s="1" t="s">
        <v>4108</v>
      </c>
      <c r="B509" s="1" t="s">
        <v>658</v>
      </c>
      <c r="C509" s="1" t="s">
        <v>658</v>
      </c>
      <c r="D509" s="1" t="s">
        <v>4108</v>
      </c>
      <c r="F509" s="78" t="s">
        <v>4618</v>
      </c>
      <c r="G509" s="1" t="s">
        <v>3566</v>
      </c>
      <c r="H509" s="5">
        <v>508</v>
      </c>
      <c r="I509" s="1">
        <v>262079</v>
      </c>
      <c r="J509" s="1" t="s">
        <v>877</v>
      </c>
      <c r="K509" s="1" t="s">
        <v>86</v>
      </c>
      <c r="L509" s="79" t="str">
        <f t="shared" si="0"/>
        <v>PI262079_s__Brazil_SA_SE</v>
      </c>
    </row>
    <row r="510" spans="1:12" ht="15.75" customHeight="1" x14ac:dyDescent="0.2">
      <c r="A510" s="1" t="s">
        <v>3987</v>
      </c>
      <c r="B510" s="1" t="s">
        <v>659</v>
      </c>
      <c r="C510" s="1" t="s">
        <v>659</v>
      </c>
      <c r="D510" s="1" t="s">
        <v>3987</v>
      </c>
      <c r="F510" s="78" t="s">
        <v>5151</v>
      </c>
      <c r="G510" s="1" t="s">
        <v>4250</v>
      </c>
      <c r="H510" s="5">
        <v>509</v>
      </c>
      <c r="I510" s="1">
        <v>337406</v>
      </c>
      <c r="J510" s="1" t="s">
        <v>296</v>
      </c>
      <c r="K510" s="1" t="s">
        <v>86</v>
      </c>
      <c r="L510" s="79" t="str">
        <f t="shared" si="0"/>
        <v>PI337406_1__Paraguay_SA_SE</v>
      </c>
    </row>
    <row r="511" spans="1:12" ht="15.75" customHeight="1" x14ac:dyDescent="0.2">
      <c r="A511" s="1" t="s">
        <v>3588</v>
      </c>
      <c r="B511" s="1" t="s">
        <v>3589</v>
      </c>
      <c r="C511" s="1" t="s">
        <v>660</v>
      </c>
      <c r="D511" s="1" t="s">
        <v>3588</v>
      </c>
      <c r="F511" s="78" t="s">
        <v>5005</v>
      </c>
      <c r="G511" s="1" t="s">
        <v>3524</v>
      </c>
      <c r="H511" s="5">
        <v>510</v>
      </c>
      <c r="I511" s="1">
        <v>262003</v>
      </c>
      <c r="J511" s="1" t="s">
        <v>296</v>
      </c>
      <c r="K511" s="1" t="s">
        <v>86</v>
      </c>
      <c r="L511" s="79" t="str">
        <f t="shared" si="0"/>
        <v>PI262003_1__Paraguay_SA_SE</v>
      </c>
    </row>
    <row r="512" spans="1:12" ht="15.75" customHeight="1" x14ac:dyDescent="0.2">
      <c r="A512" s="1" t="s">
        <v>3596</v>
      </c>
      <c r="B512" s="1" t="s">
        <v>3598</v>
      </c>
      <c r="C512" s="1" t="s">
        <v>660</v>
      </c>
      <c r="D512" s="1" t="s">
        <v>3596</v>
      </c>
      <c r="F512" s="78" t="s">
        <v>2005</v>
      </c>
      <c r="G512" s="1" t="s">
        <v>2003</v>
      </c>
      <c r="H512" s="5">
        <v>511</v>
      </c>
      <c r="I512" s="1">
        <v>337426</v>
      </c>
      <c r="J512" s="1" t="s">
        <v>877</v>
      </c>
      <c r="K512" s="1" t="s">
        <v>86</v>
      </c>
      <c r="L512" s="79" t="str">
        <f t="shared" si="0"/>
        <v>PI337426_s__Brazil_SA_SE</v>
      </c>
    </row>
    <row r="513" spans="1:12" ht="15.75" customHeight="1" x14ac:dyDescent="0.2">
      <c r="A513" s="1" t="s">
        <v>3570</v>
      </c>
      <c r="B513" s="1" t="s">
        <v>661</v>
      </c>
      <c r="C513" s="1" t="s">
        <v>661</v>
      </c>
      <c r="D513" s="1" t="s">
        <v>3570</v>
      </c>
      <c r="F513" s="78" t="s">
        <v>1586</v>
      </c>
      <c r="G513" s="1" t="s">
        <v>1585</v>
      </c>
      <c r="H513" s="5">
        <v>512</v>
      </c>
      <c r="I513" s="1">
        <v>290682</v>
      </c>
      <c r="J513" s="1" t="s">
        <v>1580</v>
      </c>
      <c r="K513" s="1" t="s">
        <v>1336</v>
      </c>
      <c r="L513" s="79" t="str">
        <f t="shared" si="0"/>
        <v>PI290682_s__Japan_NEA</v>
      </c>
    </row>
    <row r="514" spans="1:12" ht="15.75" customHeight="1" x14ac:dyDescent="0.2">
      <c r="A514" s="1" t="s">
        <v>3578</v>
      </c>
      <c r="B514" s="1" t="s">
        <v>3579</v>
      </c>
      <c r="C514" s="1" t="s">
        <v>661</v>
      </c>
      <c r="D514" s="1" t="s">
        <v>3578</v>
      </c>
      <c r="F514" s="78" t="s">
        <v>5311</v>
      </c>
      <c r="G514" s="1" t="s">
        <v>4269</v>
      </c>
      <c r="H514" s="5">
        <v>513</v>
      </c>
      <c r="I514" s="1">
        <v>339960</v>
      </c>
      <c r="J514" s="1" t="s">
        <v>73</v>
      </c>
      <c r="K514" s="1" t="s">
        <v>86</v>
      </c>
      <c r="L514" s="79" t="str">
        <f t="shared" si="0"/>
        <v>PI339960_1__Argentina_SA_SE</v>
      </c>
    </row>
    <row r="515" spans="1:12" ht="15.75" customHeight="1" x14ac:dyDescent="0.2">
      <c r="A515" s="1" t="s">
        <v>4119</v>
      </c>
      <c r="B515" s="1" t="s">
        <v>663</v>
      </c>
      <c r="C515" s="1" t="s">
        <v>663</v>
      </c>
      <c r="D515" s="1" t="s">
        <v>4119</v>
      </c>
      <c r="F515" s="78" t="s">
        <v>940</v>
      </c>
      <c r="G515" s="1" t="s">
        <v>938</v>
      </c>
      <c r="H515" s="5">
        <v>514</v>
      </c>
      <c r="I515" s="1">
        <v>372271</v>
      </c>
      <c r="J515" s="1" t="s">
        <v>353</v>
      </c>
      <c r="K515" s="1" t="s">
        <v>107</v>
      </c>
      <c r="L515" s="79" t="str">
        <f t="shared" si="0"/>
        <v>PI372271_s__Nigeria_A_NW</v>
      </c>
    </row>
    <row r="516" spans="1:12" ht="15.75" customHeight="1" x14ac:dyDescent="0.2">
      <c r="A516" s="1" t="s">
        <v>4123</v>
      </c>
      <c r="B516" s="1" t="s">
        <v>664</v>
      </c>
      <c r="C516" s="1" t="s">
        <v>664</v>
      </c>
      <c r="D516" s="1" t="s">
        <v>4123</v>
      </c>
      <c r="F516" s="78" t="s">
        <v>3908</v>
      </c>
      <c r="G516" s="1" t="s">
        <v>3327</v>
      </c>
      <c r="H516" s="5">
        <v>515</v>
      </c>
      <c r="I516" s="1">
        <v>242101</v>
      </c>
      <c r="J516" s="1" t="s">
        <v>1572</v>
      </c>
      <c r="K516" s="1" t="s">
        <v>1337</v>
      </c>
      <c r="L516" s="79" t="str">
        <f t="shared" si="0"/>
        <v>PI242101_s__Taiwan_SEA</v>
      </c>
    </row>
    <row r="517" spans="1:12" ht="15.75" customHeight="1" x14ac:dyDescent="0.2">
      <c r="A517" s="1" t="s">
        <v>2998</v>
      </c>
      <c r="B517" s="1" t="s">
        <v>666</v>
      </c>
      <c r="C517" s="1" t="s">
        <v>666</v>
      </c>
      <c r="D517" s="1" t="s">
        <v>2998</v>
      </c>
      <c r="F517" s="78" t="s">
        <v>742</v>
      </c>
      <c r="G517" s="1" t="s">
        <v>738</v>
      </c>
      <c r="H517" s="5">
        <v>516</v>
      </c>
      <c r="I517" s="1">
        <v>372270</v>
      </c>
      <c r="J517" s="1" t="s">
        <v>353</v>
      </c>
      <c r="K517" s="1" t="s">
        <v>107</v>
      </c>
      <c r="L517" s="79" t="str">
        <f t="shared" si="0"/>
        <v>PI372270_s__Nigeria_A_NW</v>
      </c>
    </row>
    <row r="518" spans="1:12" ht="15.75" customHeight="1" x14ac:dyDescent="0.2">
      <c r="A518" s="1" t="s">
        <v>3003</v>
      </c>
      <c r="B518" s="1" t="s">
        <v>3026</v>
      </c>
      <c r="C518" s="1" t="s">
        <v>666</v>
      </c>
      <c r="D518" s="1" t="s">
        <v>3003</v>
      </c>
      <c r="F518" s="78" t="s">
        <v>2529</v>
      </c>
      <c r="G518" s="1" t="s">
        <v>2269</v>
      </c>
      <c r="H518" s="5">
        <v>517</v>
      </c>
      <c r="I518" s="1">
        <v>248760</v>
      </c>
      <c r="J518" s="1" t="s">
        <v>44</v>
      </c>
      <c r="K518" s="1" t="s">
        <v>45</v>
      </c>
      <c r="L518" s="79" t="str">
        <f t="shared" si="0"/>
        <v>PI248760_1__India_IN</v>
      </c>
    </row>
    <row r="519" spans="1:12" ht="15.75" customHeight="1" x14ac:dyDescent="0.2">
      <c r="A519" s="1" t="s">
        <v>2011</v>
      </c>
      <c r="B519" s="1" t="s">
        <v>668</v>
      </c>
      <c r="C519" s="1" t="s">
        <v>668</v>
      </c>
      <c r="D519" s="1" t="s">
        <v>2011</v>
      </c>
      <c r="F519" s="78" t="s">
        <v>3333</v>
      </c>
      <c r="G519" s="1" t="s">
        <v>3332</v>
      </c>
      <c r="H519" s="5">
        <v>518</v>
      </c>
      <c r="I519" s="1">
        <v>371963</v>
      </c>
      <c r="J519" s="1" t="s">
        <v>1918</v>
      </c>
      <c r="K519" s="1" t="s">
        <v>1330</v>
      </c>
      <c r="L519" s="79" t="str">
        <f t="shared" si="0"/>
        <v>PI371963_1__Uganda_A_C</v>
      </c>
    </row>
    <row r="520" spans="1:12" ht="15.75" customHeight="1" x14ac:dyDescent="0.2">
      <c r="A520" s="1" t="s">
        <v>2014</v>
      </c>
      <c r="B520" s="1" t="s">
        <v>2015</v>
      </c>
      <c r="C520" s="1" t="s">
        <v>668</v>
      </c>
      <c r="D520" s="1" t="s">
        <v>2014</v>
      </c>
      <c r="F520" s="78" t="s">
        <v>3714</v>
      </c>
      <c r="G520" s="1" t="s">
        <v>3334</v>
      </c>
      <c r="H520" s="5">
        <v>519</v>
      </c>
      <c r="I520" s="1">
        <v>248764</v>
      </c>
      <c r="J520" s="1" t="s">
        <v>44</v>
      </c>
      <c r="K520" s="1" t="s">
        <v>45</v>
      </c>
      <c r="L520" s="79" t="str">
        <f t="shared" si="0"/>
        <v>PI248764_s__India_IN</v>
      </c>
    </row>
    <row r="521" spans="1:12" ht="15.75" customHeight="1" x14ac:dyDescent="0.2">
      <c r="A521" s="1" t="s">
        <v>4130</v>
      </c>
      <c r="B521" s="1" t="s">
        <v>669</v>
      </c>
      <c r="C521" s="1" t="s">
        <v>669</v>
      </c>
      <c r="D521" s="1" t="s">
        <v>4130</v>
      </c>
      <c r="F521" s="78" t="s">
        <v>2816</v>
      </c>
      <c r="G521" s="1" t="s">
        <v>2812</v>
      </c>
      <c r="H521" s="5">
        <v>520</v>
      </c>
      <c r="I521" s="1">
        <v>365100</v>
      </c>
      <c r="J521" s="1" t="s">
        <v>106</v>
      </c>
      <c r="K521" s="1" t="s">
        <v>107</v>
      </c>
      <c r="L521" s="79" t="str">
        <f t="shared" si="0"/>
        <v>PI365100_s__Senegal_A_NW</v>
      </c>
    </row>
    <row r="522" spans="1:12" ht="15.75" customHeight="1" x14ac:dyDescent="0.2">
      <c r="A522" s="1" t="s">
        <v>1612</v>
      </c>
      <c r="B522" s="1" t="s">
        <v>670</v>
      </c>
      <c r="C522" s="1" t="s">
        <v>670</v>
      </c>
      <c r="D522" s="1" t="s">
        <v>1612</v>
      </c>
      <c r="F522" s="78" t="s">
        <v>5183</v>
      </c>
      <c r="G522" s="1" t="s">
        <v>3338</v>
      </c>
      <c r="H522" s="5">
        <v>521</v>
      </c>
      <c r="I522" s="1">
        <v>259575</v>
      </c>
      <c r="J522" s="1" t="s">
        <v>296</v>
      </c>
      <c r="K522" s="1" t="s">
        <v>86</v>
      </c>
      <c r="L522" s="79" t="str">
        <f t="shared" si="0"/>
        <v>PI259575_s__Paraguay_SA_SE</v>
      </c>
    </row>
    <row r="523" spans="1:12" ht="15.75" customHeight="1" x14ac:dyDescent="0.2">
      <c r="A523" s="1" t="s">
        <v>1943</v>
      </c>
      <c r="B523" s="1" t="s">
        <v>671</v>
      </c>
      <c r="C523" s="1" t="s">
        <v>671</v>
      </c>
      <c r="D523" s="1" t="s">
        <v>1943</v>
      </c>
      <c r="F523" s="78" t="s">
        <v>2183</v>
      </c>
      <c r="G523" s="1" t="s">
        <v>2180</v>
      </c>
      <c r="H523" s="5">
        <v>522</v>
      </c>
      <c r="I523" s="1">
        <v>345945</v>
      </c>
      <c r="J523" s="1" t="s">
        <v>106</v>
      </c>
      <c r="K523" s="1" t="s">
        <v>107</v>
      </c>
      <c r="L523" s="79" t="str">
        <f t="shared" si="0"/>
        <v>PI345945_s__Senegal_A_NW</v>
      </c>
    </row>
    <row r="524" spans="1:12" ht="15.75" customHeight="1" x14ac:dyDescent="0.2">
      <c r="A524" s="1" t="s">
        <v>1946</v>
      </c>
      <c r="B524" s="1" t="s">
        <v>1947</v>
      </c>
      <c r="C524" s="1" t="s">
        <v>671</v>
      </c>
      <c r="D524" s="1" t="s">
        <v>1946</v>
      </c>
      <c r="F524" s="78" t="s">
        <v>2924</v>
      </c>
      <c r="G524" s="1" t="s">
        <v>2919</v>
      </c>
      <c r="H524" s="5">
        <v>523</v>
      </c>
      <c r="I524" s="1">
        <v>259596</v>
      </c>
      <c r="J524" s="1" t="s">
        <v>1706</v>
      </c>
      <c r="K524" s="1" t="s">
        <v>86</v>
      </c>
      <c r="L524" s="79" t="str">
        <f t="shared" si="0"/>
        <v>PI259596_s__Uruguay_SA_SE</v>
      </c>
    </row>
    <row r="525" spans="1:12" ht="15.75" customHeight="1" x14ac:dyDescent="0.2">
      <c r="A525" s="1" t="s">
        <v>1960</v>
      </c>
      <c r="B525" s="1" t="s">
        <v>672</v>
      </c>
      <c r="C525" s="1" t="s">
        <v>672</v>
      </c>
      <c r="D525" s="1" t="s">
        <v>1960</v>
      </c>
      <c r="F525" s="78" t="s">
        <v>2989</v>
      </c>
      <c r="G525" s="1" t="s">
        <v>2986</v>
      </c>
      <c r="H525" s="5">
        <v>524</v>
      </c>
      <c r="I525" s="1">
        <v>337399</v>
      </c>
      <c r="J525" s="1" t="s">
        <v>569</v>
      </c>
      <c r="K525" s="1" t="s">
        <v>801</v>
      </c>
      <c r="L525" s="79" t="str">
        <f t="shared" si="0"/>
        <v>PI337399_s__Morocco_A_N</v>
      </c>
    </row>
    <row r="526" spans="1:12" ht="15.75" customHeight="1" x14ac:dyDescent="0.2">
      <c r="A526" s="1" t="s">
        <v>3229</v>
      </c>
      <c r="B526" s="1" t="s">
        <v>675</v>
      </c>
      <c r="C526" s="1" t="s">
        <v>675</v>
      </c>
      <c r="D526" s="1" t="s">
        <v>3229</v>
      </c>
      <c r="F526" s="78" t="s">
        <v>3503</v>
      </c>
      <c r="G526" s="1" t="s">
        <v>3344</v>
      </c>
      <c r="H526" s="5">
        <v>525</v>
      </c>
      <c r="I526" s="1">
        <v>259602</v>
      </c>
      <c r="J526" s="1" t="s">
        <v>947</v>
      </c>
      <c r="K526" s="1" t="s">
        <v>1308</v>
      </c>
      <c r="L526" s="79" t="str">
        <f t="shared" si="0"/>
        <v>PI259602_1__Australia_AU</v>
      </c>
    </row>
    <row r="527" spans="1:12" ht="15.75" customHeight="1" x14ac:dyDescent="0.2">
      <c r="A527" s="1" t="s">
        <v>4140</v>
      </c>
      <c r="B527" s="1" t="s">
        <v>5171</v>
      </c>
      <c r="C527" s="1" t="s">
        <v>675</v>
      </c>
      <c r="D527" s="1" t="s">
        <v>4140</v>
      </c>
      <c r="F527" s="78" t="s">
        <v>3625</v>
      </c>
      <c r="G527" s="1" t="s">
        <v>3622</v>
      </c>
      <c r="H527" s="5">
        <v>526</v>
      </c>
      <c r="I527" s="1">
        <v>326588</v>
      </c>
      <c r="J527" s="1" t="s">
        <v>1918</v>
      </c>
      <c r="K527" s="1" t="s">
        <v>1330</v>
      </c>
      <c r="L527" s="79" t="str">
        <f t="shared" si="0"/>
        <v>PI326588_s__Uganda_A_C</v>
      </c>
    </row>
    <row r="528" spans="1:12" ht="15.75" customHeight="1" x14ac:dyDescent="0.2">
      <c r="A528" s="1" t="s">
        <v>4144</v>
      </c>
      <c r="B528" s="1" t="s">
        <v>5175</v>
      </c>
      <c r="C528" s="1" t="s">
        <v>675</v>
      </c>
      <c r="D528" s="1" t="s">
        <v>4144</v>
      </c>
      <c r="F528" s="78" t="s">
        <v>3523</v>
      </c>
      <c r="G528" s="1" t="s">
        <v>3354</v>
      </c>
      <c r="H528" s="5">
        <v>527</v>
      </c>
      <c r="I528" s="1">
        <v>259603</v>
      </c>
      <c r="J528" s="1" t="s">
        <v>947</v>
      </c>
      <c r="K528" s="1" t="s">
        <v>1308</v>
      </c>
      <c r="L528" s="79" t="str">
        <f t="shared" si="0"/>
        <v>PI259603_s__Australia_AU</v>
      </c>
    </row>
    <row r="529" spans="1:12" ht="15.75" customHeight="1" x14ac:dyDescent="0.2">
      <c r="A529" s="1" t="s">
        <v>3237</v>
      </c>
      <c r="B529" s="1" t="s">
        <v>3238</v>
      </c>
      <c r="C529" s="1" t="s">
        <v>675</v>
      </c>
      <c r="D529" s="1" t="s">
        <v>3237</v>
      </c>
      <c r="F529" s="78" t="s">
        <v>4151</v>
      </c>
      <c r="G529" s="1" t="s">
        <v>2856</v>
      </c>
      <c r="H529" s="5">
        <v>528</v>
      </c>
      <c r="I529" s="1">
        <v>326586</v>
      </c>
      <c r="J529" s="1" t="s">
        <v>1918</v>
      </c>
      <c r="K529" s="1" t="s">
        <v>1330</v>
      </c>
      <c r="L529" s="79" t="str">
        <f t="shared" si="0"/>
        <v>PI326586_s__Uganda_A_C</v>
      </c>
    </row>
    <row r="530" spans="1:12" ht="15.75" customHeight="1" x14ac:dyDescent="0.2">
      <c r="A530" s="1" t="s">
        <v>1908</v>
      </c>
      <c r="B530" s="1" t="s">
        <v>678</v>
      </c>
      <c r="C530" s="1" t="s">
        <v>678</v>
      </c>
      <c r="D530" s="1" t="s">
        <v>1908</v>
      </c>
      <c r="F530" s="78" t="s">
        <v>875</v>
      </c>
      <c r="G530" s="1" t="s">
        <v>873</v>
      </c>
      <c r="H530" s="5">
        <v>529</v>
      </c>
      <c r="I530" s="1">
        <v>259606</v>
      </c>
      <c r="J530" s="1" t="s">
        <v>877</v>
      </c>
      <c r="K530" s="1" t="s">
        <v>86</v>
      </c>
      <c r="L530" s="79" t="str">
        <f t="shared" si="0"/>
        <v>PI259606_s__Brazil_SA_SE</v>
      </c>
    </row>
    <row r="531" spans="1:12" ht="15.75" customHeight="1" x14ac:dyDescent="0.2">
      <c r="A531" s="1" t="s">
        <v>1917</v>
      </c>
      <c r="B531" s="1" t="s">
        <v>679</v>
      </c>
      <c r="C531" s="1" t="s">
        <v>679</v>
      </c>
      <c r="D531" s="1" t="s">
        <v>1917</v>
      </c>
      <c r="F531" s="78" t="s">
        <v>1959</v>
      </c>
      <c r="G531" s="1" t="s">
        <v>1957</v>
      </c>
      <c r="H531" s="5">
        <v>530</v>
      </c>
      <c r="I531" s="1">
        <v>325080</v>
      </c>
      <c r="J531" s="1" t="s">
        <v>353</v>
      </c>
      <c r="K531" s="1" t="s">
        <v>107</v>
      </c>
      <c r="L531" s="79" t="str">
        <f t="shared" si="0"/>
        <v>PI325080_s__Nigeria_A_NW</v>
      </c>
    </row>
    <row r="532" spans="1:12" ht="15.75" customHeight="1" x14ac:dyDescent="0.2">
      <c r="A532" s="1" t="s">
        <v>1950</v>
      </c>
      <c r="B532" s="1" t="s">
        <v>680</v>
      </c>
      <c r="C532" s="1" t="s">
        <v>680</v>
      </c>
      <c r="D532" s="1" t="s">
        <v>1950</v>
      </c>
      <c r="F532" s="78" t="s">
        <v>4273</v>
      </c>
      <c r="G532" s="1" t="s">
        <v>3357</v>
      </c>
      <c r="H532" s="5">
        <v>531</v>
      </c>
      <c r="I532" s="1">
        <v>259617</v>
      </c>
      <c r="J532" s="1" t="s">
        <v>169</v>
      </c>
      <c r="K532" s="1" t="s">
        <v>279</v>
      </c>
      <c r="L532" s="79" t="str">
        <f t="shared" si="0"/>
        <v>PI259617_1__Cuba_SA_NW</v>
      </c>
    </row>
    <row r="533" spans="1:12" ht="15.75" customHeight="1" x14ac:dyDescent="0.2">
      <c r="A533" s="1" t="s">
        <v>1953</v>
      </c>
      <c r="B533" s="1" t="s">
        <v>1954</v>
      </c>
      <c r="C533" s="1" t="s">
        <v>680</v>
      </c>
      <c r="D533" s="1" t="s">
        <v>1953</v>
      </c>
      <c r="F533" s="78" t="s">
        <v>2782</v>
      </c>
      <c r="G533" s="1" t="s">
        <v>2780</v>
      </c>
      <c r="H533" s="5">
        <v>532</v>
      </c>
      <c r="I533" s="1">
        <v>482120</v>
      </c>
      <c r="J533" s="1" t="s">
        <v>174</v>
      </c>
      <c r="K533" s="1" t="s">
        <v>175</v>
      </c>
      <c r="L533" s="79" t="str">
        <f t="shared" si="0"/>
        <v>PI482120_1__Zimbabwe_A_S</v>
      </c>
    </row>
    <row r="534" spans="1:12" ht="15.75" customHeight="1" x14ac:dyDescent="0.2">
      <c r="A534" s="1" t="s">
        <v>1892</v>
      </c>
      <c r="B534" s="1" t="s">
        <v>681</v>
      </c>
      <c r="C534" s="1" t="s">
        <v>681</v>
      </c>
      <c r="D534" s="1" t="s">
        <v>1892</v>
      </c>
      <c r="F534" s="78" t="s">
        <v>3206</v>
      </c>
      <c r="G534" s="1" t="s">
        <v>3202</v>
      </c>
      <c r="H534" s="5">
        <v>533</v>
      </c>
      <c r="I534" s="1">
        <v>259639</v>
      </c>
      <c r="J534" s="1" t="s">
        <v>169</v>
      </c>
      <c r="K534" s="1" t="s">
        <v>279</v>
      </c>
      <c r="L534" s="79" t="str">
        <f t="shared" si="0"/>
        <v>PI259639_s__Cuba_SA_NW</v>
      </c>
    </row>
    <row r="535" spans="1:12" ht="15.75" customHeight="1" x14ac:dyDescent="0.2">
      <c r="A535" s="1" t="s">
        <v>1773</v>
      </c>
      <c r="B535" s="1" t="s">
        <v>1774</v>
      </c>
      <c r="C535" s="1" t="s">
        <v>681</v>
      </c>
      <c r="D535" s="1" t="s">
        <v>1773</v>
      </c>
      <c r="F535" s="78" t="s">
        <v>2463</v>
      </c>
      <c r="G535" s="1" t="s">
        <v>2256</v>
      </c>
      <c r="H535" s="5">
        <v>534</v>
      </c>
      <c r="I535" s="1">
        <v>482124</v>
      </c>
      <c r="J535" s="1" t="s">
        <v>174</v>
      </c>
      <c r="K535" s="1" t="s">
        <v>175</v>
      </c>
      <c r="L535" s="79" t="str">
        <f t="shared" si="0"/>
        <v>PI482124_1__Zimbabwe_A_S</v>
      </c>
    </row>
    <row r="536" spans="1:12" ht="15.75" customHeight="1" x14ac:dyDescent="0.2">
      <c r="A536" s="1" t="s">
        <v>1963</v>
      </c>
      <c r="B536" s="1" t="s">
        <v>684</v>
      </c>
      <c r="C536" s="1" t="s">
        <v>684</v>
      </c>
      <c r="D536" s="1" t="s">
        <v>1963</v>
      </c>
      <c r="F536" s="78" t="s">
        <v>242</v>
      </c>
      <c r="G536" s="1" t="s">
        <v>240</v>
      </c>
      <c r="H536" s="5">
        <v>535</v>
      </c>
      <c r="I536" s="1">
        <v>259642</v>
      </c>
      <c r="J536" s="1" t="s">
        <v>169</v>
      </c>
      <c r="K536" s="1" t="s">
        <v>279</v>
      </c>
      <c r="L536" s="79" t="str">
        <f t="shared" si="0"/>
        <v>PI259642_1__Cuba_SA_NW</v>
      </c>
    </row>
    <row r="537" spans="1:12" ht="15.75" customHeight="1" x14ac:dyDescent="0.2">
      <c r="A537" s="1" t="s">
        <v>1543</v>
      </c>
      <c r="B537" s="1" t="s">
        <v>685</v>
      </c>
      <c r="C537" s="1" t="s">
        <v>685</v>
      </c>
      <c r="D537" s="1" t="s">
        <v>1543</v>
      </c>
      <c r="F537" s="78" t="s">
        <v>1193</v>
      </c>
      <c r="G537" s="1" t="s">
        <v>1191</v>
      </c>
      <c r="H537" s="5">
        <v>536</v>
      </c>
      <c r="I537" s="1">
        <v>482125</v>
      </c>
      <c r="J537" s="1" t="s">
        <v>174</v>
      </c>
      <c r="K537" s="1" t="s">
        <v>175</v>
      </c>
      <c r="L537" s="79" t="str">
        <f t="shared" si="0"/>
        <v>PI482125_1__Zimbabwe_A_S</v>
      </c>
    </row>
    <row r="538" spans="1:12" ht="15.75" customHeight="1" x14ac:dyDescent="0.2">
      <c r="A538" s="1" t="s">
        <v>1855</v>
      </c>
      <c r="B538" s="1" t="s">
        <v>688</v>
      </c>
      <c r="C538" s="1" t="s">
        <v>688</v>
      </c>
      <c r="D538" s="1" t="s">
        <v>1855</v>
      </c>
      <c r="F538" s="78" t="s">
        <v>4155</v>
      </c>
      <c r="G538" s="1" t="s">
        <v>2806</v>
      </c>
      <c r="H538" s="5">
        <v>537</v>
      </c>
      <c r="I538" s="1">
        <v>259646</v>
      </c>
      <c r="J538" s="1" t="s">
        <v>169</v>
      </c>
      <c r="K538" s="1" t="s">
        <v>279</v>
      </c>
      <c r="L538" s="79" t="str">
        <f t="shared" si="0"/>
        <v>PI259646_s__Cuba_SA_NW</v>
      </c>
    </row>
    <row r="539" spans="1:12" ht="15.75" customHeight="1" x14ac:dyDescent="0.2">
      <c r="A539" s="1" t="s">
        <v>1858</v>
      </c>
      <c r="B539" s="1" t="s">
        <v>1859</v>
      </c>
      <c r="C539" s="1" t="s">
        <v>688</v>
      </c>
      <c r="D539" s="1" t="s">
        <v>1858</v>
      </c>
      <c r="F539" s="78" t="s">
        <v>263</v>
      </c>
      <c r="G539" s="1" t="s">
        <v>260</v>
      </c>
      <c r="H539" s="5">
        <v>538</v>
      </c>
      <c r="I539" s="1">
        <v>290576</v>
      </c>
      <c r="J539" s="1" t="s">
        <v>44</v>
      </c>
      <c r="K539" s="1" t="s">
        <v>45</v>
      </c>
      <c r="L539" s="79" t="str">
        <f t="shared" si="0"/>
        <v>PI290576_s__India_IN</v>
      </c>
    </row>
    <row r="540" spans="1:12" ht="15.75" customHeight="1" x14ac:dyDescent="0.2">
      <c r="A540" s="1" t="s">
        <v>2224</v>
      </c>
      <c r="B540" s="1" t="s">
        <v>689</v>
      </c>
      <c r="C540" s="1" t="s">
        <v>689</v>
      </c>
      <c r="D540" s="1" t="s">
        <v>2224</v>
      </c>
      <c r="F540" s="78" t="s">
        <v>1822</v>
      </c>
      <c r="G540" s="1" t="s">
        <v>1819</v>
      </c>
      <c r="H540" s="5">
        <v>539</v>
      </c>
      <c r="I540" s="1">
        <v>343398</v>
      </c>
      <c r="J540" s="1" t="s">
        <v>906</v>
      </c>
      <c r="K540" s="1" t="s">
        <v>1334</v>
      </c>
      <c r="L540" s="79" t="str">
        <f t="shared" si="0"/>
        <v>PI343398_s__Israel_ME</v>
      </c>
    </row>
    <row r="541" spans="1:12" ht="15.75" customHeight="1" x14ac:dyDescent="0.2">
      <c r="A541" s="1" t="s">
        <v>1545</v>
      </c>
      <c r="B541" s="1" t="s">
        <v>690</v>
      </c>
      <c r="C541" s="1" t="s">
        <v>690</v>
      </c>
      <c r="D541" s="1" t="s">
        <v>1545</v>
      </c>
      <c r="F541" s="78" t="s">
        <v>5234</v>
      </c>
      <c r="G541" s="1" t="s">
        <v>3440</v>
      </c>
      <c r="H541" s="5">
        <v>540</v>
      </c>
      <c r="I541" s="1">
        <v>288198</v>
      </c>
      <c r="J541" s="1" t="s">
        <v>44</v>
      </c>
      <c r="K541" s="1" t="s">
        <v>45</v>
      </c>
      <c r="L541" s="79" t="str">
        <f t="shared" si="0"/>
        <v>PI288198_s__India_IN</v>
      </c>
    </row>
    <row r="542" spans="1:12" ht="15.75" customHeight="1" x14ac:dyDescent="0.2">
      <c r="A542" s="1" t="s">
        <v>1535</v>
      </c>
      <c r="B542" s="1" t="s">
        <v>1536</v>
      </c>
      <c r="C542" s="1" t="s">
        <v>690</v>
      </c>
      <c r="D542" s="1" t="s">
        <v>1535</v>
      </c>
      <c r="F542" s="78" t="s">
        <v>5169</v>
      </c>
      <c r="G542" s="1" t="s">
        <v>4328</v>
      </c>
      <c r="H542" s="5">
        <v>541</v>
      </c>
      <c r="I542" s="1">
        <v>355979</v>
      </c>
      <c r="J542" s="1" t="s">
        <v>73</v>
      </c>
      <c r="K542" s="1" t="s">
        <v>86</v>
      </c>
      <c r="L542" s="79" t="str">
        <f t="shared" si="0"/>
        <v>PI355979_s__Argentina_SA_SE</v>
      </c>
    </row>
    <row r="543" spans="1:12" ht="15.75" customHeight="1" x14ac:dyDescent="0.2">
      <c r="A543" s="1" t="s">
        <v>2226</v>
      </c>
      <c r="B543" s="1" t="s">
        <v>691</v>
      </c>
      <c r="C543" s="1" t="s">
        <v>691</v>
      </c>
      <c r="D543" s="1" t="s">
        <v>2226</v>
      </c>
      <c r="F543" s="78" t="s">
        <v>612</v>
      </c>
      <c r="G543" s="1" t="s">
        <v>608</v>
      </c>
      <c r="H543" s="5">
        <v>542</v>
      </c>
      <c r="I543" s="1">
        <v>288126</v>
      </c>
      <c r="J543" s="1" t="s">
        <v>44</v>
      </c>
      <c r="K543" s="1" t="s">
        <v>45</v>
      </c>
      <c r="L543" s="79" t="str">
        <f t="shared" si="0"/>
        <v>PI288126_s__India_IN</v>
      </c>
    </row>
    <row r="544" spans="1:12" ht="15.75" customHeight="1" x14ac:dyDescent="0.2">
      <c r="A544" s="1" t="s">
        <v>1570</v>
      </c>
      <c r="B544" s="1" t="s">
        <v>692</v>
      </c>
      <c r="C544" s="1" t="s">
        <v>692</v>
      </c>
      <c r="D544" s="1" t="s">
        <v>1570</v>
      </c>
      <c r="F544" s="78" t="s">
        <v>1548</v>
      </c>
      <c r="G544" s="1" t="s">
        <v>1547</v>
      </c>
      <c r="H544" s="5">
        <v>543</v>
      </c>
      <c r="I544" s="1">
        <v>366050</v>
      </c>
      <c r="J544" s="1" t="s">
        <v>44</v>
      </c>
      <c r="K544" s="1" t="s">
        <v>45</v>
      </c>
      <c r="L544" s="79" t="str">
        <f t="shared" si="0"/>
        <v>PI366050_s__India_IN</v>
      </c>
    </row>
    <row r="545" spans="1:12" ht="15.75" customHeight="1" x14ac:dyDescent="0.2">
      <c r="A545" s="1" t="s">
        <v>1957</v>
      </c>
      <c r="B545" s="1" t="s">
        <v>693</v>
      </c>
      <c r="C545" s="1" t="s">
        <v>693</v>
      </c>
      <c r="D545" s="1" t="s">
        <v>1957</v>
      </c>
      <c r="F545" s="78" t="s">
        <v>1127</v>
      </c>
      <c r="G545" s="1" t="s">
        <v>1124</v>
      </c>
      <c r="H545" s="5">
        <v>544</v>
      </c>
      <c r="I545" s="1">
        <v>277188</v>
      </c>
      <c r="J545" s="1" t="s">
        <v>44</v>
      </c>
      <c r="K545" s="1" t="s">
        <v>45</v>
      </c>
      <c r="L545" s="79" t="str">
        <f t="shared" si="0"/>
        <v>PI277188_1__India_IN</v>
      </c>
    </row>
    <row r="546" spans="1:12" ht="15.75" customHeight="1" x14ac:dyDescent="0.2">
      <c r="A546" s="1" t="s">
        <v>2819</v>
      </c>
      <c r="B546" s="1" t="s">
        <v>695</v>
      </c>
      <c r="C546" s="1" t="s">
        <v>695</v>
      </c>
      <c r="D546" s="1" t="s">
        <v>2819</v>
      </c>
      <c r="F546" s="78" t="s">
        <v>1529</v>
      </c>
      <c r="G546" s="1" t="s">
        <v>1527</v>
      </c>
      <c r="H546" s="5">
        <v>545</v>
      </c>
      <c r="I546" s="1">
        <v>381331</v>
      </c>
      <c r="J546" s="1" t="s">
        <v>1530</v>
      </c>
      <c r="K546" s="1" t="s">
        <v>1332</v>
      </c>
      <c r="L546" s="79" t="str">
        <f t="shared" si="0"/>
        <v>PI381331_s__Spain_EU_S</v>
      </c>
    </row>
    <row r="547" spans="1:12" ht="15.75" customHeight="1" x14ac:dyDescent="0.2">
      <c r="A547" s="1" t="s">
        <v>2786</v>
      </c>
      <c r="B547" s="1" t="s">
        <v>4258</v>
      </c>
      <c r="C547" s="1" t="s">
        <v>695</v>
      </c>
      <c r="D547" s="1" t="s">
        <v>2786</v>
      </c>
      <c r="F547" s="78" t="s">
        <v>1561</v>
      </c>
      <c r="G547" s="1" t="s">
        <v>1560</v>
      </c>
      <c r="H547" s="5">
        <v>546</v>
      </c>
      <c r="I547" s="1">
        <v>269698</v>
      </c>
      <c r="J547" s="1" t="s">
        <v>73</v>
      </c>
      <c r="K547" s="1" t="s">
        <v>86</v>
      </c>
      <c r="L547" s="79" t="str">
        <f t="shared" si="0"/>
        <v>PI269698_1__Argentina_SA_SE</v>
      </c>
    </row>
    <row r="548" spans="1:12" ht="15.75" customHeight="1" x14ac:dyDescent="0.2">
      <c r="A548" s="1" t="s">
        <v>2856</v>
      </c>
      <c r="B548" s="1" t="s">
        <v>697</v>
      </c>
      <c r="C548" s="1" t="s">
        <v>697</v>
      </c>
      <c r="D548" s="1" t="s">
        <v>2856</v>
      </c>
      <c r="F548" s="78" t="s">
        <v>5362</v>
      </c>
      <c r="G548" s="1" t="s">
        <v>4384</v>
      </c>
      <c r="H548" s="5">
        <v>547</v>
      </c>
      <c r="I548" s="1">
        <v>393641</v>
      </c>
      <c r="J548" s="1" t="s">
        <v>858</v>
      </c>
      <c r="K548" s="1" t="s">
        <v>279</v>
      </c>
      <c r="L548" s="79" t="str">
        <f t="shared" si="0"/>
        <v>PI393641_s__Peru_SA_NW</v>
      </c>
    </row>
    <row r="549" spans="1:12" ht="15.75" customHeight="1" x14ac:dyDescent="0.2">
      <c r="A549" s="1" t="s">
        <v>3622</v>
      </c>
      <c r="B549" s="1" t="s">
        <v>699</v>
      </c>
      <c r="C549" s="1" t="s">
        <v>699</v>
      </c>
      <c r="D549" s="1" t="s">
        <v>3622</v>
      </c>
      <c r="F549" s="78" t="s">
        <v>2382</v>
      </c>
      <c r="G549" s="1" t="s">
        <v>2380</v>
      </c>
      <c r="H549" s="5">
        <v>548</v>
      </c>
      <c r="I549" s="1">
        <v>264188</v>
      </c>
      <c r="J549" s="1" t="s">
        <v>947</v>
      </c>
      <c r="K549" s="1" t="s">
        <v>1308</v>
      </c>
      <c r="L549" s="79" t="str">
        <f t="shared" si="0"/>
        <v>PI264188_1__Australia_AU</v>
      </c>
    </row>
    <row r="550" spans="1:12" ht="15.75" customHeight="1" x14ac:dyDescent="0.2">
      <c r="A550" s="1" t="s">
        <v>2346</v>
      </c>
      <c r="B550" s="1" t="s">
        <v>700</v>
      </c>
      <c r="C550" s="1" t="s">
        <v>700</v>
      </c>
      <c r="D550" s="1" t="s">
        <v>2346</v>
      </c>
      <c r="F550" s="78" t="s">
        <v>4864</v>
      </c>
      <c r="G550" s="1" t="s">
        <v>4423</v>
      </c>
      <c r="H550" s="5">
        <v>549</v>
      </c>
      <c r="I550" s="1">
        <v>403813</v>
      </c>
      <c r="J550" s="1" t="s">
        <v>73</v>
      </c>
      <c r="K550" s="1" t="s">
        <v>86</v>
      </c>
      <c r="L550" s="79" t="str">
        <f t="shared" si="0"/>
        <v>PI403813_1__Argentina_SA_SE</v>
      </c>
    </row>
    <row r="551" spans="1:12" ht="15.75" customHeight="1" x14ac:dyDescent="0.2">
      <c r="A551" s="1" t="s">
        <v>2334</v>
      </c>
      <c r="B551" s="1" t="s">
        <v>2335</v>
      </c>
      <c r="C551" s="1" t="s">
        <v>700</v>
      </c>
      <c r="D551" s="1" t="s">
        <v>2334</v>
      </c>
      <c r="F551" s="78" t="s">
        <v>4519</v>
      </c>
      <c r="G551" s="1" t="s">
        <v>3210</v>
      </c>
      <c r="H551" s="5">
        <v>550</v>
      </c>
      <c r="I551" s="1">
        <v>262086</v>
      </c>
      <c r="J551" s="1" t="s">
        <v>877</v>
      </c>
      <c r="K551" s="1" t="s">
        <v>86</v>
      </c>
      <c r="L551" s="79" t="str">
        <f t="shared" si="0"/>
        <v>PI262086_s__Brazil_SA_SE</v>
      </c>
    </row>
    <row r="552" spans="1:12" ht="15.75" customHeight="1" x14ac:dyDescent="0.2">
      <c r="A552" s="1" t="s">
        <v>2340</v>
      </c>
      <c r="B552" s="1" t="s">
        <v>2341</v>
      </c>
      <c r="C552" s="1" t="s">
        <v>700</v>
      </c>
      <c r="D552" s="1" t="s">
        <v>2340</v>
      </c>
      <c r="F552" s="78" t="s">
        <v>2678</v>
      </c>
      <c r="G552" s="1" t="s">
        <v>2674</v>
      </c>
      <c r="H552" s="5">
        <v>551</v>
      </c>
      <c r="I552" s="1">
        <v>407678</v>
      </c>
      <c r="J552" s="1" t="s">
        <v>1881</v>
      </c>
      <c r="K552" s="1" t="s">
        <v>1337</v>
      </c>
      <c r="L552" s="79" t="str">
        <f t="shared" si="0"/>
        <v>PI407678_1__Thailand_SEA</v>
      </c>
    </row>
    <row r="553" spans="1:12" ht="15.75" customHeight="1" x14ac:dyDescent="0.2">
      <c r="A553" s="1" t="s">
        <v>4166</v>
      </c>
      <c r="B553" s="1" t="s">
        <v>5254</v>
      </c>
      <c r="C553" s="1" t="s">
        <v>700</v>
      </c>
      <c r="D553" s="1" t="s">
        <v>4166</v>
      </c>
      <c r="F553" s="78" t="s">
        <v>5128</v>
      </c>
      <c r="G553" s="1" t="s">
        <v>3531</v>
      </c>
      <c r="H553" s="5">
        <v>552</v>
      </c>
      <c r="I553" s="1">
        <v>262019</v>
      </c>
      <c r="J553" s="1" t="s">
        <v>296</v>
      </c>
      <c r="K553" s="1" t="s">
        <v>86</v>
      </c>
      <c r="L553" s="79" t="str">
        <f t="shared" si="0"/>
        <v>PI262019_1__Paraguay_SA_SE</v>
      </c>
    </row>
    <row r="554" spans="1:12" ht="15.75" customHeight="1" x14ac:dyDescent="0.2">
      <c r="A554" s="1" t="s">
        <v>4169</v>
      </c>
      <c r="B554" s="1" t="s">
        <v>701</v>
      </c>
      <c r="C554" s="1" t="s">
        <v>701</v>
      </c>
      <c r="D554" s="1" t="s">
        <v>4169</v>
      </c>
      <c r="F554" s="78" t="s">
        <v>4024</v>
      </c>
      <c r="G554" s="1" t="s">
        <v>4021</v>
      </c>
      <c r="H554" s="5">
        <v>553</v>
      </c>
      <c r="I554" s="1">
        <v>420334</v>
      </c>
      <c r="J554" s="1" t="s">
        <v>236</v>
      </c>
      <c r="K554" s="1" t="s">
        <v>253</v>
      </c>
      <c r="L554" s="79" t="str">
        <f t="shared" si="0"/>
        <v>PI420334_s__China_CN</v>
      </c>
    </row>
    <row r="555" spans="1:12" ht="15.75" customHeight="1" x14ac:dyDescent="0.2">
      <c r="A555" s="1" t="s">
        <v>4172</v>
      </c>
      <c r="B555" s="1" t="s">
        <v>702</v>
      </c>
      <c r="C555" s="1" t="s">
        <v>702</v>
      </c>
      <c r="D555" s="1" t="s">
        <v>4172</v>
      </c>
      <c r="F555" s="78" t="s">
        <v>1579</v>
      </c>
      <c r="G555" s="1" t="s">
        <v>1578</v>
      </c>
      <c r="H555" s="5">
        <v>554</v>
      </c>
      <c r="I555" s="1">
        <v>290689</v>
      </c>
      <c r="J555" s="1" t="s">
        <v>1580</v>
      </c>
      <c r="K555" s="1" t="s">
        <v>1336</v>
      </c>
      <c r="L555" s="79" t="str">
        <f t="shared" si="0"/>
        <v>PI290689_s__Japan_NEA</v>
      </c>
    </row>
    <row r="556" spans="1:12" ht="15.75" customHeight="1" x14ac:dyDescent="0.2">
      <c r="A556" s="1" t="s">
        <v>4174</v>
      </c>
      <c r="B556" s="1" t="s">
        <v>5156</v>
      </c>
      <c r="C556" s="1" t="s">
        <v>702</v>
      </c>
      <c r="D556" s="1" t="s">
        <v>4174</v>
      </c>
      <c r="F556" s="78" t="s">
        <v>1472</v>
      </c>
      <c r="G556" s="1" t="s">
        <v>1471</v>
      </c>
      <c r="H556" s="5">
        <v>555</v>
      </c>
      <c r="I556" s="1">
        <v>339954</v>
      </c>
      <c r="J556" s="1" t="s">
        <v>73</v>
      </c>
      <c r="K556" s="1" t="s">
        <v>86</v>
      </c>
      <c r="L556" s="79" t="str">
        <f t="shared" si="0"/>
        <v>PI339954_s__Argentina_SA_SE</v>
      </c>
    </row>
    <row r="557" spans="1:12" ht="15.75" customHeight="1" x14ac:dyDescent="0.2">
      <c r="A557" s="1" t="s">
        <v>4177</v>
      </c>
      <c r="B557" s="1" t="s">
        <v>705</v>
      </c>
      <c r="C557" s="1" t="s">
        <v>705</v>
      </c>
      <c r="D557" s="1" t="s">
        <v>4177</v>
      </c>
      <c r="F557" s="78" t="s">
        <v>1463</v>
      </c>
      <c r="G557" s="1" t="s">
        <v>1461</v>
      </c>
      <c r="H557" s="5">
        <v>556</v>
      </c>
      <c r="I557" s="1">
        <v>290589</v>
      </c>
      <c r="J557" s="1" t="s">
        <v>44</v>
      </c>
      <c r="K557" s="1" t="s">
        <v>45</v>
      </c>
      <c r="L557" s="79" t="str">
        <f t="shared" si="0"/>
        <v>PI290589_1__India_IN</v>
      </c>
    </row>
    <row r="558" spans="1:12" ht="15.75" customHeight="1" x14ac:dyDescent="0.2">
      <c r="A558" s="1" t="s">
        <v>4179</v>
      </c>
      <c r="B558" s="1" t="s">
        <v>707</v>
      </c>
      <c r="C558" s="1" t="s">
        <v>707</v>
      </c>
      <c r="D558" s="1" t="s">
        <v>4179</v>
      </c>
      <c r="F558" s="78" t="s">
        <v>2268</v>
      </c>
      <c r="G558" s="1" t="s">
        <v>2263</v>
      </c>
      <c r="H558" s="5">
        <v>557</v>
      </c>
      <c r="I558" s="1">
        <v>343384</v>
      </c>
      <c r="J558" s="1" t="s">
        <v>906</v>
      </c>
      <c r="K558" s="1" t="s">
        <v>1334</v>
      </c>
      <c r="L558" s="79" t="str">
        <f t="shared" si="0"/>
        <v>PI343384_1__Israel_ME</v>
      </c>
    </row>
    <row r="559" spans="1:12" ht="15.75" customHeight="1" x14ac:dyDescent="0.2">
      <c r="A559" s="1" t="s">
        <v>4181</v>
      </c>
      <c r="B559" s="1" t="s">
        <v>5497</v>
      </c>
      <c r="C559" s="1" t="s">
        <v>707</v>
      </c>
      <c r="D559" s="1" t="s">
        <v>4181</v>
      </c>
      <c r="F559" s="78" t="s">
        <v>179</v>
      </c>
      <c r="G559" s="1" t="s">
        <v>144</v>
      </c>
      <c r="H559" s="5">
        <v>558</v>
      </c>
      <c r="I559" s="1">
        <v>288203</v>
      </c>
      <c r="J559" s="1" t="s">
        <v>44</v>
      </c>
      <c r="K559" s="1" t="s">
        <v>45</v>
      </c>
      <c r="L559" s="79" t="str">
        <f t="shared" si="0"/>
        <v>PI288203_1__India_IN</v>
      </c>
    </row>
    <row r="560" spans="1:12" ht="15.75" customHeight="1" x14ac:dyDescent="0.2">
      <c r="A560" s="1" t="s">
        <v>4183</v>
      </c>
      <c r="B560" s="1" t="s">
        <v>708</v>
      </c>
      <c r="C560" s="1" t="s">
        <v>708</v>
      </c>
      <c r="D560" s="1" t="s">
        <v>4183</v>
      </c>
      <c r="F560" s="78" t="s">
        <v>3042</v>
      </c>
      <c r="G560" s="1" t="s">
        <v>3016</v>
      </c>
      <c r="H560" s="5">
        <v>559</v>
      </c>
      <c r="I560" s="1">
        <v>355279</v>
      </c>
      <c r="J560" s="1" t="s">
        <v>1584</v>
      </c>
      <c r="K560" s="1" t="s">
        <v>1335</v>
      </c>
      <c r="L560" s="79" t="str">
        <f t="shared" si="0"/>
        <v>PI355279_1__Mexico_NA</v>
      </c>
    </row>
    <row r="561" spans="1:12" ht="15.75" customHeight="1" x14ac:dyDescent="0.2">
      <c r="A561" s="1" t="s">
        <v>4186</v>
      </c>
      <c r="B561" s="1" t="s">
        <v>709</v>
      </c>
      <c r="C561" s="1" t="s">
        <v>709</v>
      </c>
      <c r="D561" s="1" t="s">
        <v>4186</v>
      </c>
      <c r="F561" s="78" t="s">
        <v>1118</v>
      </c>
      <c r="G561" s="1" t="s">
        <v>1116</v>
      </c>
      <c r="H561" s="5">
        <v>560</v>
      </c>
      <c r="I561" s="1">
        <v>288129</v>
      </c>
      <c r="J561" s="1" t="s">
        <v>44</v>
      </c>
      <c r="K561" s="1" t="s">
        <v>45</v>
      </c>
      <c r="L561" s="79" t="str">
        <f t="shared" si="0"/>
        <v>PI288129_s__India_IN</v>
      </c>
    </row>
    <row r="562" spans="1:12" ht="15.75" customHeight="1" x14ac:dyDescent="0.2">
      <c r="A562" s="1" t="s">
        <v>4188</v>
      </c>
      <c r="B562" s="1" t="s">
        <v>5495</v>
      </c>
      <c r="C562" s="1" t="s">
        <v>709</v>
      </c>
      <c r="D562" s="1" t="s">
        <v>4188</v>
      </c>
      <c r="F562" s="78" t="s">
        <v>5483</v>
      </c>
      <c r="G562" s="1" t="s">
        <v>4305</v>
      </c>
      <c r="H562" s="5">
        <v>561</v>
      </c>
      <c r="I562" s="1">
        <v>343361</v>
      </c>
      <c r="J562" s="1" t="s">
        <v>906</v>
      </c>
      <c r="K562" s="1" t="s">
        <v>1334</v>
      </c>
      <c r="L562" s="79" t="str">
        <f t="shared" si="0"/>
        <v>PI343361_s__Israel_ME</v>
      </c>
    </row>
    <row r="563" spans="1:12" ht="15.75" customHeight="1" x14ac:dyDescent="0.2">
      <c r="A563" s="1" t="s">
        <v>4190</v>
      </c>
      <c r="B563" s="1" t="s">
        <v>710</v>
      </c>
      <c r="C563" s="1" t="s">
        <v>710</v>
      </c>
      <c r="D563" s="1" t="s">
        <v>4190</v>
      </c>
      <c r="F563" s="78" t="s">
        <v>1719</v>
      </c>
      <c r="G563" s="1" t="s">
        <v>1717</v>
      </c>
      <c r="H563" s="5">
        <v>562</v>
      </c>
      <c r="I563" s="1">
        <v>482133</v>
      </c>
      <c r="J563" s="1" t="s">
        <v>174</v>
      </c>
      <c r="K563" s="1" t="s">
        <v>175</v>
      </c>
      <c r="L563" s="79" t="str">
        <f t="shared" si="0"/>
        <v>PI482133_1__Zimbabwe_A_S</v>
      </c>
    </row>
    <row r="564" spans="1:12" ht="15.75" customHeight="1" x14ac:dyDescent="0.2">
      <c r="A564" s="1" t="s">
        <v>3186</v>
      </c>
      <c r="B564" s="1" t="s">
        <v>713</v>
      </c>
      <c r="C564" s="1" t="s">
        <v>713</v>
      </c>
      <c r="D564" s="1" t="s">
        <v>3186</v>
      </c>
      <c r="F564" s="78" t="s">
        <v>2506</v>
      </c>
      <c r="G564" s="1" t="s">
        <v>2235</v>
      </c>
      <c r="H564" s="5">
        <v>563</v>
      </c>
      <c r="I564" s="1">
        <v>259651</v>
      </c>
      <c r="J564" s="1" t="s">
        <v>169</v>
      </c>
      <c r="K564" s="1" t="s">
        <v>279</v>
      </c>
      <c r="L564" s="79" t="str">
        <f t="shared" si="0"/>
        <v>PI259651_1__Cuba_SA_NW</v>
      </c>
    </row>
    <row r="565" spans="1:12" ht="15.75" customHeight="1" x14ac:dyDescent="0.2">
      <c r="A565" s="1" t="s">
        <v>3193</v>
      </c>
      <c r="B565" s="1" t="s">
        <v>3194</v>
      </c>
      <c r="C565" s="1" t="s">
        <v>713</v>
      </c>
      <c r="D565" s="1" t="s">
        <v>3193</v>
      </c>
      <c r="F565" s="78" t="s">
        <v>2408</v>
      </c>
      <c r="G565" s="1" t="s">
        <v>2406</v>
      </c>
      <c r="H565" s="5">
        <v>564</v>
      </c>
      <c r="I565" s="1">
        <v>482142</v>
      </c>
      <c r="J565" s="1" t="s">
        <v>174</v>
      </c>
      <c r="K565" s="1" t="s">
        <v>175</v>
      </c>
      <c r="L565" s="79" t="str">
        <f t="shared" si="0"/>
        <v>PI482142_1__Zimbabwe_A_S</v>
      </c>
    </row>
    <row r="566" spans="1:12" ht="15.75" customHeight="1" x14ac:dyDescent="0.2">
      <c r="A566" s="1" t="s">
        <v>4195</v>
      </c>
      <c r="B566" s="1" t="s">
        <v>717</v>
      </c>
      <c r="C566" s="1" t="s">
        <v>717</v>
      </c>
      <c r="D566" s="1" t="s">
        <v>4195</v>
      </c>
      <c r="F566" s="78" t="s">
        <v>1137</v>
      </c>
      <c r="G566" s="1" t="s">
        <v>1133</v>
      </c>
      <c r="H566" s="5">
        <v>565</v>
      </c>
      <c r="I566" s="1">
        <v>259658</v>
      </c>
      <c r="J566" s="1" t="s">
        <v>169</v>
      </c>
      <c r="K566" s="1" t="s">
        <v>279</v>
      </c>
      <c r="L566" s="79" t="str">
        <f t="shared" si="0"/>
        <v>PI259658_1__Cuba_SA_NW</v>
      </c>
    </row>
    <row r="567" spans="1:12" ht="15.75" customHeight="1" x14ac:dyDescent="0.2">
      <c r="A567" s="1" t="s">
        <v>4198</v>
      </c>
      <c r="B567" s="1" t="s">
        <v>5423</v>
      </c>
      <c r="C567" s="1" t="s">
        <v>717</v>
      </c>
      <c r="D567" s="1" t="s">
        <v>4198</v>
      </c>
      <c r="F567" s="78" t="s">
        <v>5163</v>
      </c>
      <c r="G567" s="1" t="s">
        <v>4738</v>
      </c>
      <c r="H567" s="5">
        <v>566</v>
      </c>
      <c r="I567" s="1">
        <v>482189</v>
      </c>
      <c r="J567" s="1" t="s">
        <v>174</v>
      </c>
      <c r="K567" s="1" t="s">
        <v>175</v>
      </c>
      <c r="L567" s="79" t="str">
        <f t="shared" si="0"/>
        <v>PI482189_s__Zimbabwe_A_S</v>
      </c>
    </row>
    <row r="568" spans="1:12" ht="15.75" customHeight="1" x14ac:dyDescent="0.2">
      <c r="A568" s="1" t="s">
        <v>2860</v>
      </c>
      <c r="B568" s="1" t="s">
        <v>718</v>
      </c>
      <c r="C568" s="1" t="s">
        <v>718</v>
      </c>
      <c r="D568" s="1" t="s">
        <v>2860</v>
      </c>
      <c r="F568" s="78" t="s">
        <v>3965</v>
      </c>
      <c r="G568" s="1" t="s">
        <v>3379</v>
      </c>
      <c r="H568" s="5">
        <v>567</v>
      </c>
      <c r="I568" s="1">
        <v>259665</v>
      </c>
      <c r="J568" s="1" t="s">
        <v>169</v>
      </c>
      <c r="K568" s="1" t="s">
        <v>279</v>
      </c>
      <c r="L568" s="79" t="str">
        <f t="shared" si="0"/>
        <v>PI259665_1__Cuba_SA_NW</v>
      </c>
    </row>
    <row r="569" spans="1:12" ht="15.75" customHeight="1" x14ac:dyDescent="0.2">
      <c r="A569" s="1" t="s">
        <v>1481</v>
      </c>
      <c r="B569" s="1" t="s">
        <v>719</v>
      </c>
      <c r="C569" s="1" t="s">
        <v>719</v>
      </c>
      <c r="D569" s="1" t="s">
        <v>1481</v>
      </c>
      <c r="F569" s="78" t="s">
        <v>5201</v>
      </c>
      <c r="G569" s="1" t="s">
        <v>4740</v>
      </c>
      <c r="H569" s="5">
        <v>568</v>
      </c>
      <c r="I569" s="1">
        <v>482195</v>
      </c>
      <c r="J569" s="1" t="s">
        <v>174</v>
      </c>
      <c r="K569" s="1" t="s">
        <v>175</v>
      </c>
      <c r="L569" s="79" t="str">
        <f t="shared" si="0"/>
        <v>PI482195_1__Zimbabwe_A_S</v>
      </c>
    </row>
    <row r="570" spans="1:12" ht="15.75" customHeight="1" x14ac:dyDescent="0.2">
      <c r="A570" s="1" t="s">
        <v>1484</v>
      </c>
      <c r="B570" s="1" t="s">
        <v>1485</v>
      </c>
      <c r="C570" s="1" t="s">
        <v>719</v>
      </c>
      <c r="D570" s="1" t="s">
        <v>1484</v>
      </c>
      <c r="F570" s="78" t="s">
        <v>4313</v>
      </c>
      <c r="G570" s="1" t="s">
        <v>2760</v>
      </c>
      <c r="H570" s="5">
        <v>569</v>
      </c>
      <c r="I570" s="1">
        <v>259693</v>
      </c>
      <c r="J570" s="1" t="s">
        <v>1706</v>
      </c>
      <c r="K570" s="1" t="s">
        <v>86</v>
      </c>
      <c r="L570" s="79" t="str">
        <f t="shared" si="0"/>
        <v>PI259693_s__Uruguay_SA_SE</v>
      </c>
    </row>
    <row r="571" spans="1:12" ht="15.75" customHeight="1" x14ac:dyDescent="0.2">
      <c r="A571" s="1" t="s">
        <v>4204</v>
      </c>
      <c r="B571" s="1" t="s">
        <v>722</v>
      </c>
      <c r="C571" s="1" t="s">
        <v>722</v>
      </c>
      <c r="D571" s="1" t="s">
        <v>4204</v>
      </c>
      <c r="F571" s="78" t="s">
        <v>1183</v>
      </c>
      <c r="G571" s="1" t="s">
        <v>1180</v>
      </c>
      <c r="H571" s="5">
        <v>570</v>
      </c>
      <c r="I571" s="1">
        <v>482209</v>
      </c>
      <c r="J571" s="1" t="s">
        <v>174</v>
      </c>
      <c r="K571" s="1" t="s">
        <v>175</v>
      </c>
      <c r="L571" s="79" t="str">
        <f t="shared" si="0"/>
        <v>PI482209_s__Zimbabwe_A_S</v>
      </c>
    </row>
    <row r="572" spans="1:12" ht="15.75" customHeight="1" x14ac:dyDescent="0.2">
      <c r="A572" s="1" t="s">
        <v>2264</v>
      </c>
      <c r="B572" s="1" t="s">
        <v>724</v>
      </c>
      <c r="C572" s="1" t="s">
        <v>724</v>
      </c>
      <c r="D572" s="1" t="s">
        <v>2264</v>
      </c>
      <c r="F572" s="78" t="s">
        <v>4176</v>
      </c>
      <c r="G572" s="1" t="s">
        <v>3392</v>
      </c>
      <c r="H572" s="5">
        <v>571</v>
      </c>
      <c r="I572" s="1">
        <v>259699</v>
      </c>
      <c r="J572" s="1" t="s">
        <v>1898</v>
      </c>
      <c r="K572" s="1" t="s">
        <v>279</v>
      </c>
      <c r="L572" s="79" t="str">
        <f t="shared" si="0"/>
        <v>PI259699_s__Venezuela_SA_NW</v>
      </c>
    </row>
    <row r="573" spans="1:12" ht="15.75" customHeight="1" x14ac:dyDescent="0.2">
      <c r="A573" s="1" t="s">
        <v>2206</v>
      </c>
      <c r="B573" s="1" t="s">
        <v>2486</v>
      </c>
      <c r="C573" s="1" t="s">
        <v>724</v>
      </c>
      <c r="D573" s="1" t="s">
        <v>2206</v>
      </c>
      <c r="F573" s="78" t="s">
        <v>5188</v>
      </c>
      <c r="G573" s="1" t="s">
        <v>4745</v>
      </c>
      <c r="H573" s="5">
        <v>572</v>
      </c>
      <c r="I573" s="1">
        <v>482210</v>
      </c>
      <c r="J573" s="1" t="s">
        <v>174</v>
      </c>
      <c r="K573" s="1" t="s">
        <v>175</v>
      </c>
      <c r="L573" s="79" t="str">
        <f t="shared" si="0"/>
        <v>PI482210_1__Zimbabwe_A_S</v>
      </c>
    </row>
    <row r="574" spans="1:12" ht="15.75" customHeight="1" x14ac:dyDescent="0.2">
      <c r="A574" s="1" t="s">
        <v>4206</v>
      </c>
      <c r="B574" s="1" t="s">
        <v>727</v>
      </c>
      <c r="C574" s="1" t="s">
        <v>727</v>
      </c>
      <c r="D574" s="1" t="s">
        <v>4206</v>
      </c>
      <c r="F574" s="78" t="s">
        <v>4326</v>
      </c>
      <c r="G574" s="1" t="s">
        <v>3396</v>
      </c>
      <c r="H574" s="5">
        <v>573</v>
      </c>
      <c r="I574" s="1">
        <v>259703</v>
      </c>
      <c r="J574" s="1" t="s">
        <v>73</v>
      </c>
      <c r="K574" s="1" t="s">
        <v>86</v>
      </c>
      <c r="L574" s="79" t="str">
        <f t="shared" si="0"/>
        <v>PI259703_1__Argentina_SA_SE</v>
      </c>
    </row>
    <row r="575" spans="1:12" ht="15.75" customHeight="1" x14ac:dyDescent="0.2">
      <c r="A575" s="1" t="s">
        <v>3230</v>
      </c>
      <c r="B575" s="1" t="s">
        <v>728</v>
      </c>
      <c r="C575" s="1" t="s">
        <v>728</v>
      </c>
      <c r="D575" s="1" t="s">
        <v>3230</v>
      </c>
      <c r="F575" s="78" t="s">
        <v>1148</v>
      </c>
      <c r="G575" s="1" t="s">
        <v>1145</v>
      </c>
      <c r="H575" s="5">
        <v>574</v>
      </c>
      <c r="I575" s="1">
        <v>482212</v>
      </c>
      <c r="J575" s="1" t="s">
        <v>174</v>
      </c>
      <c r="K575" s="1" t="s">
        <v>175</v>
      </c>
      <c r="L575" s="79" t="str">
        <f t="shared" si="0"/>
        <v>PI482212_1__Zimbabwe_A_S</v>
      </c>
    </row>
    <row r="576" spans="1:12" ht="15.75" customHeight="1" x14ac:dyDescent="0.2">
      <c r="A576" s="1" t="s">
        <v>4208</v>
      </c>
      <c r="B576" s="1" t="s">
        <v>729</v>
      </c>
      <c r="C576" s="1" t="s">
        <v>729</v>
      </c>
      <c r="D576" s="1" t="s">
        <v>4208</v>
      </c>
      <c r="F576" s="78" t="s">
        <v>3960</v>
      </c>
      <c r="G576" s="1" t="s">
        <v>3389</v>
      </c>
      <c r="H576" s="5">
        <v>575</v>
      </c>
      <c r="I576" s="1">
        <v>259719</v>
      </c>
      <c r="J576" s="1" t="s">
        <v>1898</v>
      </c>
      <c r="K576" s="1" t="s">
        <v>279</v>
      </c>
      <c r="L576" s="79" t="str">
        <f t="shared" si="0"/>
        <v>PI259719_s__Venezuela_SA_NW</v>
      </c>
    </row>
    <row r="577" spans="1:12" ht="15.75" customHeight="1" x14ac:dyDescent="0.2">
      <c r="A577" s="1" t="s">
        <v>4211</v>
      </c>
      <c r="B577" s="1" t="s">
        <v>731</v>
      </c>
      <c r="C577" s="1" t="s">
        <v>731</v>
      </c>
      <c r="D577" s="1" t="s">
        <v>4211</v>
      </c>
      <c r="F577" s="78" t="s">
        <v>2752</v>
      </c>
      <c r="G577" s="1" t="s">
        <v>2751</v>
      </c>
      <c r="H577" s="5">
        <v>576</v>
      </c>
      <c r="I577" s="1">
        <v>482223</v>
      </c>
      <c r="J577" s="1" t="s">
        <v>174</v>
      </c>
      <c r="K577" s="1" t="s">
        <v>175</v>
      </c>
      <c r="L577" s="79" t="str">
        <f t="shared" si="0"/>
        <v>PI482223_1__Zimbabwe_A_S</v>
      </c>
    </row>
    <row r="578" spans="1:12" ht="15.75" customHeight="1" x14ac:dyDescent="0.2">
      <c r="A578" s="1" t="s">
        <v>4213</v>
      </c>
      <c r="B578" s="1" t="s">
        <v>734</v>
      </c>
      <c r="C578" s="1" t="s">
        <v>734</v>
      </c>
      <c r="D578" s="1" t="s">
        <v>4213</v>
      </c>
      <c r="F578" s="78" t="s">
        <v>3752</v>
      </c>
      <c r="G578" s="1" t="s">
        <v>3406</v>
      </c>
      <c r="H578" s="5">
        <v>577</v>
      </c>
      <c r="I578" s="1">
        <v>259725</v>
      </c>
      <c r="J578" s="1" t="s">
        <v>169</v>
      </c>
      <c r="K578" s="1" t="s">
        <v>279</v>
      </c>
      <c r="L578" s="79" t="str">
        <f t="shared" si="0"/>
        <v>PI259725_s__Cuba_SA_NW</v>
      </c>
    </row>
    <row r="579" spans="1:12" ht="15.75" customHeight="1" x14ac:dyDescent="0.2">
      <c r="A579" s="1" t="s">
        <v>4215</v>
      </c>
      <c r="B579" s="1" t="s">
        <v>5042</v>
      </c>
      <c r="C579" s="1" t="s">
        <v>734</v>
      </c>
      <c r="D579" s="1" t="s">
        <v>4215</v>
      </c>
      <c r="F579" s="78" t="s">
        <v>2475</v>
      </c>
      <c r="G579" s="1" t="s">
        <v>2260</v>
      </c>
      <c r="H579" s="5">
        <v>578</v>
      </c>
      <c r="I579" s="1">
        <v>482239</v>
      </c>
      <c r="J579" s="1" t="s">
        <v>174</v>
      </c>
      <c r="K579" s="1" t="s">
        <v>175</v>
      </c>
      <c r="L579" s="79" t="str">
        <f t="shared" si="0"/>
        <v>PI482239_s__Zimbabwe_A_S</v>
      </c>
    </row>
    <row r="580" spans="1:12" ht="15.75" customHeight="1" x14ac:dyDescent="0.2">
      <c r="A580" s="1" t="s">
        <v>4217</v>
      </c>
      <c r="B580" s="1" t="s">
        <v>735</v>
      </c>
      <c r="C580" s="1" t="s">
        <v>735</v>
      </c>
      <c r="D580" s="1" t="s">
        <v>4217</v>
      </c>
      <c r="F580" s="78" t="s">
        <v>5032</v>
      </c>
      <c r="G580" s="1" t="s">
        <v>2763</v>
      </c>
      <c r="H580" s="5">
        <v>579</v>
      </c>
      <c r="I580" s="1">
        <v>259734</v>
      </c>
      <c r="J580" s="1" t="s">
        <v>73</v>
      </c>
      <c r="K580" s="1" t="s">
        <v>86</v>
      </c>
      <c r="L580" s="79" t="str">
        <f t="shared" si="0"/>
        <v>PI259734_s__Argentina_SA_SE</v>
      </c>
    </row>
    <row r="581" spans="1:12" ht="15.75" customHeight="1" x14ac:dyDescent="0.2">
      <c r="A581" s="1" t="s">
        <v>4227</v>
      </c>
      <c r="B581" s="1" t="s">
        <v>5348</v>
      </c>
      <c r="C581" s="1" t="s">
        <v>735</v>
      </c>
      <c r="D581" s="1" t="s">
        <v>4227</v>
      </c>
      <c r="F581" s="78" t="s">
        <v>1418</v>
      </c>
      <c r="G581" s="1" t="s">
        <v>1417</v>
      </c>
      <c r="H581" s="5">
        <v>580</v>
      </c>
      <c r="I581" s="1">
        <v>487555</v>
      </c>
      <c r="J581" s="1" t="s">
        <v>578</v>
      </c>
      <c r="K581" s="1" t="s">
        <v>816</v>
      </c>
      <c r="L581" s="79" t="str">
        <f t="shared" si="0"/>
        <v>PI487555_s__Sudan_A_NE</v>
      </c>
    </row>
    <row r="582" spans="1:12" ht="15.75" customHeight="1" x14ac:dyDescent="0.2">
      <c r="A582" s="1" t="s">
        <v>4229</v>
      </c>
      <c r="B582" s="1" t="s">
        <v>5350</v>
      </c>
      <c r="C582" s="1" t="s">
        <v>735</v>
      </c>
      <c r="D582" s="1" t="s">
        <v>4229</v>
      </c>
      <c r="F582" s="78" t="s">
        <v>3684</v>
      </c>
      <c r="G582" s="1" t="s">
        <v>3410</v>
      </c>
      <c r="H582" s="5">
        <v>581</v>
      </c>
      <c r="I582" s="1">
        <v>259742</v>
      </c>
      <c r="J582" s="1" t="s">
        <v>1706</v>
      </c>
      <c r="K582" s="1" t="s">
        <v>86</v>
      </c>
      <c r="L582" s="79" t="str">
        <f t="shared" si="0"/>
        <v>PI259742_s__Uruguay_SA_SE</v>
      </c>
    </row>
    <row r="583" spans="1:12" ht="15.75" customHeight="1" x14ac:dyDescent="0.2">
      <c r="A583" s="1" t="s">
        <v>2129</v>
      </c>
      <c r="B583" s="1" t="s">
        <v>2131</v>
      </c>
      <c r="C583" s="1" t="s">
        <v>735</v>
      </c>
      <c r="D583" s="1" t="s">
        <v>2129</v>
      </c>
      <c r="F583" s="78" t="s">
        <v>977</v>
      </c>
      <c r="G583" s="1" t="s">
        <v>972</v>
      </c>
      <c r="H583" s="5">
        <v>582</v>
      </c>
      <c r="I583" s="1">
        <v>490367</v>
      </c>
      <c r="J583" s="1" t="s">
        <v>440</v>
      </c>
      <c r="K583" s="1" t="s">
        <v>107</v>
      </c>
      <c r="L583" s="79" t="str">
        <f t="shared" si="0"/>
        <v>PI490367_s__Mali_A_NW</v>
      </c>
    </row>
    <row r="584" spans="1:12" ht="15.75" customHeight="1" x14ac:dyDescent="0.2">
      <c r="A584" s="1" t="s">
        <v>4220</v>
      </c>
      <c r="B584" s="1" t="s">
        <v>736</v>
      </c>
      <c r="C584" s="1" t="s">
        <v>736</v>
      </c>
      <c r="D584" s="1" t="s">
        <v>4220</v>
      </c>
      <c r="F584" s="78" t="s">
        <v>5364</v>
      </c>
      <c r="G584" s="1" t="s">
        <v>3415</v>
      </c>
      <c r="H584" s="5">
        <v>583</v>
      </c>
      <c r="I584" s="1">
        <v>259748</v>
      </c>
      <c r="J584" s="1" t="s">
        <v>858</v>
      </c>
      <c r="K584" s="1" t="s">
        <v>279</v>
      </c>
      <c r="L584" s="79" t="str">
        <f t="shared" si="0"/>
        <v>PI259748_1__Peru_SA_NW</v>
      </c>
    </row>
    <row r="585" spans="1:12" ht="15.75" customHeight="1" x14ac:dyDescent="0.2">
      <c r="A585" s="1" t="s">
        <v>4235</v>
      </c>
      <c r="B585" s="1" t="s">
        <v>737</v>
      </c>
      <c r="C585" s="1" t="s">
        <v>737</v>
      </c>
      <c r="D585" s="1" t="s">
        <v>4235</v>
      </c>
      <c r="F585" s="78" t="s">
        <v>1391</v>
      </c>
      <c r="G585" s="1" t="s">
        <v>1390</v>
      </c>
      <c r="H585" s="5">
        <v>584</v>
      </c>
      <c r="I585" s="1">
        <v>494783</v>
      </c>
      <c r="J585" s="1" t="s">
        <v>341</v>
      </c>
      <c r="K585" s="1" t="s">
        <v>175</v>
      </c>
      <c r="L585" s="79" t="str">
        <f t="shared" si="0"/>
        <v>PI494783_s__Zambia_A_S</v>
      </c>
    </row>
    <row r="586" spans="1:12" ht="15.75" customHeight="1" x14ac:dyDescent="0.2">
      <c r="A586" s="1" t="s">
        <v>3198</v>
      </c>
      <c r="B586" s="1" t="s">
        <v>740</v>
      </c>
      <c r="C586" s="1" t="s">
        <v>740</v>
      </c>
      <c r="D586" s="1" t="s">
        <v>3198</v>
      </c>
      <c r="F586" s="78" t="s">
        <v>2956</v>
      </c>
      <c r="G586" s="1" t="s">
        <v>2954</v>
      </c>
      <c r="H586" s="5">
        <v>585</v>
      </c>
      <c r="I586" s="1">
        <v>259756</v>
      </c>
      <c r="J586" s="1" t="s">
        <v>1898</v>
      </c>
      <c r="K586" s="1" t="s">
        <v>279</v>
      </c>
      <c r="L586" s="79" t="str">
        <f t="shared" si="0"/>
        <v>PI259756_s__Venezuela_SA_NW</v>
      </c>
    </row>
    <row r="587" spans="1:12" ht="15.75" customHeight="1" x14ac:dyDescent="0.2">
      <c r="A587" s="1" t="s">
        <v>3234</v>
      </c>
      <c r="B587" s="1" t="s">
        <v>4500</v>
      </c>
      <c r="C587" s="1" t="s">
        <v>740</v>
      </c>
      <c r="D587" s="1" t="s">
        <v>3234</v>
      </c>
      <c r="F587" s="78" t="s">
        <v>3640</v>
      </c>
      <c r="G587" s="1" t="s">
        <v>3638</v>
      </c>
      <c r="H587" s="5">
        <v>586</v>
      </c>
      <c r="I587" s="1">
        <v>277213</v>
      </c>
      <c r="J587" s="1" t="s">
        <v>44</v>
      </c>
      <c r="K587" s="1" t="s">
        <v>45</v>
      </c>
      <c r="L587" s="79" t="str">
        <f t="shared" si="0"/>
        <v>PI277213_s__India_IN</v>
      </c>
    </row>
    <row r="588" spans="1:12" ht="15.75" customHeight="1" x14ac:dyDescent="0.2">
      <c r="A588" s="1" t="s">
        <v>4237</v>
      </c>
      <c r="B588" s="1" t="s">
        <v>5414</v>
      </c>
      <c r="C588" s="1" t="s">
        <v>741</v>
      </c>
      <c r="D588" s="1" t="s">
        <v>4237</v>
      </c>
      <c r="F588" s="78" t="s">
        <v>3079</v>
      </c>
      <c r="G588" s="1" t="s">
        <v>2993</v>
      </c>
      <c r="H588" s="5">
        <v>587</v>
      </c>
      <c r="I588" s="1">
        <v>269710</v>
      </c>
      <c r="J588" s="1" t="s">
        <v>1580</v>
      </c>
      <c r="K588" s="1" t="s">
        <v>1336</v>
      </c>
      <c r="L588" s="79" t="str">
        <f t="shared" si="0"/>
        <v>PI269710_1__Japan_NEA</v>
      </c>
    </row>
    <row r="589" spans="1:12" ht="15.75" customHeight="1" x14ac:dyDescent="0.2">
      <c r="A589" s="1" t="s">
        <v>4239</v>
      </c>
      <c r="B589" s="1" t="s">
        <v>5416</v>
      </c>
      <c r="C589" s="1" t="s">
        <v>741</v>
      </c>
      <c r="D589" s="1" t="s">
        <v>4239</v>
      </c>
      <c r="F589" s="78" t="s">
        <v>5400</v>
      </c>
      <c r="G589" s="1" t="s">
        <v>4380</v>
      </c>
      <c r="H589" s="5">
        <v>588</v>
      </c>
      <c r="I589" s="1">
        <v>393525</v>
      </c>
      <c r="J589" s="1" t="s">
        <v>858</v>
      </c>
      <c r="K589" s="1" t="s">
        <v>279</v>
      </c>
      <c r="L589" s="79" t="str">
        <f t="shared" si="0"/>
        <v>PI393525_1__Peru_SA_NW</v>
      </c>
    </row>
    <row r="590" spans="1:12" ht="15.75" customHeight="1" x14ac:dyDescent="0.2">
      <c r="A590" s="1" t="s">
        <v>3755</v>
      </c>
      <c r="B590" s="1" t="s">
        <v>744</v>
      </c>
      <c r="C590" s="1" t="s">
        <v>744</v>
      </c>
      <c r="D590" s="1" t="s">
        <v>3755</v>
      </c>
      <c r="F590" s="78" t="s">
        <v>3739</v>
      </c>
      <c r="G590" s="1" t="s">
        <v>3623</v>
      </c>
      <c r="H590" s="5">
        <v>589</v>
      </c>
      <c r="I590" s="1">
        <v>265489</v>
      </c>
      <c r="J590" s="1" t="s">
        <v>877</v>
      </c>
      <c r="K590" s="1" t="s">
        <v>86</v>
      </c>
      <c r="L590" s="79" t="str">
        <f t="shared" si="0"/>
        <v>PI265489_s__Brazil_SA_SE</v>
      </c>
    </row>
    <row r="591" spans="1:12" ht="15.75" customHeight="1" x14ac:dyDescent="0.2">
      <c r="A591" s="1" t="s">
        <v>4243</v>
      </c>
      <c r="B591" s="1" t="s">
        <v>745</v>
      </c>
      <c r="C591" s="1" t="s">
        <v>745</v>
      </c>
      <c r="D591" s="1" t="s">
        <v>4243</v>
      </c>
      <c r="F591" s="78" t="s">
        <v>5246</v>
      </c>
      <c r="G591" s="1" t="s">
        <v>4419</v>
      </c>
      <c r="H591" s="5">
        <v>590</v>
      </c>
      <c r="I591" s="1">
        <v>403806</v>
      </c>
      <c r="J591" s="1" t="s">
        <v>877</v>
      </c>
      <c r="K591" s="1" t="s">
        <v>86</v>
      </c>
      <c r="L591" s="79" t="str">
        <f t="shared" si="0"/>
        <v>PI403806_s__Brazil_SA_SE</v>
      </c>
    </row>
    <row r="592" spans="1:12" ht="15.75" customHeight="1" x14ac:dyDescent="0.2">
      <c r="A592" s="1" t="s">
        <v>4245</v>
      </c>
      <c r="B592" s="1" t="s">
        <v>746</v>
      </c>
      <c r="C592" s="1" t="s">
        <v>746</v>
      </c>
      <c r="D592" s="1" t="s">
        <v>4245</v>
      </c>
      <c r="F592" s="78" t="s">
        <v>5316</v>
      </c>
      <c r="G592" s="1" t="s">
        <v>3569</v>
      </c>
      <c r="H592" s="5">
        <v>591</v>
      </c>
      <c r="I592" s="1">
        <v>262102</v>
      </c>
      <c r="J592" s="1" t="s">
        <v>1480</v>
      </c>
      <c r="K592" s="1" t="s">
        <v>279</v>
      </c>
      <c r="L592" s="79" t="str">
        <f t="shared" si="0"/>
        <v>PI262102_s__Bolivia_SA_NW</v>
      </c>
    </row>
    <row r="593" spans="1:12" ht="15.75" customHeight="1" x14ac:dyDescent="0.2">
      <c r="A593" s="1" t="s">
        <v>4247</v>
      </c>
      <c r="B593" s="1" t="s">
        <v>5136</v>
      </c>
      <c r="C593" s="1" t="s">
        <v>746</v>
      </c>
      <c r="D593" s="1" t="s">
        <v>4247</v>
      </c>
      <c r="F593" s="78" t="s">
        <v>3827</v>
      </c>
      <c r="G593" s="1" t="s">
        <v>3824</v>
      </c>
      <c r="H593" s="5">
        <v>592</v>
      </c>
      <c r="I593" s="1">
        <v>407669</v>
      </c>
      <c r="J593" s="1" t="s">
        <v>1881</v>
      </c>
      <c r="K593" s="1" t="s">
        <v>1337</v>
      </c>
      <c r="L593" s="79" t="str">
        <f t="shared" si="0"/>
        <v>PI407669_s__Thailand_SEA</v>
      </c>
    </row>
    <row r="594" spans="1:12" ht="15.75" customHeight="1" x14ac:dyDescent="0.2">
      <c r="A594" s="1" t="s">
        <v>2986</v>
      </c>
      <c r="B594" s="1" t="s">
        <v>747</v>
      </c>
      <c r="C594" s="1" t="s">
        <v>747</v>
      </c>
      <c r="D594" s="1" t="s">
        <v>2986</v>
      </c>
      <c r="F594" s="78" t="s">
        <v>4730</v>
      </c>
      <c r="G594" s="1" t="s">
        <v>3549</v>
      </c>
      <c r="H594" s="5">
        <v>593</v>
      </c>
      <c r="I594" s="1">
        <v>262027</v>
      </c>
      <c r="J594" s="1" t="s">
        <v>877</v>
      </c>
      <c r="K594" s="1" t="s">
        <v>86</v>
      </c>
      <c r="L594" s="79" t="str">
        <f t="shared" si="0"/>
        <v>PI262027_s__Brazil_SA_SE</v>
      </c>
    </row>
    <row r="595" spans="1:12" ht="15.75" customHeight="1" x14ac:dyDescent="0.2">
      <c r="A595" s="1" t="s">
        <v>4250</v>
      </c>
      <c r="B595" s="1" t="s">
        <v>749</v>
      </c>
      <c r="C595" s="1" t="s">
        <v>749</v>
      </c>
      <c r="D595" s="1" t="s">
        <v>4250</v>
      </c>
      <c r="F595" s="78" t="s">
        <v>4343</v>
      </c>
      <c r="G595" s="1" t="s">
        <v>2802</v>
      </c>
      <c r="H595" s="5">
        <v>594</v>
      </c>
      <c r="I595" s="1">
        <v>418225</v>
      </c>
      <c r="J595" s="1" t="s">
        <v>73</v>
      </c>
      <c r="K595" s="1" t="s">
        <v>86</v>
      </c>
      <c r="L595" s="79" t="str">
        <f t="shared" si="0"/>
        <v>PI418225_s__Argentina_SA_SE</v>
      </c>
    </row>
    <row r="596" spans="1:12" ht="15.75" customHeight="1" x14ac:dyDescent="0.2">
      <c r="A596" s="1" t="s">
        <v>4252</v>
      </c>
      <c r="B596" s="1" t="s">
        <v>5147</v>
      </c>
      <c r="C596" s="1" t="s">
        <v>749</v>
      </c>
      <c r="D596" s="1" t="s">
        <v>4252</v>
      </c>
      <c r="F596" s="78" t="s">
        <v>4475</v>
      </c>
      <c r="G596" s="1" t="s">
        <v>3251</v>
      </c>
      <c r="H596" s="5">
        <v>595</v>
      </c>
      <c r="I596" s="1">
        <v>338556</v>
      </c>
      <c r="J596" s="1" t="s">
        <v>877</v>
      </c>
      <c r="K596" s="1" t="s">
        <v>86</v>
      </c>
      <c r="L596" s="79" t="str">
        <f t="shared" si="0"/>
        <v>PI338556_s__Brazil_SA_SE</v>
      </c>
    </row>
    <row r="597" spans="1:12" ht="15.75" customHeight="1" x14ac:dyDescent="0.2">
      <c r="A597" s="1" t="s">
        <v>4255</v>
      </c>
      <c r="B597" s="1" t="s">
        <v>5149</v>
      </c>
      <c r="C597" s="1" t="s">
        <v>749</v>
      </c>
      <c r="D597" s="1" t="s">
        <v>4255</v>
      </c>
      <c r="F597" s="78" t="s">
        <v>1871</v>
      </c>
      <c r="G597" s="1" t="s">
        <v>1869</v>
      </c>
      <c r="H597" s="5">
        <v>596</v>
      </c>
      <c r="I597" s="1">
        <v>291985</v>
      </c>
      <c r="J597" s="1" t="s">
        <v>906</v>
      </c>
      <c r="K597" s="1" t="s">
        <v>1334</v>
      </c>
      <c r="L597" s="79" t="str">
        <f t="shared" si="0"/>
        <v>PI291985_s__Israel_ME</v>
      </c>
    </row>
    <row r="598" spans="1:12" ht="15.75" customHeight="1" x14ac:dyDescent="0.2">
      <c r="A598" s="1" t="s">
        <v>2003</v>
      </c>
      <c r="B598" s="1" t="s">
        <v>752</v>
      </c>
      <c r="C598" s="1" t="s">
        <v>752</v>
      </c>
      <c r="D598" s="1" t="s">
        <v>2003</v>
      </c>
      <c r="F598" s="78" t="s">
        <v>1986</v>
      </c>
      <c r="G598" s="1" t="s">
        <v>1984</v>
      </c>
      <c r="H598" s="5">
        <v>597</v>
      </c>
      <c r="I598" s="1">
        <v>343375</v>
      </c>
      <c r="J598" s="1" t="s">
        <v>906</v>
      </c>
      <c r="K598" s="1" t="s">
        <v>1334</v>
      </c>
      <c r="L598" s="79" t="str">
        <f t="shared" si="0"/>
        <v>PI343375_s__Israel_ME</v>
      </c>
    </row>
    <row r="599" spans="1:12" ht="15.75" customHeight="1" x14ac:dyDescent="0.2">
      <c r="A599" s="1" t="s">
        <v>1652</v>
      </c>
      <c r="B599" s="1" t="s">
        <v>753</v>
      </c>
      <c r="C599" s="1" t="s">
        <v>753</v>
      </c>
      <c r="D599" s="1" t="s">
        <v>1652</v>
      </c>
      <c r="F599" s="78" t="s">
        <v>3478</v>
      </c>
      <c r="G599" s="1" t="s">
        <v>3474</v>
      </c>
      <c r="H599" s="5">
        <v>598</v>
      </c>
      <c r="I599" s="1">
        <v>292305</v>
      </c>
      <c r="J599" s="1" t="s">
        <v>73</v>
      </c>
      <c r="K599" s="1" t="s">
        <v>86</v>
      </c>
      <c r="L599" s="79" t="str">
        <f t="shared" si="0"/>
        <v>PI292305_s__Argentina_SA_SE</v>
      </c>
    </row>
    <row r="600" spans="1:12" ht="15.75" customHeight="1" x14ac:dyDescent="0.2">
      <c r="A600" s="1" t="s">
        <v>2170</v>
      </c>
      <c r="B600" s="1" t="s">
        <v>754</v>
      </c>
      <c r="C600" s="1" t="s">
        <v>754</v>
      </c>
      <c r="D600" s="1" t="s">
        <v>2170</v>
      </c>
      <c r="F600" s="78" t="s">
        <v>1639</v>
      </c>
      <c r="G600" s="1" t="s">
        <v>1637</v>
      </c>
      <c r="H600" s="5">
        <v>599</v>
      </c>
      <c r="I600" s="1">
        <v>355278</v>
      </c>
      <c r="J600" s="1" t="s">
        <v>1584</v>
      </c>
      <c r="K600" s="1" t="s">
        <v>1335</v>
      </c>
      <c r="L600" s="79" t="str">
        <f t="shared" si="0"/>
        <v>PI355278_1__Mexico_NA</v>
      </c>
    </row>
    <row r="601" spans="1:12" ht="15.75" customHeight="1" x14ac:dyDescent="0.2">
      <c r="A601" s="1" t="s">
        <v>4231</v>
      </c>
      <c r="B601" s="1" t="s">
        <v>5342</v>
      </c>
      <c r="C601" s="1" t="s">
        <v>754</v>
      </c>
      <c r="D601" s="1" t="s">
        <v>4231</v>
      </c>
      <c r="F601" s="78" t="s">
        <v>3532</v>
      </c>
      <c r="G601" s="1" t="s">
        <v>3529</v>
      </c>
      <c r="H601" s="5">
        <v>600</v>
      </c>
      <c r="I601" s="1">
        <v>294647</v>
      </c>
      <c r="J601" s="1" t="s">
        <v>1881</v>
      </c>
      <c r="K601" s="1" t="s">
        <v>1337</v>
      </c>
      <c r="L601" s="79" t="str">
        <f t="shared" si="0"/>
        <v>PI294647_1__Thailand_SEA</v>
      </c>
    </row>
    <row r="602" spans="1:12" ht="15.75" customHeight="1" x14ac:dyDescent="0.2">
      <c r="A602" s="1" t="s">
        <v>2109</v>
      </c>
      <c r="B602" s="1" t="s">
        <v>2110</v>
      </c>
      <c r="C602" s="1" t="s">
        <v>754</v>
      </c>
      <c r="D602" s="1" t="s">
        <v>2109</v>
      </c>
      <c r="F602" s="78" t="s">
        <v>5158</v>
      </c>
      <c r="G602" s="1" t="s">
        <v>4339</v>
      </c>
      <c r="H602" s="5">
        <v>601</v>
      </c>
      <c r="I602" s="1">
        <v>365523</v>
      </c>
      <c r="J602" s="1" t="s">
        <v>1881</v>
      </c>
      <c r="K602" s="1" t="s">
        <v>1337</v>
      </c>
      <c r="L602" s="79" t="str">
        <f t="shared" si="0"/>
        <v>PI365523_s__Thailand_SEA</v>
      </c>
    </row>
    <row r="603" spans="1:12" ht="15.75" customHeight="1" x14ac:dyDescent="0.2">
      <c r="A603" s="1" t="s">
        <v>682</v>
      </c>
      <c r="B603" s="1" t="s">
        <v>683</v>
      </c>
      <c r="C603" s="1" t="s">
        <v>683</v>
      </c>
      <c r="D603" s="1" t="s">
        <v>682</v>
      </c>
      <c r="F603" s="78" t="s">
        <v>1058</v>
      </c>
      <c r="G603" s="1" t="s">
        <v>1056</v>
      </c>
      <c r="H603" s="5">
        <v>602</v>
      </c>
      <c r="I603" s="1">
        <v>295174</v>
      </c>
      <c r="J603" s="1" t="s">
        <v>906</v>
      </c>
      <c r="K603" s="1" t="s">
        <v>1334</v>
      </c>
      <c r="L603" s="79" t="str">
        <f t="shared" si="0"/>
        <v>PI295174_1__Israel_ME</v>
      </c>
    </row>
    <row r="604" spans="1:12" ht="15.75" customHeight="1" x14ac:dyDescent="0.2">
      <c r="A604" s="1" t="s">
        <v>1430</v>
      </c>
      <c r="B604" s="1" t="s">
        <v>757</v>
      </c>
      <c r="C604" s="1" t="s">
        <v>757</v>
      </c>
      <c r="D604" s="1" t="s">
        <v>1430</v>
      </c>
      <c r="F604" s="78" t="s">
        <v>5366</v>
      </c>
      <c r="G604" s="1" t="s">
        <v>4378</v>
      </c>
      <c r="H604" s="5">
        <v>603</v>
      </c>
      <c r="I604" s="1">
        <v>393520</v>
      </c>
      <c r="J604" s="1" t="s">
        <v>858</v>
      </c>
      <c r="K604" s="1" t="s">
        <v>279</v>
      </c>
      <c r="L604" s="79" t="str">
        <f t="shared" si="0"/>
        <v>PI393520_s__Peru_SA_NW</v>
      </c>
    </row>
    <row r="605" spans="1:12" ht="15.75" customHeight="1" x14ac:dyDescent="0.2">
      <c r="A605" s="1" t="s">
        <v>1434</v>
      </c>
      <c r="B605" s="1" t="s">
        <v>1435</v>
      </c>
      <c r="C605" s="1" t="s">
        <v>757</v>
      </c>
      <c r="D605" s="1" t="s">
        <v>1434</v>
      </c>
      <c r="F605" s="78" t="s">
        <v>1423</v>
      </c>
      <c r="G605" s="1" t="s">
        <v>1421</v>
      </c>
      <c r="H605" s="5">
        <v>604</v>
      </c>
      <c r="I605" s="1">
        <v>295186</v>
      </c>
      <c r="J605" s="1" t="s">
        <v>906</v>
      </c>
      <c r="K605" s="1" t="s">
        <v>1334</v>
      </c>
      <c r="L605" s="79" t="str">
        <f t="shared" si="0"/>
        <v>PI295186_s__Israel_ME</v>
      </c>
    </row>
    <row r="606" spans="1:12" ht="15.75" customHeight="1" x14ac:dyDescent="0.2">
      <c r="A606" s="1" t="s">
        <v>4264</v>
      </c>
      <c r="B606" s="1" t="s">
        <v>759</v>
      </c>
      <c r="C606" s="1" t="s">
        <v>759</v>
      </c>
      <c r="D606" s="1" t="s">
        <v>4264</v>
      </c>
      <c r="F606" s="78" t="s">
        <v>5240</v>
      </c>
      <c r="G606" s="1" t="s">
        <v>4417</v>
      </c>
      <c r="H606" s="5">
        <v>605</v>
      </c>
      <c r="I606" s="1">
        <v>403799</v>
      </c>
      <c r="J606" s="1" t="s">
        <v>877</v>
      </c>
      <c r="K606" s="1" t="s">
        <v>86</v>
      </c>
      <c r="L606" s="79" t="str">
        <f t="shared" si="0"/>
        <v>PI403799_s__Brazil_SA_SE</v>
      </c>
    </row>
    <row r="607" spans="1:12" ht="15.75" customHeight="1" x14ac:dyDescent="0.2">
      <c r="A607" s="1" t="s">
        <v>3182</v>
      </c>
      <c r="B607" s="1" t="s">
        <v>4535</v>
      </c>
      <c r="C607" s="1" t="s">
        <v>759</v>
      </c>
      <c r="D607" s="1" t="s">
        <v>3182</v>
      </c>
      <c r="F607" s="78" t="s">
        <v>3289</v>
      </c>
      <c r="G607" s="1" t="s">
        <v>3286</v>
      </c>
      <c r="H607" s="5">
        <v>606</v>
      </c>
      <c r="I607" s="1">
        <v>295195</v>
      </c>
      <c r="J607" s="1" t="s">
        <v>906</v>
      </c>
      <c r="K607" s="1" t="s">
        <v>1334</v>
      </c>
      <c r="L607" s="79" t="str">
        <f t="shared" si="0"/>
        <v>PI295195_s__Israel_ME</v>
      </c>
    </row>
    <row r="608" spans="1:12" ht="15.75" customHeight="1" x14ac:dyDescent="0.2">
      <c r="A608" s="1" t="s">
        <v>4267</v>
      </c>
      <c r="B608" s="1" t="s">
        <v>762</v>
      </c>
      <c r="C608" s="1" t="s">
        <v>762</v>
      </c>
      <c r="D608" s="1" t="s">
        <v>4267</v>
      </c>
      <c r="F608" s="78" t="s">
        <v>3110</v>
      </c>
      <c r="G608" s="1" t="s">
        <v>3108</v>
      </c>
      <c r="H608" s="5">
        <v>607</v>
      </c>
      <c r="I608" s="1">
        <v>407667</v>
      </c>
      <c r="J608" s="1" t="s">
        <v>1881</v>
      </c>
      <c r="K608" s="1" t="s">
        <v>1337</v>
      </c>
      <c r="L608" s="79" t="str">
        <f t="shared" si="0"/>
        <v>PI407667_1__Thailand_SEA</v>
      </c>
    </row>
    <row r="609" spans="1:12" ht="15.75" customHeight="1" x14ac:dyDescent="0.2">
      <c r="A609" s="1" t="s">
        <v>3251</v>
      </c>
      <c r="B609" s="1" t="s">
        <v>763</v>
      </c>
      <c r="C609" s="1" t="s">
        <v>763</v>
      </c>
      <c r="D609" s="1" t="s">
        <v>3251</v>
      </c>
      <c r="F609" s="78" t="s">
        <v>5433</v>
      </c>
      <c r="G609" s="1" t="s">
        <v>4907</v>
      </c>
      <c r="H609" s="5">
        <v>608</v>
      </c>
      <c r="I609" s="1">
        <v>494795</v>
      </c>
      <c r="J609" s="1" t="s">
        <v>341</v>
      </c>
      <c r="K609" s="1" t="s">
        <v>175</v>
      </c>
      <c r="L609" s="79" t="str">
        <f t="shared" si="0"/>
        <v>PI494795_s__Zambia_A_S</v>
      </c>
    </row>
    <row r="610" spans="1:12" ht="15.75" customHeight="1" x14ac:dyDescent="0.2">
      <c r="A610" s="1" t="s">
        <v>1471</v>
      </c>
      <c r="B610" s="1" t="s">
        <v>764</v>
      </c>
      <c r="C610" s="1" t="s">
        <v>764</v>
      </c>
      <c r="D610" s="1" t="s">
        <v>1471</v>
      </c>
      <c r="F610" s="78" t="s">
        <v>1769</v>
      </c>
      <c r="G610" s="1" t="s">
        <v>1765</v>
      </c>
      <c r="H610" s="5">
        <v>609</v>
      </c>
      <c r="I610" s="1">
        <v>261904</v>
      </c>
      <c r="J610" s="1" t="s">
        <v>1480</v>
      </c>
      <c r="K610" s="1" t="s">
        <v>279</v>
      </c>
      <c r="L610" s="79" t="str">
        <f t="shared" si="0"/>
        <v>PI261904_s__Bolivia_SA_NW</v>
      </c>
    </row>
    <row r="611" spans="1:12" ht="15.75" customHeight="1" x14ac:dyDescent="0.2">
      <c r="A611" s="1" t="s">
        <v>4269</v>
      </c>
      <c r="B611" s="1" t="s">
        <v>765</v>
      </c>
      <c r="C611" s="1" t="s">
        <v>765</v>
      </c>
      <c r="D611" s="1" t="s">
        <v>4269</v>
      </c>
      <c r="F611" s="78" t="s">
        <v>1067</v>
      </c>
      <c r="G611" s="1" t="s">
        <v>1063</v>
      </c>
      <c r="H611" s="5">
        <v>610</v>
      </c>
      <c r="I611" s="1">
        <v>494808</v>
      </c>
      <c r="J611" s="1" t="s">
        <v>341</v>
      </c>
      <c r="K611" s="1" t="s">
        <v>175</v>
      </c>
      <c r="L611" s="79" t="str">
        <f t="shared" si="0"/>
        <v>PI494808_s__Zambia_A_S</v>
      </c>
    </row>
    <row r="612" spans="1:12" ht="15.75" customHeight="1" x14ac:dyDescent="0.2">
      <c r="A612" s="1" t="s">
        <v>4271</v>
      </c>
      <c r="B612" s="1" t="s">
        <v>5312</v>
      </c>
      <c r="C612" s="1" t="s">
        <v>765</v>
      </c>
      <c r="D612" s="1" t="s">
        <v>4271</v>
      </c>
      <c r="F612" s="78" t="s">
        <v>5326</v>
      </c>
      <c r="G612" s="1" t="s">
        <v>3467</v>
      </c>
      <c r="H612" s="5">
        <v>611</v>
      </c>
      <c r="I612" s="1">
        <v>261911</v>
      </c>
      <c r="J612" s="1" t="s">
        <v>1480</v>
      </c>
      <c r="K612" s="1" t="s">
        <v>279</v>
      </c>
      <c r="L612" s="79" t="str">
        <f t="shared" si="0"/>
        <v>PI261911_s__Bolivia_SA_NW</v>
      </c>
    </row>
    <row r="613" spans="1:12" ht="15.75" customHeight="1" x14ac:dyDescent="0.2">
      <c r="A613" s="1" t="s">
        <v>1476</v>
      </c>
      <c r="B613" s="1" t="s">
        <v>767</v>
      </c>
      <c r="C613" s="1" t="s">
        <v>767</v>
      </c>
      <c r="D613" s="1" t="s">
        <v>1476</v>
      </c>
      <c r="F613" s="78" t="s">
        <v>1389</v>
      </c>
      <c r="G613" s="1" t="s">
        <v>1388</v>
      </c>
      <c r="H613" s="5">
        <v>612</v>
      </c>
      <c r="I613" s="1">
        <v>494813</v>
      </c>
      <c r="J613" s="1" t="s">
        <v>341</v>
      </c>
      <c r="K613" s="1" t="s">
        <v>175</v>
      </c>
      <c r="L613" s="79" t="str">
        <f t="shared" si="0"/>
        <v>PI494813_s__Zambia_A_S</v>
      </c>
    </row>
    <row r="614" spans="1:12" ht="15.75" customHeight="1" x14ac:dyDescent="0.2">
      <c r="A614" s="1" t="s">
        <v>4274</v>
      </c>
      <c r="B614" s="1" t="s">
        <v>769</v>
      </c>
      <c r="C614" s="1" t="s">
        <v>769</v>
      </c>
      <c r="D614" s="1" t="s">
        <v>4274</v>
      </c>
      <c r="F614" s="78" t="s">
        <v>5266</v>
      </c>
      <c r="G614" s="1" t="s">
        <v>3471</v>
      </c>
      <c r="H614" s="5">
        <v>613</v>
      </c>
      <c r="I614" s="1">
        <v>261919</v>
      </c>
      <c r="J614" s="1" t="s">
        <v>73</v>
      </c>
      <c r="K614" s="1" t="s">
        <v>86</v>
      </c>
      <c r="L614" s="79" t="str">
        <f t="shared" si="0"/>
        <v>PI261919_1__Argentina_SA_SE</v>
      </c>
    </row>
    <row r="615" spans="1:12" ht="15.75" customHeight="1" x14ac:dyDescent="0.2">
      <c r="A615" s="1" t="s">
        <v>4278</v>
      </c>
      <c r="B615" s="1" t="s">
        <v>770</v>
      </c>
      <c r="C615" s="1" t="s">
        <v>770</v>
      </c>
      <c r="D615" s="1" t="s">
        <v>4278</v>
      </c>
      <c r="F615" s="78" t="s">
        <v>5397</v>
      </c>
      <c r="G615" s="1" t="s">
        <v>4911</v>
      </c>
      <c r="H615" s="5">
        <v>614</v>
      </c>
      <c r="I615" s="1">
        <v>496401</v>
      </c>
      <c r="J615" s="1" t="s">
        <v>386</v>
      </c>
      <c r="K615" s="1" t="s">
        <v>107</v>
      </c>
      <c r="L615" s="79" t="str">
        <f t="shared" si="0"/>
        <v>PI496401_s__Burkina_Faso_A_NW</v>
      </c>
    </row>
    <row r="616" spans="1:12" ht="15.75" customHeight="1" x14ac:dyDescent="0.2">
      <c r="A616" s="1" t="s">
        <v>4294</v>
      </c>
      <c r="B616" s="1" t="s">
        <v>771</v>
      </c>
      <c r="C616" s="1" t="s">
        <v>771</v>
      </c>
      <c r="D616" s="1" t="s">
        <v>4294</v>
      </c>
      <c r="F616" s="78" t="s">
        <v>4775</v>
      </c>
      <c r="G616" s="1" t="s">
        <v>3485</v>
      </c>
      <c r="H616" s="5">
        <v>615</v>
      </c>
      <c r="I616" s="1">
        <v>261924</v>
      </c>
      <c r="J616" s="1" t="s">
        <v>73</v>
      </c>
      <c r="K616" s="1" t="s">
        <v>86</v>
      </c>
      <c r="L616" s="79" t="str">
        <f t="shared" si="0"/>
        <v>PI261924_s__Argentina_SA_SE</v>
      </c>
    </row>
    <row r="617" spans="1:12" ht="15.75" customHeight="1" x14ac:dyDescent="0.2">
      <c r="A617" s="1" t="s">
        <v>4297</v>
      </c>
      <c r="B617" s="1" t="s">
        <v>5070</v>
      </c>
      <c r="C617" s="1" t="s">
        <v>771</v>
      </c>
      <c r="D617" s="1" t="s">
        <v>4297</v>
      </c>
      <c r="F617" s="78" t="s">
        <v>5396</v>
      </c>
      <c r="G617" s="1" t="s">
        <v>4914</v>
      </c>
      <c r="H617" s="5">
        <v>616</v>
      </c>
      <c r="I617" s="1">
        <v>496406</v>
      </c>
      <c r="J617" s="1" t="s">
        <v>386</v>
      </c>
      <c r="K617" s="1" t="s">
        <v>107</v>
      </c>
      <c r="L617" s="79" t="str">
        <f t="shared" si="0"/>
        <v>PI496406_s__Burkina_Faso_A_NW</v>
      </c>
    </row>
    <row r="618" spans="1:12" ht="15.75" customHeight="1" x14ac:dyDescent="0.2">
      <c r="A618" s="1" t="s">
        <v>4301</v>
      </c>
      <c r="B618" s="1" t="s">
        <v>5117</v>
      </c>
      <c r="C618" s="1" t="s">
        <v>771</v>
      </c>
      <c r="D618" s="1" t="s">
        <v>4301</v>
      </c>
      <c r="F618" s="78" t="s">
        <v>5099</v>
      </c>
      <c r="G618" s="1" t="s">
        <v>3489</v>
      </c>
      <c r="H618" s="5">
        <v>617</v>
      </c>
      <c r="I618" s="1">
        <v>261933</v>
      </c>
      <c r="J618" s="1" t="s">
        <v>296</v>
      </c>
      <c r="K618" s="1" t="s">
        <v>86</v>
      </c>
      <c r="L618" s="79" t="str">
        <f t="shared" si="0"/>
        <v>PI261933_s__Paraguay_SA_SE</v>
      </c>
    </row>
    <row r="619" spans="1:12" ht="15.75" customHeight="1" x14ac:dyDescent="0.2">
      <c r="A619" s="1" t="s">
        <v>4299</v>
      </c>
      <c r="B619" s="1" t="s">
        <v>5073</v>
      </c>
      <c r="C619" s="1" t="s">
        <v>771</v>
      </c>
      <c r="D619" s="1" t="s">
        <v>4299</v>
      </c>
      <c r="F619" s="78" t="s">
        <v>5395</v>
      </c>
      <c r="G619" s="1" t="s">
        <v>4916</v>
      </c>
      <c r="H619" s="5">
        <v>618</v>
      </c>
      <c r="I619" s="1">
        <v>496422</v>
      </c>
      <c r="J619" s="1" t="s">
        <v>386</v>
      </c>
      <c r="K619" s="1" t="s">
        <v>107</v>
      </c>
      <c r="L619" s="79" t="str">
        <f t="shared" si="0"/>
        <v>PI496422_s__Burkina_Faso_A_NW</v>
      </c>
    </row>
    <row r="620" spans="1:12" ht="15.75" customHeight="1" x14ac:dyDescent="0.2">
      <c r="A620" s="1" t="s">
        <v>1447</v>
      </c>
      <c r="B620" s="1" t="s">
        <v>772</v>
      </c>
      <c r="C620" s="1" t="s">
        <v>772</v>
      </c>
      <c r="D620" s="1" t="s">
        <v>1447</v>
      </c>
      <c r="F620" s="78" t="s">
        <v>5068</v>
      </c>
      <c r="G620" s="1" t="s">
        <v>3494</v>
      </c>
      <c r="H620" s="5">
        <v>619</v>
      </c>
      <c r="I620" s="1">
        <v>261940</v>
      </c>
      <c r="J620" s="1" t="s">
        <v>296</v>
      </c>
      <c r="K620" s="1" t="s">
        <v>86</v>
      </c>
      <c r="L620" s="79" t="str">
        <f t="shared" si="0"/>
        <v>PI261940_s__Paraguay_SA_SE</v>
      </c>
    </row>
    <row r="621" spans="1:12" ht="15.75" customHeight="1" x14ac:dyDescent="0.2">
      <c r="A621" s="1" t="s">
        <v>4305</v>
      </c>
      <c r="B621" s="1" t="s">
        <v>774</v>
      </c>
      <c r="C621" s="1" t="s">
        <v>774</v>
      </c>
      <c r="D621" s="1" t="s">
        <v>4305</v>
      </c>
      <c r="F621" s="78" t="s">
        <v>3936</v>
      </c>
      <c r="G621" s="1" t="s">
        <v>3933</v>
      </c>
      <c r="H621" s="5">
        <v>620</v>
      </c>
      <c r="I621" s="1">
        <v>496436</v>
      </c>
      <c r="J621" s="1" t="s">
        <v>386</v>
      </c>
      <c r="K621" s="1" t="s">
        <v>107</v>
      </c>
      <c r="L621" s="79" t="str">
        <f t="shared" si="0"/>
        <v>PI496436_s__Burkina_Faso_A_NW</v>
      </c>
    </row>
    <row r="622" spans="1:12" ht="15.75" customHeight="1" x14ac:dyDescent="0.2">
      <c r="A622" s="1" t="s">
        <v>1984</v>
      </c>
      <c r="B622" s="1" t="s">
        <v>777</v>
      </c>
      <c r="C622" s="1" t="s">
        <v>777</v>
      </c>
      <c r="D622" s="1" t="s">
        <v>1984</v>
      </c>
      <c r="F622" s="78" t="s">
        <v>5271</v>
      </c>
      <c r="G622" s="1" t="s">
        <v>3482</v>
      </c>
      <c r="H622" s="5">
        <v>621</v>
      </c>
      <c r="I622" s="1">
        <v>261942</v>
      </c>
      <c r="J622" s="1" t="s">
        <v>296</v>
      </c>
      <c r="K622" s="1" t="s">
        <v>86</v>
      </c>
      <c r="L622" s="79" t="str">
        <f t="shared" si="0"/>
        <v>PI261942_s__Paraguay_SA_SE</v>
      </c>
    </row>
    <row r="623" spans="1:12" ht="15.75" customHeight="1" x14ac:dyDescent="0.2">
      <c r="A623" s="1" t="s">
        <v>2263</v>
      </c>
      <c r="B623" s="1" t="s">
        <v>778</v>
      </c>
      <c r="C623" s="1" t="s">
        <v>778</v>
      </c>
      <c r="D623" s="1" t="s">
        <v>2263</v>
      </c>
      <c r="F623" s="78" t="s">
        <v>923</v>
      </c>
      <c r="G623" s="1" t="s">
        <v>920</v>
      </c>
      <c r="H623" s="5">
        <v>622</v>
      </c>
      <c r="I623" s="1">
        <v>496448</v>
      </c>
      <c r="J623" s="1" t="s">
        <v>386</v>
      </c>
      <c r="K623" s="1" t="s">
        <v>107</v>
      </c>
      <c r="L623" s="79" t="str">
        <f t="shared" si="0"/>
        <v>PI496448_s__Burkina_Faso_A_NW</v>
      </c>
    </row>
    <row r="624" spans="1:12" ht="15.75" customHeight="1" x14ac:dyDescent="0.2">
      <c r="A624" s="1" t="s">
        <v>4310</v>
      </c>
      <c r="B624" s="1" t="s">
        <v>5500</v>
      </c>
      <c r="C624" s="1" t="s">
        <v>778</v>
      </c>
      <c r="D624" s="1" t="s">
        <v>4310</v>
      </c>
      <c r="F624" s="78" t="s">
        <v>4557</v>
      </c>
      <c r="G624" s="1" t="s">
        <v>3218</v>
      </c>
      <c r="H624" s="5">
        <v>623</v>
      </c>
      <c r="I624" s="1">
        <v>261949</v>
      </c>
      <c r="J624" s="1" t="s">
        <v>296</v>
      </c>
      <c r="K624" s="1" t="s">
        <v>86</v>
      </c>
      <c r="L624" s="79" t="str">
        <f t="shared" si="0"/>
        <v>PI261949_1__Paraguay_SA_SE</v>
      </c>
    </row>
    <row r="625" spans="1:12" ht="15.75" customHeight="1" x14ac:dyDescent="0.2">
      <c r="A625" s="1" t="s">
        <v>1819</v>
      </c>
      <c r="B625" s="1" t="s">
        <v>781</v>
      </c>
      <c r="C625" s="1" t="s">
        <v>781</v>
      </c>
      <c r="D625" s="1" t="s">
        <v>1819</v>
      </c>
      <c r="F625" s="78" t="s">
        <v>1713</v>
      </c>
      <c r="G625" s="1" t="s">
        <v>1711</v>
      </c>
      <c r="H625" s="5">
        <v>624</v>
      </c>
      <c r="I625" s="1">
        <v>505573</v>
      </c>
      <c r="J625" s="1" t="s">
        <v>341</v>
      </c>
      <c r="K625" s="1" t="s">
        <v>175</v>
      </c>
      <c r="L625" s="79" t="str">
        <f t="shared" si="0"/>
        <v>PI505573_1__Zambia_A_S</v>
      </c>
    </row>
    <row r="626" spans="1:12" ht="15.75" customHeight="1" x14ac:dyDescent="0.2">
      <c r="A626" s="1" t="s">
        <v>1518</v>
      </c>
      <c r="B626" s="1" t="s">
        <v>782</v>
      </c>
      <c r="C626" s="1" t="s">
        <v>782</v>
      </c>
      <c r="D626" s="1" t="s">
        <v>1518</v>
      </c>
      <c r="F626" s="78" t="s">
        <v>5180</v>
      </c>
      <c r="G626" s="1" t="s">
        <v>3504</v>
      </c>
      <c r="H626" s="5">
        <v>625</v>
      </c>
      <c r="I626" s="1">
        <v>261971</v>
      </c>
      <c r="J626" s="1" t="s">
        <v>296</v>
      </c>
      <c r="K626" s="1" t="s">
        <v>86</v>
      </c>
      <c r="L626" s="79" t="str">
        <f t="shared" si="0"/>
        <v>PI261971_1__Paraguay_SA_SE</v>
      </c>
    </row>
    <row r="627" spans="1:12" ht="15.75" customHeight="1" x14ac:dyDescent="0.2">
      <c r="A627" s="1" t="s">
        <v>1524</v>
      </c>
      <c r="B627" s="1" t="s">
        <v>1525</v>
      </c>
      <c r="C627" s="1" t="s">
        <v>782</v>
      </c>
      <c r="D627" s="1" t="s">
        <v>1524</v>
      </c>
      <c r="F627" s="78" t="s">
        <v>3915</v>
      </c>
      <c r="G627" s="1" t="s">
        <v>3911</v>
      </c>
      <c r="H627" s="5">
        <v>626</v>
      </c>
      <c r="I627" s="1">
        <v>505965</v>
      </c>
      <c r="J627" s="1" t="s">
        <v>1915</v>
      </c>
      <c r="K627" s="1" t="s">
        <v>107</v>
      </c>
      <c r="L627" s="79" t="str">
        <f t="shared" si="0"/>
        <v>PI505965_s__Togo_A_NW</v>
      </c>
    </row>
    <row r="628" spans="1:12" ht="15.75" customHeight="1" x14ac:dyDescent="0.2">
      <c r="A628" s="15" t="s">
        <v>1522</v>
      </c>
      <c r="B628" s="15" t="s">
        <v>782</v>
      </c>
      <c r="C628" s="15" t="s">
        <v>782</v>
      </c>
      <c r="D628" s="15" t="s">
        <v>1522</v>
      </c>
      <c r="F628" s="78" t="s">
        <v>4031</v>
      </c>
      <c r="G628" s="1" t="s">
        <v>4027</v>
      </c>
      <c r="H628" s="5">
        <v>627</v>
      </c>
      <c r="I628" s="1">
        <v>505975</v>
      </c>
      <c r="J628" s="1" t="s">
        <v>1915</v>
      </c>
      <c r="K628" s="1" t="s">
        <v>107</v>
      </c>
      <c r="L628" s="79" t="str">
        <f t="shared" si="0"/>
        <v>PI505975_s__Togo_A_NW</v>
      </c>
    </row>
    <row r="629" spans="1:12" ht="15.75" customHeight="1" x14ac:dyDescent="0.2">
      <c r="A629" s="1" t="s">
        <v>2180</v>
      </c>
      <c r="B629" s="1" t="s">
        <v>783</v>
      </c>
      <c r="C629" s="1" t="s">
        <v>783</v>
      </c>
      <c r="D629" s="1" t="s">
        <v>2180</v>
      </c>
      <c r="F629" s="78" t="s">
        <v>5413</v>
      </c>
      <c r="G629" s="1" t="s">
        <v>3997</v>
      </c>
      <c r="H629" s="5">
        <v>628</v>
      </c>
      <c r="I629" s="1">
        <v>288210</v>
      </c>
      <c r="J629" s="1" t="s">
        <v>44</v>
      </c>
      <c r="K629" s="1" t="s">
        <v>45</v>
      </c>
      <c r="L629" s="79" t="str">
        <f t="shared" si="0"/>
        <v>PI288210_s__India_IN</v>
      </c>
    </row>
    <row r="630" spans="1:12" ht="15.75" customHeight="1" x14ac:dyDescent="0.2">
      <c r="A630" s="1" t="s">
        <v>1724</v>
      </c>
      <c r="B630" s="1" t="s">
        <v>784</v>
      </c>
      <c r="C630" s="1" t="s">
        <v>784</v>
      </c>
      <c r="D630" s="1" t="s">
        <v>1724</v>
      </c>
      <c r="F630" s="78" t="s">
        <v>5235</v>
      </c>
      <c r="G630" s="1" t="s">
        <v>3442</v>
      </c>
      <c r="H630" s="5">
        <v>629</v>
      </c>
      <c r="I630" s="1">
        <v>268665</v>
      </c>
      <c r="J630" s="1" t="s">
        <v>578</v>
      </c>
      <c r="K630" s="1" t="s">
        <v>816</v>
      </c>
      <c r="L630" s="79" t="str">
        <f t="shared" si="0"/>
        <v>PI268665_1__Sudan_A_NE</v>
      </c>
    </row>
    <row r="631" spans="1:12" ht="15.75" customHeight="1" x14ac:dyDescent="0.2">
      <c r="A631" s="1" t="s">
        <v>3554</v>
      </c>
      <c r="B631" s="1" t="s">
        <v>785</v>
      </c>
      <c r="C631" s="1" t="s">
        <v>785</v>
      </c>
      <c r="D631" s="1" t="s">
        <v>3554</v>
      </c>
      <c r="F631" s="78" t="s">
        <v>3164</v>
      </c>
      <c r="G631" s="1" t="s">
        <v>3161</v>
      </c>
      <c r="H631" s="5">
        <v>630</v>
      </c>
      <c r="I631" s="1">
        <v>288146</v>
      </c>
      <c r="J631" s="1" t="s">
        <v>44</v>
      </c>
      <c r="K631" s="1" t="s">
        <v>45</v>
      </c>
      <c r="L631" s="79" t="str">
        <f t="shared" si="0"/>
        <v>PI288146_s__India_IN</v>
      </c>
    </row>
    <row r="632" spans="1:12" ht="15.75" customHeight="1" x14ac:dyDescent="0.2">
      <c r="A632" s="1" t="s">
        <v>3544</v>
      </c>
      <c r="B632" s="1" t="s">
        <v>3545</v>
      </c>
      <c r="C632" s="1" t="s">
        <v>785</v>
      </c>
      <c r="D632" s="1" t="s">
        <v>3544</v>
      </c>
      <c r="F632" s="78" t="s">
        <v>5251</v>
      </c>
      <c r="G632" s="1" t="s">
        <v>4062</v>
      </c>
      <c r="H632" s="5">
        <v>631</v>
      </c>
      <c r="I632" s="1">
        <v>295234</v>
      </c>
      <c r="J632" s="1" t="s">
        <v>906</v>
      </c>
      <c r="K632" s="1" t="s">
        <v>1334</v>
      </c>
      <c r="L632" s="79" t="str">
        <f t="shared" si="0"/>
        <v>PI295234_s__Israel_ME</v>
      </c>
    </row>
    <row r="633" spans="1:12" ht="15.75" customHeight="1" x14ac:dyDescent="0.2">
      <c r="A633" s="1" t="s">
        <v>4319</v>
      </c>
      <c r="B633" s="1" t="s">
        <v>786</v>
      </c>
      <c r="C633" s="1" t="s">
        <v>786</v>
      </c>
      <c r="D633" s="1" t="s">
        <v>4319</v>
      </c>
      <c r="F633" s="78" t="s">
        <v>3837</v>
      </c>
      <c r="G633" s="1" t="s">
        <v>3835</v>
      </c>
      <c r="H633" s="5">
        <v>632</v>
      </c>
      <c r="I633" s="1">
        <v>415837</v>
      </c>
      <c r="J633" s="1" t="s">
        <v>1933</v>
      </c>
      <c r="K633" s="1" t="s">
        <v>1337</v>
      </c>
      <c r="L633" s="79" t="str">
        <f t="shared" si="0"/>
        <v>PI415837_s__Indonesia_SEA</v>
      </c>
    </row>
    <row r="634" spans="1:12" ht="15.75" customHeight="1" x14ac:dyDescent="0.2">
      <c r="A634" s="1" t="s">
        <v>1862</v>
      </c>
      <c r="B634" s="1" t="s">
        <v>1863</v>
      </c>
      <c r="C634" s="1" t="s">
        <v>786</v>
      </c>
      <c r="D634" s="1" t="s">
        <v>1862</v>
      </c>
      <c r="F634" s="78" t="s">
        <v>3035</v>
      </c>
      <c r="G634" s="1" t="s">
        <v>2996</v>
      </c>
      <c r="H634" s="5">
        <v>633</v>
      </c>
      <c r="I634" s="1">
        <v>295243</v>
      </c>
      <c r="J634" s="1" t="s">
        <v>906</v>
      </c>
      <c r="K634" s="1" t="s">
        <v>1334</v>
      </c>
      <c r="L634" s="79" t="str">
        <f t="shared" si="0"/>
        <v>PI295243_s__Israel_ME</v>
      </c>
    </row>
    <row r="635" spans="1:12" ht="15.75" customHeight="1" x14ac:dyDescent="0.2">
      <c r="A635" s="1" t="s">
        <v>1614</v>
      </c>
      <c r="B635" s="1" t="s">
        <v>787</v>
      </c>
      <c r="C635" s="1" t="s">
        <v>787</v>
      </c>
      <c r="D635" s="1" t="s">
        <v>1614</v>
      </c>
      <c r="F635" s="78" t="s">
        <v>4969</v>
      </c>
      <c r="G635" s="1" t="s">
        <v>4267</v>
      </c>
      <c r="H635" s="5">
        <v>634</v>
      </c>
      <c r="I635" s="1">
        <v>338555</v>
      </c>
      <c r="J635" s="1" t="s">
        <v>877</v>
      </c>
      <c r="K635" s="1" t="s">
        <v>86</v>
      </c>
      <c r="L635" s="79" t="str">
        <f t="shared" si="0"/>
        <v>PI338555_s__Brazil_SA_SE</v>
      </c>
    </row>
    <row r="636" spans="1:12" ht="15.75" customHeight="1" x14ac:dyDescent="0.2">
      <c r="A636" s="1" t="s">
        <v>1609</v>
      </c>
      <c r="B636" s="1" t="s">
        <v>788</v>
      </c>
      <c r="C636" s="1" t="s">
        <v>788</v>
      </c>
      <c r="D636" s="1" t="s">
        <v>1609</v>
      </c>
      <c r="F636" s="78" t="s">
        <v>1044</v>
      </c>
      <c r="G636" s="1" t="s">
        <v>1042</v>
      </c>
      <c r="H636" s="5">
        <v>635</v>
      </c>
      <c r="I636" s="1">
        <v>295250</v>
      </c>
      <c r="J636" s="1" t="s">
        <v>906</v>
      </c>
      <c r="K636" s="1" t="s">
        <v>1334</v>
      </c>
      <c r="L636" s="79" t="str">
        <f t="shared" si="0"/>
        <v>PI295250_1__Israel_ME</v>
      </c>
    </row>
    <row r="637" spans="1:12" ht="15.75" customHeight="1" x14ac:dyDescent="0.2">
      <c r="A637" s="1" t="s">
        <v>1637</v>
      </c>
      <c r="B637" s="1" t="s">
        <v>791</v>
      </c>
      <c r="C637" s="1" t="s">
        <v>791</v>
      </c>
      <c r="D637" s="1" t="s">
        <v>1637</v>
      </c>
      <c r="F637" s="78" t="s">
        <v>1697</v>
      </c>
      <c r="G637" s="1" t="s">
        <v>1696</v>
      </c>
      <c r="H637" s="5">
        <v>636</v>
      </c>
      <c r="I637" s="1">
        <v>365561</v>
      </c>
      <c r="J637" s="1" t="s">
        <v>1480</v>
      </c>
      <c r="K637" s="1" t="s">
        <v>279</v>
      </c>
      <c r="L637" s="79" t="str">
        <f t="shared" si="0"/>
        <v>PI365561_s__Bolivia_SA_NW</v>
      </c>
    </row>
    <row r="638" spans="1:12" ht="15.75" customHeight="1" x14ac:dyDescent="0.2">
      <c r="A638" s="1" t="s">
        <v>1641</v>
      </c>
      <c r="B638" s="1" t="s">
        <v>1644</v>
      </c>
      <c r="C638" s="1" t="s">
        <v>791</v>
      </c>
      <c r="D638" s="1" t="s">
        <v>1641</v>
      </c>
      <c r="F638" s="78" t="s">
        <v>1225</v>
      </c>
      <c r="G638" s="1" t="s">
        <v>1222</v>
      </c>
      <c r="H638" s="5">
        <v>637</v>
      </c>
      <c r="I638" s="1">
        <v>295309</v>
      </c>
      <c r="J638" s="1" t="s">
        <v>906</v>
      </c>
      <c r="K638" s="1" t="s">
        <v>1334</v>
      </c>
      <c r="L638" s="79" t="str">
        <f t="shared" si="0"/>
        <v>PI295309_s__Israel_ME</v>
      </c>
    </row>
    <row r="639" spans="1:12" ht="15.75" customHeight="1" x14ac:dyDescent="0.2">
      <c r="A639" s="1" t="s">
        <v>3016</v>
      </c>
      <c r="B639" s="1" t="s">
        <v>792</v>
      </c>
      <c r="C639" s="1" t="s">
        <v>792</v>
      </c>
      <c r="D639" s="1" t="s">
        <v>3016</v>
      </c>
      <c r="F639" s="78" t="s">
        <v>1611</v>
      </c>
      <c r="G639" s="1" t="s">
        <v>1609</v>
      </c>
      <c r="H639" s="5">
        <v>638</v>
      </c>
      <c r="I639" s="1">
        <v>355271</v>
      </c>
      <c r="J639" s="1" t="s">
        <v>1584</v>
      </c>
      <c r="K639" s="1" t="s">
        <v>1335</v>
      </c>
      <c r="L639" s="79" t="str">
        <f t="shared" si="0"/>
        <v>PI355271_s__Mexico_NA</v>
      </c>
    </row>
    <row r="640" spans="1:12" ht="15.75" customHeight="1" x14ac:dyDescent="0.2">
      <c r="A640" s="1" t="s">
        <v>2948</v>
      </c>
      <c r="B640" s="1" t="s">
        <v>3694</v>
      </c>
      <c r="C640" s="1" t="s">
        <v>792</v>
      </c>
      <c r="D640" s="1" t="s">
        <v>2948</v>
      </c>
      <c r="F640" s="78" t="s">
        <v>5252</v>
      </c>
      <c r="G640" s="1" t="s">
        <v>4065</v>
      </c>
      <c r="H640" s="5">
        <v>639</v>
      </c>
      <c r="I640" s="1">
        <v>295730</v>
      </c>
      <c r="J640" s="1" t="s">
        <v>2023</v>
      </c>
      <c r="K640" s="1" t="s">
        <v>1337</v>
      </c>
      <c r="L640" s="79" t="str">
        <f t="shared" si="0"/>
        <v>PI295730_s__Burma_SEA</v>
      </c>
    </row>
    <row r="641" spans="1:12" ht="15.75" customHeight="1" x14ac:dyDescent="0.2">
      <c r="A641" s="1" t="s">
        <v>4328</v>
      </c>
      <c r="B641" s="1" t="s">
        <v>794</v>
      </c>
      <c r="C641" s="1" t="s">
        <v>794</v>
      </c>
      <c r="D641" s="1" t="s">
        <v>4328</v>
      </c>
      <c r="F641" s="78" t="s">
        <v>1932</v>
      </c>
      <c r="G641" s="1" t="s">
        <v>1930</v>
      </c>
      <c r="H641" s="5">
        <v>640</v>
      </c>
      <c r="I641" s="1">
        <v>362144</v>
      </c>
      <c r="J641" s="1" t="s">
        <v>44</v>
      </c>
      <c r="K641" s="1" t="s">
        <v>45</v>
      </c>
      <c r="L641" s="79" t="str">
        <f t="shared" si="0"/>
        <v>PI362144_1__India_IN</v>
      </c>
    </row>
    <row r="642" spans="1:12" ht="15.75" customHeight="1" x14ac:dyDescent="0.2">
      <c r="A642" s="1" t="s">
        <v>2731</v>
      </c>
      <c r="B642" s="1" t="s">
        <v>795</v>
      </c>
      <c r="C642" s="1" t="s">
        <v>795</v>
      </c>
      <c r="D642" s="1" t="s">
        <v>2731</v>
      </c>
      <c r="F642" s="78" t="s">
        <v>234</v>
      </c>
      <c r="G642" s="1" t="s">
        <v>231</v>
      </c>
      <c r="H642" s="5">
        <v>641</v>
      </c>
      <c r="I642" s="1">
        <v>295747</v>
      </c>
      <c r="J642" s="1" t="s">
        <v>236</v>
      </c>
      <c r="K642" s="1" t="s">
        <v>253</v>
      </c>
      <c r="L642" s="79" t="str">
        <f t="shared" si="0"/>
        <v>PI295747_s__China_CN</v>
      </c>
    </row>
    <row r="643" spans="1:12" ht="15.75" customHeight="1" x14ac:dyDescent="0.2">
      <c r="A643" s="1" t="s">
        <v>2873</v>
      </c>
      <c r="B643" s="1" t="s">
        <v>4115</v>
      </c>
      <c r="C643" s="1" t="s">
        <v>795</v>
      </c>
      <c r="D643" s="1" t="s">
        <v>2873</v>
      </c>
      <c r="F643" s="78" t="s">
        <v>3766</v>
      </c>
      <c r="G643" s="1" t="s">
        <v>3695</v>
      </c>
      <c r="H643" s="5">
        <v>642</v>
      </c>
      <c r="I643" s="1">
        <v>376050</v>
      </c>
      <c r="J643" s="1" t="s">
        <v>44</v>
      </c>
      <c r="K643" s="1" t="s">
        <v>45</v>
      </c>
      <c r="L643" s="79" t="str">
        <f t="shared" si="0"/>
        <v>PI376050_s__India_IN</v>
      </c>
    </row>
    <row r="644" spans="1:12" ht="15.75" customHeight="1" x14ac:dyDescent="0.2">
      <c r="A644" s="1" t="s">
        <v>2792</v>
      </c>
      <c r="B644" s="1" t="s">
        <v>796</v>
      </c>
      <c r="C644" s="1" t="s">
        <v>796</v>
      </c>
      <c r="D644" s="1" t="s">
        <v>2792</v>
      </c>
      <c r="F644" s="78" t="s">
        <v>3794</v>
      </c>
      <c r="G644" s="1" t="s">
        <v>3792</v>
      </c>
      <c r="H644" s="5">
        <v>643</v>
      </c>
      <c r="I644" s="1">
        <v>295754</v>
      </c>
      <c r="J644" s="1" t="s">
        <v>236</v>
      </c>
      <c r="K644" s="1" t="s">
        <v>253</v>
      </c>
      <c r="L644" s="79" t="str">
        <f t="shared" si="0"/>
        <v>PI295754_1__China_CN</v>
      </c>
    </row>
    <row r="645" spans="1:12" ht="15.75" customHeight="1" x14ac:dyDescent="0.2">
      <c r="A645" s="1" t="s">
        <v>2823</v>
      </c>
      <c r="B645" s="1" t="s">
        <v>797</v>
      </c>
      <c r="C645" s="1" t="s">
        <v>797</v>
      </c>
      <c r="D645" s="1" t="s">
        <v>2823</v>
      </c>
      <c r="F645" s="78" t="s">
        <v>857</v>
      </c>
      <c r="G645" s="1" t="s">
        <v>854</v>
      </c>
      <c r="H645" s="5">
        <v>644</v>
      </c>
      <c r="I645" s="1">
        <v>390591</v>
      </c>
      <c r="J645" s="1" t="s">
        <v>858</v>
      </c>
      <c r="K645" s="1" t="s">
        <v>279</v>
      </c>
      <c r="L645" s="79" t="str">
        <f t="shared" si="0"/>
        <v>PI390591_s__Peru_SA_NW</v>
      </c>
    </row>
    <row r="646" spans="1:12" ht="15.75" customHeight="1" x14ac:dyDescent="0.2">
      <c r="A646" s="1" t="s">
        <v>4330</v>
      </c>
      <c r="B646" s="1" t="s">
        <v>798</v>
      </c>
      <c r="C646" s="1" t="s">
        <v>798</v>
      </c>
      <c r="D646" s="1" t="s">
        <v>4330</v>
      </c>
      <c r="F646" s="78" t="s">
        <v>3801</v>
      </c>
      <c r="G646" s="1" t="s">
        <v>3798</v>
      </c>
      <c r="H646" s="5">
        <v>645</v>
      </c>
      <c r="I646" s="1">
        <v>296550</v>
      </c>
      <c r="J646" s="1" t="s">
        <v>906</v>
      </c>
      <c r="K646" s="1" t="s">
        <v>1334</v>
      </c>
      <c r="L646" s="79" t="str">
        <f t="shared" si="0"/>
        <v>PI296550_1__Israel_ME</v>
      </c>
    </row>
    <row r="647" spans="1:12" ht="15.75" customHeight="1" x14ac:dyDescent="0.2">
      <c r="A647" s="1" t="s">
        <v>3459</v>
      </c>
      <c r="B647" s="1" t="s">
        <v>800</v>
      </c>
      <c r="C647" s="1" t="s">
        <v>800</v>
      </c>
      <c r="D647" s="1" t="s">
        <v>3459</v>
      </c>
      <c r="F647" s="78" t="s">
        <v>5315</v>
      </c>
      <c r="G647" s="1" t="s">
        <v>4410</v>
      </c>
      <c r="H647" s="5">
        <v>646</v>
      </c>
      <c r="I647" s="1">
        <v>403775</v>
      </c>
      <c r="J647" s="1" t="s">
        <v>73</v>
      </c>
      <c r="K647" s="1" t="s">
        <v>86</v>
      </c>
      <c r="L647" s="79" t="str">
        <f t="shared" si="0"/>
        <v>PI403775_s__Argentina_SA_SE</v>
      </c>
    </row>
    <row r="648" spans="1:12" ht="15.75" customHeight="1" x14ac:dyDescent="0.2">
      <c r="A648" s="1" t="s">
        <v>1930</v>
      </c>
      <c r="B648" s="1" t="s">
        <v>802</v>
      </c>
      <c r="C648" s="1" t="s">
        <v>802</v>
      </c>
      <c r="D648" s="1" t="s">
        <v>1930</v>
      </c>
      <c r="F648" s="78" t="s">
        <v>1752</v>
      </c>
      <c r="G648" s="1" t="s">
        <v>1751</v>
      </c>
      <c r="H648" s="5">
        <v>647</v>
      </c>
      <c r="I648" s="1">
        <v>296558</v>
      </c>
      <c r="J648" s="1" t="s">
        <v>906</v>
      </c>
      <c r="K648" s="1" t="s">
        <v>1334</v>
      </c>
      <c r="L648" s="79" t="str">
        <f t="shared" si="0"/>
        <v>PI296558_1__Israel_ME</v>
      </c>
    </row>
    <row r="649" spans="1:12" ht="15.75" customHeight="1" x14ac:dyDescent="0.2">
      <c r="A649" s="1" t="s">
        <v>1895</v>
      </c>
      <c r="B649" s="1" t="s">
        <v>1896</v>
      </c>
      <c r="C649" s="1" t="s">
        <v>802</v>
      </c>
      <c r="D649" s="1" t="s">
        <v>1895</v>
      </c>
      <c r="F649" s="78" t="s">
        <v>1982</v>
      </c>
      <c r="G649" s="1" t="s">
        <v>1980</v>
      </c>
      <c r="H649" s="5">
        <v>648</v>
      </c>
      <c r="I649" s="1">
        <v>407651</v>
      </c>
      <c r="J649" s="1" t="s">
        <v>44</v>
      </c>
      <c r="K649" s="1" t="s">
        <v>45</v>
      </c>
      <c r="L649" s="79" t="str">
        <f t="shared" si="0"/>
        <v>PI407651_s__India_IN</v>
      </c>
    </row>
    <row r="650" spans="1:12" ht="15.75" customHeight="1" x14ac:dyDescent="0.2">
      <c r="A650" s="1" t="s">
        <v>2812</v>
      </c>
      <c r="B650" s="1" t="s">
        <v>805</v>
      </c>
      <c r="C650" s="1" t="s">
        <v>805</v>
      </c>
      <c r="D650" s="1" t="s">
        <v>2812</v>
      </c>
      <c r="F650" s="78" t="s">
        <v>1636</v>
      </c>
      <c r="G650" s="1" t="s">
        <v>1634</v>
      </c>
      <c r="H650" s="5">
        <v>649</v>
      </c>
      <c r="I650" s="1">
        <v>298115</v>
      </c>
      <c r="J650" s="1" t="s">
        <v>906</v>
      </c>
      <c r="K650" s="1" t="s">
        <v>1334</v>
      </c>
      <c r="L650" s="79" t="str">
        <f t="shared" si="0"/>
        <v>PI298115_s__Israel_ME</v>
      </c>
    </row>
    <row r="651" spans="1:12" ht="15.75" customHeight="1" x14ac:dyDescent="0.2">
      <c r="A651" s="1" t="s">
        <v>4339</v>
      </c>
      <c r="B651" s="1" t="s">
        <v>806</v>
      </c>
      <c r="C651" s="1" t="s">
        <v>806</v>
      </c>
      <c r="D651" s="1" t="s">
        <v>4339</v>
      </c>
      <c r="F651" s="78" t="s">
        <v>3609</v>
      </c>
      <c r="G651" s="1" t="s">
        <v>3607</v>
      </c>
      <c r="H651" s="5">
        <v>650</v>
      </c>
      <c r="I651" s="1">
        <v>415690</v>
      </c>
      <c r="J651" s="1" t="s">
        <v>1572</v>
      </c>
      <c r="K651" s="1" t="s">
        <v>1337</v>
      </c>
      <c r="L651" s="79" t="str">
        <f t="shared" si="0"/>
        <v>PI415690_s__Taiwan_SEA</v>
      </c>
    </row>
    <row r="652" spans="1:12" ht="15.75" customHeight="1" x14ac:dyDescent="0.2">
      <c r="A652" s="1" t="s">
        <v>1696</v>
      </c>
      <c r="B652" s="1" t="s">
        <v>807</v>
      </c>
      <c r="C652" s="1" t="s">
        <v>807</v>
      </c>
      <c r="D652" s="1" t="s">
        <v>1696</v>
      </c>
      <c r="F652" s="78" t="s">
        <v>1550</v>
      </c>
      <c r="G652" s="1" t="s">
        <v>1549</v>
      </c>
      <c r="H652" s="5">
        <v>651</v>
      </c>
      <c r="I652" s="1">
        <v>298839</v>
      </c>
      <c r="J652" s="1" t="s">
        <v>877</v>
      </c>
      <c r="K652" s="1" t="s">
        <v>86</v>
      </c>
      <c r="L652" s="79" t="str">
        <f t="shared" si="0"/>
        <v>PI298839_1__Brazil_SA_SE</v>
      </c>
    </row>
    <row r="653" spans="1:12" ht="15.75" customHeight="1" x14ac:dyDescent="0.2">
      <c r="A653" s="1" t="s">
        <v>1547</v>
      </c>
      <c r="B653" s="1" t="s">
        <v>808</v>
      </c>
      <c r="C653" s="1" t="s">
        <v>808</v>
      </c>
      <c r="D653" s="1" t="s">
        <v>1547</v>
      </c>
      <c r="F653" s="78" t="s">
        <v>1654</v>
      </c>
      <c r="G653" s="1" t="s">
        <v>1652</v>
      </c>
      <c r="H653" s="5">
        <v>652</v>
      </c>
      <c r="I653" s="1">
        <v>337457</v>
      </c>
      <c r="J653" s="1" t="s">
        <v>73</v>
      </c>
      <c r="K653" s="1" t="s">
        <v>86</v>
      </c>
      <c r="L653" s="79" t="str">
        <f t="shared" si="0"/>
        <v>PI337457_s__Argentina_SA_SE</v>
      </c>
    </row>
    <row r="654" spans="1:12" ht="15.75" customHeight="1" x14ac:dyDescent="0.2">
      <c r="A654" s="1" t="s">
        <v>3786</v>
      </c>
      <c r="B654" s="1" t="s">
        <v>809</v>
      </c>
      <c r="C654" s="1" t="s">
        <v>809</v>
      </c>
      <c r="D654" s="1" t="s">
        <v>3786</v>
      </c>
      <c r="F654" s="78" t="s">
        <v>5083</v>
      </c>
      <c r="G654" s="1" t="s">
        <v>4086</v>
      </c>
      <c r="H654" s="5">
        <v>653</v>
      </c>
      <c r="I654" s="1">
        <v>299016</v>
      </c>
      <c r="J654" s="1" t="s">
        <v>73</v>
      </c>
      <c r="K654" s="1" t="s">
        <v>86</v>
      </c>
      <c r="L654" s="79" t="str">
        <f t="shared" si="0"/>
        <v>PI299016_s__Argentina_SA_SE</v>
      </c>
    </row>
    <row r="655" spans="1:12" ht="15.75" customHeight="1" x14ac:dyDescent="0.2">
      <c r="A655" s="1" t="s">
        <v>3770</v>
      </c>
      <c r="B655" s="1" t="s">
        <v>3771</v>
      </c>
      <c r="C655" s="1" t="s">
        <v>809</v>
      </c>
      <c r="D655" s="1" t="s">
        <v>3770</v>
      </c>
      <c r="F655" s="78" t="s">
        <v>2173</v>
      </c>
      <c r="G655" s="1" t="s">
        <v>2170</v>
      </c>
      <c r="H655" s="5">
        <v>654</v>
      </c>
      <c r="I655" s="1">
        <v>338338</v>
      </c>
      <c r="J655" s="1" t="s">
        <v>1898</v>
      </c>
      <c r="K655" s="1" t="s">
        <v>279</v>
      </c>
      <c r="L655" s="79" t="str">
        <f t="shared" si="0"/>
        <v>PI338338_1__Venezuela_SA_NW</v>
      </c>
    </row>
    <row r="656" spans="1:12" ht="15.75" customHeight="1" x14ac:dyDescent="0.2">
      <c r="A656" s="1" t="s">
        <v>3778</v>
      </c>
      <c r="B656" s="1" t="s">
        <v>3779</v>
      </c>
      <c r="C656" s="1" t="s">
        <v>809</v>
      </c>
      <c r="D656" s="1" t="s">
        <v>3778</v>
      </c>
      <c r="F656" s="78" t="s">
        <v>5239</v>
      </c>
      <c r="G656" s="1" t="s">
        <v>3681</v>
      </c>
      <c r="H656" s="5">
        <v>655</v>
      </c>
      <c r="I656" s="1">
        <v>268668</v>
      </c>
      <c r="J656" s="1" t="s">
        <v>341</v>
      </c>
      <c r="K656" s="1" t="s">
        <v>175</v>
      </c>
      <c r="L656" s="79" t="str">
        <f t="shared" si="0"/>
        <v>PI268668_s__Zambia_A_S</v>
      </c>
    </row>
    <row r="657" spans="1:12" ht="15.75" customHeight="1" x14ac:dyDescent="0.2">
      <c r="A657" s="1" t="s">
        <v>4346</v>
      </c>
      <c r="B657" s="1" t="s">
        <v>811</v>
      </c>
      <c r="C657" s="1" t="s">
        <v>811</v>
      </c>
      <c r="D657" s="1" t="s">
        <v>4346</v>
      </c>
      <c r="F657" s="78" t="s">
        <v>1583</v>
      </c>
      <c r="G657" s="1" t="s">
        <v>1581</v>
      </c>
      <c r="H657" s="5">
        <v>656</v>
      </c>
      <c r="I657" s="1">
        <v>280689</v>
      </c>
      <c r="J657" s="1" t="s">
        <v>1584</v>
      </c>
      <c r="K657" s="1" t="s">
        <v>1335</v>
      </c>
      <c r="L657" s="79" t="str">
        <f t="shared" si="0"/>
        <v>PI280689_1__Mexico_NA</v>
      </c>
    </row>
    <row r="658" spans="1:12" ht="15.75" customHeight="1" x14ac:dyDescent="0.2">
      <c r="A658" s="1" t="s">
        <v>4348</v>
      </c>
      <c r="B658" s="1" t="s">
        <v>812</v>
      </c>
      <c r="C658" s="1" t="s">
        <v>812</v>
      </c>
      <c r="D658" s="1" t="s">
        <v>4348</v>
      </c>
      <c r="F658" s="78" t="s">
        <v>2768</v>
      </c>
      <c r="G658" s="1" t="s">
        <v>2765</v>
      </c>
      <c r="H658" s="5">
        <v>657</v>
      </c>
      <c r="I658" s="1">
        <v>268677</v>
      </c>
      <c r="J658" s="1" t="s">
        <v>174</v>
      </c>
      <c r="K658" s="1" t="s">
        <v>175</v>
      </c>
      <c r="L658" s="79" t="str">
        <f t="shared" si="0"/>
        <v>PI268677_s__Zimbabwe_A_S</v>
      </c>
    </row>
    <row r="659" spans="1:12" ht="15.75" customHeight="1" x14ac:dyDescent="0.2">
      <c r="A659" s="1" t="s">
        <v>1655</v>
      </c>
      <c r="B659" s="1" t="s">
        <v>814</v>
      </c>
      <c r="C659" s="1" t="s">
        <v>814</v>
      </c>
      <c r="D659" s="1" t="s">
        <v>1655</v>
      </c>
      <c r="F659" s="78" t="s">
        <v>5481</v>
      </c>
      <c r="G659" s="1" t="s">
        <v>3935</v>
      </c>
      <c r="H659" s="5">
        <v>658</v>
      </c>
      <c r="I659" s="1">
        <v>274193</v>
      </c>
      <c r="J659" s="1" t="s">
        <v>1480</v>
      </c>
      <c r="K659" s="1" t="s">
        <v>279</v>
      </c>
      <c r="L659" s="79" t="str">
        <f t="shared" si="0"/>
        <v>PI274193_s__Bolivia_SA_NW</v>
      </c>
    </row>
    <row r="660" spans="1:12" ht="15.75" customHeight="1" x14ac:dyDescent="0.2">
      <c r="A660" s="1" t="s">
        <v>3332</v>
      </c>
      <c r="B660" s="1" t="s">
        <v>815</v>
      </c>
      <c r="C660" s="1" t="s">
        <v>815</v>
      </c>
      <c r="D660" s="1" t="s">
        <v>3332</v>
      </c>
      <c r="F660" s="78" t="s">
        <v>395</v>
      </c>
      <c r="G660" s="1" t="s">
        <v>392</v>
      </c>
      <c r="H660" s="5">
        <v>659</v>
      </c>
      <c r="I660" s="1">
        <v>268955</v>
      </c>
      <c r="J660" s="1" t="s">
        <v>341</v>
      </c>
      <c r="K660" s="1" t="s">
        <v>175</v>
      </c>
      <c r="L660" s="79" t="str">
        <f t="shared" si="0"/>
        <v>PI268955_1__Zambia_A_S</v>
      </c>
    </row>
    <row r="661" spans="1:12" ht="15.75" customHeight="1" x14ac:dyDescent="0.2">
      <c r="A661" s="1" t="s">
        <v>3313</v>
      </c>
      <c r="B661" s="1" t="s">
        <v>3314</v>
      </c>
      <c r="C661" s="1" t="s">
        <v>815</v>
      </c>
      <c r="D661" s="1" t="s">
        <v>3313</v>
      </c>
      <c r="F661" s="78" t="s">
        <v>5197</v>
      </c>
      <c r="G661" s="1" t="s">
        <v>3644</v>
      </c>
      <c r="H661" s="5">
        <v>660</v>
      </c>
      <c r="I661" s="1">
        <v>268576</v>
      </c>
      <c r="J661" s="1" t="s">
        <v>5593</v>
      </c>
      <c r="K661" s="1" t="s">
        <v>5593</v>
      </c>
      <c r="L661" s="79" t="str">
        <f t="shared" si="0"/>
        <v>PI268576_s__none_none</v>
      </c>
    </row>
    <row r="662" spans="1:12" ht="15.75" customHeight="1" x14ac:dyDescent="0.2">
      <c r="A662" s="1" t="s">
        <v>3322</v>
      </c>
      <c r="B662" s="1" t="s">
        <v>3323</v>
      </c>
      <c r="C662" s="1" t="s">
        <v>815</v>
      </c>
      <c r="D662" s="1" t="s">
        <v>3322</v>
      </c>
      <c r="F662" s="78" t="s">
        <v>5480</v>
      </c>
      <c r="G662" s="1" t="s">
        <v>3854</v>
      </c>
      <c r="H662" s="5">
        <v>661</v>
      </c>
      <c r="I662" s="1">
        <v>270880</v>
      </c>
      <c r="J662" s="1" t="s">
        <v>341</v>
      </c>
      <c r="K662" s="1" t="s">
        <v>175</v>
      </c>
      <c r="L662" s="79" t="str">
        <f t="shared" si="0"/>
        <v>PI270880_s__Zambia_A_S</v>
      </c>
    </row>
    <row r="663" spans="1:12" ht="15.75" customHeight="1" x14ac:dyDescent="0.2">
      <c r="A663" s="1" t="s">
        <v>738</v>
      </c>
      <c r="B663" s="1" t="s">
        <v>739</v>
      </c>
      <c r="C663" s="1" t="s">
        <v>739</v>
      </c>
      <c r="D663" s="1" t="s">
        <v>738</v>
      </c>
      <c r="F663" s="78" t="s">
        <v>5321</v>
      </c>
      <c r="G663" s="1" t="s">
        <v>3574</v>
      </c>
      <c r="H663" s="5">
        <v>662</v>
      </c>
      <c r="I663" s="1">
        <v>262103</v>
      </c>
      <c r="J663" s="1" t="s">
        <v>1480</v>
      </c>
      <c r="K663" s="1" t="s">
        <v>279</v>
      </c>
      <c r="L663" s="79" t="str">
        <f t="shared" si="0"/>
        <v>PI262103_1__Bolivia_SA_NW</v>
      </c>
    </row>
    <row r="664" spans="1:12" ht="15.75" customHeight="1" x14ac:dyDescent="0.2">
      <c r="A664" s="1" t="s">
        <v>938</v>
      </c>
      <c r="B664" s="1" t="s">
        <v>817</v>
      </c>
      <c r="C664" s="1" t="s">
        <v>817</v>
      </c>
      <c r="D664" s="1" t="s">
        <v>938</v>
      </c>
      <c r="F664" s="78" t="s">
        <v>2049</v>
      </c>
      <c r="G664" s="1" t="s">
        <v>2047</v>
      </c>
      <c r="H664" s="5">
        <v>663</v>
      </c>
      <c r="I664" s="1">
        <v>270991</v>
      </c>
      <c r="J664" s="1" t="s">
        <v>341</v>
      </c>
      <c r="K664" s="1" t="s">
        <v>175</v>
      </c>
      <c r="L664" s="79" t="str">
        <f t="shared" si="0"/>
        <v>PI270991_s__Zambia_A_S</v>
      </c>
    </row>
    <row r="665" spans="1:12" ht="15.75" customHeight="1" x14ac:dyDescent="0.2">
      <c r="A665" s="1" t="s">
        <v>1844</v>
      </c>
      <c r="B665" s="1" t="s">
        <v>819</v>
      </c>
      <c r="C665" s="1" t="s">
        <v>819</v>
      </c>
      <c r="D665" s="1" t="s">
        <v>1844</v>
      </c>
      <c r="F665" s="78" t="s">
        <v>4414</v>
      </c>
      <c r="G665" s="1" t="s">
        <v>3191</v>
      </c>
      <c r="H665" s="5">
        <v>664</v>
      </c>
      <c r="I665" s="1">
        <v>262028</v>
      </c>
      <c r="J665" s="1" t="s">
        <v>877</v>
      </c>
      <c r="K665" s="1" t="s">
        <v>86</v>
      </c>
      <c r="L665" s="79" t="str">
        <f t="shared" si="0"/>
        <v>PI262028_s__Brazil_SA_SE</v>
      </c>
    </row>
    <row r="666" spans="1:12" ht="15.75" customHeight="1" x14ac:dyDescent="0.2">
      <c r="A666" s="1" t="s">
        <v>4356</v>
      </c>
      <c r="B666" s="1" t="s">
        <v>821</v>
      </c>
      <c r="C666" s="1" t="s">
        <v>821</v>
      </c>
      <c r="D666" s="1" t="s">
        <v>4356</v>
      </c>
      <c r="F666" s="78" t="s">
        <v>5471</v>
      </c>
      <c r="G666" s="1" t="s">
        <v>4543</v>
      </c>
      <c r="H666" s="5">
        <v>665</v>
      </c>
      <c r="I666" s="1">
        <v>458619</v>
      </c>
      <c r="J666" s="1" t="s">
        <v>199</v>
      </c>
      <c r="K666" s="1" t="s">
        <v>175</v>
      </c>
      <c r="L666" s="79" t="str">
        <f t="shared" si="0"/>
        <v>PI458619_s__Madagascar_A_S</v>
      </c>
    </row>
    <row r="667" spans="1:12" ht="15.75" customHeight="1" x14ac:dyDescent="0.2">
      <c r="A667" s="1" t="s">
        <v>1694</v>
      </c>
      <c r="B667" s="1" t="s">
        <v>822</v>
      </c>
      <c r="C667" s="1" t="s">
        <v>822</v>
      </c>
      <c r="D667" s="1" t="s">
        <v>1694</v>
      </c>
      <c r="F667" s="78" t="s">
        <v>2363</v>
      </c>
      <c r="G667" s="1" t="s">
        <v>2360</v>
      </c>
      <c r="H667" s="5">
        <v>666</v>
      </c>
      <c r="I667" s="1">
        <v>261973</v>
      </c>
      <c r="J667" s="1" t="s">
        <v>296</v>
      </c>
      <c r="K667" s="1" t="s">
        <v>86</v>
      </c>
      <c r="L667" s="79" t="str">
        <f t="shared" si="0"/>
        <v>PI261973_s__Paraguay_SA_SE</v>
      </c>
    </row>
    <row r="668" spans="1:12" ht="15.75" customHeight="1" x14ac:dyDescent="0.2">
      <c r="A668" s="1" t="s">
        <v>1687</v>
      </c>
      <c r="B668" s="1" t="s">
        <v>1688</v>
      </c>
      <c r="C668" s="1" t="s">
        <v>822</v>
      </c>
      <c r="D668" s="1" t="s">
        <v>1687</v>
      </c>
      <c r="F668" s="78" t="s">
        <v>5487</v>
      </c>
      <c r="G668" s="1" t="s">
        <v>4579</v>
      </c>
      <c r="H668" s="5">
        <v>667</v>
      </c>
      <c r="I668" s="1">
        <v>471986</v>
      </c>
      <c r="J668" s="1" t="s">
        <v>174</v>
      </c>
      <c r="K668" s="1" t="s">
        <v>175</v>
      </c>
      <c r="L668" s="79" t="str">
        <f t="shared" si="0"/>
        <v>PI471986_s__Zimbabwe_A_S</v>
      </c>
    </row>
    <row r="669" spans="1:12" ht="15.75" customHeight="1" x14ac:dyDescent="0.2">
      <c r="A669" s="1" t="s">
        <v>1691</v>
      </c>
      <c r="B669" s="1" t="s">
        <v>1692</v>
      </c>
      <c r="C669" s="1" t="s">
        <v>822</v>
      </c>
      <c r="D669" s="1" t="s">
        <v>1691</v>
      </c>
      <c r="F669" s="78" t="s">
        <v>3896</v>
      </c>
      <c r="G669" s="1" t="s">
        <v>3893</v>
      </c>
      <c r="H669" s="5">
        <v>668</v>
      </c>
      <c r="I669" s="1">
        <v>476426</v>
      </c>
      <c r="J669" s="1" t="s">
        <v>353</v>
      </c>
      <c r="K669" s="1" t="s">
        <v>107</v>
      </c>
      <c r="L669" s="79" t="str">
        <f t="shared" si="0"/>
        <v>PI476426_1__Nigeria_A_NW</v>
      </c>
    </row>
    <row r="670" spans="1:12" ht="15.75" customHeight="1" x14ac:dyDescent="0.2">
      <c r="A670" s="1" t="s">
        <v>789</v>
      </c>
      <c r="B670" s="1" t="s">
        <v>790</v>
      </c>
      <c r="C670" s="1" t="s">
        <v>790</v>
      </c>
      <c r="D670" s="1" t="s">
        <v>789</v>
      </c>
      <c r="F670" s="78" t="s">
        <v>4203</v>
      </c>
      <c r="G670" s="1" t="s">
        <v>2851</v>
      </c>
      <c r="H670" s="5">
        <v>669</v>
      </c>
      <c r="I670" s="1">
        <v>288214</v>
      </c>
      <c r="J670" s="1" t="s">
        <v>1983</v>
      </c>
      <c r="K670" s="1" t="s">
        <v>279</v>
      </c>
      <c r="L670" s="79" t="str">
        <f t="shared" si="0"/>
        <v>PI288214_s__Jamaica_SA_NW</v>
      </c>
    </row>
    <row r="671" spans="1:12" ht="15.75" customHeight="1" x14ac:dyDescent="0.2">
      <c r="A671" s="1" t="s">
        <v>837</v>
      </c>
      <c r="B671" s="1" t="s">
        <v>838</v>
      </c>
      <c r="C671" s="1" t="s">
        <v>790</v>
      </c>
      <c r="D671" s="1" t="s">
        <v>837</v>
      </c>
      <c r="F671" s="78" t="s">
        <v>1839</v>
      </c>
      <c r="G671" s="1" t="s">
        <v>1837</v>
      </c>
      <c r="H671" s="5">
        <v>670</v>
      </c>
      <c r="I671" s="1">
        <v>476473</v>
      </c>
      <c r="J671" s="1" t="s">
        <v>353</v>
      </c>
      <c r="K671" s="1" t="s">
        <v>107</v>
      </c>
      <c r="L671" s="79" t="str">
        <f t="shared" si="0"/>
        <v>PI476473_s__Nigeria_A_NW</v>
      </c>
    </row>
    <row r="672" spans="1:12" ht="15.75" customHeight="1" x14ac:dyDescent="0.2">
      <c r="A672" s="1" t="s">
        <v>863</v>
      </c>
      <c r="B672" s="1" t="s">
        <v>865</v>
      </c>
      <c r="C672" s="1" t="s">
        <v>790</v>
      </c>
      <c r="D672" s="1" t="s">
        <v>863</v>
      </c>
      <c r="F672" s="78" t="s">
        <v>2995</v>
      </c>
      <c r="G672" s="1" t="s">
        <v>2992</v>
      </c>
      <c r="H672" s="5">
        <v>671</v>
      </c>
      <c r="I672" s="1">
        <v>288147</v>
      </c>
      <c r="J672" s="1" t="s">
        <v>44</v>
      </c>
      <c r="K672" s="1" t="s">
        <v>45</v>
      </c>
      <c r="L672" s="79" t="str">
        <f t="shared" si="0"/>
        <v>PI288147_s__India_IN</v>
      </c>
    </row>
    <row r="673" spans="1:12" ht="15.75" customHeight="1" x14ac:dyDescent="0.2">
      <c r="A673" s="1" t="s">
        <v>1048</v>
      </c>
      <c r="B673" s="1" t="s">
        <v>824</v>
      </c>
      <c r="C673" s="1" t="s">
        <v>824</v>
      </c>
      <c r="D673" s="1" t="s">
        <v>1048</v>
      </c>
      <c r="F673" s="78" t="s">
        <v>1542</v>
      </c>
      <c r="G673" s="1" t="s">
        <v>1540</v>
      </c>
      <c r="H673" s="5">
        <v>672</v>
      </c>
      <c r="I673" s="1">
        <v>476525</v>
      </c>
      <c r="J673" s="1" t="s">
        <v>353</v>
      </c>
      <c r="K673" s="1" t="s">
        <v>107</v>
      </c>
      <c r="L673" s="79" t="str">
        <f t="shared" si="0"/>
        <v>PI476525_1__Nigeria_A_NW</v>
      </c>
    </row>
    <row r="674" spans="1:12" ht="15.75" customHeight="1" x14ac:dyDescent="0.2">
      <c r="A674" s="1" t="s">
        <v>3695</v>
      </c>
      <c r="B674" s="1" t="s">
        <v>827</v>
      </c>
      <c r="C674" s="1" t="s">
        <v>827</v>
      </c>
      <c r="D674" s="1" t="s">
        <v>3695</v>
      </c>
      <c r="F674" s="78" t="s">
        <v>1597</v>
      </c>
      <c r="G674" s="1" t="s">
        <v>1595</v>
      </c>
      <c r="H674" s="5">
        <v>673</v>
      </c>
      <c r="I674" s="1">
        <v>280691</v>
      </c>
      <c r="J674" s="1" t="s">
        <v>1584</v>
      </c>
      <c r="K674" s="1" t="s">
        <v>1335</v>
      </c>
      <c r="L674" s="79" t="str">
        <f t="shared" si="0"/>
        <v>PI280691_s__Mexico_NA</v>
      </c>
    </row>
    <row r="675" spans="1:12" ht="15.75" customHeight="1" x14ac:dyDescent="0.2">
      <c r="A675" s="1" t="s">
        <v>1823</v>
      </c>
      <c r="B675" s="1" t="s">
        <v>1824</v>
      </c>
      <c r="C675" s="1" t="s">
        <v>829</v>
      </c>
      <c r="D675" s="1" t="s">
        <v>1823</v>
      </c>
      <c r="F675" s="78" t="s">
        <v>470</v>
      </c>
      <c r="G675" s="1" t="s">
        <v>467</v>
      </c>
      <c r="H675" s="5">
        <v>674</v>
      </c>
      <c r="I675" s="1">
        <v>476565</v>
      </c>
      <c r="J675" s="1" t="s">
        <v>353</v>
      </c>
      <c r="K675" s="1" t="s">
        <v>107</v>
      </c>
      <c r="L675" s="79" t="str">
        <f t="shared" si="0"/>
        <v>PI476565_s__Nigeria_A_NW</v>
      </c>
    </row>
    <row r="676" spans="1:12" ht="15.75" customHeight="1" x14ac:dyDescent="0.2">
      <c r="A676" s="1" t="s">
        <v>1827</v>
      </c>
      <c r="B676" s="1" t="s">
        <v>1828</v>
      </c>
      <c r="C676" s="1" t="s">
        <v>829</v>
      </c>
      <c r="D676" s="1" t="s">
        <v>1827</v>
      </c>
      <c r="F676" s="78" t="s">
        <v>4159</v>
      </c>
      <c r="G676" s="1" t="s">
        <v>2811</v>
      </c>
      <c r="H676" s="5">
        <v>675</v>
      </c>
      <c r="I676" s="1">
        <v>275695</v>
      </c>
      <c r="J676" s="1" t="s">
        <v>877</v>
      </c>
      <c r="K676" s="1" t="s">
        <v>86</v>
      </c>
      <c r="L676" s="79" t="str">
        <f t="shared" si="0"/>
        <v>PI275695_1__Brazil_SA_SE</v>
      </c>
    </row>
    <row r="677" spans="1:12" ht="15.75" customHeight="1" x14ac:dyDescent="0.2">
      <c r="A677" s="1" t="s">
        <v>1527</v>
      </c>
      <c r="B677" s="1" t="s">
        <v>830</v>
      </c>
      <c r="C677" s="1" t="s">
        <v>830</v>
      </c>
      <c r="D677" s="1" t="s">
        <v>1527</v>
      </c>
      <c r="F677" s="78" t="s">
        <v>1157</v>
      </c>
      <c r="G677" s="1" t="s">
        <v>1153</v>
      </c>
      <c r="H677" s="5">
        <v>676</v>
      </c>
      <c r="I677" s="1">
        <v>482168</v>
      </c>
      <c r="J677" s="1" t="s">
        <v>174</v>
      </c>
      <c r="K677" s="1" t="s">
        <v>175</v>
      </c>
      <c r="L677" s="79" t="str">
        <f t="shared" si="0"/>
        <v>PI482168_s__Zimbabwe_A_S</v>
      </c>
    </row>
    <row r="678" spans="1:12" ht="15.75" customHeight="1" x14ac:dyDescent="0.2">
      <c r="A678" s="1" t="s">
        <v>2743</v>
      </c>
      <c r="B678" s="1" t="s">
        <v>832</v>
      </c>
      <c r="C678" s="1" t="s">
        <v>832</v>
      </c>
      <c r="D678" s="1" t="s">
        <v>2743</v>
      </c>
      <c r="F678" s="78" t="s">
        <v>3858</v>
      </c>
      <c r="G678" s="1" t="s">
        <v>3675</v>
      </c>
      <c r="H678" s="5">
        <v>677</v>
      </c>
      <c r="I678" s="1">
        <v>268659</v>
      </c>
      <c r="J678" s="1" t="s">
        <v>236</v>
      </c>
      <c r="K678" s="1" t="s">
        <v>253</v>
      </c>
      <c r="L678" s="79" t="str">
        <f t="shared" si="0"/>
        <v>PI268659_1__China_CN</v>
      </c>
    </row>
    <row r="679" spans="1:12" ht="15.75" customHeight="1" x14ac:dyDescent="0.2">
      <c r="A679" s="1" t="s">
        <v>2602</v>
      </c>
      <c r="B679" s="1" t="s">
        <v>2603</v>
      </c>
      <c r="C679" s="1" t="s">
        <v>832</v>
      </c>
      <c r="D679" s="1" t="s">
        <v>2602</v>
      </c>
      <c r="F679" s="78" t="s">
        <v>1038</v>
      </c>
      <c r="G679" s="1" t="s">
        <v>1036</v>
      </c>
      <c r="H679" s="5">
        <v>678</v>
      </c>
      <c r="I679" s="1">
        <v>300589</v>
      </c>
      <c r="J679" s="1" t="s">
        <v>1039</v>
      </c>
      <c r="K679" s="1" t="s">
        <v>1337</v>
      </c>
      <c r="L679" s="79" t="str">
        <f t="shared" si="0"/>
        <v>PI300589_s__Vietnam_SEA</v>
      </c>
    </row>
    <row r="680" spans="1:12" ht="15.75" customHeight="1" x14ac:dyDescent="0.2">
      <c r="A680" s="1" t="s">
        <v>2607</v>
      </c>
      <c r="B680" s="1" t="s">
        <v>2608</v>
      </c>
      <c r="C680" s="1" t="s">
        <v>832</v>
      </c>
      <c r="D680" s="1" t="s">
        <v>2607</v>
      </c>
      <c r="F680" s="78" t="s">
        <v>686</v>
      </c>
      <c r="G680" s="1" t="s">
        <v>682</v>
      </c>
      <c r="H680" s="5">
        <v>679</v>
      </c>
      <c r="I680" s="1">
        <v>338502</v>
      </c>
      <c r="J680" s="1" t="s">
        <v>44</v>
      </c>
      <c r="K680" s="1" t="s">
        <v>45</v>
      </c>
      <c r="L680" s="79" t="str">
        <f t="shared" si="0"/>
        <v>PI338502_s__India_IN</v>
      </c>
    </row>
    <row r="681" spans="1:12" ht="15.75" customHeight="1" x14ac:dyDescent="0.2">
      <c r="A681" s="1" t="s">
        <v>4366</v>
      </c>
      <c r="B681" s="1" t="s">
        <v>833</v>
      </c>
      <c r="C681" s="1" t="s">
        <v>833</v>
      </c>
      <c r="D681" s="1" t="s">
        <v>4366</v>
      </c>
      <c r="F681" s="78" t="s">
        <v>2951</v>
      </c>
      <c r="G681" s="1" t="s">
        <v>2950</v>
      </c>
      <c r="H681" s="5">
        <v>680</v>
      </c>
      <c r="I681" s="1">
        <v>300593</v>
      </c>
      <c r="J681" s="1" t="s">
        <v>1039</v>
      </c>
      <c r="K681" s="1" t="s">
        <v>1337</v>
      </c>
      <c r="L681" s="79" t="str">
        <f t="shared" si="0"/>
        <v>PI300593_s__Vietnam_SEA</v>
      </c>
    </row>
    <row r="682" spans="1:12" ht="15.75" customHeight="1" x14ac:dyDescent="0.2">
      <c r="A682" s="1" t="s">
        <v>3019</v>
      </c>
      <c r="B682" s="1" t="s">
        <v>834</v>
      </c>
      <c r="C682" s="1" t="s">
        <v>834</v>
      </c>
      <c r="D682" s="1" t="s">
        <v>3019</v>
      </c>
      <c r="F682" s="78" t="s">
        <v>1432</v>
      </c>
      <c r="G682" s="1" t="s">
        <v>1430</v>
      </c>
      <c r="H682" s="5">
        <v>681</v>
      </c>
      <c r="I682" s="1">
        <v>338503</v>
      </c>
      <c r="J682" s="1" t="s">
        <v>44</v>
      </c>
      <c r="K682" s="1" t="s">
        <v>45</v>
      </c>
      <c r="L682" s="79" t="str">
        <f t="shared" si="0"/>
        <v>PI338503_1__India_IN</v>
      </c>
    </row>
    <row r="683" spans="1:12" ht="15.75" customHeight="1" x14ac:dyDescent="0.2">
      <c r="A683" s="1" t="s">
        <v>3023</v>
      </c>
      <c r="B683" s="1" t="s">
        <v>835</v>
      </c>
      <c r="C683" s="1" t="s">
        <v>835</v>
      </c>
      <c r="D683" s="1" t="s">
        <v>3023</v>
      </c>
      <c r="F683" s="78" t="s">
        <v>283</v>
      </c>
      <c r="G683" s="1" t="s">
        <v>277</v>
      </c>
      <c r="H683" s="5">
        <v>682</v>
      </c>
      <c r="I683" s="1">
        <v>302404</v>
      </c>
      <c r="J683" s="1" t="s">
        <v>44</v>
      </c>
      <c r="K683" s="1" t="s">
        <v>45</v>
      </c>
      <c r="L683" s="79" t="str">
        <f t="shared" si="0"/>
        <v>PI302404_s__India_IN</v>
      </c>
    </row>
    <row r="684" spans="1:12" ht="15.75" customHeight="1" x14ac:dyDescent="0.2">
      <c r="A684" s="1" t="s">
        <v>3093</v>
      </c>
      <c r="B684" s="1" t="s">
        <v>3094</v>
      </c>
      <c r="C684" s="1" t="s">
        <v>835</v>
      </c>
      <c r="D684" s="1" t="s">
        <v>3093</v>
      </c>
      <c r="F684" s="78" t="s">
        <v>4528</v>
      </c>
      <c r="G684" s="1" t="s">
        <v>4264</v>
      </c>
      <c r="H684" s="5">
        <v>683</v>
      </c>
      <c r="I684" s="1">
        <v>338553</v>
      </c>
      <c r="J684" s="1" t="s">
        <v>877</v>
      </c>
      <c r="K684" s="1" t="s">
        <v>86</v>
      </c>
      <c r="L684" s="79" t="str">
        <f t="shared" si="0"/>
        <v>PI338553_1__Brazil_SA_SE</v>
      </c>
    </row>
    <row r="685" spans="1:12" ht="15.75" customHeight="1" x14ac:dyDescent="0.2">
      <c r="A685" s="1" t="s">
        <v>3025</v>
      </c>
      <c r="B685" s="1" t="s">
        <v>3099</v>
      </c>
      <c r="C685" s="1" t="s">
        <v>835</v>
      </c>
      <c r="D685" s="1" t="s">
        <v>3025</v>
      </c>
      <c r="F685" s="78" t="s">
        <v>4192</v>
      </c>
      <c r="G685" s="1" t="s">
        <v>2784</v>
      </c>
      <c r="H685" s="5">
        <v>684</v>
      </c>
      <c r="I685" s="1">
        <v>306358</v>
      </c>
      <c r="J685" s="1" t="s">
        <v>906</v>
      </c>
      <c r="K685" s="1" t="s">
        <v>1334</v>
      </c>
      <c r="L685" s="79" t="str">
        <f t="shared" si="0"/>
        <v>PI306358_s__Israel_ME</v>
      </c>
    </row>
    <row r="686" spans="1:12" ht="15.75" customHeight="1" x14ac:dyDescent="0.2">
      <c r="A686" s="1" t="s">
        <v>4369</v>
      </c>
      <c r="B686" s="1" t="s">
        <v>836</v>
      </c>
      <c r="C686" s="1" t="s">
        <v>836</v>
      </c>
      <c r="D686" s="1" t="s">
        <v>4369</v>
      </c>
      <c r="F686" s="78" t="s">
        <v>1478</v>
      </c>
      <c r="G686" s="1" t="s">
        <v>1476</v>
      </c>
      <c r="H686" s="5">
        <v>685</v>
      </c>
      <c r="I686" s="1">
        <v>339965</v>
      </c>
      <c r="J686" s="1" t="s">
        <v>1480</v>
      </c>
      <c r="K686" s="1" t="s">
        <v>279</v>
      </c>
      <c r="L686" s="79" t="str">
        <f t="shared" si="0"/>
        <v>PI339965_s__Bolivia_SA_NW</v>
      </c>
    </row>
    <row r="687" spans="1:12" ht="15.75" customHeight="1" x14ac:dyDescent="0.2">
      <c r="A687" s="1" t="s">
        <v>4142</v>
      </c>
      <c r="B687" s="1" t="s">
        <v>839</v>
      </c>
      <c r="C687" s="1" t="s">
        <v>839</v>
      </c>
      <c r="D687" s="1" t="s">
        <v>4142</v>
      </c>
      <c r="F687" s="78" t="s">
        <v>3993</v>
      </c>
      <c r="G687" s="1" t="s">
        <v>3991</v>
      </c>
      <c r="H687" s="5">
        <v>686</v>
      </c>
      <c r="I687" s="1">
        <v>313123</v>
      </c>
      <c r="J687" s="1" t="s">
        <v>1572</v>
      </c>
      <c r="K687" s="1" t="s">
        <v>1337</v>
      </c>
      <c r="L687" s="79" t="str">
        <f t="shared" si="0"/>
        <v>PI313123_s__Taiwan_SEA</v>
      </c>
    </row>
    <row r="688" spans="1:12" ht="15.75" customHeight="1" x14ac:dyDescent="0.2">
      <c r="A688" s="1" t="s">
        <v>2795</v>
      </c>
      <c r="B688" s="1" t="s">
        <v>4168</v>
      </c>
      <c r="C688" s="1" t="s">
        <v>839</v>
      </c>
      <c r="D688" s="1" t="s">
        <v>2795</v>
      </c>
      <c r="F688" s="78" t="s">
        <v>5478</v>
      </c>
      <c r="G688" s="1" t="s">
        <v>4274</v>
      </c>
      <c r="H688" s="5">
        <v>687</v>
      </c>
      <c r="I688" s="1">
        <v>339972</v>
      </c>
      <c r="J688" s="1" t="s">
        <v>1480</v>
      </c>
      <c r="K688" s="1" t="s">
        <v>279</v>
      </c>
      <c r="L688" s="79" t="str">
        <f t="shared" si="0"/>
        <v>PI339972_s__Bolivia_SA_NW</v>
      </c>
    </row>
    <row r="689" spans="1:12" ht="15.75" customHeight="1" x14ac:dyDescent="0.2">
      <c r="A689" s="1" t="s">
        <v>4373</v>
      </c>
      <c r="B689" s="1" t="s">
        <v>842</v>
      </c>
      <c r="C689" s="1" t="s">
        <v>842</v>
      </c>
      <c r="D689" s="1" t="s">
        <v>4373</v>
      </c>
      <c r="F689" s="78" t="s">
        <v>5410</v>
      </c>
      <c r="G689" s="1" t="s">
        <v>4097</v>
      </c>
      <c r="H689" s="5">
        <v>688</v>
      </c>
      <c r="I689" s="1">
        <v>313129</v>
      </c>
      <c r="J689" s="1" t="s">
        <v>1572</v>
      </c>
      <c r="K689" s="1" t="s">
        <v>1337</v>
      </c>
      <c r="L689" s="79" t="str">
        <f t="shared" si="0"/>
        <v>PI313129_s__Taiwan_SEA</v>
      </c>
    </row>
    <row r="690" spans="1:12" ht="15.75" customHeight="1" x14ac:dyDescent="0.2">
      <c r="A690" s="1" t="s">
        <v>854</v>
      </c>
      <c r="B690" s="1" t="s">
        <v>843</v>
      </c>
      <c r="C690" s="1" t="s">
        <v>843</v>
      </c>
      <c r="D690" s="1" t="s">
        <v>854</v>
      </c>
      <c r="F690" s="78" t="s">
        <v>5458</v>
      </c>
      <c r="G690" s="1" t="s">
        <v>4278</v>
      </c>
      <c r="H690" s="5">
        <v>689</v>
      </c>
      <c r="I690" s="1">
        <v>339973</v>
      </c>
      <c r="J690" s="1" t="s">
        <v>73</v>
      </c>
      <c r="K690" s="1" t="s">
        <v>86</v>
      </c>
      <c r="L690" s="79" t="str">
        <f t="shared" si="0"/>
        <v>PI339973_s__Argentina_SA_SE</v>
      </c>
    </row>
    <row r="691" spans="1:12" ht="15.75" customHeight="1" x14ac:dyDescent="0.2">
      <c r="A691" s="1" t="s">
        <v>4378</v>
      </c>
      <c r="B691" s="1" t="s">
        <v>844</v>
      </c>
      <c r="C691" s="1" t="s">
        <v>844</v>
      </c>
      <c r="D691" s="1" t="s">
        <v>4378</v>
      </c>
      <c r="F691" s="78" t="s">
        <v>3673</v>
      </c>
      <c r="G691" s="1" t="s">
        <v>3287</v>
      </c>
      <c r="H691" s="5">
        <v>690</v>
      </c>
      <c r="I691" s="1">
        <v>313130</v>
      </c>
      <c r="J691" s="1" t="s">
        <v>1572</v>
      </c>
      <c r="K691" s="1" t="s">
        <v>1337</v>
      </c>
      <c r="L691" s="79" t="str">
        <f t="shared" si="0"/>
        <v>PI313130_s__Taiwan_SEA</v>
      </c>
    </row>
    <row r="692" spans="1:12" ht="15.75" customHeight="1" x14ac:dyDescent="0.2">
      <c r="A692" s="1" t="s">
        <v>4380</v>
      </c>
      <c r="B692" s="1" t="s">
        <v>845</v>
      </c>
      <c r="C692" s="1" t="s">
        <v>845</v>
      </c>
      <c r="D692" s="1" t="s">
        <v>4380</v>
      </c>
      <c r="F692" s="78" t="s">
        <v>5116</v>
      </c>
      <c r="G692" s="1" t="s">
        <v>4294</v>
      </c>
      <c r="H692" s="5">
        <v>691</v>
      </c>
      <c r="I692" s="1">
        <v>341113</v>
      </c>
      <c r="J692" s="1" t="s">
        <v>296</v>
      </c>
      <c r="K692" s="1" t="s">
        <v>86</v>
      </c>
      <c r="L692" s="79" t="str">
        <f t="shared" si="0"/>
        <v>PI341113_1__Paraguay_SA_SE</v>
      </c>
    </row>
    <row r="693" spans="1:12" ht="15.75" customHeight="1" x14ac:dyDescent="0.2">
      <c r="A693" s="1" t="s">
        <v>4382</v>
      </c>
      <c r="B693" s="1" t="s">
        <v>5402</v>
      </c>
      <c r="C693" s="1" t="s">
        <v>845</v>
      </c>
      <c r="D693" s="1" t="s">
        <v>4382</v>
      </c>
      <c r="F693" s="78" t="s">
        <v>3845</v>
      </c>
      <c r="G693" s="1" t="s">
        <v>3842</v>
      </c>
      <c r="H693" s="5">
        <v>692</v>
      </c>
      <c r="I693" s="1">
        <v>313131</v>
      </c>
      <c r="J693" s="1" t="s">
        <v>1572</v>
      </c>
      <c r="K693" s="1" t="s">
        <v>1337</v>
      </c>
      <c r="L693" s="79" t="str">
        <f t="shared" si="0"/>
        <v>PI313131_s__Taiwan_SEA</v>
      </c>
    </row>
    <row r="694" spans="1:12" ht="15.75" customHeight="1" x14ac:dyDescent="0.2">
      <c r="A694" s="1" t="s">
        <v>4384</v>
      </c>
      <c r="B694" s="1" t="s">
        <v>847</v>
      </c>
      <c r="C694" s="1" t="s">
        <v>847</v>
      </c>
      <c r="D694" s="1" t="s">
        <v>4384</v>
      </c>
      <c r="F694" s="78" t="s">
        <v>1449</v>
      </c>
      <c r="G694" s="1" t="s">
        <v>1447</v>
      </c>
      <c r="H694" s="5">
        <v>693</v>
      </c>
      <c r="I694" s="1">
        <v>343358</v>
      </c>
      <c r="J694" s="1" t="s">
        <v>906</v>
      </c>
      <c r="K694" s="1" t="s">
        <v>1334</v>
      </c>
      <c r="L694" s="79" t="str">
        <f t="shared" si="0"/>
        <v>PI343358_s__Israel_ME</v>
      </c>
    </row>
    <row r="695" spans="1:12" ht="15.75" customHeight="1" x14ac:dyDescent="0.2">
      <c r="A695" s="1" t="s">
        <v>3709</v>
      </c>
      <c r="B695" s="1" t="s">
        <v>850</v>
      </c>
      <c r="C695" s="1" t="s">
        <v>850</v>
      </c>
      <c r="D695" s="1" t="s">
        <v>3709</v>
      </c>
      <c r="F695" s="78" t="s">
        <v>3361</v>
      </c>
      <c r="G695" s="1" t="s">
        <v>3359</v>
      </c>
      <c r="H695" s="5">
        <v>694</v>
      </c>
      <c r="I695" s="1">
        <v>313134</v>
      </c>
      <c r="J695" s="1" t="s">
        <v>1572</v>
      </c>
      <c r="K695" s="1" t="s">
        <v>1337</v>
      </c>
      <c r="L695" s="79" t="str">
        <f t="shared" si="0"/>
        <v>PI313134_s__Taiwan_SEA</v>
      </c>
    </row>
    <row r="696" spans="1:12" ht="15.75" customHeight="1" x14ac:dyDescent="0.2">
      <c r="A696" s="1" t="s">
        <v>951</v>
      </c>
      <c r="B696" s="1" t="s">
        <v>952</v>
      </c>
      <c r="C696" s="1" t="s">
        <v>850</v>
      </c>
      <c r="D696" s="1" t="s">
        <v>951</v>
      </c>
      <c r="F696" s="78" t="s">
        <v>1520</v>
      </c>
      <c r="G696" s="1" t="s">
        <v>1518</v>
      </c>
      <c r="H696" s="5">
        <v>695</v>
      </c>
      <c r="I696" s="1">
        <v>343401</v>
      </c>
      <c r="J696" s="1" t="s">
        <v>906</v>
      </c>
      <c r="K696" s="1" t="s">
        <v>1334</v>
      </c>
      <c r="L696" s="79" t="str">
        <f t="shared" si="0"/>
        <v>PI343401_1__Israel_ME</v>
      </c>
    </row>
    <row r="697" spans="1:12" ht="15.75" customHeight="1" x14ac:dyDescent="0.2">
      <c r="A697" s="1" t="s">
        <v>962</v>
      </c>
      <c r="B697" s="1" t="s">
        <v>964</v>
      </c>
      <c r="C697" s="1" t="s">
        <v>850</v>
      </c>
      <c r="D697" s="1" t="s">
        <v>962</v>
      </c>
      <c r="F697" s="78" t="s">
        <v>3978</v>
      </c>
      <c r="G697" s="1" t="s">
        <v>3976</v>
      </c>
      <c r="H697" s="5">
        <v>696</v>
      </c>
      <c r="I697" s="1">
        <v>313140</v>
      </c>
      <c r="J697" s="1" t="s">
        <v>1572</v>
      </c>
      <c r="K697" s="1" t="s">
        <v>1337</v>
      </c>
      <c r="L697" s="79" t="str">
        <f t="shared" si="0"/>
        <v>PI313140_1__Taiwan_SEA</v>
      </c>
    </row>
    <row r="698" spans="1:12" ht="15.75" customHeight="1" x14ac:dyDescent="0.2">
      <c r="A698" s="1" t="s">
        <v>457</v>
      </c>
      <c r="B698" s="1" t="s">
        <v>458</v>
      </c>
      <c r="C698" s="1" t="s">
        <v>458</v>
      </c>
      <c r="D698" s="1" t="s">
        <v>457</v>
      </c>
      <c r="F698" s="78" t="s">
        <v>1725</v>
      </c>
      <c r="G698" s="1" t="s">
        <v>1724</v>
      </c>
      <c r="H698" s="5">
        <v>697</v>
      </c>
      <c r="I698" s="1">
        <v>346382</v>
      </c>
      <c r="J698" s="1" t="s">
        <v>906</v>
      </c>
      <c r="K698" s="1" t="s">
        <v>1334</v>
      </c>
      <c r="L698" s="79" t="str">
        <f t="shared" si="0"/>
        <v>PI346382_s__Israel_ME</v>
      </c>
    </row>
    <row r="699" spans="1:12" ht="15.75" customHeight="1" x14ac:dyDescent="0.2">
      <c r="A699" s="1" t="s">
        <v>476</v>
      </c>
      <c r="B699" s="1" t="s">
        <v>477</v>
      </c>
      <c r="C699" s="1" t="s">
        <v>458</v>
      </c>
      <c r="D699" s="1" t="s">
        <v>476</v>
      </c>
      <c r="F699" s="78" t="s">
        <v>5388</v>
      </c>
      <c r="G699" s="1" t="s">
        <v>4108</v>
      </c>
      <c r="H699" s="5">
        <v>698</v>
      </c>
      <c r="I699" s="1">
        <v>313167</v>
      </c>
      <c r="J699" s="1" t="s">
        <v>236</v>
      </c>
      <c r="K699" s="1" t="s">
        <v>253</v>
      </c>
      <c r="L699" s="79" t="str">
        <f t="shared" si="0"/>
        <v>PI313167_s__China_CN</v>
      </c>
    </row>
    <row r="700" spans="1:12" ht="15.75" customHeight="1" x14ac:dyDescent="0.2">
      <c r="A700" s="1" t="s">
        <v>1872</v>
      </c>
      <c r="B700" s="1" t="s">
        <v>851</v>
      </c>
      <c r="C700" s="1" t="s">
        <v>851</v>
      </c>
      <c r="D700" s="1" t="s">
        <v>1872</v>
      </c>
      <c r="F700" s="78" t="s">
        <v>3556</v>
      </c>
      <c r="G700" s="1" t="s">
        <v>3554</v>
      </c>
      <c r="H700" s="5">
        <v>699</v>
      </c>
      <c r="I700" s="1">
        <v>346964</v>
      </c>
      <c r="J700" s="1" t="s">
        <v>1572</v>
      </c>
      <c r="K700" s="1" t="s">
        <v>1337</v>
      </c>
      <c r="L700" s="79" t="str">
        <f t="shared" si="0"/>
        <v>PI346964_1__Taiwan_SEA</v>
      </c>
    </row>
    <row r="701" spans="1:12" ht="15.75" customHeight="1" x14ac:dyDescent="0.2">
      <c r="A701" s="1" t="s">
        <v>1877</v>
      </c>
      <c r="B701" s="1" t="s">
        <v>1878</v>
      </c>
      <c r="C701" s="1" t="s">
        <v>851</v>
      </c>
      <c r="D701" s="1" t="s">
        <v>1877</v>
      </c>
      <c r="F701" s="78" t="s">
        <v>3988</v>
      </c>
      <c r="G701" s="1" t="s">
        <v>3987</v>
      </c>
      <c r="H701" s="5">
        <v>700</v>
      </c>
      <c r="I701" s="1">
        <v>313171</v>
      </c>
      <c r="J701" s="1" t="s">
        <v>1580</v>
      </c>
      <c r="K701" s="1" t="s">
        <v>1336</v>
      </c>
      <c r="L701" s="79" t="str">
        <f t="shared" si="0"/>
        <v>PI313171_s__Japan_NEA</v>
      </c>
    </row>
    <row r="702" spans="1:12" ht="15.75" customHeight="1" x14ac:dyDescent="0.2">
      <c r="A702" s="1" t="s">
        <v>1882</v>
      </c>
      <c r="B702" s="1" t="s">
        <v>1883</v>
      </c>
      <c r="C702" s="1" t="s">
        <v>851</v>
      </c>
      <c r="D702" s="1" t="s">
        <v>1882</v>
      </c>
      <c r="F702" s="78" t="s">
        <v>5344</v>
      </c>
      <c r="G702" s="1" t="s">
        <v>4319</v>
      </c>
      <c r="H702" s="5">
        <v>701</v>
      </c>
      <c r="I702" s="1">
        <v>350680</v>
      </c>
      <c r="J702" s="1" t="s">
        <v>1849</v>
      </c>
      <c r="K702" s="1" t="s">
        <v>279</v>
      </c>
      <c r="L702" s="79" t="str">
        <f t="shared" si="0"/>
        <v>PI350680_1__Honduras_SA_NW</v>
      </c>
    </row>
    <row r="703" spans="1:12" ht="15.75" customHeight="1" x14ac:dyDescent="0.2">
      <c r="A703" s="1" t="s">
        <v>1875</v>
      </c>
      <c r="B703" s="1" t="s">
        <v>852</v>
      </c>
      <c r="C703" s="1" t="s">
        <v>852</v>
      </c>
      <c r="D703" s="1" t="s">
        <v>1875</v>
      </c>
      <c r="F703" s="78" t="s">
        <v>4488</v>
      </c>
      <c r="G703" s="1" t="s">
        <v>2163</v>
      </c>
      <c r="H703" s="5">
        <v>702</v>
      </c>
      <c r="I703" s="1">
        <v>118474</v>
      </c>
      <c r="J703" s="1" t="s">
        <v>877</v>
      </c>
      <c r="K703" s="1" t="s">
        <v>86</v>
      </c>
      <c r="L703" s="79" t="str">
        <f t="shared" si="0"/>
        <v>PI118474_s__Brazil_SA_SE</v>
      </c>
    </row>
    <row r="704" spans="1:12" ht="15.75" customHeight="1" x14ac:dyDescent="0.2">
      <c r="A704" s="1" t="s">
        <v>1815</v>
      </c>
      <c r="B704" s="1" t="s">
        <v>853</v>
      </c>
      <c r="C704" s="1" t="s">
        <v>853</v>
      </c>
      <c r="D704" s="1" t="s">
        <v>1815</v>
      </c>
      <c r="F704" s="78" t="s">
        <v>5470</v>
      </c>
      <c r="G704" s="1" t="s">
        <v>3586</v>
      </c>
      <c r="H704" s="5">
        <v>703</v>
      </c>
      <c r="I704" s="1">
        <v>262106</v>
      </c>
      <c r="J704" s="1" t="s">
        <v>1480</v>
      </c>
      <c r="K704" s="1" t="s">
        <v>279</v>
      </c>
      <c r="L704" s="79" t="str">
        <f t="shared" si="0"/>
        <v>PI262106_s__Bolivia_SA_NW</v>
      </c>
    </row>
    <row r="705" spans="1:12" ht="15.75" customHeight="1" x14ac:dyDescent="0.2">
      <c r="A705" s="1" t="s">
        <v>3920</v>
      </c>
      <c r="B705" s="1" t="s">
        <v>855</v>
      </c>
      <c r="C705" s="1" t="s">
        <v>855</v>
      </c>
      <c r="D705" s="1" t="s">
        <v>3920</v>
      </c>
      <c r="F705" s="78" t="s">
        <v>5253</v>
      </c>
      <c r="G705" s="1" t="s">
        <v>2167</v>
      </c>
      <c r="H705" s="5">
        <v>704</v>
      </c>
      <c r="I705" s="1">
        <v>119083</v>
      </c>
      <c r="J705" s="1" t="s">
        <v>877</v>
      </c>
      <c r="K705" s="1" t="s">
        <v>86</v>
      </c>
      <c r="L705" s="79" t="str">
        <f t="shared" si="0"/>
        <v>PI119083_s__Brazil_SA_SE</v>
      </c>
    </row>
    <row r="706" spans="1:12" ht="15.75" customHeight="1" x14ac:dyDescent="0.2">
      <c r="A706" s="1" t="s">
        <v>4398</v>
      </c>
      <c r="B706" s="1" t="s">
        <v>859</v>
      </c>
      <c r="C706" s="1" t="s">
        <v>859</v>
      </c>
      <c r="D706" s="1" t="s">
        <v>4398</v>
      </c>
      <c r="F706" s="78" t="s">
        <v>4511</v>
      </c>
      <c r="G706" s="1" t="s">
        <v>3224</v>
      </c>
      <c r="H706" s="5">
        <v>705</v>
      </c>
      <c r="I706" s="1">
        <v>262038</v>
      </c>
      <c r="J706" s="1" t="s">
        <v>877</v>
      </c>
      <c r="K706" s="1" t="s">
        <v>86</v>
      </c>
      <c r="L706" s="79" t="str">
        <f t="shared" si="0"/>
        <v>PI262038_s__Brazil_SA_SE</v>
      </c>
    </row>
    <row r="707" spans="1:12" ht="15.75" customHeight="1" x14ac:dyDescent="0.2">
      <c r="A707" s="1" t="s">
        <v>4400</v>
      </c>
      <c r="B707" s="1" t="s">
        <v>5133</v>
      </c>
      <c r="C707" s="1" t="s">
        <v>859</v>
      </c>
      <c r="D707" s="1" t="s">
        <v>4400</v>
      </c>
      <c r="F707" s="78" t="s">
        <v>5250</v>
      </c>
      <c r="G707" s="1" t="s">
        <v>2657</v>
      </c>
      <c r="H707" s="5">
        <v>706</v>
      </c>
      <c r="I707" s="1">
        <v>149643</v>
      </c>
      <c r="J707" s="1" t="s">
        <v>877</v>
      </c>
      <c r="K707" s="1" t="s">
        <v>86</v>
      </c>
      <c r="L707" s="79" t="str">
        <f t="shared" si="0"/>
        <v>PI149643_s__Brazil_SA_SE</v>
      </c>
    </row>
    <row r="708" spans="1:12" ht="15.75" customHeight="1" x14ac:dyDescent="0.2">
      <c r="A708" s="1" t="s">
        <v>4402</v>
      </c>
      <c r="B708" s="1" t="s">
        <v>860</v>
      </c>
      <c r="C708" s="1" t="s">
        <v>860</v>
      </c>
      <c r="D708" s="1" t="s">
        <v>4402</v>
      </c>
      <c r="F708" s="78" t="s">
        <v>4726</v>
      </c>
      <c r="G708" s="1" t="s">
        <v>3509</v>
      </c>
      <c r="H708" s="5">
        <v>707</v>
      </c>
      <c r="I708" s="1">
        <v>261976</v>
      </c>
      <c r="J708" s="1" t="s">
        <v>296</v>
      </c>
      <c r="K708" s="1" t="s">
        <v>86</v>
      </c>
      <c r="L708" s="79" t="str">
        <f t="shared" si="0"/>
        <v>PI261976_s__Paraguay_SA_SE</v>
      </c>
    </row>
    <row r="709" spans="1:12" ht="15.75" customHeight="1" x14ac:dyDescent="0.2">
      <c r="A709" s="1" t="s">
        <v>4405</v>
      </c>
      <c r="B709" s="1" t="s">
        <v>5279</v>
      </c>
      <c r="C709" s="1" t="s">
        <v>860</v>
      </c>
      <c r="D709" s="1" t="s">
        <v>4405</v>
      </c>
      <c r="F709" s="78" t="s">
        <v>5259</v>
      </c>
      <c r="G709" s="1" t="s">
        <v>2660</v>
      </c>
      <c r="H709" s="5">
        <v>708</v>
      </c>
      <c r="I709" s="1">
        <v>152105</v>
      </c>
      <c r="J709" s="1" t="s">
        <v>877</v>
      </c>
      <c r="K709" s="1" t="s">
        <v>86</v>
      </c>
      <c r="L709" s="79" t="str">
        <f t="shared" si="0"/>
        <v>PI152105_1__Brazil_SA_SE</v>
      </c>
    </row>
    <row r="710" spans="1:12" ht="15.75" customHeight="1" x14ac:dyDescent="0.2">
      <c r="A710" s="1" t="s">
        <v>4408</v>
      </c>
      <c r="B710" s="1" t="s">
        <v>861</v>
      </c>
      <c r="C710" s="1" t="s">
        <v>861</v>
      </c>
      <c r="D710" s="1" t="s">
        <v>4408</v>
      </c>
      <c r="F710" s="78" t="s">
        <v>2697</v>
      </c>
      <c r="G710" s="1" t="s">
        <v>2696</v>
      </c>
      <c r="H710" s="5">
        <v>709</v>
      </c>
      <c r="I710" s="1">
        <v>290604</v>
      </c>
      <c r="J710" s="1" t="s">
        <v>44</v>
      </c>
      <c r="K710" s="1" t="s">
        <v>45</v>
      </c>
      <c r="L710" s="79" t="str">
        <f t="shared" si="0"/>
        <v>PI290604_s__India_IN</v>
      </c>
    </row>
    <row r="711" spans="1:12" ht="15.75" customHeight="1" x14ac:dyDescent="0.2">
      <c r="A711" s="1" t="s">
        <v>4412</v>
      </c>
      <c r="B711" s="1" t="s">
        <v>5095</v>
      </c>
      <c r="C711" s="1" t="s">
        <v>861</v>
      </c>
      <c r="D711" s="1" t="s">
        <v>4412</v>
      </c>
      <c r="F711" s="78" t="s">
        <v>4754</v>
      </c>
      <c r="G711" s="1" t="s">
        <v>2679</v>
      </c>
      <c r="H711" s="5">
        <v>710</v>
      </c>
      <c r="I711" s="1">
        <v>152111</v>
      </c>
      <c r="J711" s="1" t="s">
        <v>877</v>
      </c>
      <c r="K711" s="1" t="s">
        <v>86</v>
      </c>
      <c r="L711" s="79" t="str">
        <f t="shared" si="0"/>
        <v>PI152111_s__Brazil_SA_SE</v>
      </c>
    </row>
    <row r="712" spans="1:12" ht="15.75" customHeight="1" x14ac:dyDescent="0.2">
      <c r="A712" s="1" t="s">
        <v>4415</v>
      </c>
      <c r="B712" s="1" t="s">
        <v>5097</v>
      </c>
      <c r="C712" s="1" t="s">
        <v>861</v>
      </c>
      <c r="D712" s="1" t="s">
        <v>4415</v>
      </c>
      <c r="F712" s="78" t="s">
        <v>2983</v>
      </c>
      <c r="G712" s="1" t="s">
        <v>2981</v>
      </c>
      <c r="H712" s="5">
        <v>711</v>
      </c>
      <c r="I712" s="1">
        <v>288915</v>
      </c>
      <c r="J712" s="1" t="s">
        <v>1929</v>
      </c>
      <c r="K712" s="1" t="s">
        <v>1331</v>
      </c>
      <c r="L712" s="79" t="str">
        <f t="shared" si="0"/>
        <v>PI288915_1__Hungary_EU_E</v>
      </c>
    </row>
    <row r="713" spans="1:12" ht="15.75" customHeight="1" x14ac:dyDescent="0.2">
      <c r="A713" s="1" t="s">
        <v>4410</v>
      </c>
      <c r="B713" s="1" t="s">
        <v>862</v>
      </c>
      <c r="C713" s="1" t="s">
        <v>862</v>
      </c>
      <c r="D713" s="1" t="s">
        <v>4410</v>
      </c>
      <c r="F713" s="78" t="s">
        <v>4963</v>
      </c>
      <c r="G713" s="1" t="s">
        <v>2683</v>
      </c>
      <c r="H713" s="5">
        <v>712</v>
      </c>
      <c r="I713" s="1">
        <v>152135</v>
      </c>
      <c r="J713" s="1" t="s">
        <v>877</v>
      </c>
      <c r="K713" s="1" t="s">
        <v>86</v>
      </c>
      <c r="L713" s="79" t="str">
        <f t="shared" si="0"/>
        <v>PI152135_s__Brazil_SA_SE</v>
      </c>
    </row>
    <row r="714" spans="1:12" ht="15.75" customHeight="1" x14ac:dyDescent="0.2">
      <c r="A714" s="1" t="s">
        <v>4417</v>
      </c>
      <c r="B714" s="1" t="s">
        <v>864</v>
      </c>
      <c r="C714" s="1" t="s">
        <v>864</v>
      </c>
      <c r="D714" s="1" t="s">
        <v>4417</v>
      </c>
      <c r="F714" s="78" t="s">
        <v>3074</v>
      </c>
      <c r="G714" s="1" t="s">
        <v>3053</v>
      </c>
      <c r="H714" s="5">
        <v>713</v>
      </c>
      <c r="I714" s="1">
        <v>288148</v>
      </c>
      <c r="J714" s="1" t="s">
        <v>44</v>
      </c>
      <c r="K714" s="1" t="s">
        <v>45</v>
      </c>
      <c r="L714" s="79" t="str">
        <f t="shared" si="0"/>
        <v>PI288148_s__India_IN</v>
      </c>
    </row>
    <row r="715" spans="1:12" ht="15.75" customHeight="1" x14ac:dyDescent="0.2">
      <c r="A715" s="1" t="s">
        <v>4419</v>
      </c>
      <c r="B715" s="1" t="s">
        <v>867</v>
      </c>
      <c r="C715" s="1" t="s">
        <v>867</v>
      </c>
      <c r="D715" s="1" t="s">
        <v>4419</v>
      </c>
      <c r="F715" s="78" t="s">
        <v>4932</v>
      </c>
      <c r="G715" s="1" t="s">
        <v>2690</v>
      </c>
      <c r="H715" s="5">
        <v>714</v>
      </c>
      <c r="I715" s="1">
        <v>152141</v>
      </c>
      <c r="J715" s="1" t="s">
        <v>877</v>
      </c>
      <c r="K715" s="1" t="s">
        <v>86</v>
      </c>
      <c r="L715" s="79" t="str">
        <f t="shared" si="0"/>
        <v>PI152141_s__Brazil_SA_SE</v>
      </c>
    </row>
    <row r="716" spans="1:12" ht="15.75" customHeight="1" x14ac:dyDescent="0.2">
      <c r="A716" s="1" t="s">
        <v>4423</v>
      </c>
      <c r="B716" s="1" t="s">
        <v>869</v>
      </c>
      <c r="C716" s="1" t="s">
        <v>869</v>
      </c>
      <c r="D716" s="1" t="s">
        <v>4423</v>
      </c>
      <c r="F716" s="78" t="s">
        <v>4831</v>
      </c>
      <c r="G716" s="1" t="s">
        <v>3968</v>
      </c>
      <c r="H716" s="5">
        <v>715</v>
      </c>
      <c r="I716" s="1">
        <v>285538</v>
      </c>
      <c r="J716" s="1" t="s">
        <v>877</v>
      </c>
      <c r="K716" s="1" t="s">
        <v>86</v>
      </c>
      <c r="L716" s="79" t="str">
        <f t="shared" si="0"/>
        <v>PI285538_s__Brazil_SA_SE</v>
      </c>
    </row>
    <row r="717" spans="1:12" ht="15.75" customHeight="1" x14ac:dyDescent="0.2">
      <c r="A717" s="1" t="s">
        <v>4425</v>
      </c>
      <c r="B717" s="1" t="s">
        <v>5035</v>
      </c>
      <c r="C717" s="1" t="s">
        <v>869</v>
      </c>
      <c r="D717" s="1" t="s">
        <v>4425</v>
      </c>
      <c r="F717" s="78" t="s">
        <v>3645</v>
      </c>
      <c r="G717" s="1" t="s">
        <v>2693</v>
      </c>
      <c r="H717" s="5">
        <v>716</v>
      </c>
      <c r="I717" s="1">
        <v>152146</v>
      </c>
      <c r="J717" s="1" t="s">
        <v>877</v>
      </c>
      <c r="K717" s="1" t="s">
        <v>86</v>
      </c>
      <c r="L717" s="79" t="str">
        <f t="shared" si="0"/>
        <v>PI152146_s__Brazil_SA_SE</v>
      </c>
    </row>
    <row r="718" spans="1:12" ht="15.75" customHeight="1" x14ac:dyDescent="0.2">
      <c r="A718" s="1" t="s">
        <v>4427</v>
      </c>
      <c r="B718" s="1" t="s">
        <v>5039</v>
      </c>
      <c r="C718" s="1" t="s">
        <v>869</v>
      </c>
      <c r="D718" s="1" t="s">
        <v>4427</v>
      </c>
      <c r="F718" s="78" t="s">
        <v>5245</v>
      </c>
      <c r="G718" s="1" t="s">
        <v>3943</v>
      </c>
      <c r="H718" s="5">
        <v>717</v>
      </c>
      <c r="I718" s="1">
        <v>275699</v>
      </c>
      <c r="J718" s="1" t="s">
        <v>877</v>
      </c>
      <c r="K718" s="1" t="s">
        <v>86</v>
      </c>
      <c r="L718" s="79" t="str">
        <f t="shared" si="0"/>
        <v>PI275699_s__Brazil_SA_SE</v>
      </c>
    </row>
    <row r="719" spans="1:12" ht="15.75" customHeight="1" x14ac:dyDescent="0.2">
      <c r="A719" s="1" t="s">
        <v>4390</v>
      </c>
      <c r="B719" s="1" t="s">
        <v>870</v>
      </c>
      <c r="C719" s="1" t="s">
        <v>870</v>
      </c>
      <c r="D719" s="1" t="s">
        <v>4390</v>
      </c>
      <c r="F719" s="78" t="s">
        <v>2931</v>
      </c>
      <c r="G719" s="1" t="s">
        <v>2698</v>
      </c>
      <c r="H719" s="5">
        <v>718</v>
      </c>
      <c r="I719" s="1">
        <v>153157</v>
      </c>
      <c r="J719" s="1" t="s">
        <v>73</v>
      </c>
      <c r="K719" s="1" t="s">
        <v>86</v>
      </c>
      <c r="L719" s="79" t="str">
        <f t="shared" si="0"/>
        <v>PI153157_s__Argentina_SA_SE</v>
      </c>
    </row>
    <row r="720" spans="1:12" ht="15.75" customHeight="1" x14ac:dyDescent="0.2">
      <c r="A720" s="1" t="s">
        <v>3498</v>
      </c>
      <c r="B720" s="1" t="s">
        <v>871</v>
      </c>
      <c r="C720" s="1" t="s">
        <v>871</v>
      </c>
      <c r="D720" s="1" t="s">
        <v>3498</v>
      </c>
      <c r="F720" s="78" t="s">
        <v>3050</v>
      </c>
      <c r="G720" s="1" t="s">
        <v>3046</v>
      </c>
      <c r="H720" s="5">
        <v>719</v>
      </c>
      <c r="I720" s="1">
        <v>268833</v>
      </c>
      <c r="J720" s="1" t="s">
        <v>236</v>
      </c>
      <c r="K720" s="1" t="s">
        <v>253</v>
      </c>
      <c r="L720" s="79" t="str">
        <f t="shared" si="0"/>
        <v>PI268833_s__China_CN</v>
      </c>
    </row>
    <row r="721" spans="1:12" ht="15.75" customHeight="1" x14ac:dyDescent="0.2">
      <c r="A721" s="1" t="s">
        <v>4431</v>
      </c>
      <c r="B721" s="1" t="s">
        <v>872</v>
      </c>
      <c r="C721" s="1" t="s">
        <v>872</v>
      </c>
      <c r="D721" s="1" t="s">
        <v>4431</v>
      </c>
      <c r="F721" s="78" t="s">
        <v>4338</v>
      </c>
      <c r="G721" s="1" t="s">
        <v>2701</v>
      </c>
      <c r="H721" s="5">
        <v>720</v>
      </c>
      <c r="I721" s="1">
        <v>153173</v>
      </c>
      <c r="J721" s="1" t="s">
        <v>73</v>
      </c>
      <c r="K721" s="1" t="s">
        <v>86</v>
      </c>
      <c r="L721" s="79" t="str">
        <f t="shared" si="0"/>
        <v>PI153173_s__Argentina_SA_SE</v>
      </c>
    </row>
    <row r="722" spans="1:12" ht="15.75" customHeight="1" x14ac:dyDescent="0.2">
      <c r="A722" s="1" t="s">
        <v>2191</v>
      </c>
      <c r="B722" s="1" t="s">
        <v>874</v>
      </c>
      <c r="C722" s="1" t="s">
        <v>874</v>
      </c>
      <c r="D722" s="1" t="s">
        <v>2191</v>
      </c>
      <c r="F722" s="78" t="s">
        <v>4574</v>
      </c>
      <c r="G722" s="1" t="s">
        <v>3592</v>
      </c>
      <c r="H722" s="5">
        <v>721</v>
      </c>
      <c r="I722" s="1">
        <v>262108</v>
      </c>
      <c r="J722" s="1" t="s">
        <v>1480</v>
      </c>
      <c r="K722" s="1" t="s">
        <v>279</v>
      </c>
      <c r="L722" s="79" t="str">
        <f t="shared" si="0"/>
        <v>PI262108_s__Bolivia_SA_NW</v>
      </c>
    </row>
    <row r="723" spans="1:12" ht="15.75" customHeight="1" x14ac:dyDescent="0.2">
      <c r="A723" s="1" t="s">
        <v>4434</v>
      </c>
      <c r="B723" s="1" t="s">
        <v>878</v>
      </c>
      <c r="C723" s="1" t="s">
        <v>878</v>
      </c>
      <c r="D723" s="1" t="s">
        <v>4434</v>
      </c>
      <c r="F723" s="78" t="s">
        <v>3700</v>
      </c>
      <c r="G723" s="1" t="s">
        <v>2899</v>
      </c>
      <c r="H723" s="5">
        <v>722</v>
      </c>
      <c r="I723" s="1">
        <v>155107</v>
      </c>
      <c r="J723" s="1" t="s">
        <v>1706</v>
      </c>
      <c r="K723" s="1" t="s">
        <v>86</v>
      </c>
      <c r="L723" s="79" t="str">
        <f t="shared" si="0"/>
        <v>PI155107_s__Uruguay_SA_SE</v>
      </c>
    </row>
    <row r="724" spans="1:12" ht="15.75" customHeight="1" x14ac:dyDescent="0.2">
      <c r="A724" s="1" t="s">
        <v>1935</v>
      </c>
      <c r="B724" s="1" t="s">
        <v>879</v>
      </c>
      <c r="C724" s="1" t="s">
        <v>879</v>
      </c>
      <c r="D724" s="1" t="s">
        <v>1935</v>
      </c>
      <c r="F724" s="78" t="s">
        <v>5080</v>
      </c>
      <c r="G724" s="1" t="s">
        <v>3552</v>
      </c>
      <c r="H724" s="5">
        <v>723</v>
      </c>
      <c r="I724" s="1">
        <v>262049</v>
      </c>
      <c r="J724" s="1" t="s">
        <v>877</v>
      </c>
      <c r="K724" s="1" t="s">
        <v>86</v>
      </c>
      <c r="L724" s="79" t="str">
        <f t="shared" si="0"/>
        <v>PI262049_s__Brazil_SA_SE</v>
      </c>
    </row>
    <row r="725" spans="1:12" ht="15.75" customHeight="1" x14ac:dyDescent="0.2">
      <c r="A725" s="1" t="s">
        <v>1980</v>
      </c>
      <c r="B725" s="1" t="s">
        <v>880</v>
      </c>
      <c r="C725" s="1" t="s">
        <v>880</v>
      </c>
      <c r="D725" s="1" t="s">
        <v>1980</v>
      </c>
      <c r="F725" s="78" t="s">
        <v>4737</v>
      </c>
      <c r="G725" s="1" t="s">
        <v>2918</v>
      </c>
      <c r="H725" s="5">
        <v>724</v>
      </c>
      <c r="I725" s="1">
        <v>155111</v>
      </c>
      <c r="J725" s="1" t="s">
        <v>1706</v>
      </c>
      <c r="K725" s="1" t="s">
        <v>86</v>
      </c>
      <c r="L725" s="79" t="str">
        <f t="shared" si="0"/>
        <v>PI155111_s__Uruguay_SA_SE</v>
      </c>
    </row>
    <row r="726" spans="1:12" ht="15.75" customHeight="1" x14ac:dyDescent="0.2">
      <c r="A726" s="1" t="s">
        <v>3108</v>
      </c>
      <c r="B726" s="1" t="s">
        <v>881</v>
      </c>
      <c r="C726" s="1" t="s">
        <v>881</v>
      </c>
      <c r="D726" s="1" t="s">
        <v>3108</v>
      </c>
      <c r="F726" s="78" t="s">
        <v>5017</v>
      </c>
      <c r="G726" s="1" t="s">
        <v>3512</v>
      </c>
      <c r="H726" s="5">
        <v>725</v>
      </c>
      <c r="I726" s="1">
        <v>261977</v>
      </c>
      <c r="J726" s="1" t="s">
        <v>296</v>
      </c>
      <c r="K726" s="1" t="s">
        <v>86</v>
      </c>
      <c r="L726" s="79" t="str">
        <f t="shared" si="0"/>
        <v>PI261977_s__Paraguay_SA_SE</v>
      </c>
    </row>
    <row r="727" spans="1:12" ht="15.75" customHeight="1" x14ac:dyDescent="0.2">
      <c r="A727" s="1" t="s">
        <v>3118</v>
      </c>
      <c r="B727" s="1" t="s">
        <v>3119</v>
      </c>
      <c r="C727" s="1" t="s">
        <v>881</v>
      </c>
      <c r="D727" s="1" t="s">
        <v>3118</v>
      </c>
      <c r="F727" s="78" t="s">
        <v>3572</v>
      </c>
      <c r="G727" s="1" t="s">
        <v>3570</v>
      </c>
      <c r="H727" s="5">
        <v>726</v>
      </c>
      <c r="I727" s="1">
        <v>313191</v>
      </c>
      <c r="J727" s="1" t="s">
        <v>1039</v>
      </c>
      <c r="K727" s="1" t="s">
        <v>1337</v>
      </c>
      <c r="L727" s="79" t="str">
        <f t="shared" si="0"/>
        <v>PI313191_1__Vietnam_SEA</v>
      </c>
    </row>
    <row r="728" spans="1:12" ht="15.75" customHeight="1" x14ac:dyDescent="0.2">
      <c r="A728" s="1" t="s">
        <v>3824</v>
      </c>
      <c r="B728" s="1" t="s">
        <v>882</v>
      </c>
      <c r="C728" s="1" t="s">
        <v>882</v>
      </c>
      <c r="D728" s="1" t="s">
        <v>3824</v>
      </c>
      <c r="F728" s="78" t="s">
        <v>1615</v>
      </c>
      <c r="G728" s="1" t="s">
        <v>1614</v>
      </c>
      <c r="H728" s="5">
        <v>727</v>
      </c>
      <c r="I728" s="1">
        <v>355268</v>
      </c>
      <c r="J728" s="1" t="s">
        <v>1584</v>
      </c>
      <c r="K728" s="1" t="s">
        <v>1335</v>
      </c>
      <c r="L728" s="79" t="str">
        <f t="shared" si="0"/>
        <v>PI355268_s__Mexico_NA</v>
      </c>
    </row>
    <row r="729" spans="1:12" ht="15.75" customHeight="1" x14ac:dyDescent="0.2">
      <c r="A729" s="1" t="s">
        <v>2674</v>
      </c>
      <c r="B729" s="1" t="s">
        <v>884</v>
      </c>
      <c r="C729" s="1" t="s">
        <v>884</v>
      </c>
      <c r="D729" s="1" t="s">
        <v>2674</v>
      </c>
      <c r="F729" s="78" t="s">
        <v>5407</v>
      </c>
      <c r="G729" s="1" t="s">
        <v>4119</v>
      </c>
      <c r="H729" s="5">
        <v>728</v>
      </c>
      <c r="I729" s="1">
        <v>313197</v>
      </c>
      <c r="J729" s="1" t="s">
        <v>906</v>
      </c>
      <c r="K729" s="1" t="s">
        <v>1334</v>
      </c>
      <c r="L729" s="79" t="str">
        <f t="shared" si="0"/>
        <v>PI313197_s__Israel_ME</v>
      </c>
    </row>
    <row r="730" spans="1:12" ht="15.75" customHeight="1" x14ac:dyDescent="0.2">
      <c r="A730" s="1" t="s">
        <v>2821</v>
      </c>
      <c r="B730" s="1" t="s">
        <v>2822</v>
      </c>
      <c r="C730" s="1" t="s">
        <v>884</v>
      </c>
      <c r="D730" s="1" t="s">
        <v>2821</v>
      </c>
      <c r="F730" s="78" t="s">
        <v>4371</v>
      </c>
      <c r="G730" s="1" t="s">
        <v>2731</v>
      </c>
      <c r="H730" s="5">
        <v>729</v>
      </c>
      <c r="I730" s="1">
        <v>355995</v>
      </c>
      <c r="J730" s="1" t="s">
        <v>73</v>
      </c>
      <c r="K730" s="1" t="s">
        <v>86</v>
      </c>
      <c r="L730" s="79" t="str">
        <f t="shared" si="0"/>
        <v>PI355995_1__Argentina_SA_SE</v>
      </c>
    </row>
    <row r="731" spans="1:12" ht="15.75" customHeight="1" x14ac:dyDescent="0.2">
      <c r="A731" s="1" t="s">
        <v>2830</v>
      </c>
      <c r="B731" s="1" t="s">
        <v>2831</v>
      </c>
      <c r="C731" s="1" t="s">
        <v>884</v>
      </c>
      <c r="D731" s="1" t="s">
        <v>2830</v>
      </c>
      <c r="F731" s="78" t="s">
        <v>5358</v>
      </c>
      <c r="G731" s="1" t="s">
        <v>4123</v>
      </c>
      <c r="H731" s="5">
        <v>730</v>
      </c>
      <c r="I731" s="1">
        <v>314817</v>
      </c>
      <c r="J731" s="1" t="s">
        <v>858</v>
      </c>
      <c r="K731" s="1" t="s">
        <v>279</v>
      </c>
      <c r="L731" s="79" t="str">
        <f t="shared" si="0"/>
        <v>PI314817_s__Peru_SA_NW</v>
      </c>
    </row>
    <row r="732" spans="1:12" ht="15.75" customHeight="1" x14ac:dyDescent="0.2">
      <c r="A732" s="1" t="s">
        <v>3562</v>
      </c>
      <c r="B732" s="1" t="s">
        <v>886</v>
      </c>
      <c r="C732" s="1" t="s">
        <v>886</v>
      </c>
      <c r="D732" s="1" t="s">
        <v>3562</v>
      </c>
      <c r="F732" s="78" t="s">
        <v>5020</v>
      </c>
      <c r="G732" s="1" t="s">
        <v>2792</v>
      </c>
      <c r="H732" s="5">
        <v>731</v>
      </c>
      <c r="I732" s="1">
        <v>355996</v>
      </c>
      <c r="J732" s="1" t="s">
        <v>73</v>
      </c>
      <c r="K732" s="1" t="s">
        <v>86</v>
      </c>
      <c r="L732" s="79" t="str">
        <f t="shared" si="0"/>
        <v>PI355996_s__Argentina_SA_SE</v>
      </c>
    </row>
    <row r="733" spans="1:12" ht="15.75" customHeight="1" x14ac:dyDescent="0.2">
      <c r="A733" s="1" t="s">
        <v>2865</v>
      </c>
      <c r="B733" s="1" t="s">
        <v>887</v>
      </c>
      <c r="C733" s="1" t="s">
        <v>887</v>
      </c>
      <c r="D733" s="1" t="s">
        <v>2865</v>
      </c>
      <c r="F733" s="78" t="s">
        <v>5408</v>
      </c>
      <c r="G733" s="1" t="s">
        <v>4130</v>
      </c>
      <c r="H733" s="5">
        <v>732</v>
      </c>
      <c r="I733" s="1">
        <v>315608</v>
      </c>
      <c r="J733" s="1" t="s">
        <v>906</v>
      </c>
      <c r="K733" s="1" t="s">
        <v>1334</v>
      </c>
      <c r="L733" s="79" t="str">
        <f t="shared" si="0"/>
        <v>PI315608_s__Israel_ME</v>
      </c>
    </row>
    <row r="734" spans="1:12" ht="15.75" customHeight="1" x14ac:dyDescent="0.2">
      <c r="A734" s="1" t="s">
        <v>247</v>
      </c>
      <c r="B734" s="1" t="s">
        <v>248</v>
      </c>
      <c r="C734" s="1" t="s">
        <v>248</v>
      </c>
      <c r="D734" s="1" t="s">
        <v>247</v>
      </c>
      <c r="F734" s="78" t="s">
        <v>5025</v>
      </c>
      <c r="G734" s="1" t="s">
        <v>2823</v>
      </c>
      <c r="H734" s="5">
        <v>733</v>
      </c>
      <c r="I734" s="1">
        <v>356004</v>
      </c>
      <c r="J734" s="1" t="s">
        <v>73</v>
      </c>
      <c r="K734" s="1" t="s">
        <v>86</v>
      </c>
      <c r="L734" s="79" t="str">
        <f t="shared" si="0"/>
        <v>PI356004_s__Argentina_SA_SE</v>
      </c>
    </row>
    <row r="735" spans="1:12" ht="15.75" customHeight="1" x14ac:dyDescent="0.2">
      <c r="A735" s="1" t="s">
        <v>4449</v>
      </c>
      <c r="B735" s="1" t="s">
        <v>888</v>
      </c>
      <c r="C735" s="1" t="s">
        <v>888</v>
      </c>
      <c r="D735" s="1" t="s">
        <v>4449</v>
      </c>
      <c r="F735" s="78" t="s">
        <v>5276</v>
      </c>
      <c r="G735" s="1" t="s">
        <v>4330</v>
      </c>
      <c r="H735" s="5">
        <v>734</v>
      </c>
      <c r="I735" s="1">
        <v>356008</v>
      </c>
      <c r="J735" s="1" t="s">
        <v>73</v>
      </c>
      <c r="K735" s="1" t="s">
        <v>86</v>
      </c>
      <c r="L735" s="79" t="str">
        <f t="shared" si="0"/>
        <v>PI356008_s__Argentina_SA_SE</v>
      </c>
    </row>
    <row r="736" spans="1:12" ht="15.75" customHeight="1" x14ac:dyDescent="0.2">
      <c r="A736" s="1" t="s">
        <v>3212</v>
      </c>
      <c r="B736" s="1" t="s">
        <v>889</v>
      </c>
      <c r="C736" s="1" t="s">
        <v>889</v>
      </c>
      <c r="D736" s="1" t="s">
        <v>3212</v>
      </c>
      <c r="F736" s="78" t="s">
        <v>1613</v>
      </c>
      <c r="G736" s="1" t="s">
        <v>1612</v>
      </c>
      <c r="H736" s="5">
        <v>735</v>
      </c>
      <c r="I736" s="1">
        <v>315637</v>
      </c>
      <c r="J736" s="1" t="s">
        <v>906</v>
      </c>
      <c r="K736" s="1" t="s">
        <v>1334</v>
      </c>
      <c r="L736" s="79" t="str">
        <f t="shared" si="0"/>
        <v>PI315637_s__Israel_ME</v>
      </c>
    </row>
    <row r="737" spans="1:12" ht="15.75" customHeight="1" x14ac:dyDescent="0.2">
      <c r="A737" s="1" t="s">
        <v>2018</v>
      </c>
      <c r="B737" s="1" t="s">
        <v>892</v>
      </c>
      <c r="C737" s="1" t="s">
        <v>892</v>
      </c>
      <c r="D737" s="1" t="s">
        <v>2018</v>
      </c>
      <c r="F737" s="78" t="s">
        <v>3461</v>
      </c>
      <c r="G737" s="1" t="s">
        <v>3459</v>
      </c>
      <c r="H737" s="5">
        <v>736</v>
      </c>
      <c r="I737" s="1">
        <v>362141</v>
      </c>
      <c r="J737" s="1" t="s">
        <v>44</v>
      </c>
      <c r="K737" s="1" t="s">
        <v>45</v>
      </c>
      <c r="L737" s="79" t="str">
        <f t="shared" si="0"/>
        <v>PI362141_s__India_IN</v>
      </c>
    </row>
    <row r="738" spans="1:12" ht="15.75" customHeight="1" x14ac:dyDescent="0.2">
      <c r="A738" s="1" t="s">
        <v>4453</v>
      </c>
      <c r="B738" s="1" t="s">
        <v>895</v>
      </c>
      <c r="C738" s="1" t="s">
        <v>895</v>
      </c>
      <c r="D738" s="1" t="s">
        <v>4453</v>
      </c>
      <c r="F738" s="78" t="s">
        <v>1945</v>
      </c>
      <c r="G738" s="1" t="s">
        <v>1943</v>
      </c>
      <c r="H738" s="5">
        <v>737</v>
      </c>
      <c r="I738" s="1">
        <v>319756</v>
      </c>
      <c r="J738" s="1" t="s">
        <v>906</v>
      </c>
      <c r="K738" s="1" t="s">
        <v>1334</v>
      </c>
      <c r="L738" s="79" t="str">
        <f t="shared" si="0"/>
        <v>PI319756_1__Israel_ME</v>
      </c>
    </row>
    <row r="739" spans="1:12" ht="15.75" customHeight="1" x14ac:dyDescent="0.2">
      <c r="A739" s="1" t="s">
        <v>4455</v>
      </c>
      <c r="B739" s="1" t="s">
        <v>5383</v>
      </c>
      <c r="C739" s="1" t="s">
        <v>895</v>
      </c>
      <c r="D739" s="1" t="s">
        <v>4455</v>
      </c>
      <c r="F739" s="78" t="s">
        <v>3788</v>
      </c>
      <c r="G739" s="1" t="s">
        <v>3786</v>
      </c>
      <c r="H739" s="5">
        <v>738</v>
      </c>
      <c r="I739" s="1">
        <v>370149</v>
      </c>
      <c r="J739" s="1" t="s">
        <v>1577</v>
      </c>
      <c r="K739" s="1" t="s">
        <v>1333</v>
      </c>
      <c r="L739" s="79" t="str">
        <f t="shared" si="0"/>
        <v>PI370149_1__Soviet_Union_SU</v>
      </c>
    </row>
    <row r="740" spans="1:12" ht="15.75" customHeight="1" x14ac:dyDescent="0.2">
      <c r="A740" s="1" t="s">
        <v>4457</v>
      </c>
      <c r="B740" s="1" t="s">
        <v>5385</v>
      </c>
      <c r="C740" s="1" t="s">
        <v>895</v>
      </c>
      <c r="D740" s="1" t="s">
        <v>4457</v>
      </c>
      <c r="F740" s="78" t="s">
        <v>1962</v>
      </c>
      <c r="G740" s="1" t="s">
        <v>1960</v>
      </c>
      <c r="H740" s="5">
        <v>739</v>
      </c>
      <c r="I740" s="1">
        <v>319768</v>
      </c>
      <c r="J740" s="1" t="s">
        <v>906</v>
      </c>
      <c r="K740" s="1" t="s">
        <v>1334</v>
      </c>
      <c r="L740" s="79" t="str">
        <f t="shared" si="0"/>
        <v>PI319768_s__Israel_ME</v>
      </c>
    </row>
    <row r="741" spans="1:12" ht="15.75" customHeight="1" x14ac:dyDescent="0.2">
      <c r="A741" s="1" t="s">
        <v>2799</v>
      </c>
      <c r="B741" s="1" t="s">
        <v>896</v>
      </c>
      <c r="C741" s="1" t="s">
        <v>896</v>
      </c>
      <c r="D741" s="1" t="s">
        <v>2799</v>
      </c>
      <c r="F741" s="78" t="s">
        <v>5409</v>
      </c>
      <c r="G741" s="1" t="s">
        <v>4346</v>
      </c>
      <c r="H741" s="5">
        <v>740</v>
      </c>
      <c r="I741" s="1">
        <v>370331</v>
      </c>
      <c r="J741" s="1" t="s">
        <v>906</v>
      </c>
      <c r="K741" s="1" t="s">
        <v>1334</v>
      </c>
      <c r="L741" s="79" t="str">
        <f t="shared" si="0"/>
        <v>PI370331_s__Israel_ME</v>
      </c>
    </row>
    <row r="742" spans="1:12" ht="15.75" customHeight="1" x14ac:dyDescent="0.2">
      <c r="A742" s="1" t="s">
        <v>3607</v>
      </c>
      <c r="B742" s="1" t="s">
        <v>897</v>
      </c>
      <c r="C742" s="1" t="s">
        <v>897</v>
      </c>
      <c r="D742" s="1" t="s">
        <v>3607</v>
      </c>
      <c r="F742" s="78" t="s">
        <v>3231</v>
      </c>
      <c r="G742" s="1" t="s">
        <v>3229</v>
      </c>
      <c r="H742" s="5">
        <v>741</v>
      </c>
      <c r="I742" s="1">
        <v>319770</v>
      </c>
      <c r="J742" s="1" t="s">
        <v>906</v>
      </c>
      <c r="K742" s="1" t="s">
        <v>1334</v>
      </c>
      <c r="L742" s="79" t="str">
        <f t="shared" si="0"/>
        <v>PI319770_1__Israel_ME</v>
      </c>
    </row>
    <row r="743" spans="1:12" ht="15.75" customHeight="1" x14ac:dyDescent="0.2">
      <c r="A743" s="1" t="s">
        <v>3835</v>
      </c>
      <c r="B743" s="1" t="s">
        <v>898</v>
      </c>
      <c r="C743" s="1" t="s">
        <v>898</v>
      </c>
      <c r="D743" s="1" t="s">
        <v>3835</v>
      </c>
      <c r="F743" s="78" t="s">
        <v>5390</v>
      </c>
      <c r="G743" s="1" t="s">
        <v>4348</v>
      </c>
      <c r="H743" s="5">
        <v>742</v>
      </c>
      <c r="I743" s="1">
        <v>371521</v>
      </c>
      <c r="J743" s="1" t="s">
        <v>906</v>
      </c>
      <c r="K743" s="1" t="s">
        <v>1334</v>
      </c>
      <c r="L743" s="79" t="str">
        <f t="shared" si="0"/>
        <v>PI371521_s__Israel_ME</v>
      </c>
    </row>
    <row r="744" spans="1:12" ht="15.75" customHeight="1" x14ac:dyDescent="0.2">
      <c r="A744" s="1" t="s">
        <v>1454</v>
      </c>
      <c r="B744" s="1" t="s">
        <v>899</v>
      </c>
      <c r="C744" s="1" t="s">
        <v>899</v>
      </c>
      <c r="D744" s="1" t="s">
        <v>1454</v>
      </c>
      <c r="F744" s="78" t="s">
        <v>1911</v>
      </c>
      <c r="G744" s="1" t="s">
        <v>1908</v>
      </c>
      <c r="H744" s="5">
        <v>743</v>
      </c>
      <c r="I744" s="1">
        <v>319782</v>
      </c>
      <c r="J744" s="1" t="s">
        <v>906</v>
      </c>
      <c r="K744" s="1" t="s">
        <v>1334</v>
      </c>
      <c r="L744" s="79" t="str">
        <f t="shared" si="0"/>
        <v>PI319782_s__Israel_ME</v>
      </c>
    </row>
    <row r="745" spans="1:12" ht="15.75" customHeight="1" x14ac:dyDescent="0.2">
      <c r="A745" s="1" t="s">
        <v>1450</v>
      </c>
      <c r="B745" s="1" t="s">
        <v>902</v>
      </c>
      <c r="C745" s="1" t="s">
        <v>902</v>
      </c>
      <c r="D745" s="1" t="s">
        <v>1450</v>
      </c>
      <c r="F745" s="78" t="s">
        <v>1656</v>
      </c>
      <c r="G745" s="1" t="s">
        <v>1655</v>
      </c>
      <c r="H745" s="5">
        <v>744</v>
      </c>
      <c r="I745" s="1">
        <v>371853</v>
      </c>
      <c r="J745" s="1" t="s">
        <v>906</v>
      </c>
      <c r="K745" s="1" t="s">
        <v>1334</v>
      </c>
      <c r="L745" s="79" t="str">
        <f t="shared" si="0"/>
        <v>PI371853_s__Israel_ME</v>
      </c>
    </row>
    <row r="746" spans="1:12" ht="15.75" customHeight="1" x14ac:dyDescent="0.2">
      <c r="A746" s="1" t="s">
        <v>2802</v>
      </c>
      <c r="B746" s="1" t="s">
        <v>904</v>
      </c>
      <c r="C746" s="1" t="s">
        <v>904</v>
      </c>
      <c r="D746" s="1" t="s">
        <v>2802</v>
      </c>
      <c r="F746" s="78" t="s">
        <v>1920</v>
      </c>
      <c r="G746" s="1" t="s">
        <v>1917</v>
      </c>
      <c r="H746" s="5">
        <v>745</v>
      </c>
      <c r="I746" s="1">
        <v>319783</v>
      </c>
      <c r="J746" s="1" t="s">
        <v>906</v>
      </c>
      <c r="K746" s="1" t="s">
        <v>1334</v>
      </c>
      <c r="L746" s="79" t="str">
        <f t="shared" si="0"/>
        <v>PI319783_s__Israel_ME</v>
      </c>
    </row>
    <row r="747" spans="1:12" ht="15.75" customHeight="1" x14ac:dyDescent="0.2">
      <c r="A747" s="1" t="s">
        <v>4021</v>
      </c>
      <c r="B747" s="1" t="s">
        <v>907</v>
      </c>
      <c r="C747" s="1" t="s">
        <v>907</v>
      </c>
      <c r="D747" s="1" t="s">
        <v>4021</v>
      </c>
      <c r="F747" s="78" t="s">
        <v>1846</v>
      </c>
      <c r="G747" s="1" t="s">
        <v>1844</v>
      </c>
      <c r="H747" s="5">
        <v>746</v>
      </c>
      <c r="I747" s="1">
        <v>372294</v>
      </c>
      <c r="J747" s="1" t="s">
        <v>1843</v>
      </c>
      <c r="K747" s="1" t="s">
        <v>1330</v>
      </c>
      <c r="L747" s="79" t="str">
        <f t="shared" si="0"/>
        <v>PI372294_s__Africa_A_C</v>
      </c>
    </row>
    <row r="748" spans="1:12" ht="15.75" customHeight="1" x14ac:dyDescent="0.2">
      <c r="A748" s="1" t="s">
        <v>2734</v>
      </c>
      <c r="B748" s="1" t="s">
        <v>908</v>
      </c>
      <c r="C748" s="1" t="s">
        <v>908</v>
      </c>
      <c r="D748" s="1" t="s">
        <v>2734</v>
      </c>
      <c r="F748" s="78" t="s">
        <v>1952</v>
      </c>
      <c r="G748" s="1" t="s">
        <v>1950</v>
      </c>
      <c r="H748" s="5">
        <v>747</v>
      </c>
      <c r="I748" s="1">
        <v>319787</v>
      </c>
      <c r="J748" s="1" t="s">
        <v>906</v>
      </c>
      <c r="K748" s="1" t="s">
        <v>1334</v>
      </c>
      <c r="L748" s="79" t="str">
        <f t="shared" si="0"/>
        <v>PI319787_1__Israel_ME</v>
      </c>
    </row>
    <row r="749" spans="1:12" ht="15.75" customHeight="1" x14ac:dyDescent="0.2">
      <c r="A749" s="1" t="s">
        <v>4126</v>
      </c>
      <c r="B749" s="1" t="s">
        <v>4127</v>
      </c>
      <c r="C749" s="1" t="s">
        <v>908</v>
      </c>
      <c r="D749" s="1" t="s">
        <v>4126</v>
      </c>
      <c r="F749" s="78" t="s">
        <v>3086</v>
      </c>
      <c r="G749" s="1" t="s">
        <v>3019</v>
      </c>
      <c r="H749" s="5">
        <v>748</v>
      </c>
      <c r="I749" s="1">
        <v>386306</v>
      </c>
      <c r="J749" s="1" t="s">
        <v>906</v>
      </c>
      <c r="K749" s="1" t="s">
        <v>1334</v>
      </c>
      <c r="L749" s="79" t="str">
        <f t="shared" si="0"/>
        <v>PI386306_s__Israel_ME</v>
      </c>
    </row>
    <row r="750" spans="1:12" ht="15.75" customHeight="1" x14ac:dyDescent="0.2">
      <c r="A750" s="1" t="s">
        <v>4467</v>
      </c>
      <c r="B750" s="1" t="s">
        <v>909</v>
      </c>
      <c r="C750" s="1" t="s">
        <v>909</v>
      </c>
      <c r="D750" s="1" t="s">
        <v>4467</v>
      </c>
      <c r="F750" s="78" t="s">
        <v>3089</v>
      </c>
      <c r="G750" s="1" t="s">
        <v>3023</v>
      </c>
      <c r="H750" s="5">
        <v>749</v>
      </c>
      <c r="I750" s="1">
        <v>386308</v>
      </c>
      <c r="J750" s="1" t="s">
        <v>906</v>
      </c>
      <c r="K750" s="1" t="s">
        <v>1334</v>
      </c>
      <c r="L750" s="79" t="str">
        <f t="shared" si="0"/>
        <v>PI386308_1__Israel_ME</v>
      </c>
    </row>
    <row r="751" spans="1:12" ht="15.75" customHeight="1" x14ac:dyDescent="0.2">
      <c r="A751" s="1" t="s">
        <v>4470</v>
      </c>
      <c r="B751" s="1" t="s">
        <v>910</v>
      </c>
      <c r="C751" s="1" t="s">
        <v>910</v>
      </c>
      <c r="D751" s="1" t="s">
        <v>4470</v>
      </c>
      <c r="F751" s="78" t="s">
        <v>4709</v>
      </c>
      <c r="G751" s="1" t="s">
        <v>4706</v>
      </c>
      <c r="H751" s="5">
        <v>750</v>
      </c>
      <c r="I751" s="1">
        <v>493504</v>
      </c>
      <c r="J751" s="1" t="s">
        <v>73</v>
      </c>
      <c r="K751" s="1" t="s">
        <v>86</v>
      </c>
      <c r="L751" s="79" t="str">
        <f t="shared" si="0"/>
        <v>PI493504_s__Argentina_SA_SE</v>
      </c>
    </row>
    <row r="752" spans="1:12" ht="15.75" customHeight="1" x14ac:dyDescent="0.2">
      <c r="A752" s="1" t="s">
        <v>2877</v>
      </c>
      <c r="B752" s="1" t="s">
        <v>913</v>
      </c>
      <c r="C752" s="1" t="s">
        <v>913</v>
      </c>
      <c r="D752" s="1" t="s">
        <v>2877</v>
      </c>
      <c r="F752" s="78" t="s">
        <v>5277</v>
      </c>
      <c r="G752" s="1" t="s">
        <v>4369</v>
      </c>
      <c r="H752" s="5">
        <v>751</v>
      </c>
      <c r="I752" s="1">
        <v>386350</v>
      </c>
      <c r="J752" s="1" t="s">
        <v>73</v>
      </c>
      <c r="K752" s="1" t="s">
        <v>86</v>
      </c>
      <c r="L752" s="79" t="str">
        <f t="shared" si="0"/>
        <v>PI386350_s__Argentina_SA_SE</v>
      </c>
    </row>
    <row r="753" spans="1:12" ht="15.75" customHeight="1" x14ac:dyDescent="0.2">
      <c r="A753" s="1" t="s">
        <v>2741</v>
      </c>
      <c r="B753" s="1" t="s">
        <v>4286</v>
      </c>
      <c r="C753" s="1" t="s">
        <v>913</v>
      </c>
      <c r="D753" s="1" t="s">
        <v>2741</v>
      </c>
      <c r="F753" s="78" t="s">
        <v>5082</v>
      </c>
      <c r="G753" s="1" t="s">
        <v>4777</v>
      </c>
      <c r="H753" s="5">
        <v>752</v>
      </c>
      <c r="I753" s="1">
        <v>493506</v>
      </c>
      <c r="J753" s="1" t="s">
        <v>73</v>
      </c>
      <c r="K753" s="1" t="s">
        <v>86</v>
      </c>
      <c r="L753" s="79" t="str">
        <f t="shared" si="0"/>
        <v>PI493506_s__Argentina_SA_SE</v>
      </c>
    </row>
    <row r="754" spans="1:12" ht="15.75" customHeight="1" x14ac:dyDescent="0.2">
      <c r="A754" s="1" t="s">
        <v>4090</v>
      </c>
      <c r="B754" s="1" t="s">
        <v>916</v>
      </c>
      <c r="C754" s="1" t="s">
        <v>916</v>
      </c>
      <c r="D754" s="1" t="s">
        <v>4090</v>
      </c>
      <c r="F754" s="78" t="s">
        <v>4143</v>
      </c>
      <c r="G754" s="1" t="s">
        <v>4142</v>
      </c>
      <c r="H754" s="5">
        <v>753</v>
      </c>
      <c r="I754" s="1">
        <v>388619</v>
      </c>
      <c r="J754" s="1" t="s">
        <v>1577</v>
      </c>
      <c r="K754" s="1" t="s">
        <v>1333</v>
      </c>
      <c r="L754" s="79" t="str">
        <f t="shared" si="0"/>
        <v>PI388619_1__Soviet_Union_SU</v>
      </c>
    </row>
    <row r="755" spans="1:12" ht="15.75" customHeight="1" x14ac:dyDescent="0.2">
      <c r="A755" s="1" t="s">
        <v>4132</v>
      </c>
      <c r="B755" s="1" t="s">
        <v>918</v>
      </c>
      <c r="C755" s="1" t="s">
        <v>918</v>
      </c>
      <c r="D755" s="1" t="s">
        <v>4132</v>
      </c>
      <c r="F755" s="78" t="s">
        <v>4317</v>
      </c>
      <c r="G755" s="1" t="s">
        <v>2839</v>
      </c>
      <c r="H755" s="5">
        <v>754</v>
      </c>
      <c r="I755" s="1">
        <v>493512</v>
      </c>
      <c r="J755" s="1" t="s">
        <v>73</v>
      </c>
      <c r="K755" s="1" t="s">
        <v>86</v>
      </c>
      <c r="L755" s="79" t="str">
        <f t="shared" si="0"/>
        <v>PI493512_s__Argentina_SA_SE</v>
      </c>
    </row>
    <row r="756" spans="1:12" ht="15.75" customHeight="1" x14ac:dyDescent="0.2">
      <c r="A756" s="1" t="s">
        <v>2827</v>
      </c>
      <c r="B756" s="1" t="s">
        <v>4106</v>
      </c>
      <c r="C756" s="1" t="s">
        <v>918</v>
      </c>
      <c r="D756" s="1" t="s">
        <v>2827</v>
      </c>
      <c r="F756" s="78" t="s">
        <v>5336</v>
      </c>
      <c r="G756" s="1" t="s">
        <v>4373</v>
      </c>
      <c r="H756" s="5">
        <v>755</v>
      </c>
      <c r="I756" s="1">
        <v>390428</v>
      </c>
      <c r="J756" s="1" t="s">
        <v>1903</v>
      </c>
      <c r="K756" s="1" t="s">
        <v>279</v>
      </c>
      <c r="L756" s="79" t="str">
        <f t="shared" si="0"/>
        <v>PI390428_s__Ecuador_SA_NW</v>
      </c>
    </row>
    <row r="757" spans="1:12" ht="15.75" customHeight="1" x14ac:dyDescent="0.2">
      <c r="A757" s="1" t="s">
        <v>2137</v>
      </c>
      <c r="B757" s="1" t="s">
        <v>919</v>
      </c>
      <c r="C757" s="1" t="s">
        <v>919</v>
      </c>
      <c r="D757" s="1" t="s">
        <v>2137</v>
      </c>
      <c r="F757" s="78" t="s">
        <v>4697</v>
      </c>
      <c r="G757" s="1" t="s">
        <v>2885</v>
      </c>
      <c r="H757" s="5">
        <v>756</v>
      </c>
      <c r="I757" s="1">
        <v>493521</v>
      </c>
      <c r="J757" s="1" t="s">
        <v>73</v>
      </c>
      <c r="K757" s="1" t="s">
        <v>86</v>
      </c>
      <c r="L757" s="79" t="str">
        <f t="shared" si="0"/>
        <v>PI493521_s__Argentina_SA_SE</v>
      </c>
    </row>
    <row r="758" spans="1:12" ht="15.75" customHeight="1" x14ac:dyDescent="0.2">
      <c r="A758" s="1" t="s">
        <v>2353</v>
      </c>
      <c r="B758" s="1" t="s">
        <v>2354</v>
      </c>
      <c r="C758" s="1" t="s">
        <v>919</v>
      </c>
      <c r="D758" s="1" t="s">
        <v>2353</v>
      </c>
      <c r="F758" s="78" t="s">
        <v>3711</v>
      </c>
      <c r="G758" s="1" t="s">
        <v>3709</v>
      </c>
      <c r="H758" s="5">
        <v>757</v>
      </c>
      <c r="I758" s="1">
        <v>393646</v>
      </c>
      <c r="J758" s="1" t="s">
        <v>858</v>
      </c>
      <c r="K758" s="1" t="s">
        <v>279</v>
      </c>
      <c r="L758" s="79" t="str">
        <f t="shared" si="0"/>
        <v>PI393646_1__Peru_SA_NW</v>
      </c>
    </row>
    <row r="759" spans="1:12" ht="15.75" customHeight="1" x14ac:dyDescent="0.2">
      <c r="A759" s="1" t="s">
        <v>4477</v>
      </c>
      <c r="B759" s="1" t="s">
        <v>922</v>
      </c>
      <c r="C759" s="1" t="s">
        <v>922</v>
      </c>
      <c r="D759" s="1" t="s">
        <v>4477</v>
      </c>
      <c r="F759" s="78" t="s">
        <v>4605</v>
      </c>
      <c r="G759" s="1" t="s">
        <v>4602</v>
      </c>
      <c r="H759" s="5">
        <v>758</v>
      </c>
      <c r="I759" s="1">
        <v>493536</v>
      </c>
      <c r="J759" s="1" t="s">
        <v>73</v>
      </c>
      <c r="K759" s="1" t="s">
        <v>86</v>
      </c>
      <c r="L759" s="79" t="str">
        <f t="shared" si="0"/>
        <v>PI493536_s__Argentina_SA_SE</v>
      </c>
    </row>
    <row r="760" spans="1:12" ht="15.75" customHeight="1" x14ac:dyDescent="0.2">
      <c r="A760" s="1" t="s">
        <v>4484</v>
      </c>
      <c r="B760" s="1" t="s">
        <v>5332</v>
      </c>
      <c r="C760" s="1" t="s">
        <v>922</v>
      </c>
      <c r="D760" s="1" t="s">
        <v>4484</v>
      </c>
      <c r="F760" s="78" t="s">
        <v>3921</v>
      </c>
      <c r="G760" s="1" t="s">
        <v>3920</v>
      </c>
      <c r="H760" s="5">
        <v>759</v>
      </c>
      <c r="I760" s="1">
        <v>402595</v>
      </c>
      <c r="J760" s="1" t="s">
        <v>73</v>
      </c>
      <c r="K760" s="1" t="s">
        <v>86</v>
      </c>
      <c r="L760" s="79" t="str">
        <f t="shared" si="0"/>
        <v>PI402595_s__Argentina_SA_SE</v>
      </c>
    </row>
    <row r="761" spans="1:12" ht="15.75" customHeight="1" x14ac:dyDescent="0.2">
      <c r="A761" s="1" t="s">
        <v>4481</v>
      </c>
      <c r="B761" s="1" t="s">
        <v>5330</v>
      </c>
      <c r="C761" s="1" t="s">
        <v>922</v>
      </c>
      <c r="D761" s="1" t="s">
        <v>4481</v>
      </c>
      <c r="F761" s="78" t="s">
        <v>5132</v>
      </c>
      <c r="G761" s="1" t="s">
        <v>4398</v>
      </c>
      <c r="H761" s="5">
        <v>760</v>
      </c>
      <c r="I761" s="1">
        <v>403742</v>
      </c>
      <c r="J761" s="1" t="s">
        <v>73</v>
      </c>
      <c r="K761" s="1" t="s">
        <v>86</v>
      </c>
      <c r="L761" s="79" t="str">
        <f t="shared" si="0"/>
        <v>PI403742_1__Argentina_SA_SE</v>
      </c>
    </row>
    <row r="762" spans="1:12" ht="15.75" customHeight="1" x14ac:dyDescent="0.2">
      <c r="A762" s="1" t="s">
        <v>1661</v>
      </c>
      <c r="B762" s="1" t="s">
        <v>925</v>
      </c>
      <c r="C762" s="1" t="s">
        <v>925</v>
      </c>
      <c r="D762" s="1" t="s">
        <v>1661</v>
      </c>
      <c r="F762" s="78" t="s">
        <v>4594</v>
      </c>
      <c r="G762" s="1" t="s">
        <v>3264</v>
      </c>
      <c r="H762" s="5">
        <v>761</v>
      </c>
      <c r="I762" s="1">
        <v>493550</v>
      </c>
      <c r="J762" s="1" t="s">
        <v>73</v>
      </c>
      <c r="K762" s="1" t="s">
        <v>86</v>
      </c>
      <c r="L762" s="79" t="str">
        <f t="shared" si="0"/>
        <v>PI493550_s__Argentina_SA_SE</v>
      </c>
    </row>
    <row r="763" spans="1:12" ht="15.75" customHeight="1" x14ac:dyDescent="0.2">
      <c r="A763" s="1" t="s">
        <v>1974</v>
      </c>
      <c r="B763" s="1" t="s">
        <v>926</v>
      </c>
      <c r="C763" s="1" t="s">
        <v>926</v>
      </c>
      <c r="D763" s="1" t="s">
        <v>1974</v>
      </c>
      <c r="F763" s="78" t="s">
        <v>5278</v>
      </c>
      <c r="G763" s="1" t="s">
        <v>4402</v>
      </c>
      <c r="H763" s="5">
        <v>762</v>
      </c>
      <c r="I763" s="1">
        <v>403761</v>
      </c>
      <c r="J763" s="1" t="s">
        <v>73</v>
      </c>
      <c r="K763" s="1" t="s">
        <v>86</v>
      </c>
      <c r="L763" s="79" t="str">
        <f t="shared" si="0"/>
        <v>PI403761_1__Argentina_SA_SE</v>
      </c>
    </row>
    <row r="764" spans="1:12" ht="15.75" customHeight="1" x14ac:dyDescent="0.2">
      <c r="A764" s="1" t="s">
        <v>1598</v>
      </c>
      <c r="B764" s="1" t="s">
        <v>927</v>
      </c>
      <c r="C764" s="1" t="s">
        <v>927</v>
      </c>
      <c r="D764" s="1" t="s">
        <v>1598</v>
      </c>
      <c r="F764" s="78" t="s">
        <v>4397</v>
      </c>
      <c r="G764" s="1" t="s">
        <v>3243</v>
      </c>
      <c r="H764" s="5">
        <v>763</v>
      </c>
      <c r="I764" s="1">
        <v>493559</v>
      </c>
      <c r="J764" s="1" t="s">
        <v>73</v>
      </c>
      <c r="K764" s="1" t="s">
        <v>86</v>
      </c>
      <c r="L764" s="79" t="str">
        <f t="shared" si="0"/>
        <v>PI493559_s__Argentina_SA_SE</v>
      </c>
    </row>
    <row r="765" spans="1:12" ht="15.75" customHeight="1" x14ac:dyDescent="0.2">
      <c r="A765" s="1" t="s">
        <v>1592</v>
      </c>
      <c r="B765" s="1" t="s">
        <v>1593</v>
      </c>
      <c r="C765" s="1" t="s">
        <v>927</v>
      </c>
      <c r="D765" s="1" t="s">
        <v>1592</v>
      </c>
      <c r="F765" s="78" t="s">
        <v>5314</v>
      </c>
      <c r="G765" s="1" t="s">
        <v>4408</v>
      </c>
      <c r="H765" s="5">
        <v>764</v>
      </c>
      <c r="I765" s="1">
        <v>403772</v>
      </c>
      <c r="J765" s="1" t="s">
        <v>73</v>
      </c>
      <c r="K765" s="1" t="s">
        <v>86</v>
      </c>
      <c r="L765" s="79" t="str">
        <f t="shared" si="0"/>
        <v>PI403772_1__Argentina_SA_SE</v>
      </c>
    </row>
    <row r="766" spans="1:12" ht="15.75" customHeight="1" x14ac:dyDescent="0.2">
      <c r="A766" s="1" t="s">
        <v>4491</v>
      </c>
      <c r="B766" s="1" t="s">
        <v>928</v>
      </c>
      <c r="C766" s="1" t="s">
        <v>928</v>
      </c>
      <c r="D766" s="1" t="s">
        <v>4491</v>
      </c>
      <c r="F766" s="78" t="s">
        <v>4393</v>
      </c>
      <c r="G766" s="1" t="s">
        <v>4390</v>
      </c>
      <c r="H766" s="5">
        <v>766</v>
      </c>
      <c r="I766" s="1">
        <v>403816</v>
      </c>
      <c r="J766" s="1" t="s">
        <v>877</v>
      </c>
      <c r="K766" s="1" t="s">
        <v>86</v>
      </c>
      <c r="L766" s="79" t="str">
        <f t="shared" si="0"/>
        <v>PI403816_s__Brazil_SA_SE</v>
      </c>
    </row>
    <row r="767" spans="1:12" ht="15.75" customHeight="1" x14ac:dyDescent="0.2">
      <c r="A767" s="1" t="s">
        <v>4493</v>
      </c>
      <c r="B767" s="1" t="s">
        <v>930</v>
      </c>
      <c r="C767" s="1" t="s">
        <v>930</v>
      </c>
      <c r="D767" s="1" t="s">
        <v>4493</v>
      </c>
      <c r="F767" s="78" t="s">
        <v>4665</v>
      </c>
      <c r="G767" s="1" t="s">
        <v>3247</v>
      </c>
      <c r="H767" s="5">
        <v>767</v>
      </c>
      <c r="I767" s="1">
        <v>493580</v>
      </c>
      <c r="J767" s="1" t="s">
        <v>73</v>
      </c>
      <c r="K767" s="1" t="s">
        <v>86</v>
      </c>
      <c r="L767" s="79" t="str">
        <f t="shared" si="0"/>
        <v>PI493580_s__Argentina_SA_SE</v>
      </c>
    </row>
    <row r="768" spans="1:12" ht="15.75" customHeight="1" x14ac:dyDescent="0.2">
      <c r="A768" s="1" t="s">
        <v>1618</v>
      </c>
      <c r="B768" s="1" t="s">
        <v>931</v>
      </c>
      <c r="C768" s="1" t="s">
        <v>931</v>
      </c>
      <c r="D768" s="1" t="s">
        <v>1618</v>
      </c>
      <c r="F768" s="78" t="s">
        <v>5069</v>
      </c>
      <c r="G768" s="1" t="s">
        <v>3498</v>
      </c>
      <c r="H768" s="5">
        <v>768</v>
      </c>
      <c r="I768" s="1">
        <v>403821</v>
      </c>
      <c r="J768" s="1" t="s">
        <v>296</v>
      </c>
      <c r="K768" s="1" t="s">
        <v>86</v>
      </c>
      <c r="L768" s="79" t="str">
        <f t="shared" si="0"/>
        <v>PI403821_s__Paraguay_SA_SE</v>
      </c>
    </row>
    <row r="769" spans="1:12" ht="15.75" customHeight="1" x14ac:dyDescent="0.2">
      <c r="A769" s="1" t="s">
        <v>2832</v>
      </c>
      <c r="B769" s="1" t="s">
        <v>934</v>
      </c>
      <c r="C769" s="1" t="s">
        <v>934</v>
      </c>
      <c r="D769" s="1" t="s">
        <v>2832</v>
      </c>
      <c r="F769" s="78" t="s">
        <v>4506</v>
      </c>
      <c r="G769" s="1" t="s">
        <v>3203</v>
      </c>
      <c r="H769" s="5">
        <v>769</v>
      </c>
      <c r="I769" s="1">
        <v>493581</v>
      </c>
      <c r="J769" s="1" t="s">
        <v>73</v>
      </c>
      <c r="K769" s="1" t="s">
        <v>86</v>
      </c>
      <c r="L769" s="79" t="str">
        <f t="shared" si="0"/>
        <v>PI493581_s__Argentina_SA_SE</v>
      </c>
    </row>
    <row r="770" spans="1:12" ht="15.75" customHeight="1" x14ac:dyDescent="0.2">
      <c r="A770" s="1" t="s">
        <v>3413</v>
      </c>
      <c r="B770" s="1" t="s">
        <v>935</v>
      </c>
      <c r="C770" s="1" t="s">
        <v>935</v>
      </c>
      <c r="D770" s="1" t="s">
        <v>3413</v>
      </c>
      <c r="F770" s="78" t="s">
        <v>5100</v>
      </c>
      <c r="G770" s="1" t="s">
        <v>4431</v>
      </c>
      <c r="H770" s="5">
        <v>770</v>
      </c>
      <c r="I770" s="1">
        <v>403824</v>
      </c>
      <c r="J770" s="1" t="s">
        <v>296</v>
      </c>
      <c r="K770" s="1" t="s">
        <v>86</v>
      </c>
      <c r="L770" s="79" t="str">
        <f t="shared" si="0"/>
        <v>PI403824_s__Paraguay_SA_SE</v>
      </c>
    </row>
    <row r="771" spans="1:12" ht="15.75" customHeight="1" x14ac:dyDescent="0.2">
      <c r="A771" s="1" t="s">
        <v>2735</v>
      </c>
      <c r="B771" s="1" t="s">
        <v>2736</v>
      </c>
      <c r="C771" s="1" t="s">
        <v>935</v>
      </c>
      <c r="D771" s="1" t="s">
        <v>2735</v>
      </c>
      <c r="F771" s="78" t="s">
        <v>5322</v>
      </c>
      <c r="G771" s="1" t="s">
        <v>4784</v>
      </c>
      <c r="H771" s="5">
        <v>771</v>
      </c>
      <c r="I771" s="1">
        <v>493615</v>
      </c>
      <c r="J771" s="1" t="s">
        <v>73</v>
      </c>
      <c r="K771" s="1" t="s">
        <v>86</v>
      </c>
      <c r="L771" s="79" t="str">
        <f t="shared" si="0"/>
        <v>PI493615_1__Argentina_SA_SE</v>
      </c>
    </row>
    <row r="772" spans="1:12" ht="15.75" customHeight="1" x14ac:dyDescent="0.2">
      <c r="A772" s="1" t="s">
        <v>3420</v>
      </c>
      <c r="B772" s="1" t="s">
        <v>3421</v>
      </c>
      <c r="C772" s="1" t="s">
        <v>935</v>
      </c>
      <c r="D772" s="1" t="s">
        <v>3420</v>
      </c>
      <c r="F772" s="78" t="s">
        <v>903</v>
      </c>
      <c r="G772" s="1" t="s">
        <v>900</v>
      </c>
      <c r="H772" s="5">
        <v>772</v>
      </c>
      <c r="I772" s="1" t="s">
        <v>901</v>
      </c>
      <c r="J772" s="1" t="s">
        <v>906</v>
      </c>
      <c r="K772" s="1" t="s">
        <v>1334</v>
      </c>
      <c r="L772" s="79" t="str">
        <f t="shared" si="0"/>
        <v>PI295174_2__Israel_ME</v>
      </c>
    </row>
    <row r="773" spans="1:12" ht="15.75" customHeight="1" x14ac:dyDescent="0.2">
      <c r="A773" s="1" t="s">
        <v>3426</v>
      </c>
      <c r="B773" s="1" t="s">
        <v>3427</v>
      </c>
      <c r="C773" s="1" t="s">
        <v>935</v>
      </c>
      <c r="D773" s="1" t="s">
        <v>3426</v>
      </c>
      <c r="F773" s="78" t="s">
        <v>3773</v>
      </c>
      <c r="G773" s="1" t="s">
        <v>3770</v>
      </c>
      <c r="H773" s="5">
        <v>773</v>
      </c>
      <c r="I773" s="1" t="s">
        <v>5615</v>
      </c>
      <c r="J773" s="1" t="s">
        <v>1577</v>
      </c>
      <c r="K773" s="1" t="s">
        <v>1333</v>
      </c>
      <c r="L773" s="79" t="str">
        <f t="shared" si="0"/>
        <v>PI370149_2__Soviet_Union_SU</v>
      </c>
    </row>
    <row r="774" spans="1:12" ht="15.75" customHeight="1" x14ac:dyDescent="0.2">
      <c r="A774" s="1" t="s">
        <v>1967</v>
      </c>
      <c r="B774" s="1" t="s">
        <v>936</v>
      </c>
      <c r="C774" s="1" t="s">
        <v>936</v>
      </c>
      <c r="D774" s="1" t="s">
        <v>1967</v>
      </c>
      <c r="F774" s="78" t="s">
        <v>3300</v>
      </c>
      <c r="G774" s="1" t="s">
        <v>3296</v>
      </c>
      <c r="H774" s="5">
        <v>774</v>
      </c>
      <c r="I774" s="1" t="s">
        <v>3298</v>
      </c>
      <c r="J774" s="1" t="s">
        <v>1881</v>
      </c>
      <c r="K774" s="1" t="s">
        <v>1337</v>
      </c>
      <c r="L774" s="79" t="str">
        <f t="shared" si="0"/>
        <v>PI294647_3__Thailand_SEA</v>
      </c>
    </row>
    <row r="775" spans="1:12" ht="15.75" customHeight="1" x14ac:dyDescent="0.2">
      <c r="A775" s="1" t="s">
        <v>1900</v>
      </c>
      <c r="B775" s="1" t="s">
        <v>937</v>
      </c>
      <c r="C775" s="1" t="s">
        <v>937</v>
      </c>
      <c r="D775" s="1" t="s">
        <v>1900</v>
      </c>
      <c r="F775" s="78" t="s">
        <v>3317</v>
      </c>
      <c r="G775" s="1" t="s">
        <v>3313</v>
      </c>
      <c r="H775" s="5">
        <v>775</v>
      </c>
      <c r="I775" s="1" t="s">
        <v>5616</v>
      </c>
      <c r="J775" s="1" t="s">
        <v>1918</v>
      </c>
      <c r="K775" s="1" t="s">
        <v>1330</v>
      </c>
      <c r="L775" s="79" t="str">
        <f t="shared" si="0"/>
        <v>PI371963_2__Uganda_A_C</v>
      </c>
    </row>
    <row r="776" spans="1:12" ht="15.75" customHeight="1" x14ac:dyDescent="0.2">
      <c r="A776" s="1" t="s">
        <v>1921</v>
      </c>
      <c r="B776" s="1" t="s">
        <v>939</v>
      </c>
      <c r="C776" s="1" t="s">
        <v>939</v>
      </c>
      <c r="D776" s="1" t="s">
        <v>1921</v>
      </c>
      <c r="F776" s="78" t="s">
        <v>5292</v>
      </c>
      <c r="G776" s="1" t="s">
        <v>4043</v>
      </c>
      <c r="H776" s="5">
        <v>776</v>
      </c>
      <c r="I776" s="1" t="s">
        <v>5291</v>
      </c>
      <c r="J776" s="1" t="s">
        <v>73</v>
      </c>
      <c r="K776" s="1" t="s">
        <v>86</v>
      </c>
      <c r="L776" s="79" t="str">
        <f t="shared" si="0"/>
        <v>PI292271_3__Argentina_SA_SE</v>
      </c>
    </row>
    <row r="777" spans="1:12" ht="15.75" customHeight="1" x14ac:dyDescent="0.2">
      <c r="A777" s="1" t="s">
        <v>1925</v>
      </c>
      <c r="B777" s="1" t="s">
        <v>1926</v>
      </c>
      <c r="C777" s="1" t="s">
        <v>939</v>
      </c>
      <c r="D777" s="1" t="s">
        <v>1925</v>
      </c>
      <c r="F777" s="78" t="s">
        <v>1690</v>
      </c>
      <c r="G777" s="1" t="s">
        <v>1687</v>
      </c>
      <c r="H777" s="5">
        <v>777</v>
      </c>
      <c r="I777" s="1" t="s">
        <v>5617</v>
      </c>
      <c r="J777" s="1" t="s">
        <v>353</v>
      </c>
      <c r="K777" s="1" t="s">
        <v>107</v>
      </c>
      <c r="L777" s="79" t="str">
        <f t="shared" si="0"/>
        <v>PI372318_2__Nigeria_A_NW</v>
      </c>
    </row>
    <row r="778" spans="1:12" ht="15.75" customHeight="1" x14ac:dyDescent="0.2">
      <c r="A778" s="1" t="s">
        <v>3029</v>
      </c>
      <c r="B778" s="1" t="s">
        <v>941</v>
      </c>
      <c r="C778" s="1" t="s">
        <v>941</v>
      </c>
      <c r="D778" s="1" t="s">
        <v>3029</v>
      </c>
      <c r="F778" s="78" t="s">
        <v>1467</v>
      </c>
      <c r="G778" s="1" t="s">
        <v>1464</v>
      </c>
      <c r="H778" s="5">
        <v>778</v>
      </c>
      <c r="I778" s="1" t="s">
        <v>1465</v>
      </c>
      <c r="J778" s="1" t="s">
        <v>44</v>
      </c>
      <c r="K778" s="1" t="s">
        <v>45</v>
      </c>
      <c r="L778" s="79" t="str">
        <f t="shared" si="0"/>
        <v>PI290589_2__India_IN</v>
      </c>
    </row>
    <row r="779" spans="1:12" ht="15.75" customHeight="1" x14ac:dyDescent="0.2">
      <c r="A779" s="1" t="s">
        <v>4037</v>
      </c>
      <c r="B779" s="1" t="s">
        <v>942</v>
      </c>
      <c r="C779" s="1" t="s">
        <v>942</v>
      </c>
      <c r="D779" s="1" t="s">
        <v>4037</v>
      </c>
      <c r="F779" s="78" t="s">
        <v>840</v>
      </c>
      <c r="G779" s="1" t="s">
        <v>837</v>
      </c>
      <c r="H779" s="5">
        <v>779</v>
      </c>
      <c r="I779" s="1" t="s">
        <v>5618</v>
      </c>
      <c r="J779" s="1" t="s">
        <v>353</v>
      </c>
      <c r="K779" s="1" t="s">
        <v>107</v>
      </c>
      <c r="L779" s="79" t="str">
        <f t="shared" si="0"/>
        <v>PI372335_2__Nigeria_A_NW</v>
      </c>
    </row>
    <row r="780" spans="1:12" ht="15.75" customHeight="1" x14ac:dyDescent="0.2">
      <c r="A780" s="1" t="s">
        <v>2881</v>
      </c>
      <c r="B780" s="1" t="s">
        <v>943</v>
      </c>
      <c r="C780" s="1" t="s">
        <v>943</v>
      </c>
      <c r="D780" s="1" t="s">
        <v>2881</v>
      </c>
      <c r="F780" s="78" t="s">
        <v>87</v>
      </c>
      <c r="G780" s="1" t="s">
        <v>84</v>
      </c>
      <c r="H780" s="5">
        <v>780</v>
      </c>
      <c r="I780" s="1" t="s">
        <v>85</v>
      </c>
      <c r="J780" s="1" t="s">
        <v>44</v>
      </c>
      <c r="K780" s="1" t="s">
        <v>45</v>
      </c>
      <c r="L780" s="79" t="str">
        <f t="shared" si="0"/>
        <v>PI290566_2__India_IN</v>
      </c>
    </row>
    <row r="781" spans="1:12" ht="15.75" customHeight="1" x14ac:dyDescent="0.2">
      <c r="A781" s="1" t="s">
        <v>3126</v>
      </c>
      <c r="B781" s="1" t="s">
        <v>944</v>
      </c>
      <c r="C781" s="1" t="s">
        <v>944</v>
      </c>
      <c r="D781" s="1" t="s">
        <v>3126</v>
      </c>
      <c r="F781" s="78" t="s">
        <v>2604</v>
      </c>
      <c r="G781" s="1" t="s">
        <v>2602</v>
      </c>
      <c r="H781" s="5">
        <v>781</v>
      </c>
      <c r="I781" s="1" t="s">
        <v>5619</v>
      </c>
      <c r="J781" s="1" t="s">
        <v>106</v>
      </c>
      <c r="K781" s="1" t="s">
        <v>107</v>
      </c>
      <c r="L781" s="79" t="str">
        <f t="shared" si="0"/>
        <v>PI383428_2__Senegal_A_NW</v>
      </c>
    </row>
    <row r="782" spans="1:12" ht="15.75" customHeight="1" x14ac:dyDescent="0.2">
      <c r="A782" s="1" t="s">
        <v>1684</v>
      </c>
      <c r="B782" s="1" t="s">
        <v>948</v>
      </c>
      <c r="C782" s="1" t="s">
        <v>948</v>
      </c>
      <c r="D782" s="1" t="s">
        <v>1684</v>
      </c>
      <c r="F782" s="78" t="s">
        <v>3097</v>
      </c>
      <c r="G782" s="1" t="s">
        <v>3093</v>
      </c>
      <c r="H782" s="5">
        <v>782</v>
      </c>
      <c r="I782" s="1" t="s">
        <v>5620</v>
      </c>
      <c r="J782" s="1" t="s">
        <v>906</v>
      </c>
      <c r="K782" s="1" t="s">
        <v>1334</v>
      </c>
      <c r="L782" s="79" t="str">
        <f t="shared" si="0"/>
        <v>PI386308_2__Israel_ME</v>
      </c>
    </row>
    <row r="783" spans="1:12" ht="15.75" customHeight="1" x14ac:dyDescent="0.2">
      <c r="A783" s="22" t="s">
        <v>3032</v>
      </c>
      <c r="B783" s="22" t="s">
        <v>944</v>
      </c>
      <c r="C783" s="22" t="s">
        <v>944</v>
      </c>
      <c r="D783" s="22" t="s">
        <v>3032</v>
      </c>
      <c r="F783" s="78" t="s">
        <v>3002</v>
      </c>
      <c r="G783" s="1" t="s">
        <v>3000</v>
      </c>
      <c r="H783" s="5">
        <v>783</v>
      </c>
      <c r="I783" s="1" t="s">
        <v>3001</v>
      </c>
      <c r="J783" s="1" t="s">
        <v>1929</v>
      </c>
      <c r="K783" s="1" t="s">
        <v>1331</v>
      </c>
      <c r="L783" s="79" t="str">
        <f t="shared" si="0"/>
        <v>PI288915_2__Hungary_EU_E</v>
      </c>
    </row>
    <row r="784" spans="1:12" ht="15.75" customHeight="1" x14ac:dyDescent="0.2">
      <c r="A784" s="1" t="s">
        <v>3239</v>
      </c>
      <c r="B784" s="1" t="s">
        <v>949</v>
      </c>
      <c r="C784" s="1" t="s">
        <v>949</v>
      </c>
      <c r="D784" s="1" t="s">
        <v>3239</v>
      </c>
      <c r="F784" s="78" t="s">
        <v>956</v>
      </c>
      <c r="G784" s="1" t="s">
        <v>951</v>
      </c>
      <c r="H784" s="5">
        <v>784</v>
      </c>
      <c r="I784" s="1" t="s">
        <v>5621</v>
      </c>
      <c r="J784" s="1" t="s">
        <v>858</v>
      </c>
      <c r="K784" s="1" t="s">
        <v>279</v>
      </c>
      <c r="L784" s="79" t="str">
        <f t="shared" si="0"/>
        <v>PI393646_2__Peru_SA_NW</v>
      </c>
    </row>
    <row r="785" spans="1:12" ht="15.75" customHeight="1" x14ac:dyDescent="0.2">
      <c r="A785" s="1" t="s">
        <v>3214</v>
      </c>
      <c r="B785" s="1" t="s">
        <v>4550</v>
      </c>
      <c r="C785" s="1" t="s">
        <v>949</v>
      </c>
      <c r="D785" s="1" t="s">
        <v>3214</v>
      </c>
      <c r="F785" s="78" t="s">
        <v>294</v>
      </c>
      <c r="G785" s="1" t="s">
        <v>289</v>
      </c>
      <c r="H785" s="5">
        <v>785</v>
      </c>
      <c r="I785" s="1" t="s">
        <v>290</v>
      </c>
      <c r="J785" s="1" t="s">
        <v>296</v>
      </c>
      <c r="K785" s="1" t="s">
        <v>86</v>
      </c>
      <c r="L785" s="79" t="str">
        <f t="shared" si="0"/>
        <v>PI286831_3__Paraguay_SA_SE</v>
      </c>
    </row>
    <row r="786" spans="1:12" ht="15.75" customHeight="1" x14ac:dyDescent="0.2">
      <c r="A786" s="1" t="s">
        <v>4512</v>
      </c>
      <c r="B786" s="1" t="s">
        <v>950</v>
      </c>
      <c r="C786" s="1" t="s">
        <v>950</v>
      </c>
      <c r="D786" s="1" t="s">
        <v>4512</v>
      </c>
      <c r="F786" s="78" t="s">
        <v>1880</v>
      </c>
      <c r="G786" s="1" t="s">
        <v>1877</v>
      </c>
      <c r="H786" s="5">
        <v>786</v>
      </c>
      <c r="I786" s="1" t="s">
        <v>5622</v>
      </c>
      <c r="J786" s="1" t="s">
        <v>353</v>
      </c>
      <c r="K786" s="1" t="s">
        <v>107</v>
      </c>
      <c r="L786" s="79" t="str">
        <f t="shared" si="0"/>
        <v>PI399581_2__Nigeria_A_NW</v>
      </c>
    </row>
    <row r="787" spans="1:12" ht="15.75" customHeight="1" x14ac:dyDescent="0.2">
      <c r="A787" s="1" t="s">
        <v>3283</v>
      </c>
      <c r="B787" s="1" t="s">
        <v>953</v>
      </c>
      <c r="C787" s="1" t="s">
        <v>953</v>
      </c>
      <c r="D787" s="1" t="s">
        <v>3283</v>
      </c>
      <c r="F787" s="78" t="s">
        <v>1604</v>
      </c>
      <c r="G787" s="1" t="s">
        <v>1601</v>
      </c>
      <c r="H787" s="5">
        <v>787</v>
      </c>
      <c r="I787" s="1" t="s">
        <v>1602</v>
      </c>
      <c r="J787" s="1" t="s">
        <v>1584</v>
      </c>
      <c r="K787" s="1" t="s">
        <v>1335</v>
      </c>
      <c r="L787" s="79" t="str">
        <f t="shared" si="0"/>
        <v>PI280689_2__Mexico_NA</v>
      </c>
    </row>
    <row r="788" spans="1:12" ht="15.75" customHeight="1" x14ac:dyDescent="0.2">
      <c r="A788" s="1" t="s">
        <v>1987</v>
      </c>
      <c r="B788" s="1" t="s">
        <v>1988</v>
      </c>
      <c r="C788" s="1" t="s">
        <v>953</v>
      </c>
      <c r="D788" s="1" t="s">
        <v>1987</v>
      </c>
      <c r="F788" s="78" t="s">
        <v>5096</v>
      </c>
      <c r="G788" s="1" t="s">
        <v>4412</v>
      </c>
      <c r="H788" s="5">
        <v>788</v>
      </c>
      <c r="I788" s="1" t="s">
        <v>5623</v>
      </c>
      <c r="J788" s="1" t="s">
        <v>73</v>
      </c>
      <c r="K788" s="1" t="s">
        <v>86</v>
      </c>
      <c r="L788" s="79" t="str">
        <f t="shared" si="0"/>
        <v>PI403772_2__Argentina_SA_SE</v>
      </c>
    </row>
    <row r="789" spans="1:12" ht="15.75" customHeight="1" x14ac:dyDescent="0.2">
      <c r="A789" s="1" t="s">
        <v>4515</v>
      </c>
      <c r="B789" s="1" t="s">
        <v>955</v>
      </c>
      <c r="C789" s="1" t="s">
        <v>955</v>
      </c>
      <c r="D789" s="1" t="s">
        <v>4515</v>
      </c>
      <c r="F789" s="78" t="s">
        <v>406</v>
      </c>
      <c r="G789" s="1" t="s">
        <v>402</v>
      </c>
      <c r="H789" s="5">
        <v>789</v>
      </c>
      <c r="I789" s="1" t="s">
        <v>403</v>
      </c>
      <c r="J789" s="1" t="s">
        <v>386</v>
      </c>
      <c r="K789" s="1" t="s">
        <v>107</v>
      </c>
      <c r="L789" s="79" t="str">
        <f t="shared" si="0"/>
        <v>PI279628_2__Burkina_Faso_A_NW</v>
      </c>
    </row>
    <row r="790" spans="1:12" ht="15.75" customHeight="1" x14ac:dyDescent="0.2">
      <c r="A790" s="1" t="s">
        <v>4517</v>
      </c>
      <c r="B790" s="1" t="s">
        <v>5492</v>
      </c>
      <c r="C790" s="1" t="s">
        <v>955</v>
      </c>
      <c r="D790" s="1" t="s">
        <v>4517</v>
      </c>
      <c r="F790" s="78" t="s">
        <v>5037</v>
      </c>
      <c r="G790" s="1" t="s">
        <v>4425</v>
      </c>
      <c r="H790" s="5">
        <v>790</v>
      </c>
      <c r="I790" s="1" t="s">
        <v>5624</v>
      </c>
      <c r="J790" s="1" t="s">
        <v>73</v>
      </c>
      <c r="K790" s="1" t="s">
        <v>86</v>
      </c>
      <c r="L790" s="79" t="str">
        <f t="shared" si="0"/>
        <v>PI403813_2__Argentina_SA_SE</v>
      </c>
    </row>
    <row r="791" spans="1:12" ht="15.75" customHeight="1" x14ac:dyDescent="0.2">
      <c r="A791" s="1" t="s">
        <v>4520</v>
      </c>
      <c r="B791" s="1" t="s">
        <v>958</v>
      </c>
      <c r="C791" s="1" t="s">
        <v>958</v>
      </c>
      <c r="D791" s="1" t="s">
        <v>4520</v>
      </c>
      <c r="F791" s="78" t="s">
        <v>1093</v>
      </c>
      <c r="G791" s="1" t="s">
        <v>1088</v>
      </c>
      <c r="H791" s="5">
        <v>791</v>
      </c>
      <c r="I791" s="1" t="s">
        <v>1089</v>
      </c>
      <c r="J791" s="1" t="s">
        <v>44</v>
      </c>
      <c r="K791" s="1" t="s">
        <v>45</v>
      </c>
      <c r="L791" s="79" t="str">
        <f t="shared" si="0"/>
        <v>PI277188_2__India_IN</v>
      </c>
    </row>
    <row r="792" spans="1:12" ht="15.75" customHeight="1" x14ac:dyDescent="0.2">
      <c r="A792" s="1" t="s">
        <v>4522</v>
      </c>
      <c r="B792" s="1" t="s">
        <v>5489</v>
      </c>
      <c r="C792" s="1" t="s">
        <v>958</v>
      </c>
      <c r="D792" s="1" t="s">
        <v>4522</v>
      </c>
      <c r="F792" s="78" t="s">
        <v>2826</v>
      </c>
      <c r="G792" s="1" t="s">
        <v>2821</v>
      </c>
      <c r="H792" s="5">
        <v>792</v>
      </c>
      <c r="I792" s="1" t="s">
        <v>5625</v>
      </c>
      <c r="J792" s="1" t="s">
        <v>1881</v>
      </c>
      <c r="K792" s="1" t="s">
        <v>1337</v>
      </c>
      <c r="L792" s="79" t="str">
        <f t="shared" si="0"/>
        <v>PI407678_2__Thailand_SEA</v>
      </c>
    </row>
    <row r="793" spans="1:12" ht="15.75" customHeight="1" x14ac:dyDescent="0.2">
      <c r="A793" s="1" t="s">
        <v>4524</v>
      </c>
      <c r="B793" s="1" t="s">
        <v>959</v>
      </c>
      <c r="C793" s="1" t="s">
        <v>959</v>
      </c>
      <c r="D793" s="1" t="s">
        <v>4524</v>
      </c>
      <c r="F793" s="78" t="s">
        <v>4361</v>
      </c>
      <c r="G793" s="1" t="s">
        <v>2781</v>
      </c>
      <c r="H793" s="5">
        <v>793</v>
      </c>
      <c r="I793" s="1" t="s">
        <v>4358</v>
      </c>
      <c r="J793" s="1" t="s">
        <v>877</v>
      </c>
      <c r="K793" s="1" t="s">
        <v>86</v>
      </c>
      <c r="L793" s="79" t="str">
        <f t="shared" si="0"/>
        <v>PI275741_2__Brazil_SA_SE</v>
      </c>
    </row>
    <row r="794" spans="1:12" ht="15.75" customHeight="1" x14ac:dyDescent="0.2">
      <c r="A794" s="1" t="s">
        <v>4526</v>
      </c>
      <c r="B794" s="1" t="s">
        <v>960</v>
      </c>
      <c r="C794" s="1" t="s">
        <v>960</v>
      </c>
      <c r="D794" s="1" t="s">
        <v>4526</v>
      </c>
      <c r="F794" s="78" t="s">
        <v>5384</v>
      </c>
      <c r="G794" s="1" t="s">
        <v>4455</v>
      </c>
      <c r="H794" s="5">
        <v>794</v>
      </c>
      <c r="I794" s="1" t="s">
        <v>5626</v>
      </c>
      <c r="J794" s="1" t="s">
        <v>906</v>
      </c>
      <c r="K794" s="1" t="s">
        <v>1334</v>
      </c>
      <c r="L794" s="79" t="str">
        <f t="shared" si="0"/>
        <v>PI414999_2__Israel_ME</v>
      </c>
    </row>
    <row r="795" spans="1:12" ht="15.75" customHeight="1" x14ac:dyDescent="0.2">
      <c r="A795" s="1" t="s">
        <v>4529</v>
      </c>
      <c r="B795" s="1" t="s">
        <v>5505</v>
      </c>
      <c r="C795" s="1" t="s">
        <v>960</v>
      </c>
      <c r="D795" s="1" t="s">
        <v>4529</v>
      </c>
      <c r="F795" s="78" t="s">
        <v>5359</v>
      </c>
      <c r="G795" s="1" t="s">
        <v>4434</v>
      </c>
      <c r="H795" s="5">
        <v>795</v>
      </c>
      <c r="I795" s="1">
        <v>407451</v>
      </c>
      <c r="J795" s="1" t="s">
        <v>1903</v>
      </c>
      <c r="K795" s="1" t="s">
        <v>279</v>
      </c>
      <c r="L795" s="79" t="str">
        <f t="shared" si="0"/>
        <v>PI407451_s__Ecuador_SA_NW</v>
      </c>
    </row>
    <row r="796" spans="1:12" ht="15.75" customHeight="1" x14ac:dyDescent="0.2">
      <c r="A796" s="1" t="s">
        <v>4531</v>
      </c>
      <c r="B796" s="1" t="s">
        <v>5339</v>
      </c>
      <c r="C796" s="1" t="s">
        <v>960</v>
      </c>
      <c r="D796" s="1" t="s">
        <v>4531</v>
      </c>
      <c r="F796" s="78" t="s">
        <v>4870</v>
      </c>
      <c r="G796" s="1" t="s">
        <v>4790</v>
      </c>
      <c r="H796" s="5">
        <v>796</v>
      </c>
      <c r="I796" s="1">
        <v>493631</v>
      </c>
      <c r="J796" s="1" t="s">
        <v>73</v>
      </c>
      <c r="K796" s="1" t="s">
        <v>86</v>
      </c>
      <c r="L796" s="79" t="str">
        <f t="shared" si="0"/>
        <v>PI493631_s__Argentina_SA_SE</v>
      </c>
    </row>
    <row r="797" spans="1:12" ht="15.75" customHeight="1" x14ac:dyDescent="0.2">
      <c r="A797" s="1" t="s">
        <v>4533</v>
      </c>
      <c r="B797" s="1" t="s">
        <v>5503</v>
      </c>
      <c r="C797" s="1" t="s">
        <v>960</v>
      </c>
      <c r="D797" s="1" t="s">
        <v>4533</v>
      </c>
      <c r="F797" s="78" t="s">
        <v>1937</v>
      </c>
      <c r="G797" s="1" t="s">
        <v>1935</v>
      </c>
      <c r="H797" s="5">
        <v>797</v>
      </c>
      <c r="I797" s="1">
        <v>407648</v>
      </c>
      <c r="J797" s="1" t="s">
        <v>44</v>
      </c>
      <c r="K797" s="1" t="s">
        <v>45</v>
      </c>
      <c r="L797" s="79" t="str">
        <f t="shared" si="0"/>
        <v>PI407648_s__India_IN</v>
      </c>
    </row>
    <row r="798" spans="1:12" ht="15.75" customHeight="1" x14ac:dyDescent="0.2">
      <c r="A798" s="1" t="s">
        <v>4536</v>
      </c>
      <c r="B798" s="1" t="s">
        <v>5337</v>
      </c>
      <c r="C798" s="1" t="s">
        <v>960</v>
      </c>
      <c r="D798" s="1" t="s">
        <v>4536</v>
      </c>
      <c r="F798" s="78" t="s">
        <v>4878</v>
      </c>
      <c r="G798" s="1" t="s">
        <v>4792</v>
      </c>
      <c r="H798" s="5">
        <v>798</v>
      </c>
      <c r="I798" s="1">
        <v>493643</v>
      </c>
      <c r="J798" s="1" t="s">
        <v>73</v>
      </c>
      <c r="K798" s="1" t="s">
        <v>86</v>
      </c>
      <c r="L798" s="79" t="str">
        <f t="shared" si="0"/>
        <v>PI493643_s__Argentina_SA_SE</v>
      </c>
    </row>
    <row r="799" spans="1:12" ht="15.75" customHeight="1" x14ac:dyDescent="0.2">
      <c r="A799" s="1" t="s">
        <v>4538</v>
      </c>
      <c r="B799" s="1" t="s">
        <v>961</v>
      </c>
      <c r="C799" s="1" t="s">
        <v>961</v>
      </c>
      <c r="D799" s="1" t="s">
        <v>4538</v>
      </c>
      <c r="F799" s="78" t="s">
        <v>3565</v>
      </c>
      <c r="G799" s="1" t="s">
        <v>3562</v>
      </c>
      <c r="H799" s="5">
        <v>799</v>
      </c>
      <c r="I799" s="1">
        <v>407688</v>
      </c>
      <c r="J799" s="1" t="s">
        <v>1881</v>
      </c>
      <c r="K799" s="1" t="s">
        <v>1337</v>
      </c>
      <c r="L799" s="79" t="str">
        <f t="shared" si="0"/>
        <v>PI407688_s__Thailand_SEA</v>
      </c>
    </row>
    <row r="800" spans="1:12" ht="15.75" customHeight="1" x14ac:dyDescent="0.2">
      <c r="A800" s="1" t="s">
        <v>4541</v>
      </c>
      <c r="B800" s="1" t="s">
        <v>5393</v>
      </c>
      <c r="C800" s="1" t="s">
        <v>961</v>
      </c>
      <c r="D800" s="1" t="s">
        <v>4541</v>
      </c>
      <c r="F800" s="78" t="s">
        <v>4817</v>
      </c>
      <c r="G800" s="1" t="s">
        <v>4796</v>
      </c>
      <c r="H800" s="5">
        <v>800</v>
      </c>
      <c r="I800" s="1">
        <v>493661</v>
      </c>
      <c r="J800" s="1" t="s">
        <v>73</v>
      </c>
      <c r="K800" s="1" t="s">
        <v>86</v>
      </c>
      <c r="L800" s="79" t="str">
        <f t="shared" si="0"/>
        <v>PI493661_1__Argentina_SA_SE</v>
      </c>
    </row>
    <row r="801" spans="1:12" ht="15.75" customHeight="1" x14ac:dyDescent="0.2">
      <c r="A801" s="1" t="s">
        <v>2663</v>
      </c>
      <c r="B801" s="1" t="s">
        <v>963</v>
      </c>
      <c r="C801" s="1" t="s">
        <v>963</v>
      </c>
      <c r="D801" s="1" t="s">
        <v>2663</v>
      </c>
      <c r="F801" s="78" t="s">
        <v>3215</v>
      </c>
      <c r="G801" s="1" t="s">
        <v>3212</v>
      </c>
      <c r="H801" s="5">
        <v>801</v>
      </c>
      <c r="I801" s="1">
        <v>408743</v>
      </c>
      <c r="J801" s="1" t="s">
        <v>877</v>
      </c>
      <c r="K801" s="1" t="s">
        <v>86</v>
      </c>
      <c r="L801" s="79" t="str">
        <f t="shared" si="0"/>
        <v>PI408743_s__Brazil_SA_SE</v>
      </c>
    </row>
    <row r="802" spans="1:12" ht="15.75" customHeight="1" x14ac:dyDescent="0.2">
      <c r="A802" s="1" t="s">
        <v>4543</v>
      </c>
      <c r="B802" s="1" t="s">
        <v>965</v>
      </c>
      <c r="C802" s="1" t="s">
        <v>965</v>
      </c>
      <c r="D802" s="1" t="s">
        <v>4543</v>
      </c>
      <c r="F802" s="78" t="s">
        <v>5195</v>
      </c>
      <c r="G802" s="1" t="s">
        <v>4803</v>
      </c>
      <c r="H802" s="5">
        <v>802</v>
      </c>
      <c r="I802" s="1">
        <v>493667</v>
      </c>
      <c r="J802" s="1" t="s">
        <v>73</v>
      </c>
      <c r="K802" s="1" t="s">
        <v>86</v>
      </c>
      <c r="L802" s="79" t="str">
        <f t="shared" si="0"/>
        <v>PI493667_s__Argentina_SA_SE</v>
      </c>
    </row>
    <row r="803" spans="1:12" ht="15.75" customHeight="1" x14ac:dyDescent="0.2">
      <c r="A803" s="1" t="s">
        <v>2869</v>
      </c>
      <c r="B803" s="1" t="s">
        <v>967</v>
      </c>
      <c r="C803" s="1" t="s">
        <v>967</v>
      </c>
      <c r="D803" s="1" t="s">
        <v>2869</v>
      </c>
      <c r="F803" s="78" t="s">
        <v>2020</v>
      </c>
      <c r="G803" s="1" t="s">
        <v>2018</v>
      </c>
      <c r="H803" s="5">
        <v>803</v>
      </c>
      <c r="I803" s="1">
        <v>414998</v>
      </c>
      <c r="J803" s="1" t="s">
        <v>906</v>
      </c>
      <c r="K803" s="1" t="s">
        <v>1334</v>
      </c>
      <c r="L803" s="79" t="str">
        <f t="shared" si="0"/>
        <v>PI414998_s__Israel_ME</v>
      </c>
    </row>
    <row r="804" spans="1:12" ht="15.75" customHeight="1" x14ac:dyDescent="0.2">
      <c r="A804" s="1" t="s">
        <v>3266</v>
      </c>
      <c r="B804" s="1" t="s">
        <v>968</v>
      </c>
      <c r="C804" s="1" t="s">
        <v>968</v>
      </c>
      <c r="D804" s="1" t="s">
        <v>3266</v>
      </c>
      <c r="F804" s="78" t="s">
        <v>5194</v>
      </c>
      <c r="G804" s="1" t="s">
        <v>4806</v>
      </c>
      <c r="H804" s="5">
        <v>804</v>
      </c>
      <c r="I804" s="1">
        <v>493668</v>
      </c>
      <c r="J804" s="1" t="s">
        <v>73</v>
      </c>
      <c r="K804" s="1" t="s">
        <v>86</v>
      </c>
      <c r="L804" s="79" t="str">
        <f t="shared" si="0"/>
        <v>PI493668_s__Argentina_SA_SE</v>
      </c>
    </row>
    <row r="805" spans="1:12" ht="15.75" customHeight="1" x14ac:dyDescent="0.2">
      <c r="A805" s="1" t="s">
        <v>3275</v>
      </c>
      <c r="B805" s="1" t="s">
        <v>3276</v>
      </c>
      <c r="C805" s="1" t="s">
        <v>968</v>
      </c>
      <c r="D805" s="1" t="s">
        <v>3275</v>
      </c>
      <c r="F805" s="78" t="s">
        <v>5387</v>
      </c>
      <c r="G805" s="1" t="s">
        <v>4453</v>
      </c>
      <c r="H805" s="5">
        <v>805</v>
      </c>
      <c r="I805" s="1">
        <v>414999</v>
      </c>
      <c r="J805" s="1" t="s">
        <v>906</v>
      </c>
      <c r="K805" s="1" t="s">
        <v>1334</v>
      </c>
      <c r="L805" s="79" t="str">
        <f t="shared" si="0"/>
        <v>PI414999_1__Israel_ME</v>
      </c>
    </row>
    <row r="806" spans="1:12" ht="15.75" customHeight="1" x14ac:dyDescent="0.2">
      <c r="A806" s="1" t="s">
        <v>1978</v>
      </c>
      <c r="B806" s="1" t="s">
        <v>969</v>
      </c>
      <c r="C806" s="1" t="s">
        <v>969</v>
      </c>
      <c r="D806" s="1" t="s">
        <v>1978</v>
      </c>
      <c r="F806" s="78" t="s">
        <v>4163</v>
      </c>
      <c r="G806" s="1" t="s">
        <v>2799</v>
      </c>
      <c r="H806" s="5">
        <v>806</v>
      </c>
      <c r="I806" s="1">
        <v>415000</v>
      </c>
      <c r="J806" s="1" t="s">
        <v>906</v>
      </c>
      <c r="K806" s="1" t="s">
        <v>1334</v>
      </c>
      <c r="L806" s="79" t="str">
        <f t="shared" si="0"/>
        <v>PI415000_s__Israel_ME</v>
      </c>
    </row>
    <row r="807" spans="1:12" ht="15.75" customHeight="1" x14ac:dyDescent="0.2">
      <c r="A807" s="1" t="s">
        <v>1664</v>
      </c>
      <c r="B807" s="1" t="s">
        <v>970</v>
      </c>
      <c r="C807" s="1" t="s">
        <v>970</v>
      </c>
      <c r="D807" s="1" t="s">
        <v>1664</v>
      </c>
      <c r="F807" s="78" t="s">
        <v>5066</v>
      </c>
      <c r="G807" s="1" t="s">
        <v>4811</v>
      </c>
      <c r="H807" s="5">
        <v>807</v>
      </c>
      <c r="I807" s="1">
        <v>493706</v>
      </c>
      <c r="J807" s="1" t="s">
        <v>73</v>
      </c>
      <c r="K807" s="1" t="s">
        <v>86</v>
      </c>
      <c r="L807" s="79" t="str">
        <f t="shared" si="0"/>
        <v>PI493706_s__Argentina_SA_SE</v>
      </c>
    </row>
    <row r="808" spans="1:12" ht="15.75" customHeight="1" x14ac:dyDescent="0.2">
      <c r="A808" s="1" t="s">
        <v>1676</v>
      </c>
      <c r="B808" s="1" t="s">
        <v>1677</v>
      </c>
      <c r="C808" s="1" t="s">
        <v>970</v>
      </c>
      <c r="D808" s="1" t="s">
        <v>1676</v>
      </c>
      <c r="F808" s="78" t="s">
        <v>5329</v>
      </c>
      <c r="G808" s="1" t="s">
        <v>4477</v>
      </c>
      <c r="H808" s="5">
        <v>808</v>
      </c>
      <c r="I808" s="1">
        <v>430307</v>
      </c>
      <c r="J808" s="1" t="s">
        <v>906</v>
      </c>
      <c r="K808" s="1" t="s">
        <v>1334</v>
      </c>
      <c r="L808" s="79" t="str">
        <f t="shared" si="0"/>
        <v>PI430307_1__Israel_ME</v>
      </c>
    </row>
    <row r="809" spans="1:12" ht="15.75" customHeight="1" x14ac:dyDescent="0.2">
      <c r="A809" s="1" t="s">
        <v>1671</v>
      </c>
      <c r="B809" s="1" t="s">
        <v>1672</v>
      </c>
      <c r="C809" s="1" t="s">
        <v>970</v>
      </c>
      <c r="D809" s="1" t="s">
        <v>1671</v>
      </c>
      <c r="F809" s="78" t="s">
        <v>4851</v>
      </c>
      <c r="G809" s="1" t="s">
        <v>4813</v>
      </c>
      <c r="H809" s="5">
        <v>809</v>
      </c>
      <c r="I809" s="1">
        <v>493710</v>
      </c>
      <c r="J809" s="1" t="s">
        <v>73</v>
      </c>
      <c r="K809" s="1" t="s">
        <v>86</v>
      </c>
      <c r="L809" s="79" t="str">
        <f t="shared" si="0"/>
        <v>PI493710_s__Argentina_SA_SE</v>
      </c>
    </row>
    <row r="810" spans="1:12" ht="15.75" customHeight="1" x14ac:dyDescent="0.2">
      <c r="A810" s="1" t="s">
        <v>1667</v>
      </c>
      <c r="B810" s="1" t="s">
        <v>1668</v>
      </c>
      <c r="C810" s="1" t="s">
        <v>970</v>
      </c>
      <c r="D810" s="1" t="s">
        <v>1667</v>
      </c>
      <c r="F810" s="78" t="s">
        <v>1663</v>
      </c>
      <c r="G810" s="1" t="s">
        <v>1661</v>
      </c>
      <c r="H810" s="5">
        <v>810</v>
      </c>
      <c r="I810" s="1">
        <v>431457</v>
      </c>
      <c r="J810" s="1" t="s">
        <v>73</v>
      </c>
      <c r="K810" s="1" t="s">
        <v>86</v>
      </c>
      <c r="L810" s="79" t="str">
        <f t="shared" si="0"/>
        <v>PI431457_s__Argentina_SA_SE</v>
      </c>
    </row>
    <row r="811" spans="1:12" ht="15.75" customHeight="1" x14ac:dyDescent="0.2">
      <c r="A811" s="1" t="s">
        <v>1309</v>
      </c>
      <c r="B811" s="1" t="s">
        <v>971</v>
      </c>
      <c r="C811" s="1" t="s">
        <v>971</v>
      </c>
      <c r="D811" s="1" t="s">
        <v>1309</v>
      </c>
      <c r="F811" s="78" t="s">
        <v>5177</v>
      </c>
      <c r="G811" s="1" t="s">
        <v>4815</v>
      </c>
      <c r="H811" s="5">
        <v>811</v>
      </c>
      <c r="I811" s="1">
        <v>493717</v>
      </c>
      <c r="J811" s="1" t="s">
        <v>73</v>
      </c>
      <c r="K811" s="1" t="s">
        <v>86</v>
      </c>
      <c r="L811" s="79" t="str">
        <f t="shared" si="0"/>
        <v>PI493717_1__Argentina_SA_SE</v>
      </c>
    </row>
    <row r="812" spans="1:12" ht="15.75" customHeight="1" x14ac:dyDescent="0.2">
      <c r="A812" s="1" t="s">
        <v>4551</v>
      </c>
      <c r="B812" s="1" t="s">
        <v>5398</v>
      </c>
      <c r="C812" s="1" t="s">
        <v>971</v>
      </c>
      <c r="D812" s="1" t="s">
        <v>4551</v>
      </c>
      <c r="F812" s="78" t="s">
        <v>1977</v>
      </c>
      <c r="G812" s="1" t="s">
        <v>1974</v>
      </c>
      <c r="H812" s="5">
        <v>812</v>
      </c>
      <c r="I812" s="1">
        <v>433347</v>
      </c>
      <c r="J812" s="1" t="s">
        <v>236</v>
      </c>
      <c r="K812" s="1" t="s">
        <v>253</v>
      </c>
      <c r="L812" s="79" t="str">
        <f t="shared" si="0"/>
        <v>PI433347_s__China_CN</v>
      </c>
    </row>
    <row r="813" spans="1:12" ht="15.75" customHeight="1" x14ac:dyDescent="0.2">
      <c r="A813" s="1" t="s">
        <v>1786</v>
      </c>
      <c r="B813" s="1" t="s">
        <v>974</v>
      </c>
      <c r="C813" s="1" t="s">
        <v>974</v>
      </c>
      <c r="D813" s="1" t="s">
        <v>1786</v>
      </c>
      <c r="F813" s="78" t="s">
        <v>5138</v>
      </c>
      <c r="G813" s="1" t="s">
        <v>4820</v>
      </c>
      <c r="H813" s="5">
        <v>813</v>
      </c>
      <c r="I813" s="1">
        <v>493721</v>
      </c>
      <c r="J813" s="1" t="s">
        <v>73</v>
      </c>
      <c r="K813" s="1" t="s">
        <v>86</v>
      </c>
      <c r="L813" s="79" t="str">
        <f t="shared" si="0"/>
        <v>PI493721_1__Argentina_SA_SE</v>
      </c>
    </row>
    <row r="814" spans="1:12" ht="15.75" customHeight="1" x14ac:dyDescent="0.2">
      <c r="A814" s="1" t="s">
        <v>4555</v>
      </c>
      <c r="B814" s="1" t="s">
        <v>976</v>
      </c>
      <c r="C814" s="1" t="s">
        <v>976</v>
      </c>
      <c r="D814" s="1" t="s">
        <v>4555</v>
      </c>
      <c r="F814" s="78" t="s">
        <v>1600</v>
      </c>
      <c r="G814" s="1" t="s">
        <v>1598</v>
      </c>
      <c r="H814" s="5">
        <v>814</v>
      </c>
      <c r="I814" s="1">
        <v>433351</v>
      </c>
      <c r="J814" s="1" t="s">
        <v>236</v>
      </c>
      <c r="K814" s="1" t="s">
        <v>253</v>
      </c>
      <c r="L814" s="79" t="str">
        <f t="shared" si="0"/>
        <v>PI433351_1__China_CN</v>
      </c>
    </row>
    <row r="815" spans="1:12" ht="15.75" customHeight="1" x14ac:dyDescent="0.2">
      <c r="A815" s="1" t="s">
        <v>4558</v>
      </c>
      <c r="B815" s="1" t="s">
        <v>978</v>
      </c>
      <c r="C815" s="1" t="s">
        <v>978</v>
      </c>
      <c r="D815" s="1" t="s">
        <v>4558</v>
      </c>
      <c r="F815" s="78" t="s">
        <v>5102</v>
      </c>
      <c r="G815" s="1" t="s">
        <v>4826</v>
      </c>
      <c r="H815" s="5">
        <v>815</v>
      </c>
      <c r="I815" s="1">
        <v>493727</v>
      </c>
      <c r="J815" s="1" t="s">
        <v>73</v>
      </c>
      <c r="K815" s="1" t="s">
        <v>86</v>
      </c>
      <c r="L815" s="79" t="str">
        <f t="shared" si="0"/>
        <v>PI493727_1__Argentina_SA_SE</v>
      </c>
    </row>
    <row r="816" spans="1:12" ht="15.75" customHeight="1" x14ac:dyDescent="0.2">
      <c r="A816" s="1" t="s">
        <v>4224</v>
      </c>
      <c r="B816" s="1" t="s">
        <v>979</v>
      </c>
      <c r="C816" s="1" t="s">
        <v>979</v>
      </c>
      <c r="D816" s="1" t="s">
        <v>4224</v>
      </c>
      <c r="F816" s="78" t="s">
        <v>5411</v>
      </c>
      <c r="G816" s="1" t="s">
        <v>4491</v>
      </c>
      <c r="H816" s="5">
        <v>816</v>
      </c>
      <c r="I816" s="1">
        <v>433356</v>
      </c>
      <c r="J816" s="1" t="s">
        <v>236</v>
      </c>
      <c r="K816" s="1" t="s">
        <v>253</v>
      </c>
      <c r="L816" s="79" t="str">
        <f t="shared" si="0"/>
        <v>PI433356_s__China_CN</v>
      </c>
    </row>
    <row r="817" spans="1:12" ht="15.75" customHeight="1" x14ac:dyDescent="0.2">
      <c r="A817" s="1" t="s">
        <v>4222</v>
      </c>
      <c r="B817" s="1" t="s">
        <v>5307</v>
      </c>
      <c r="C817" s="1" t="s">
        <v>979</v>
      </c>
      <c r="D817" s="1" t="s">
        <v>4222</v>
      </c>
      <c r="F817" s="78" t="s">
        <v>4846</v>
      </c>
      <c r="G817" s="1" t="s">
        <v>4830</v>
      </c>
      <c r="H817" s="5">
        <v>817</v>
      </c>
      <c r="I817" s="1">
        <v>493729</v>
      </c>
      <c r="J817" s="1" t="s">
        <v>73</v>
      </c>
      <c r="K817" s="1" t="s">
        <v>86</v>
      </c>
      <c r="L817" s="79" t="str">
        <f t="shared" si="0"/>
        <v>PI493729_1__Argentina_SA_SE</v>
      </c>
    </row>
    <row r="818" spans="1:12" ht="15.75" customHeight="1" x14ac:dyDescent="0.2">
      <c r="A818" s="1" t="s">
        <v>2835</v>
      </c>
      <c r="B818" s="1" t="s">
        <v>980</v>
      </c>
      <c r="C818" s="1" t="s">
        <v>980</v>
      </c>
      <c r="D818" s="1" t="s">
        <v>2835</v>
      </c>
      <c r="F818" s="78" t="s">
        <v>3351</v>
      </c>
      <c r="G818" s="1" t="s">
        <v>3347</v>
      </c>
      <c r="H818" s="5">
        <v>818</v>
      </c>
      <c r="I818" s="1" t="s">
        <v>3348</v>
      </c>
      <c r="J818" s="1" t="s">
        <v>877</v>
      </c>
      <c r="K818" s="1" t="s">
        <v>86</v>
      </c>
      <c r="L818" s="79" t="str">
        <f t="shared" si="0"/>
        <v>PI275725_2__Brazil_SA_SE</v>
      </c>
    </row>
    <row r="819" spans="1:12" ht="15.75" customHeight="1" x14ac:dyDescent="0.2">
      <c r="A819" s="1" t="s">
        <v>4560</v>
      </c>
      <c r="B819" s="1" t="s">
        <v>981</v>
      </c>
      <c r="C819" s="1" t="s">
        <v>981</v>
      </c>
      <c r="D819" s="1" t="s">
        <v>4560</v>
      </c>
      <c r="F819" s="78" t="s">
        <v>4129</v>
      </c>
      <c r="G819" s="1" t="s">
        <v>4126</v>
      </c>
      <c r="H819" s="5">
        <v>819</v>
      </c>
      <c r="I819" s="1" t="s">
        <v>4127</v>
      </c>
      <c r="J819" s="1" t="s">
        <v>174</v>
      </c>
      <c r="K819" s="1" t="s">
        <v>175</v>
      </c>
      <c r="L819" s="79" t="str">
        <f t="shared" si="0"/>
        <v>PI429409_2__Zimbabwe_A_S</v>
      </c>
    </row>
    <row r="820" spans="1:12" ht="15.75" customHeight="1" x14ac:dyDescent="0.2">
      <c r="A820" s="1" t="s">
        <v>4562</v>
      </c>
      <c r="B820" s="1" t="s">
        <v>982</v>
      </c>
      <c r="C820" s="1" t="s">
        <v>982</v>
      </c>
      <c r="D820" s="1" t="s">
        <v>4562</v>
      </c>
      <c r="F820" s="78" t="s">
        <v>5190</v>
      </c>
      <c r="G820" s="1" t="s">
        <v>3925</v>
      </c>
      <c r="H820" s="5">
        <v>820</v>
      </c>
      <c r="I820" s="1" t="s">
        <v>5189</v>
      </c>
      <c r="J820" s="1" t="s">
        <v>341</v>
      </c>
      <c r="K820" s="1" t="s">
        <v>175</v>
      </c>
      <c r="L820" s="79" t="str">
        <f t="shared" si="0"/>
        <v>PI271016_2__Zambia_A_S</v>
      </c>
    </row>
    <row r="821" spans="1:12" ht="15.75" customHeight="1" x14ac:dyDescent="0.2">
      <c r="A821" s="1" t="s">
        <v>4565</v>
      </c>
      <c r="B821" s="1" t="s">
        <v>5418</v>
      </c>
      <c r="C821" s="1" t="s">
        <v>984</v>
      </c>
      <c r="D821" s="1" t="s">
        <v>4565</v>
      </c>
      <c r="F821" s="78" t="s">
        <v>4107</v>
      </c>
      <c r="G821" s="1" t="s">
        <v>2827</v>
      </c>
      <c r="H821" s="5">
        <v>821</v>
      </c>
      <c r="I821" s="1" t="s">
        <v>4106</v>
      </c>
      <c r="J821" s="1" t="s">
        <v>174</v>
      </c>
      <c r="K821" s="1" t="s">
        <v>175</v>
      </c>
      <c r="L821" s="79" t="str">
        <f t="shared" si="0"/>
        <v>PI429486_2__Zimbabwe_A_S</v>
      </c>
    </row>
    <row r="822" spans="1:12" ht="15.75" customHeight="1" x14ac:dyDescent="0.2">
      <c r="A822" s="1" t="s">
        <v>4567</v>
      </c>
      <c r="B822" s="1" t="s">
        <v>5420</v>
      </c>
      <c r="C822" s="1" t="s">
        <v>984</v>
      </c>
      <c r="D822" s="1" t="s">
        <v>4567</v>
      </c>
      <c r="F822" s="78" t="s">
        <v>2039</v>
      </c>
      <c r="G822" s="1" t="s">
        <v>2036</v>
      </c>
      <c r="H822" s="5">
        <v>822</v>
      </c>
      <c r="I822" s="1" t="s">
        <v>2037</v>
      </c>
      <c r="J822" s="1" t="s">
        <v>5593</v>
      </c>
      <c r="K822" s="1" t="s">
        <v>5593</v>
      </c>
      <c r="L822" s="79" t="str">
        <f t="shared" si="0"/>
        <v>PI270998_s__none_none</v>
      </c>
    </row>
    <row r="823" spans="1:12" ht="15.75" customHeight="1" x14ac:dyDescent="0.2">
      <c r="A823" s="1" t="s">
        <v>4569</v>
      </c>
      <c r="B823" s="1" t="s">
        <v>988</v>
      </c>
      <c r="C823" s="1" t="s">
        <v>988</v>
      </c>
      <c r="D823" s="1" t="s">
        <v>4569</v>
      </c>
      <c r="F823" s="78" t="s">
        <v>2356</v>
      </c>
      <c r="G823" s="1" t="s">
        <v>2353</v>
      </c>
      <c r="H823" s="5">
        <v>823</v>
      </c>
      <c r="I823" s="1" t="s">
        <v>2354</v>
      </c>
      <c r="J823" s="1" t="s">
        <v>174</v>
      </c>
      <c r="K823" s="1" t="s">
        <v>175</v>
      </c>
      <c r="L823" s="79" t="str">
        <f t="shared" si="0"/>
        <v>PI429490_2__Zimbabwe_A_S</v>
      </c>
    </row>
    <row r="824" spans="1:12" ht="15.75" customHeight="1" x14ac:dyDescent="0.2">
      <c r="A824" s="1" t="s">
        <v>4571</v>
      </c>
      <c r="B824" s="1" t="s">
        <v>989</v>
      </c>
      <c r="C824" s="1" t="s">
        <v>989</v>
      </c>
      <c r="D824" s="1" t="s">
        <v>4571</v>
      </c>
      <c r="F824" s="78" t="s">
        <v>2310</v>
      </c>
      <c r="G824" s="1" t="s">
        <v>2306</v>
      </c>
      <c r="H824" s="5">
        <v>824</v>
      </c>
      <c r="I824" s="1" t="s">
        <v>2307</v>
      </c>
      <c r="J824" s="1" t="s">
        <v>341</v>
      </c>
      <c r="K824" s="1" t="s">
        <v>175</v>
      </c>
      <c r="L824" s="79" t="str">
        <f t="shared" si="0"/>
        <v>PI270993_2__Zambia_A_S</v>
      </c>
    </row>
    <row r="825" spans="1:12" ht="15.75" customHeight="1" x14ac:dyDescent="0.2">
      <c r="A825" s="1" t="s">
        <v>4573</v>
      </c>
      <c r="B825" s="1" t="s">
        <v>990</v>
      </c>
      <c r="C825" s="1" t="s">
        <v>990</v>
      </c>
      <c r="D825" s="1" t="s">
        <v>4573</v>
      </c>
      <c r="F825" s="78" t="s">
        <v>5333</v>
      </c>
      <c r="G825" s="1" t="s">
        <v>4484</v>
      </c>
      <c r="H825" s="5">
        <v>825</v>
      </c>
      <c r="I825" s="1" t="s">
        <v>5332</v>
      </c>
      <c r="J825" s="1" t="s">
        <v>906</v>
      </c>
      <c r="K825" s="1" t="s">
        <v>1334</v>
      </c>
      <c r="L825" s="79" t="str">
        <f t="shared" si="0"/>
        <v>PI430307_2__Israel_ME</v>
      </c>
    </row>
    <row r="826" spans="1:12" ht="15.75" customHeight="1" x14ac:dyDescent="0.2">
      <c r="A826" s="1" t="s">
        <v>4576</v>
      </c>
      <c r="B826" s="1" t="s">
        <v>991</v>
      </c>
      <c r="C826" s="1" t="s">
        <v>991</v>
      </c>
      <c r="D826" s="1" t="s">
        <v>4576</v>
      </c>
      <c r="F826" s="78" t="s">
        <v>2070</v>
      </c>
      <c r="G826" s="1" t="s">
        <v>2067</v>
      </c>
      <c r="H826" s="5">
        <v>826</v>
      </c>
      <c r="I826" s="1" t="s">
        <v>2068</v>
      </c>
      <c r="J826" s="1" t="s">
        <v>341</v>
      </c>
      <c r="K826" s="1" t="s">
        <v>175</v>
      </c>
      <c r="L826" s="79" t="str">
        <f t="shared" si="0"/>
        <v>PI270988_2__Zambia_A_S</v>
      </c>
    </row>
    <row r="827" spans="1:12" ht="15.75" customHeight="1" x14ac:dyDescent="0.2">
      <c r="A827" s="1" t="s">
        <v>2906</v>
      </c>
      <c r="B827" s="1" t="s">
        <v>992</v>
      </c>
      <c r="C827" s="1" t="s">
        <v>992</v>
      </c>
      <c r="D827" s="1" t="s">
        <v>2906</v>
      </c>
      <c r="F827" s="78" t="s">
        <v>5331</v>
      </c>
      <c r="G827" s="1" t="s">
        <v>4481</v>
      </c>
      <c r="H827" s="5">
        <v>827</v>
      </c>
      <c r="I827" s="1" t="s">
        <v>5330</v>
      </c>
      <c r="J827" s="1" t="s">
        <v>906</v>
      </c>
      <c r="K827" s="1" t="s">
        <v>1334</v>
      </c>
      <c r="L827" s="79" t="str">
        <f t="shared" si="0"/>
        <v>PI430307_3__Israel_ME</v>
      </c>
    </row>
    <row r="828" spans="1:12" ht="15.75" customHeight="1" x14ac:dyDescent="0.2">
      <c r="A828" s="1" t="s">
        <v>2744</v>
      </c>
      <c r="B828" s="1" t="s">
        <v>994</v>
      </c>
      <c r="C828" s="1" t="s">
        <v>994</v>
      </c>
      <c r="D828" s="1" t="s">
        <v>2744</v>
      </c>
      <c r="F828" s="78" t="s">
        <v>2043</v>
      </c>
      <c r="G828" s="1" t="s">
        <v>2040</v>
      </c>
      <c r="H828" s="5">
        <v>828</v>
      </c>
      <c r="I828" s="1" t="s">
        <v>2041</v>
      </c>
      <c r="J828" s="1" t="s">
        <v>341</v>
      </c>
      <c r="K828" s="1" t="s">
        <v>175</v>
      </c>
      <c r="L828" s="79" t="str">
        <f t="shared" si="0"/>
        <v>PI270976_2__Zambia_A_S</v>
      </c>
    </row>
    <row r="829" spans="1:12" ht="15.75" customHeight="1" x14ac:dyDescent="0.2">
      <c r="A829" s="1" t="s">
        <v>2718</v>
      </c>
      <c r="B829" s="1" t="s">
        <v>997</v>
      </c>
      <c r="C829" s="1" t="s">
        <v>997</v>
      </c>
      <c r="D829" s="1" t="s">
        <v>2718</v>
      </c>
      <c r="F829" s="78" t="s">
        <v>1594</v>
      </c>
      <c r="G829" s="1" t="s">
        <v>1592</v>
      </c>
      <c r="H829" s="5">
        <v>829</v>
      </c>
      <c r="I829" s="1" t="s">
        <v>1593</v>
      </c>
      <c r="J829" s="1" t="s">
        <v>236</v>
      </c>
      <c r="K829" s="1" t="s">
        <v>253</v>
      </c>
      <c r="L829" s="79" t="str">
        <f t="shared" si="0"/>
        <v>PI433351_2__China_CN</v>
      </c>
    </row>
    <row r="830" spans="1:12" ht="15.75" customHeight="1" x14ac:dyDescent="0.2">
      <c r="A830" s="1" t="s">
        <v>4579</v>
      </c>
      <c r="B830" s="1" t="s">
        <v>998</v>
      </c>
      <c r="C830" s="1" t="s">
        <v>998</v>
      </c>
      <c r="D830" s="1" t="s">
        <v>4579</v>
      </c>
      <c r="F830" s="78" t="s">
        <v>5288</v>
      </c>
      <c r="G830" s="1" t="s">
        <v>3897</v>
      </c>
      <c r="H830" s="5">
        <v>830</v>
      </c>
      <c r="I830" s="1" t="s">
        <v>5287</v>
      </c>
      <c r="J830" s="1" t="s">
        <v>341</v>
      </c>
      <c r="K830" s="1" t="s">
        <v>175</v>
      </c>
      <c r="L830" s="79" t="str">
        <f t="shared" si="0"/>
        <v>PI270969_3__Zambia_A_S</v>
      </c>
    </row>
    <row r="831" spans="1:12" ht="15.75" customHeight="1" x14ac:dyDescent="0.2">
      <c r="A831" s="1" t="s">
        <v>3928</v>
      </c>
      <c r="B831" s="1" t="s">
        <v>999</v>
      </c>
      <c r="C831" s="1" t="s">
        <v>999</v>
      </c>
      <c r="D831" s="1" t="s">
        <v>3928</v>
      </c>
      <c r="F831" s="78" t="s">
        <v>3430</v>
      </c>
      <c r="G831" s="1" t="s">
        <v>3426</v>
      </c>
      <c r="H831" s="5">
        <v>831</v>
      </c>
      <c r="I831" s="1" t="s">
        <v>3427</v>
      </c>
      <c r="J831" s="1" t="s">
        <v>1905</v>
      </c>
      <c r="K831" s="1" t="s">
        <v>1337</v>
      </c>
      <c r="L831" s="79" t="str">
        <f t="shared" si="0"/>
        <v>PI439877_4__Malaysia_SEA</v>
      </c>
    </row>
    <row r="832" spans="1:12" ht="15.75" customHeight="1" x14ac:dyDescent="0.2">
      <c r="A832" s="1" t="s">
        <v>4582</v>
      </c>
      <c r="B832" s="1" t="s">
        <v>1000</v>
      </c>
      <c r="C832" s="1" t="s">
        <v>1000</v>
      </c>
      <c r="D832" s="1" t="s">
        <v>4582</v>
      </c>
      <c r="F832" s="78" t="s">
        <v>5285</v>
      </c>
      <c r="G832" s="1" t="s">
        <v>3894</v>
      </c>
      <c r="H832" s="5">
        <v>832</v>
      </c>
      <c r="I832" s="1" t="s">
        <v>5284</v>
      </c>
      <c r="J832" s="1" t="s">
        <v>341</v>
      </c>
      <c r="K832" s="1" t="s">
        <v>175</v>
      </c>
      <c r="L832" s="79" t="str">
        <f t="shared" si="0"/>
        <v>PI270969_2__Zambia_A_S</v>
      </c>
    </row>
    <row r="833" spans="1:12" ht="15.75" customHeight="1" x14ac:dyDescent="0.2">
      <c r="A833" s="1" t="s">
        <v>4585</v>
      </c>
      <c r="B833" s="1" t="s">
        <v>5468</v>
      </c>
      <c r="C833" s="1" t="s">
        <v>1000</v>
      </c>
      <c r="D833" s="1" t="s">
        <v>4585</v>
      </c>
      <c r="F833" s="78" t="s">
        <v>2277</v>
      </c>
      <c r="G833" s="1" t="s">
        <v>2274</v>
      </c>
      <c r="H833" s="5">
        <v>833</v>
      </c>
      <c r="I833" s="1" t="s">
        <v>2275</v>
      </c>
      <c r="J833" s="1" t="s">
        <v>341</v>
      </c>
      <c r="K833" s="1" t="s">
        <v>175</v>
      </c>
      <c r="L833" s="79" t="str">
        <f t="shared" si="0"/>
        <v>PI270961_2__Zambia_A_S</v>
      </c>
    </row>
    <row r="834" spans="1:12" ht="15.75" customHeight="1" x14ac:dyDescent="0.2">
      <c r="A834" s="1" t="s">
        <v>4587</v>
      </c>
      <c r="B834" s="1" t="s">
        <v>1001</v>
      </c>
      <c r="C834" s="1" t="s">
        <v>1001</v>
      </c>
      <c r="D834" s="1" t="s">
        <v>4587</v>
      </c>
      <c r="F834" s="78" t="s">
        <v>1928</v>
      </c>
      <c r="G834" s="1" t="s">
        <v>1925</v>
      </c>
      <c r="H834" s="5">
        <v>834</v>
      </c>
      <c r="I834" s="1" t="s">
        <v>1926</v>
      </c>
      <c r="J834" s="1" t="s">
        <v>1580</v>
      </c>
      <c r="K834" s="1" t="s">
        <v>1336</v>
      </c>
      <c r="L834" s="79" t="str">
        <f t="shared" si="0"/>
        <v>PI442583_2__Japan_NEA</v>
      </c>
    </row>
    <row r="835" spans="1:12" ht="15.75" customHeight="1" x14ac:dyDescent="0.2">
      <c r="A835" s="1" t="s">
        <v>4589</v>
      </c>
      <c r="B835" s="1" t="s">
        <v>5462</v>
      </c>
      <c r="C835" s="1" t="s">
        <v>1001</v>
      </c>
      <c r="D835" s="1" t="s">
        <v>4589</v>
      </c>
      <c r="F835" s="78" t="s">
        <v>2066</v>
      </c>
      <c r="G835" s="1" t="s">
        <v>2063</v>
      </c>
      <c r="H835" s="5">
        <v>835</v>
      </c>
      <c r="I835" s="1" t="s">
        <v>2064</v>
      </c>
      <c r="J835" s="1" t="s">
        <v>341</v>
      </c>
      <c r="K835" s="1" t="s">
        <v>175</v>
      </c>
      <c r="L835" s="79" t="str">
        <f t="shared" si="0"/>
        <v>PI270923_2__Zambia_A_S</v>
      </c>
    </row>
    <row r="836" spans="1:12" ht="15.75" customHeight="1" x14ac:dyDescent="0.2">
      <c r="A836" s="1" t="s">
        <v>4591</v>
      </c>
      <c r="B836" s="1" t="s">
        <v>1004</v>
      </c>
      <c r="C836" s="1" t="s">
        <v>1004</v>
      </c>
      <c r="D836" s="1" t="s">
        <v>4591</v>
      </c>
      <c r="F836" s="78" t="s">
        <v>4552</v>
      </c>
      <c r="G836" s="1" t="s">
        <v>3214</v>
      </c>
      <c r="H836" s="5">
        <v>836</v>
      </c>
      <c r="I836" s="1" t="s">
        <v>4550</v>
      </c>
      <c r="J836" s="1" t="s">
        <v>877</v>
      </c>
      <c r="K836" s="1" t="s">
        <v>86</v>
      </c>
      <c r="L836" s="79" t="str">
        <f t="shared" si="0"/>
        <v>PI442714_2__Brazil_SA_SE</v>
      </c>
    </row>
    <row r="837" spans="1:12" ht="15.75" customHeight="1" x14ac:dyDescent="0.2">
      <c r="A837" s="1" t="s">
        <v>4593</v>
      </c>
      <c r="B837" s="1" t="s">
        <v>5474</v>
      </c>
      <c r="C837" s="1" t="s">
        <v>1004</v>
      </c>
      <c r="D837" s="1" t="s">
        <v>4593</v>
      </c>
      <c r="F837" s="78" t="s">
        <v>5228</v>
      </c>
      <c r="G837" s="1" t="s">
        <v>3843</v>
      </c>
      <c r="H837" s="5">
        <v>837</v>
      </c>
      <c r="I837" s="1" t="s">
        <v>5227</v>
      </c>
      <c r="J837" s="1" t="s">
        <v>341</v>
      </c>
      <c r="K837" s="1" t="s">
        <v>175</v>
      </c>
      <c r="L837" s="79" t="str">
        <f t="shared" si="0"/>
        <v>PI270830_2__Zambia_A_S</v>
      </c>
    </row>
    <row r="838" spans="1:12" ht="15.75" customHeight="1" x14ac:dyDescent="0.2">
      <c r="A838" s="1" t="s">
        <v>4596</v>
      </c>
      <c r="B838" s="1" t="s">
        <v>1007</v>
      </c>
      <c r="C838" s="1" t="s">
        <v>1007</v>
      </c>
      <c r="D838" s="1" t="s">
        <v>4596</v>
      </c>
      <c r="F838" s="78" t="s">
        <v>5493</v>
      </c>
      <c r="G838" s="1" t="s">
        <v>4517</v>
      </c>
      <c r="H838" s="5">
        <v>838</v>
      </c>
      <c r="I838" s="1" t="s">
        <v>5492</v>
      </c>
      <c r="J838" s="1" t="s">
        <v>174</v>
      </c>
      <c r="K838" s="1" t="s">
        <v>175</v>
      </c>
      <c r="L838" s="79" t="str">
        <f t="shared" si="0"/>
        <v>PI442722_2__Zimbabwe_A_S</v>
      </c>
    </row>
    <row r="839" spans="1:12" ht="15.75" customHeight="1" x14ac:dyDescent="0.2">
      <c r="A839" s="1" t="s">
        <v>4598</v>
      </c>
      <c r="B839" s="1" t="s">
        <v>1008</v>
      </c>
      <c r="C839" s="1" t="s">
        <v>1008</v>
      </c>
      <c r="D839" s="1" t="s">
        <v>4598</v>
      </c>
      <c r="F839" s="78" t="s">
        <v>5506</v>
      </c>
      <c r="G839" s="1" t="s">
        <v>4529</v>
      </c>
      <c r="H839" s="5">
        <v>839</v>
      </c>
      <c r="I839" s="1" t="s">
        <v>5505</v>
      </c>
      <c r="J839" s="1" t="s">
        <v>174</v>
      </c>
      <c r="K839" s="1" t="s">
        <v>175</v>
      </c>
      <c r="L839" s="79" t="str">
        <f t="shared" si="0"/>
        <v>PI442786_2__Zimbabwe_A_S</v>
      </c>
    </row>
    <row r="840" spans="1:12" ht="15.75" customHeight="1" x14ac:dyDescent="0.2">
      <c r="A840" s="1" t="s">
        <v>4600</v>
      </c>
      <c r="B840" s="1" t="s">
        <v>1009</v>
      </c>
      <c r="C840" s="1" t="s">
        <v>1009</v>
      </c>
      <c r="D840" s="1" t="s">
        <v>4600</v>
      </c>
      <c r="F840" s="78" t="s">
        <v>5345</v>
      </c>
      <c r="G840" s="1" t="s">
        <v>4493</v>
      </c>
      <c r="H840" s="5">
        <v>840</v>
      </c>
      <c r="I840" s="1">
        <v>433484</v>
      </c>
      <c r="J840" s="1" t="s">
        <v>1898</v>
      </c>
      <c r="K840" s="1" t="s">
        <v>279</v>
      </c>
      <c r="L840" s="79" t="str">
        <f t="shared" si="0"/>
        <v>PI433484_s__Venezuela_SA_NW</v>
      </c>
    </row>
    <row r="841" spans="1:12" ht="15.75" customHeight="1" x14ac:dyDescent="0.2">
      <c r="A841" s="1" t="s">
        <v>4603</v>
      </c>
      <c r="B841" s="1" t="s">
        <v>1010</v>
      </c>
      <c r="C841" s="1" t="s">
        <v>1010</v>
      </c>
      <c r="D841" s="1" t="s">
        <v>4603</v>
      </c>
      <c r="F841" s="78" t="s">
        <v>5125</v>
      </c>
      <c r="G841" s="1" t="s">
        <v>4835</v>
      </c>
      <c r="H841" s="5">
        <v>841</v>
      </c>
      <c r="I841" s="1">
        <v>493735</v>
      </c>
      <c r="J841" s="1" t="s">
        <v>73</v>
      </c>
      <c r="K841" s="1" t="s">
        <v>86</v>
      </c>
      <c r="L841" s="79" t="str">
        <f t="shared" si="0"/>
        <v>PI493735_s__Argentina_SA_SE</v>
      </c>
    </row>
    <row r="842" spans="1:12" ht="15.75" customHeight="1" x14ac:dyDescent="0.2">
      <c r="A842" s="1" t="s">
        <v>4606</v>
      </c>
      <c r="B842" s="1" t="s">
        <v>1012</v>
      </c>
      <c r="C842" s="1" t="s">
        <v>1012</v>
      </c>
      <c r="D842" s="1" t="s">
        <v>4606</v>
      </c>
      <c r="F842" s="78" t="s">
        <v>1620</v>
      </c>
      <c r="G842" s="1" t="s">
        <v>1618</v>
      </c>
      <c r="H842" s="5">
        <v>842</v>
      </c>
      <c r="I842" s="1">
        <v>436543</v>
      </c>
      <c r="J842" s="1" t="s">
        <v>236</v>
      </c>
      <c r="K842" s="1" t="s">
        <v>253</v>
      </c>
      <c r="L842" s="79" t="str">
        <f t="shared" si="0"/>
        <v>PI436543_s__China_CN</v>
      </c>
    </row>
    <row r="843" spans="1:12" ht="15.75" customHeight="1" x14ac:dyDescent="0.2">
      <c r="A843" s="1" t="s">
        <v>4608</v>
      </c>
      <c r="B843" s="1" t="s">
        <v>1013</v>
      </c>
      <c r="C843" s="1" t="s">
        <v>1013</v>
      </c>
      <c r="D843" s="1" t="s">
        <v>4608</v>
      </c>
      <c r="F843" s="78" t="s">
        <v>5089</v>
      </c>
      <c r="G843" s="1" t="s">
        <v>4838</v>
      </c>
      <c r="H843" s="5">
        <v>843</v>
      </c>
      <c r="I843" s="1">
        <v>493748</v>
      </c>
      <c r="J843" s="1" t="s">
        <v>73</v>
      </c>
      <c r="K843" s="1" t="s">
        <v>86</v>
      </c>
      <c r="L843" s="79" t="str">
        <f t="shared" si="0"/>
        <v>PI493748_s__Argentina_SA_SE</v>
      </c>
    </row>
    <row r="844" spans="1:12" ht="15.75" customHeight="1" x14ac:dyDescent="0.2">
      <c r="A844" s="1" t="s">
        <v>4611</v>
      </c>
      <c r="B844" s="1" t="s">
        <v>1015</v>
      </c>
      <c r="C844" s="1" t="s">
        <v>1015</v>
      </c>
      <c r="D844" s="1" t="s">
        <v>4611</v>
      </c>
      <c r="F844" s="78" t="s">
        <v>4308</v>
      </c>
      <c r="G844" s="1" t="s">
        <v>2832</v>
      </c>
      <c r="H844" s="5">
        <v>844</v>
      </c>
      <c r="I844" s="1">
        <v>438605</v>
      </c>
      <c r="J844" s="1" t="s">
        <v>1584</v>
      </c>
      <c r="K844" s="1" t="s">
        <v>1335</v>
      </c>
      <c r="L844" s="79" t="str">
        <f t="shared" si="0"/>
        <v>PI438605_s__Mexico_NA</v>
      </c>
    </row>
    <row r="845" spans="1:12" ht="15.75" customHeight="1" x14ac:dyDescent="0.2">
      <c r="A845" s="1" t="s">
        <v>4615</v>
      </c>
      <c r="B845" s="1" t="s">
        <v>5296</v>
      </c>
      <c r="C845" s="1" t="s">
        <v>1016</v>
      </c>
      <c r="D845" s="1" t="s">
        <v>4615</v>
      </c>
      <c r="F845" s="78" t="s">
        <v>5044</v>
      </c>
      <c r="G845" s="1" t="s">
        <v>4841</v>
      </c>
      <c r="H845" s="5">
        <v>845</v>
      </c>
      <c r="I845" s="1">
        <v>493750</v>
      </c>
      <c r="J845" s="1" t="s">
        <v>73</v>
      </c>
      <c r="K845" s="1" t="s">
        <v>86</v>
      </c>
      <c r="L845" s="79" t="str">
        <f t="shared" si="0"/>
        <v>PI493750_1__Argentina_SA_SE</v>
      </c>
    </row>
    <row r="846" spans="1:12" ht="15.75" customHeight="1" x14ac:dyDescent="0.2">
      <c r="A846" s="1" t="s">
        <v>1803</v>
      </c>
      <c r="B846" s="1" t="s">
        <v>1804</v>
      </c>
      <c r="C846" s="1" t="s">
        <v>1016</v>
      </c>
      <c r="D846" s="1" t="s">
        <v>1803</v>
      </c>
      <c r="F846" s="78" t="s">
        <v>3416</v>
      </c>
      <c r="G846" s="1" t="s">
        <v>3413</v>
      </c>
      <c r="H846" s="5">
        <v>846</v>
      </c>
      <c r="I846" s="1">
        <v>439877</v>
      </c>
      <c r="J846" s="1" t="s">
        <v>1905</v>
      </c>
      <c r="K846" s="1" t="s">
        <v>1337</v>
      </c>
      <c r="L846" s="79" t="str">
        <f t="shared" si="0"/>
        <v>PI439877_1__Malaysia_SEA</v>
      </c>
    </row>
    <row r="847" spans="1:12" ht="15.75" customHeight="1" x14ac:dyDescent="0.2">
      <c r="A847" s="1" t="s">
        <v>4619</v>
      </c>
      <c r="B847" s="1" t="s">
        <v>5428</v>
      </c>
      <c r="C847" s="1" t="s">
        <v>1017</v>
      </c>
      <c r="D847" s="1" t="s">
        <v>4619</v>
      </c>
      <c r="F847" s="78" t="s">
        <v>4857</v>
      </c>
      <c r="G847" s="1" t="s">
        <v>4845</v>
      </c>
      <c r="H847" s="5">
        <v>847</v>
      </c>
      <c r="I847" s="1">
        <v>493754</v>
      </c>
      <c r="J847" s="1" t="s">
        <v>73</v>
      </c>
      <c r="K847" s="1" t="s">
        <v>86</v>
      </c>
      <c r="L847" s="79" t="str">
        <f t="shared" si="0"/>
        <v>PI493754_s__Argentina_SA_SE</v>
      </c>
    </row>
    <row r="848" spans="1:12" ht="15.75" customHeight="1" x14ac:dyDescent="0.2">
      <c r="A848" s="1" t="s">
        <v>4621</v>
      </c>
      <c r="B848" s="1" t="s">
        <v>5425</v>
      </c>
      <c r="C848" s="1" t="s">
        <v>1017</v>
      </c>
      <c r="D848" s="1" t="s">
        <v>4621</v>
      </c>
      <c r="F848" s="78" t="s">
        <v>1969</v>
      </c>
      <c r="G848" s="1" t="s">
        <v>1967</v>
      </c>
      <c r="H848" s="5">
        <v>848</v>
      </c>
      <c r="I848" s="1">
        <v>442566</v>
      </c>
      <c r="J848" s="1" t="s">
        <v>236</v>
      </c>
      <c r="K848" s="1" t="s">
        <v>253</v>
      </c>
      <c r="L848" s="79" t="str">
        <f t="shared" si="0"/>
        <v>PI442566_s__China_CN</v>
      </c>
    </row>
    <row r="849" spans="1:12" ht="15.75" customHeight="1" x14ac:dyDescent="0.2">
      <c r="A849" s="1" t="s">
        <v>4291</v>
      </c>
      <c r="B849" s="1" t="s">
        <v>5449</v>
      </c>
      <c r="C849" s="1" t="s">
        <v>1018</v>
      </c>
      <c r="D849" s="1" t="s">
        <v>4291</v>
      </c>
      <c r="F849" s="78" t="s">
        <v>4716</v>
      </c>
      <c r="G849" s="1" t="s">
        <v>4713</v>
      </c>
      <c r="H849" s="5">
        <v>849</v>
      </c>
      <c r="I849" s="1">
        <v>493755</v>
      </c>
      <c r="J849" s="1" t="s">
        <v>73</v>
      </c>
      <c r="K849" s="1" t="s">
        <v>86</v>
      </c>
      <c r="L849" s="79" t="str">
        <f t="shared" si="0"/>
        <v>PI493755_s__Argentina_SA_SE</v>
      </c>
    </row>
    <row r="850" spans="1:12" ht="15.75" customHeight="1" x14ac:dyDescent="0.2">
      <c r="A850" s="1" t="s">
        <v>1757</v>
      </c>
      <c r="B850" s="1" t="s">
        <v>1758</v>
      </c>
      <c r="C850" s="1" t="s">
        <v>1018</v>
      </c>
      <c r="D850" s="1" t="s">
        <v>1757</v>
      </c>
      <c r="F850" s="78" t="s">
        <v>5081</v>
      </c>
      <c r="G850" s="1" t="s">
        <v>4849</v>
      </c>
      <c r="H850" s="5">
        <v>850</v>
      </c>
      <c r="I850" s="1">
        <v>493780</v>
      </c>
      <c r="J850" s="1" t="s">
        <v>73</v>
      </c>
      <c r="K850" s="1" t="s">
        <v>86</v>
      </c>
      <c r="L850" s="79" t="str">
        <f t="shared" si="0"/>
        <v>PI493780_s__Argentina_SA_SE</v>
      </c>
    </row>
    <row r="851" spans="1:12" ht="15.75" customHeight="1" x14ac:dyDescent="0.2">
      <c r="A851" s="1" t="s">
        <v>4281</v>
      </c>
      <c r="B851" s="1" t="s">
        <v>5451</v>
      </c>
      <c r="C851" s="1" t="s">
        <v>1018</v>
      </c>
      <c r="D851" s="1" t="s">
        <v>4281</v>
      </c>
      <c r="F851" s="78" t="s">
        <v>1902</v>
      </c>
      <c r="G851" s="1" t="s">
        <v>1900</v>
      </c>
      <c r="H851" s="5">
        <v>851</v>
      </c>
      <c r="I851" s="1">
        <v>442579</v>
      </c>
      <c r="J851" s="1" t="s">
        <v>1580</v>
      </c>
      <c r="K851" s="1" t="s">
        <v>1336</v>
      </c>
      <c r="L851" s="79" t="str">
        <f t="shared" si="0"/>
        <v>PI442579_s__Japan_NEA</v>
      </c>
    </row>
    <row r="852" spans="1:12" ht="15.75" customHeight="1" x14ac:dyDescent="0.2">
      <c r="A852" s="1" t="s">
        <v>4624</v>
      </c>
      <c r="B852" s="1" t="s">
        <v>5371</v>
      </c>
      <c r="C852" s="1" t="s">
        <v>1020</v>
      </c>
      <c r="D852" s="1" t="s">
        <v>4624</v>
      </c>
      <c r="F852" s="78" t="s">
        <v>4839</v>
      </c>
      <c r="G852" s="1" t="s">
        <v>4837</v>
      </c>
      <c r="H852" s="5">
        <v>852</v>
      </c>
      <c r="I852" s="1">
        <v>493799</v>
      </c>
      <c r="J852" s="1" t="s">
        <v>73</v>
      </c>
      <c r="K852" s="1" t="s">
        <v>86</v>
      </c>
      <c r="L852" s="79" t="str">
        <f t="shared" si="0"/>
        <v>PI493799_s__Argentina_SA_SE</v>
      </c>
    </row>
    <row r="853" spans="1:12" ht="15.75" customHeight="1" x14ac:dyDescent="0.2">
      <c r="A853" s="1" t="s">
        <v>2240</v>
      </c>
      <c r="B853" s="1" t="s">
        <v>2241</v>
      </c>
      <c r="C853" s="1" t="s">
        <v>1020</v>
      </c>
      <c r="D853" s="1" t="s">
        <v>2240</v>
      </c>
      <c r="F853" s="78" t="s">
        <v>1923</v>
      </c>
      <c r="G853" s="1" t="s">
        <v>1921</v>
      </c>
      <c r="H853" s="5">
        <v>853</v>
      </c>
      <c r="I853" s="1">
        <v>442583</v>
      </c>
      <c r="J853" s="1" t="s">
        <v>1580</v>
      </c>
      <c r="K853" s="1" t="s">
        <v>1336</v>
      </c>
      <c r="L853" s="79" t="str">
        <f t="shared" si="0"/>
        <v>PI442583_1__Japan_NEA</v>
      </c>
    </row>
    <row r="854" spans="1:12" ht="15.75" customHeight="1" x14ac:dyDescent="0.2">
      <c r="A854" s="1" t="s">
        <v>3175</v>
      </c>
      <c r="B854" s="1" t="s">
        <v>4404</v>
      </c>
      <c r="C854" s="1" t="s">
        <v>1023</v>
      </c>
      <c r="D854" s="1" t="s">
        <v>3175</v>
      </c>
      <c r="F854" s="78" t="s">
        <v>5242</v>
      </c>
      <c r="G854" s="1" t="s">
        <v>4853</v>
      </c>
      <c r="H854" s="5">
        <v>854</v>
      </c>
      <c r="I854" s="1">
        <v>493800</v>
      </c>
      <c r="J854" s="1" t="s">
        <v>73</v>
      </c>
      <c r="K854" s="1" t="s">
        <v>86</v>
      </c>
      <c r="L854" s="79" t="str">
        <f t="shared" si="0"/>
        <v>PI493800_s__Argentina_SA_SE</v>
      </c>
    </row>
    <row r="855" spans="1:12" ht="15.75" customHeight="1" x14ac:dyDescent="0.2">
      <c r="A855" s="1" t="s">
        <v>2252</v>
      </c>
      <c r="B855" s="1" t="s">
        <v>2253</v>
      </c>
      <c r="C855" s="1" t="s">
        <v>1023</v>
      </c>
      <c r="D855" s="1" t="s">
        <v>2252</v>
      </c>
      <c r="F855" s="78" t="s">
        <v>3153</v>
      </c>
      <c r="G855" s="1" t="s">
        <v>3029</v>
      </c>
      <c r="H855" s="5">
        <v>855</v>
      </c>
      <c r="I855" s="1">
        <v>442587</v>
      </c>
      <c r="J855" s="1" t="s">
        <v>1580</v>
      </c>
      <c r="K855" s="1" t="s">
        <v>1336</v>
      </c>
      <c r="L855" s="79" t="str">
        <f t="shared" si="0"/>
        <v>PI442587_s__Japan_NEA</v>
      </c>
    </row>
    <row r="856" spans="1:12" ht="15.75" customHeight="1" x14ac:dyDescent="0.2">
      <c r="A856" s="1" t="s">
        <v>3184</v>
      </c>
      <c r="B856" s="1" t="s">
        <v>4375</v>
      </c>
      <c r="C856" s="1" t="s">
        <v>1023</v>
      </c>
      <c r="D856" s="1" t="s">
        <v>3184</v>
      </c>
      <c r="F856" s="78" t="s">
        <v>5243</v>
      </c>
      <c r="G856" s="1" t="s">
        <v>4855</v>
      </c>
      <c r="H856" s="5">
        <v>856</v>
      </c>
      <c r="I856" s="1">
        <v>493815</v>
      </c>
      <c r="J856" s="1" t="s">
        <v>73</v>
      </c>
      <c r="K856" s="1" t="s">
        <v>86</v>
      </c>
      <c r="L856" s="79" t="str">
        <f t="shared" si="0"/>
        <v>PI493815_s__Argentina_SA_SE</v>
      </c>
    </row>
    <row r="857" spans="1:12" ht="15.75" customHeight="1" x14ac:dyDescent="0.2">
      <c r="A857" s="1" t="s">
        <v>4629</v>
      </c>
      <c r="B857" s="1" t="s">
        <v>4938</v>
      </c>
      <c r="C857" s="1" t="s">
        <v>1024</v>
      </c>
      <c r="D857" s="1" t="s">
        <v>4629</v>
      </c>
      <c r="F857" s="78" t="s">
        <v>4040</v>
      </c>
      <c r="G857" s="1" t="s">
        <v>4037</v>
      </c>
      <c r="H857" s="5">
        <v>857</v>
      </c>
      <c r="I857" s="1">
        <v>442590</v>
      </c>
      <c r="J857" s="1" t="s">
        <v>1580</v>
      </c>
      <c r="K857" s="1" t="s">
        <v>1336</v>
      </c>
      <c r="L857" s="79" t="str">
        <f t="shared" si="0"/>
        <v>PI442590_s__Japan_NEA</v>
      </c>
    </row>
    <row r="858" spans="1:12" ht="15.75" customHeight="1" x14ac:dyDescent="0.2">
      <c r="A858" s="1" t="s">
        <v>1780</v>
      </c>
      <c r="B858" s="1" t="s">
        <v>1781</v>
      </c>
      <c r="C858" s="1" t="s">
        <v>1024</v>
      </c>
      <c r="D858" s="1" t="s">
        <v>1780</v>
      </c>
      <c r="F858" s="78" t="s">
        <v>5249</v>
      </c>
      <c r="G858" s="1" t="s">
        <v>4862</v>
      </c>
      <c r="H858" s="5">
        <v>858</v>
      </c>
      <c r="I858" s="1">
        <v>493846</v>
      </c>
      <c r="J858" s="1" t="s">
        <v>73</v>
      </c>
      <c r="K858" s="1" t="s">
        <v>86</v>
      </c>
      <c r="L858" s="79" t="str">
        <f t="shared" si="0"/>
        <v>PI493846_s__Argentina_SA_SE</v>
      </c>
    </row>
    <row r="859" spans="1:12" ht="15.75" customHeight="1" x14ac:dyDescent="0.2">
      <c r="A859" s="1" t="s">
        <v>4631</v>
      </c>
      <c r="B859" s="1" t="s">
        <v>4947</v>
      </c>
      <c r="C859" s="1" t="s">
        <v>1024</v>
      </c>
      <c r="D859" s="1" t="s">
        <v>4631</v>
      </c>
      <c r="F859" s="78" t="s">
        <v>4099</v>
      </c>
      <c r="G859" s="1" t="s">
        <v>2881</v>
      </c>
      <c r="H859" s="5">
        <v>859</v>
      </c>
      <c r="I859" s="1">
        <v>442593</v>
      </c>
      <c r="J859" s="1" t="s">
        <v>1580</v>
      </c>
      <c r="K859" s="1" t="s">
        <v>1336</v>
      </c>
      <c r="L859" s="79" t="str">
        <f t="shared" si="0"/>
        <v>PI442593_s__Japan_NEA</v>
      </c>
    </row>
    <row r="860" spans="1:12" ht="15.75" customHeight="1" x14ac:dyDescent="0.2">
      <c r="A860" s="1" t="s">
        <v>4635</v>
      </c>
      <c r="B860" s="1" t="s">
        <v>4900</v>
      </c>
      <c r="C860" s="1" t="s">
        <v>1025</v>
      </c>
      <c r="D860" s="1" t="s">
        <v>4635</v>
      </c>
      <c r="F860" s="78" t="s">
        <v>5085</v>
      </c>
      <c r="G860" s="1" t="s">
        <v>4865</v>
      </c>
      <c r="H860" s="5">
        <v>860</v>
      </c>
      <c r="I860" s="1">
        <v>493847</v>
      </c>
      <c r="J860" s="1" t="s">
        <v>73</v>
      </c>
      <c r="K860" s="1" t="s">
        <v>86</v>
      </c>
      <c r="L860" s="79" t="str">
        <f t="shared" si="0"/>
        <v>PI493847_s__Argentina_SA_SE</v>
      </c>
    </row>
    <row r="861" spans="1:12" ht="15.75" customHeight="1" x14ac:dyDescent="0.2">
      <c r="A861" s="1" t="s">
        <v>1794</v>
      </c>
      <c r="B861" s="1" t="s">
        <v>1795</v>
      </c>
      <c r="C861" s="1" t="s">
        <v>1025</v>
      </c>
      <c r="D861" s="1" t="s">
        <v>1794</v>
      </c>
      <c r="F861" s="78" t="s">
        <v>4546</v>
      </c>
      <c r="G861" s="1" t="s">
        <v>3239</v>
      </c>
      <c r="H861" s="5">
        <v>861</v>
      </c>
      <c r="I861" s="1">
        <v>442714</v>
      </c>
      <c r="J861" s="1" t="s">
        <v>877</v>
      </c>
      <c r="K861" s="1" t="s">
        <v>86</v>
      </c>
      <c r="L861" s="79" t="str">
        <f t="shared" si="0"/>
        <v>PI442714_1__Brazil_SA_SE</v>
      </c>
    </row>
    <row r="862" spans="1:12" ht="15.75" customHeight="1" x14ac:dyDescent="0.2">
      <c r="A862" s="1" t="s">
        <v>4637</v>
      </c>
      <c r="B862" s="1" t="s">
        <v>4906</v>
      </c>
      <c r="C862" s="1" t="s">
        <v>1025</v>
      </c>
      <c r="D862" s="1" t="s">
        <v>4637</v>
      </c>
      <c r="F862" s="78" t="s">
        <v>5241</v>
      </c>
      <c r="G862" s="1" t="s">
        <v>4868</v>
      </c>
      <c r="H862" s="5">
        <v>862</v>
      </c>
      <c r="I862" s="1">
        <v>493852</v>
      </c>
      <c r="J862" s="1" t="s">
        <v>73</v>
      </c>
      <c r="K862" s="1" t="s">
        <v>86</v>
      </c>
      <c r="L862" s="79" t="str">
        <f t="shared" si="0"/>
        <v>PI493852_s__Argentina_SA_SE</v>
      </c>
    </row>
    <row r="863" spans="1:12" ht="15.75" customHeight="1" x14ac:dyDescent="0.2">
      <c r="A863" s="1" t="s">
        <v>2212</v>
      </c>
      <c r="B863" s="1" t="s">
        <v>1026</v>
      </c>
      <c r="C863" s="1" t="s">
        <v>1026</v>
      </c>
      <c r="D863" s="1" t="s">
        <v>2212</v>
      </c>
      <c r="F863" s="78" t="s">
        <v>5168</v>
      </c>
      <c r="G863" s="1" t="s">
        <v>3802</v>
      </c>
      <c r="H863" s="5">
        <v>863</v>
      </c>
      <c r="I863" s="1" t="s">
        <v>5167</v>
      </c>
      <c r="J863" s="1" t="s">
        <v>1580</v>
      </c>
      <c r="K863" s="1" t="s">
        <v>1336</v>
      </c>
      <c r="L863" s="79" t="str">
        <f t="shared" si="0"/>
        <v>PI269710_2__Japan_NEA</v>
      </c>
    </row>
    <row r="864" spans="1:12" ht="15.75" customHeight="1" x14ac:dyDescent="0.2">
      <c r="A864" s="1" t="s">
        <v>4641</v>
      </c>
      <c r="B864" s="1" t="s">
        <v>1027</v>
      </c>
      <c r="C864" s="1" t="s">
        <v>1027</v>
      </c>
      <c r="D864" s="1" t="s">
        <v>4641</v>
      </c>
      <c r="F864" s="78" t="s">
        <v>5504</v>
      </c>
      <c r="G864" s="1" t="s">
        <v>4533</v>
      </c>
      <c r="H864" s="5">
        <v>864</v>
      </c>
      <c r="I864" s="1" t="s">
        <v>5503</v>
      </c>
      <c r="J864" s="1" t="s">
        <v>174</v>
      </c>
      <c r="K864" s="1" t="s">
        <v>175</v>
      </c>
      <c r="L864" s="79" t="str">
        <f t="shared" si="0"/>
        <v>PI442786_4__Zimbabwe_A_S</v>
      </c>
    </row>
    <row r="865" spans="1:12" ht="15.75" customHeight="1" x14ac:dyDescent="0.2">
      <c r="A865" s="1" t="s">
        <v>4646</v>
      </c>
      <c r="B865" s="1" t="s">
        <v>5300</v>
      </c>
      <c r="C865" s="1" t="s">
        <v>1027</v>
      </c>
      <c r="D865" s="1" t="s">
        <v>4646</v>
      </c>
      <c r="F865" s="78" t="s">
        <v>1591</v>
      </c>
      <c r="G865" s="1" t="s">
        <v>1588</v>
      </c>
      <c r="H865" s="5">
        <v>865</v>
      </c>
      <c r="I865" s="1" t="s">
        <v>1589</v>
      </c>
      <c r="J865" s="1" t="s">
        <v>236</v>
      </c>
      <c r="K865" s="1" t="s">
        <v>253</v>
      </c>
      <c r="L865" s="79" t="str">
        <f t="shared" si="0"/>
        <v>PI269061_2__China_CN</v>
      </c>
    </row>
    <row r="866" spans="1:12" ht="15.75" customHeight="1" x14ac:dyDescent="0.2">
      <c r="A866" s="1" t="s">
        <v>3744</v>
      </c>
      <c r="B866" s="1" t="s">
        <v>3745</v>
      </c>
      <c r="C866" s="1" t="s">
        <v>1030</v>
      </c>
      <c r="D866" s="1" t="s">
        <v>3744</v>
      </c>
      <c r="F866" s="78" t="s">
        <v>3280</v>
      </c>
      <c r="G866" s="1" t="s">
        <v>3275</v>
      </c>
      <c r="H866" s="5">
        <v>866</v>
      </c>
      <c r="I866" s="1" t="s">
        <v>3276</v>
      </c>
      <c r="J866" s="1" t="s">
        <v>236</v>
      </c>
      <c r="K866" s="1" t="s">
        <v>253</v>
      </c>
      <c r="L866" s="79" t="str">
        <f t="shared" si="0"/>
        <v>PI461434_2__China_CN</v>
      </c>
    </row>
    <row r="867" spans="1:12" ht="15.75" customHeight="1" x14ac:dyDescent="0.2">
      <c r="A867" s="1" t="s">
        <v>4652</v>
      </c>
      <c r="B867" s="1" t="s">
        <v>5119</v>
      </c>
      <c r="C867" s="1" t="s">
        <v>1030</v>
      </c>
      <c r="D867" s="1" t="s">
        <v>4652</v>
      </c>
      <c r="F867" s="78" t="s">
        <v>632</v>
      </c>
      <c r="G867" s="1" t="s">
        <v>629</v>
      </c>
      <c r="H867" s="5">
        <v>867</v>
      </c>
      <c r="I867" s="1" t="s">
        <v>630</v>
      </c>
      <c r="J867" s="1" t="s">
        <v>578</v>
      </c>
      <c r="K867" s="1" t="s">
        <v>816</v>
      </c>
      <c r="L867" s="79" t="str">
        <f t="shared" si="0"/>
        <v>PI268975_2__Sudan_A_NE</v>
      </c>
    </row>
    <row r="868" spans="1:12" ht="15.75" customHeight="1" x14ac:dyDescent="0.2">
      <c r="A868" s="1" t="s">
        <v>3893</v>
      </c>
      <c r="B868" s="1" t="s">
        <v>1032</v>
      </c>
      <c r="C868" s="1" t="s">
        <v>1032</v>
      </c>
      <c r="D868" s="1" t="s">
        <v>3893</v>
      </c>
      <c r="F868" s="78" t="s">
        <v>1670</v>
      </c>
      <c r="G868" s="1" t="s">
        <v>1667</v>
      </c>
      <c r="H868" s="5">
        <v>868</v>
      </c>
      <c r="I868" s="1" t="s">
        <v>1668</v>
      </c>
      <c r="J868" s="1" t="s">
        <v>236</v>
      </c>
      <c r="K868" s="1" t="s">
        <v>253</v>
      </c>
      <c r="L868" s="79" t="str">
        <f t="shared" si="0"/>
        <v>PI461451_4__China_CN</v>
      </c>
    </row>
    <row r="869" spans="1:12" ht="15.75" customHeight="1" x14ac:dyDescent="0.2">
      <c r="A869" s="1" t="s">
        <v>3900</v>
      </c>
      <c r="B869" s="1" t="s">
        <v>3901</v>
      </c>
      <c r="C869" s="1" t="s">
        <v>1032</v>
      </c>
      <c r="D869" s="1" t="s">
        <v>3900</v>
      </c>
      <c r="F869" s="78" t="s">
        <v>5469</v>
      </c>
      <c r="G869" s="1" t="s">
        <v>4585</v>
      </c>
      <c r="H869" s="5">
        <v>869</v>
      </c>
      <c r="I869" s="1" t="s">
        <v>5468</v>
      </c>
      <c r="J869" s="1" t="s">
        <v>1480</v>
      </c>
      <c r="K869" s="1" t="s">
        <v>279</v>
      </c>
      <c r="L869" s="79" t="str">
        <f t="shared" si="0"/>
        <v>PI475849_2__Bolivia_SA_NW</v>
      </c>
    </row>
    <row r="870" spans="1:12" ht="15.75" customHeight="1" x14ac:dyDescent="0.2">
      <c r="A870" s="1" t="s">
        <v>2054</v>
      </c>
      <c r="B870" s="1" t="s">
        <v>1033</v>
      </c>
      <c r="C870" s="1" t="s">
        <v>1033</v>
      </c>
      <c r="D870" s="1" t="s">
        <v>2054</v>
      </c>
      <c r="F870" s="78" t="s">
        <v>1386</v>
      </c>
      <c r="G870" s="1" t="s">
        <v>1383</v>
      </c>
      <c r="H870" s="5">
        <v>870</v>
      </c>
      <c r="I870" s="1" t="s">
        <v>1384</v>
      </c>
      <c r="J870" s="1" t="s">
        <v>174</v>
      </c>
      <c r="K870" s="1" t="s">
        <v>175</v>
      </c>
      <c r="L870" s="79" t="str">
        <f t="shared" si="0"/>
        <v>PI268870_2__Zimbabwe_A_S</v>
      </c>
    </row>
    <row r="871" spans="1:12" ht="15.75" customHeight="1" x14ac:dyDescent="0.2">
      <c r="A871" s="1" t="s">
        <v>2317</v>
      </c>
      <c r="B871" s="1" t="s">
        <v>1034</v>
      </c>
      <c r="C871" s="1" t="s">
        <v>1034</v>
      </c>
      <c r="D871" s="1" t="s">
        <v>2317</v>
      </c>
      <c r="F871" s="78" t="s">
        <v>5463</v>
      </c>
      <c r="G871" s="1" t="s">
        <v>4589</v>
      </c>
      <c r="H871" s="5">
        <v>871</v>
      </c>
      <c r="I871" s="1" t="s">
        <v>5462</v>
      </c>
      <c r="J871" s="1" t="s">
        <v>1480</v>
      </c>
      <c r="K871" s="1" t="s">
        <v>279</v>
      </c>
      <c r="L871" s="79" t="str">
        <f t="shared" si="0"/>
        <v>PI475851_2__Bolivia_SA_NW</v>
      </c>
    </row>
    <row r="872" spans="1:12" ht="15.75" customHeight="1" x14ac:dyDescent="0.2">
      <c r="A872" s="1" t="s">
        <v>2051</v>
      </c>
      <c r="B872" s="1" t="s">
        <v>1035</v>
      </c>
      <c r="C872" s="1" t="s">
        <v>1035</v>
      </c>
      <c r="D872" s="1" t="s">
        <v>2051</v>
      </c>
      <c r="F872" s="78" t="s">
        <v>2491</v>
      </c>
      <c r="G872" s="1" t="s">
        <v>2200</v>
      </c>
      <c r="H872" s="5">
        <v>872</v>
      </c>
      <c r="I872" s="1" t="s">
        <v>2490</v>
      </c>
      <c r="J872" s="1" t="s">
        <v>106</v>
      </c>
      <c r="K872" s="1" t="s">
        <v>107</v>
      </c>
      <c r="L872" s="79" t="str">
        <f t="shared" si="0"/>
        <v>PI268710_2__Senegal_A_NW</v>
      </c>
    </row>
    <row r="873" spans="1:12" ht="15.75" customHeight="1" x14ac:dyDescent="0.2">
      <c r="A873" s="1" t="s">
        <v>1837</v>
      </c>
      <c r="B873" s="1" t="s">
        <v>1037</v>
      </c>
      <c r="C873" s="1" t="s">
        <v>1037</v>
      </c>
      <c r="D873" s="1" t="s">
        <v>1837</v>
      </c>
      <c r="F873" s="78" t="s">
        <v>4377</v>
      </c>
      <c r="G873" s="1" t="s">
        <v>3184</v>
      </c>
      <c r="H873" s="5">
        <v>873</v>
      </c>
      <c r="I873" s="1" t="s">
        <v>4375</v>
      </c>
      <c r="J873" s="1" t="s">
        <v>877</v>
      </c>
      <c r="K873" s="1" t="s">
        <v>86</v>
      </c>
      <c r="L873" s="79" t="str">
        <f t="shared" si="0"/>
        <v>PI476081_3__Brazil_SA_SE</v>
      </c>
    </row>
    <row r="874" spans="1:12" ht="15.75" customHeight="1" x14ac:dyDescent="0.2">
      <c r="A874" s="1" t="s">
        <v>2071</v>
      </c>
      <c r="B874" s="1" t="s">
        <v>586</v>
      </c>
      <c r="C874" s="1" t="s">
        <v>586</v>
      </c>
      <c r="D874" s="1" t="s">
        <v>2071</v>
      </c>
      <c r="F874" s="78" t="s">
        <v>3495</v>
      </c>
      <c r="G874" s="1" t="s">
        <v>3492</v>
      </c>
      <c r="H874" s="5">
        <v>874</v>
      </c>
      <c r="I874" s="1" t="s">
        <v>3493</v>
      </c>
      <c r="J874" s="1" t="s">
        <v>578</v>
      </c>
      <c r="K874" s="1" t="s">
        <v>816</v>
      </c>
      <c r="L874" s="79" t="str">
        <f t="shared" si="0"/>
        <v>PI268634_2__Sudan_A_NE</v>
      </c>
    </row>
    <row r="875" spans="1:12" ht="15.75" customHeight="1" x14ac:dyDescent="0.2">
      <c r="A875" s="1" t="s">
        <v>583</v>
      </c>
      <c r="B875" s="1" t="s">
        <v>584</v>
      </c>
      <c r="C875" s="1" t="s">
        <v>586</v>
      </c>
      <c r="D875" s="1" t="s">
        <v>583</v>
      </c>
      <c r="F875" s="78" t="s">
        <v>4949</v>
      </c>
      <c r="G875" s="1" t="s">
        <v>4631</v>
      </c>
      <c r="H875" s="5">
        <v>875</v>
      </c>
      <c r="I875" s="1" t="s">
        <v>4947</v>
      </c>
      <c r="J875" s="1" t="s">
        <v>877</v>
      </c>
      <c r="K875" s="1" t="s">
        <v>86</v>
      </c>
      <c r="L875" s="79" t="str">
        <f t="shared" si="0"/>
        <v>PI476089_3__Brazil_SA_SE</v>
      </c>
    </row>
    <row r="876" spans="1:12" ht="15.75" customHeight="1" x14ac:dyDescent="0.2">
      <c r="A876" s="1" t="s">
        <v>2044</v>
      </c>
      <c r="B876" s="1" t="s">
        <v>1040</v>
      </c>
      <c r="C876" s="1" t="s">
        <v>1040</v>
      </c>
      <c r="D876" s="1" t="s">
        <v>2044</v>
      </c>
      <c r="F876" s="78" t="s">
        <v>4437</v>
      </c>
      <c r="G876" s="1" t="s">
        <v>3227</v>
      </c>
      <c r="H876" s="5">
        <v>876</v>
      </c>
      <c r="I876" s="1" t="s">
        <v>4435</v>
      </c>
      <c r="J876" s="1" t="s">
        <v>341</v>
      </c>
      <c r="K876" s="1" t="s">
        <v>175</v>
      </c>
      <c r="L876" s="79" t="str">
        <f t="shared" si="0"/>
        <v>PI268548_2__Zambia_A_S</v>
      </c>
    </row>
    <row r="877" spans="1:12" ht="15.75" customHeight="1" x14ac:dyDescent="0.2">
      <c r="A877" s="1" t="s">
        <v>4662</v>
      </c>
      <c r="B877" s="1" t="s">
        <v>5405</v>
      </c>
      <c r="C877" s="1" t="s">
        <v>1040</v>
      </c>
      <c r="D877" s="1" t="s">
        <v>4662</v>
      </c>
      <c r="F877" s="78" t="s">
        <v>5301</v>
      </c>
      <c r="G877" s="1" t="s">
        <v>4646</v>
      </c>
      <c r="H877" s="5">
        <v>877</v>
      </c>
      <c r="I877" s="1" t="s">
        <v>5300</v>
      </c>
      <c r="J877" s="1" t="s">
        <v>858</v>
      </c>
      <c r="K877" s="1" t="s">
        <v>279</v>
      </c>
      <c r="L877" s="79" t="str">
        <f t="shared" si="0"/>
        <v>PI476205_2__Peru_SA_NW</v>
      </c>
    </row>
    <row r="878" spans="1:12" ht="15.75" customHeight="1" x14ac:dyDescent="0.2">
      <c r="A878" s="1" t="s">
        <v>365</v>
      </c>
      <c r="B878" s="1" t="s">
        <v>367</v>
      </c>
      <c r="C878" s="1" t="s">
        <v>370</v>
      </c>
      <c r="D878" s="1" t="s">
        <v>365</v>
      </c>
      <c r="F878" s="78" t="s">
        <v>4122</v>
      </c>
      <c r="G878" s="1" t="s">
        <v>3629</v>
      </c>
      <c r="H878" s="5">
        <v>878</v>
      </c>
      <c r="I878" s="1" t="s">
        <v>4120</v>
      </c>
      <c r="J878" s="1" t="s">
        <v>341</v>
      </c>
      <c r="K878" s="1" t="s">
        <v>175</v>
      </c>
      <c r="L878" s="79" t="str">
        <f t="shared" si="0"/>
        <v>PI268547_2__Zambia_A_S</v>
      </c>
    </row>
    <row r="879" spans="1:12" ht="15.75" customHeight="1" x14ac:dyDescent="0.2">
      <c r="A879" s="1" t="s">
        <v>1540</v>
      </c>
      <c r="B879" s="1" t="s">
        <v>1041</v>
      </c>
      <c r="C879" s="1" t="s">
        <v>1041</v>
      </c>
      <c r="D879" s="1" t="s">
        <v>1540</v>
      </c>
      <c r="F879" s="78" t="s">
        <v>587</v>
      </c>
      <c r="G879" s="1" t="s">
        <v>583</v>
      </c>
      <c r="H879" s="5">
        <v>879</v>
      </c>
      <c r="I879" s="1" t="s">
        <v>584</v>
      </c>
      <c r="J879" s="1" t="s">
        <v>353</v>
      </c>
      <c r="K879" s="1" t="s">
        <v>107</v>
      </c>
      <c r="L879" s="79" t="str">
        <f t="shared" si="0"/>
        <v>PI476480_2__Nigeria_A_NW</v>
      </c>
    </row>
    <row r="880" spans="1:12" ht="15.75" customHeight="1" x14ac:dyDescent="0.2">
      <c r="A880" s="1" t="s">
        <v>1457</v>
      </c>
      <c r="B880" s="1" t="s">
        <v>1458</v>
      </c>
      <c r="C880" s="1" t="s">
        <v>1041</v>
      </c>
      <c r="D880" s="1" t="s">
        <v>1457</v>
      </c>
      <c r="F880" s="78" t="s">
        <v>4112</v>
      </c>
      <c r="G880" s="1" t="s">
        <v>3627</v>
      </c>
      <c r="H880" s="5">
        <v>880</v>
      </c>
      <c r="I880" s="1" t="s">
        <v>4111</v>
      </c>
      <c r="J880" s="1" t="s">
        <v>578</v>
      </c>
      <c r="K880" s="1" t="s">
        <v>816</v>
      </c>
      <c r="L880" s="79" t="str">
        <f t="shared" si="0"/>
        <v>PI268511_2__Sudan_A_NE</v>
      </c>
    </row>
    <row r="881" spans="1:12" ht="15.75" customHeight="1" x14ac:dyDescent="0.2">
      <c r="A881" s="1" t="s">
        <v>467</v>
      </c>
      <c r="B881" s="1" t="s">
        <v>468</v>
      </c>
      <c r="C881" s="1" t="s">
        <v>468</v>
      </c>
      <c r="D881" s="1" t="s">
        <v>467</v>
      </c>
      <c r="F881" s="78" t="s">
        <v>373</v>
      </c>
      <c r="G881" s="1" t="s">
        <v>365</v>
      </c>
      <c r="H881" s="5">
        <v>881</v>
      </c>
      <c r="I881" s="1" t="s">
        <v>367</v>
      </c>
      <c r="J881" s="1" t="s">
        <v>5593</v>
      </c>
      <c r="K881" s="1" t="s">
        <v>5593</v>
      </c>
      <c r="L881" s="79" t="str">
        <f t="shared" si="0"/>
        <v>PI476521_s__none_none</v>
      </c>
    </row>
    <row r="882" spans="1:12" ht="15.75" customHeight="1" x14ac:dyDescent="0.2">
      <c r="A882" s="1" t="s">
        <v>2282</v>
      </c>
      <c r="B882" s="1" t="s">
        <v>1043</v>
      </c>
      <c r="C882" s="1" t="s">
        <v>1043</v>
      </c>
      <c r="D882" s="1" t="s">
        <v>2282</v>
      </c>
      <c r="F882" s="78" t="s">
        <v>2375</v>
      </c>
      <c r="G882" s="1" t="s">
        <v>2373</v>
      </c>
      <c r="H882" s="5">
        <v>882</v>
      </c>
      <c r="I882" s="1" t="s">
        <v>2374</v>
      </c>
      <c r="J882" s="1" t="s">
        <v>947</v>
      </c>
      <c r="K882" s="1" t="s">
        <v>1308</v>
      </c>
      <c r="L882" s="79" t="str">
        <f t="shared" si="0"/>
        <v>PI264188_4__Australia_AU</v>
      </c>
    </row>
    <row r="883" spans="1:12" ht="15.75" customHeight="1" x14ac:dyDescent="0.2">
      <c r="A883" s="1" t="s">
        <v>2061</v>
      </c>
      <c r="B883" s="1" t="s">
        <v>1045</v>
      </c>
      <c r="C883" s="1" t="s">
        <v>1045</v>
      </c>
      <c r="D883" s="1" t="s">
        <v>2061</v>
      </c>
      <c r="F883" s="78" t="s">
        <v>351</v>
      </c>
      <c r="G883" s="1" t="s">
        <v>346</v>
      </c>
      <c r="H883" s="5">
        <v>883</v>
      </c>
      <c r="I883" s="1" t="s">
        <v>348</v>
      </c>
      <c r="J883" s="1" t="s">
        <v>353</v>
      </c>
      <c r="K883" s="1" t="s">
        <v>107</v>
      </c>
      <c r="L883" s="79" t="str">
        <f t="shared" si="0"/>
        <v>PI476616_2__Nigeria_A_NW</v>
      </c>
    </row>
    <row r="884" spans="1:12" ht="15.75" customHeight="1" x14ac:dyDescent="0.2">
      <c r="A884" s="1" t="s">
        <v>2106</v>
      </c>
      <c r="B884" s="1" t="s">
        <v>349</v>
      </c>
      <c r="C884" s="1" t="s">
        <v>349</v>
      </c>
      <c r="D884" s="1" t="s">
        <v>2106</v>
      </c>
      <c r="F884" s="78" t="s">
        <v>5328</v>
      </c>
      <c r="G884" s="1" t="s">
        <v>3610</v>
      </c>
      <c r="H884" s="5">
        <v>884</v>
      </c>
      <c r="I884" s="1" t="s">
        <v>5327</v>
      </c>
      <c r="J884" s="1" t="s">
        <v>858</v>
      </c>
      <c r="K884" s="1" t="s">
        <v>279</v>
      </c>
      <c r="L884" s="79" t="str">
        <f t="shared" si="0"/>
        <v>PI262127_4__Peru_SA_NW</v>
      </c>
    </row>
    <row r="885" spans="1:12" ht="15.75" customHeight="1" x14ac:dyDescent="0.2">
      <c r="A885" s="1" t="s">
        <v>346</v>
      </c>
      <c r="B885" s="1" t="s">
        <v>348</v>
      </c>
      <c r="C885" s="1" t="s">
        <v>349</v>
      </c>
      <c r="D885" s="1" t="s">
        <v>346</v>
      </c>
      <c r="F885" s="78" t="s">
        <v>1836</v>
      </c>
      <c r="G885" s="1" t="s">
        <v>1834</v>
      </c>
      <c r="H885" s="5">
        <v>885</v>
      </c>
      <c r="I885" s="1" t="s">
        <v>1835</v>
      </c>
      <c r="J885" s="1" t="s">
        <v>353</v>
      </c>
      <c r="K885" s="1" t="s">
        <v>107</v>
      </c>
      <c r="L885" s="79" t="str">
        <f t="shared" si="0"/>
        <v>PI476628_2__Nigeria_A_NW</v>
      </c>
    </row>
    <row r="886" spans="1:12" ht="15.75" customHeight="1" x14ac:dyDescent="0.2">
      <c r="A886" s="1" t="s">
        <v>2033</v>
      </c>
      <c r="B886" s="1" t="s">
        <v>1046</v>
      </c>
      <c r="C886" s="1" t="s">
        <v>1046</v>
      </c>
      <c r="D886" s="1" t="s">
        <v>2033</v>
      </c>
      <c r="F886" s="78" t="s">
        <v>5275</v>
      </c>
      <c r="G886" s="1" t="s">
        <v>4512</v>
      </c>
      <c r="H886" s="5">
        <v>886</v>
      </c>
      <c r="I886" s="1">
        <v>442715</v>
      </c>
      <c r="J886" s="1" t="s">
        <v>877</v>
      </c>
      <c r="K886" s="1" t="s">
        <v>86</v>
      </c>
      <c r="L886" s="79" t="str">
        <f t="shared" si="0"/>
        <v>PI442715_s__Brazil_SA_SE</v>
      </c>
    </row>
    <row r="887" spans="1:12" ht="15.75" customHeight="1" x14ac:dyDescent="0.2">
      <c r="A887" s="1" t="s">
        <v>1834</v>
      </c>
      <c r="B887" s="1" t="s">
        <v>1835</v>
      </c>
      <c r="C887" s="1" t="s">
        <v>1046</v>
      </c>
      <c r="D887" s="1" t="s">
        <v>1834</v>
      </c>
      <c r="F887" s="78" t="s">
        <v>5079</v>
      </c>
      <c r="G887" s="1" t="s">
        <v>4871</v>
      </c>
      <c r="H887" s="5">
        <v>887</v>
      </c>
      <c r="I887" s="1">
        <v>493880</v>
      </c>
      <c r="J887" s="1" t="s">
        <v>73</v>
      </c>
      <c r="K887" s="1" t="s">
        <v>86</v>
      </c>
      <c r="L887" s="79" t="str">
        <f t="shared" si="0"/>
        <v>PI493880_s__Argentina_SA_SE</v>
      </c>
    </row>
    <row r="888" spans="1:12" ht="15.75" customHeight="1" x14ac:dyDescent="0.2">
      <c r="A888" s="1" t="s">
        <v>4672</v>
      </c>
      <c r="B888" s="1" t="s">
        <v>1047</v>
      </c>
      <c r="C888" s="1" t="s">
        <v>1047</v>
      </c>
      <c r="D888" s="1" t="s">
        <v>4672</v>
      </c>
      <c r="F888" s="78" t="s">
        <v>3659</v>
      </c>
      <c r="G888" s="1" t="s">
        <v>3283</v>
      </c>
      <c r="H888" s="5">
        <v>888</v>
      </c>
      <c r="I888" s="1">
        <v>442716</v>
      </c>
      <c r="J888" s="1" t="s">
        <v>877</v>
      </c>
      <c r="K888" s="1" t="s">
        <v>86</v>
      </c>
      <c r="L888" s="79" t="str">
        <f t="shared" si="0"/>
        <v>PI442716_1__Brazil_SA_SE</v>
      </c>
    </row>
    <row r="889" spans="1:12" ht="15.75" customHeight="1" x14ac:dyDescent="0.2">
      <c r="A889" s="1" t="s">
        <v>556</v>
      </c>
      <c r="B889" s="1" t="s">
        <v>557</v>
      </c>
      <c r="C889" s="1" t="s">
        <v>557</v>
      </c>
      <c r="D889" s="1" t="s">
        <v>556</v>
      </c>
      <c r="F889" s="78" t="s">
        <v>5152</v>
      </c>
      <c r="G889" s="1" t="s">
        <v>4873</v>
      </c>
      <c r="H889" s="5">
        <v>889</v>
      </c>
      <c r="I889" s="1">
        <v>493891</v>
      </c>
      <c r="J889" s="1" t="s">
        <v>73</v>
      </c>
      <c r="K889" s="1" t="s">
        <v>86</v>
      </c>
      <c r="L889" s="79" t="str">
        <f t="shared" si="0"/>
        <v>PI493891_s__Argentina_SA_SE</v>
      </c>
    </row>
    <row r="890" spans="1:12" ht="15.75" customHeight="1" x14ac:dyDescent="0.2">
      <c r="A890" s="1" t="s">
        <v>2945</v>
      </c>
      <c r="B890" s="1" t="s">
        <v>1049</v>
      </c>
      <c r="C890" s="1" t="s">
        <v>1049</v>
      </c>
      <c r="D890" s="1" t="s">
        <v>2945</v>
      </c>
      <c r="F890" s="78" t="s">
        <v>5260</v>
      </c>
      <c r="G890" s="1" t="s">
        <v>2663</v>
      </c>
      <c r="H890" s="5">
        <v>890</v>
      </c>
      <c r="I890" s="1">
        <v>445920</v>
      </c>
      <c r="J890" s="1" t="s">
        <v>44</v>
      </c>
      <c r="K890" s="1" t="s">
        <v>45</v>
      </c>
      <c r="L890" s="79" t="str">
        <f t="shared" si="0"/>
        <v>PI445920_s__India_IN</v>
      </c>
    </row>
    <row r="891" spans="1:12" ht="15.75" customHeight="1" x14ac:dyDescent="0.2">
      <c r="A891" s="1" t="s">
        <v>3998</v>
      </c>
      <c r="B891" s="1" t="s">
        <v>4000</v>
      </c>
      <c r="C891" s="1" t="s">
        <v>1050</v>
      </c>
      <c r="D891" s="1" t="s">
        <v>3998</v>
      </c>
      <c r="F891" s="78" t="s">
        <v>5153</v>
      </c>
      <c r="G891" s="1" t="s">
        <v>4875</v>
      </c>
      <c r="H891" s="5">
        <v>891</v>
      </c>
      <c r="I891" s="1">
        <v>493896</v>
      </c>
      <c r="J891" s="1" t="s">
        <v>73</v>
      </c>
      <c r="K891" s="1" t="s">
        <v>86</v>
      </c>
      <c r="L891" s="79" t="str">
        <f t="shared" si="0"/>
        <v>PI493896_s__Argentina_SA_SE</v>
      </c>
    </row>
    <row r="892" spans="1:12" ht="15.75" customHeight="1" x14ac:dyDescent="0.2">
      <c r="A892" s="1" t="s">
        <v>4005</v>
      </c>
      <c r="B892" s="1" t="s">
        <v>4006</v>
      </c>
      <c r="C892" s="1" t="s">
        <v>1050</v>
      </c>
      <c r="D892" s="1" t="s">
        <v>4005</v>
      </c>
      <c r="F892" s="78" t="s">
        <v>4067</v>
      </c>
      <c r="G892" s="1" t="s">
        <v>2869</v>
      </c>
      <c r="H892" s="5">
        <v>892</v>
      </c>
      <c r="I892" s="1">
        <v>461427</v>
      </c>
      <c r="J892" s="1" t="s">
        <v>236</v>
      </c>
      <c r="K892" s="1" t="s">
        <v>253</v>
      </c>
      <c r="L892" s="79" t="str">
        <f t="shared" si="0"/>
        <v>PI461427_s__China_CN</v>
      </c>
    </row>
    <row r="893" spans="1:12" ht="15.75" customHeight="1" x14ac:dyDescent="0.2">
      <c r="A893" s="1" t="s">
        <v>3374</v>
      </c>
      <c r="B893" s="1" t="s">
        <v>3376</v>
      </c>
      <c r="C893" s="1" t="s">
        <v>1052</v>
      </c>
      <c r="D893" s="1" t="s">
        <v>3374</v>
      </c>
      <c r="F893" s="78" t="s">
        <v>4789</v>
      </c>
      <c r="G893" s="1" t="s">
        <v>4786</v>
      </c>
      <c r="H893" s="5">
        <v>893</v>
      </c>
      <c r="I893" s="1">
        <v>493906</v>
      </c>
      <c r="J893" s="1" t="s">
        <v>73</v>
      </c>
      <c r="K893" s="1" t="s">
        <v>86</v>
      </c>
      <c r="L893" s="79" t="str">
        <f t="shared" si="0"/>
        <v>PI493906_s__Argentina_SA_SE</v>
      </c>
    </row>
    <row r="894" spans="1:12" ht="15.75" customHeight="1" x14ac:dyDescent="0.2">
      <c r="A894" s="1" t="s">
        <v>4682</v>
      </c>
      <c r="B894" s="1" t="s">
        <v>5086</v>
      </c>
      <c r="C894" s="1" t="s">
        <v>1052</v>
      </c>
      <c r="D894" s="1" t="s">
        <v>4682</v>
      </c>
      <c r="F894" s="78" t="s">
        <v>3270</v>
      </c>
      <c r="G894" s="1" t="s">
        <v>3266</v>
      </c>
      <c r="H894" s="5">
        <v>894</v>
      </c>
      <c r="I894" s="1">
        <v>461434</v>
      </c>
      <c r="J894" s="1" t="s">
        <v>236</v>
      </c>
      <c r="K894" s="1" t="s">
        <v>253</v>
      </c>
      <c r="L894" s="79" t="str">
        <f t="shared" si="0"/>
        <v>PI461434_1__China_CN</v>
      </c>
    </row>
    <row r="895" spans="1:12" ht="15.75" customHeight="1" x14ac:dyDescent="0.2">
      <c r="A895" s="1" t="s">
        <v>3383</v>
      </c>
      <c r="B895" s="1" t="s">
        <v>3384</v>
      </c>
      <c r="C895" s="1" t="s">
        <v>1052</v>
      </c>
      <c r="D895" s="1" t="s">
        <v>3383</v>
      </c>
      <c r="F895" s="78" t="s">
        <v>5131</v>
      </c>
      <c r="G895" s="1" t="s">
        <v>4879</v>
      </c>
      <c r="H895" s="5">
        <v>895</v>
      </c>
      <c r="I895" s="1">
        <v>493911</v>
      </c>
      <c r="J895" s="1" t="s">
        <v>73</v>
      </c>
      <c r="K895" s="1" t="s">
        <v>86</v>
      </c>
      <c r="L895" s="79" t="str">
        <f t="shared" si="0"/>
        <v>PI493911_s__Argentina_SA_SE</v>
      </c>
    </row>
    <row r="896" spans="1:12" ht="15.75" customHeight="1" x14ac:dyDescent="0.2">
      <c r="A896" s="1" t="s">
        <v>1622</v>
      </c>
      <c r="B896" s="1" t="s">
        <v>1623</v>
      </c>
      <c r="C896" s="1" t="s">
        <v>1053</v>
      </c>
      <c r="D896" s="1" t="s">
        <v>1622</v>
      </c>
      <c r="F896" s="78" t="s">
        <v>1979</v>
      </c>
      <c r="G896" s="1" t="s">
        <v>1978</v>
      </c>
      <c r="H896" s="5">
        <v>896</v>
      </c>
      <c r="I896" s="1">
        <v>461440</v>
      </c>
      <c r="J896" s="1" t="s">
        <v>236</v>
      </c>
      <c r="K896" s="1" t="s">
        <v>253</v>
      </c>
      <c r="L896" s="79" t="str">
        <f t="shared" si="0"/>
        <v>PI461440_s__China_CN</v>
      </c>
    </row>
    <row r="897" spans="1:12" ht="15.75" customHeight="1" x14ac:dyDescent="0.2">
      <c r="A897" s="1" t="s">
        <v>4685</v>
      </c>
      <c r="B897" s="1" t="s">
        <v>5109</v>
      </c>
      <c r="C897" s="1" t="s">
        <v>1053</v>
      </c>
      <c r="D897" s="1" t="s">
        <v>4685</v>
      </c>
      <c r="F897" s="78" t="s">
        <v>5142</v>
      </c>
      <c r="G897" s="1" t="s">
        <v>4881</v>
      </c>
      <c r="H897" s="5">
        <v>897</v>
      </c>
      <c r="I897" s="1">
        <v>493913</v>
      </c>
      <c r="J897" s="1" t="s">
        <v>73</v>
      </c>
      <c r="K897" s="1" t="s">
        <v>86</v>
      </c>
      <c r="L897" s="79" t="str">
        <f t="shared" si="0"/>
        <v>PI493913_s__Argentina_SA_SE</v>
      </c>
    </row>
    <row r="898" spans="1:12" ht="15.75" customHeight="1" x14ac:dyDescent="0.2">
      <c r="A898" s="1" t="s">
        <v>1626</v>
      </c>
      <c r="B898" s="1" t="s">
        <v>1627</v>
      </c>
      <c r="C898" s="1" t="s">
        <v>1054</v>
      </c>
      <c r="D898" s="1" t="s">
        <v>1626</v>
      </c>
      <c r="F898" s="78" t="s">
        <v>1666</v>
      </c>
      <c r="G898" s="1" t="s">
        <v>1664</v>
      </c>
      <c r="H898" s="5">
        <v>898</v>
      </c>
      <c r="I898" s="1">
        <v>461451</v>
      </c>
      <c r="J898" s="1" t="s">
        <v>236</v>
      </c>
      <c r="K898" s="1" t="s">
        <v>253</v>
      </c>
      <c r="L898" s="79" t="str">
        <f t="shared" si="0"/>
        <v>PI461451_1__China_CN</v>
      </c>
    </row>
    <row r="899" spans="1:12" ht="15.75" customHeight="1" x14ac:dyDescent="0.2">
      <c r="A899" s="1" t="s">
        <v>4691</v>
      </c>
      <c r="B899" s="1" t="s">
        <v>5064</v>
      </c>
      <c r="C899" s="1" t="s">
        <v>1054</v>
      </c>
      <c r="D899" s="1" t="s">
        <v>4691</v>
      </c>
      <c r="F899" s="78" t="s">
        <v>4781</v>
      </c>
      <c r="G899" s="1" t="s">
        <v>4780</v>
      </c>
      <c r="H899" s="5">
        <v>899</v>
      </c>
      <c r="I899" s="1">
        <v>493937</v>
      </c>
      <c r="J899" s="1" t="s">
        <v>73</v>
      </c>
      <c r="K899" s="1" t="s">
        <v>86</v>
      </c>
      <c r="L899" s="79" t="str">
        <f t="shared" si="0"/>
        <v>PI493937_s__Argentina_SA_SE</v>
      </c>
    </row>
    <row r="900" spans="1:12" ht="15.75" customHeight="1" x14ac:dyDescent="0.2">
      <c r="A900" s="1" t="s">
        <v>1630</v>
      </c>
      <c r="B900" s="1" t="s">
        <v>1631</v>
      </c>
      <c r="C900" s="1" t="s">
        <v>1054</v>
      </c>
      <c r="D900" s="1" t="s">
        <v>1630</v>
      </c>
      <c r="F900" s="78" t="s">
        <v>5464</v>
      </c>
      <c r="G900" s="1" t="s">
        <v>4555</v>
      </c>
      <c r="H900" s="5">
        <v>900</v>
      </c>
      <c r="I900" s="1">
        <v>468195</v>
      </c>
      <c r="J900" s="1" t="s">
        <v>73</v>
      </c>
      <c r="K900" s="1" t="s">
        <v>86</v>
      </c>
      <c r="L900" s="79" t="str">
        <f t="shared" si="0"/>
        <v>PI468195_s__Argentina_SA_SE</v>
      </c>
    </row>
    <row r="901" spans="1:12" ht="15.75" customHeight="1" x14ac:dyDescent="0.2">
      <c r="A901" s="1" t="s">
        <v>1809</v>
      </c>
      <c r="B901" s="1" t="s">
        <v>1810</v>
      </c>
      <c r="C901" s="1" t="s">
        <v>1055</v>
      </c>
      <c r="D901" s="1" t="s">
        <v>1809</v>
      </c>
      <c r="F901" s="78" t="s">
        <v>5196</v>
      </c>
      <c r="G901" s="1" t="s">
        <v>4885</v>
      </c>
      <c r="H901" s="5">
        <v>901</v>
      </c>
      <c r="I901" s="1">
        <v>493938</v>
      </c>
      <c r="J901" s="1" t="s">
        <v>73</v>
      </c>
      <c r="K901" s="1" t="s">
        <v>86</v>
      </c>
      <c r="L901" s="79" t="str">
        <f t="shared" si="0"/>
        <v>PI493938_s__Argentina_SA_SE</v>
      </c>
    </row>
    <row r="902" spans="1:12" ht="15.75" customHeight="1" x14ac:dyDescent="0.2">
      <c r="A902" s="1" t="s">
        <v>1761</v>
      </c>
      <c r="B902" s="1" t="s">
        <v>1762</v>
      </c>
      <c r="C902" s="1" t="s">
        <v>1057</v>
      </c>
      <c r="D902" s="1" t="s">
        <v>1761</v>
      </c>
      <c r="F902" s="78" t="s">
        <v>5448</v>
      </c>
      <c r="G902" s="1" t="s">
        <v>4558</v>
      </c>
      <c r="H902" s="5">
        <v>902</v>
      </c>
      <c r="I902" s="1">
        <v>468213</v>
      </c>
      <c r="J902" s="1" t="s">
        <v>1480</v>
      </c>
      <c r="K902" s="1" t="s">
        <v>279</v>
      </c>
      <c r="L902" s="79" t="str">
        <f t="shared" si="0"/>
        <v>PI468213_s__Bolivia_SA_NW</v>
      </c>
    </row>
    <row r="903" spans="1:12" ht="15.75" customHeight="1" x14ac:dyDescent="0.2">
      <c r="A903" s="1" t="s">
        <v>4695</v>
      </c>
      <c r="B903" s="1" t="s">
        <v>1059</v>
      </c>
      <c r="C903" s="1" t="s">
        <v>1059</v>
      </c>
      <c r="D903" s="1" t="s">
        <v>4695</v>
      </c>
      <c r="F903" s="78" t="s">
        <v>5143</v>
      </c>
      <c r="G903" s="1" t="s">
        <v>4888</v>
      </c>
      <c r="H903" s="5">
        <v>903</v>
      </c>
      <c r="I903" s="1">
        <v>493942</v>
      </c>
      <c r="J903" s="1" t="s">
        <v>73</v>
      </c>
      <c r="K903" s="1" t="s">
        <v>86</v>
      </c>
      <c r="L903" s="79" t="str">
        <f t="shared" si="0"/>
        <v>PI493942_s__Argentina_SA_SE</v>
      </c>
    </row>
    <row r="904" spans="1:12" ht="15.75" customHeight="1" x14ac:dyDescent="0.2">
      <c r="A904" s="1" t="s">
        <v>1798</v>
      </c>
      <c r="B904" s="1" t="s">
        <v>1799</v>
      </c>
      <c r="C904" s="1" t="s">
        <v>1060</v>
      </c>
      <c r="D904" s="1" t="s">
        <v>1798</v>
      </c>
      <c r="F904" s="78" t="s">
        <v>5305</v>
      </c>
      <c r="G904" s="1" t="s">
        <v>4224</v>
      </c>
      <c r="H904" s="5">
        <v>904</v>
      </c>
      <c r="I904" s="1">
        <v>468219</v>
      </c>
      <c r="J904" s="1" t="s">
        <v>1480</v>
      </c>
      <c r="K904" s="1" t="s">
        <v>279</v>
      </c>
      <c r="L904" s="79" t="str">
        <f t="shared" si="0"/>
        <v>PI468219_1__Bolivia_SA_NW</v>
      </c>
    </row>
    <row r="905" spans="1:12" ht="15.75" customHeight="1" x14ac:dyDescent="0.2">
      <c r="A905" s="1" t="s">
        <v>1371</v>
      </c>
      <c r="B905" s="1" t="s">
        <v>1061</v>
      </c>
      <c r="C905" s="1" t="s">
        <v>1061</v>
      </c>
      <c r="D905" s="1" t="s">
        <v>1371</v>
      </c>
      <c r="F905" s="78" t="s">
        <v>4722</v>
      </c>
      <c r="G905" s="1" t="s">
        <v>4720</v>
      </c>
      <c r="H905" s="5">
        <v>905</v>
      </c>
      <c r="I905" s="1">
        <v>493994</v>
      </c>
      <c r="J905" s="1" t="s">
        <v>73</v>
      </c>
      <c r="K905" s="1" t="s">
        <v>86</v>
      </c>
      <c r="L905" s="79" t="str">
        <f t="shared" si="0"/>
        <v>PI493994_s__Argentina_SA_SE</v>
      </c>
    </row>
    <row r="906" spans="1:12" ht="15.75" customHeight="1" x14ac:dyDescent="0.2">
      <c r="A906" s="1" t="s">
        <v>4698</v>
      </c>
      <c r="B906" s="1" t="s">
        <v>5257</v>
      </c>
      <c r="C906" s="1" t="s">
        <v>1061</v>
      </c>
      <c r="D906" s="1" t="s">
        <v>4698</v>
      </c>
      <c r="F906" s="78" t="s">
        <v>4241</v>
      </c>
      <c r="G906" s="1" t="s">
        <v>2835</v>
      </c>
      <c r="H906" s="5">
        <v>906</v>
      </c>
      <c r="I906" s="1">
        <v>468250</v>
      </c>
      <c r="J906" s="1" t="s">
        <v>1480</v>
      </c>
      <c r="K906" s="1" t="s">
        <v>279</v>
      </c>
      <c r="L906" s="79" t="str">
        <f t="shared" si="0"/>
        <v>PI468250_s__Bolivia_SA_NW</v>
      </c>
    </row>
    <row r="907" spans="1:12" ht="15.75" customHeight="1" x14ac:dyDescent="0.2">
      <c r="A907" s="1" t="s">
        <v>1284</v>
      </c>
      <c r="B907" s="1" t="s">
        <v>1062</v>
      </c>
      <c r="C907" s="1" t="s">
        <v>1062</v>
      </c>
      <c r="D907" s="1" t="s">
        <v>1284</v>
      </c>
      <c r="F907" s="78" t="s">
        <v>5442</v>
      </c>
      <c r="G907" s="1" t="s">
        <v>4560</v>
      </c>
      <c r="H907" s="5">
        <v>907</v>
      </c>
      <c r="I907" s="1">
        <v>468252</v>
      </c>
      <c r="J907" s="1" t="s">
        <v>1480</v>
      </c>
      <c r="K907" s="1" t="s">
        <v>279</v>
      </c>
      <c r="L907" s="79" t="str">
        <f t="shared" si="0"/>
        <v>PI468252_s__Bolivia_SA_NW</v>
      </c>
    </row>
    <row r="908" spans="1:12" ht="15.75" customHeight="1" x14ac:dyDescent="0.2">
      <c r="A908" s="1" t="s">
        <v>3832</v>
      </c>
      <c r="B908" s="1" t="s">
        <v>1065</v>
      </c>
      <c r="C908" s="1" t="s">
        <v>1065</v>
      </c>
      <c r="D908" s="1" t="s">
        <v>3832</v>
      </c>
      <c r="F908" s="78" t="s">
        <v>5181</v>
      </c>
      <c r="G908" s="1" t="s">
        <v>4891</v>
      </c>
      <c r="H908" s="5">
        <v>908</v>
      </c>
      <c r="I908" s="1">
        <v>494013</v>
      </c>
      <c r="J908" s="1" t="s">
        <v>73</v>
      </c>
      <c r="K908" s="1" t="s">
        <v>86</v>
      </c>
      <c r="L908" s="79" t="str">
        <f t="shared" si="0"/>
        <v>PI494013_s__Argentina_SA_SE</v>
      </c>
    </row>
    <row r="909" spans="1:12" ht="15.75" customHeight="1" x14ac:dyDescent="0.2">
      <c r="A909" s="1" t="s">
        <v>1353</v>
      </c>
      <c r="B909" s="1" t="s">
        <v>1354</v>
      </c>
      <c r="C909" s="1" t="s">
        <v>1065</v>
      </c>
      <c r="D909" s="1" t="s">
        <v>1353</v>
      </c>
      <c r="F909" s="78" t="s">
        <v>4681</v>
      </c>
      <c r="G909" s="1" t="s">
        <v>3558</v>
      </c>
      <c r="H909" s="5">
        <v>909</v>
      </c>
      <c r="I909" s="1" t="s">
        <v>4679</v>
      </c>
      <c r="J909" s="1" t="s">
        <v>877</v>
      </c>
      <c r="K909" s="1" t="s">
        <v>86</v>
      </c>
      <c r="L909" s="79" t="str">
        <f t="shared" si="0"/>
        <v>PI262066_2__Brazil_SA_SE</v>
      </c>
    </row>
    <row r="910" spans="1:12" ht="15.75" customHeight="1" x14ac:dyDescent="0.2">
      <c r="A910" s="1" t="s">
        <v>4700</v>
      </c>
      <c r="B910" s="1" t="s">
        <v>1068</v>
      </c>
      <c r="C910" s="1" t="s">
        <v>1068</v>
      </c>
      <c r="D910" s="1" t="s">
        <v>4700</v>
      </c>
      <c r="F910" s="78" t="s">
        <v>1812</v>
      </c>
      <c r="G910" s="1" t="s">
        <v>1809</v>
      </c>
      <c r="H910" s="5">
        <v>910</v>
      </c>
      <c r="I910" s="1" t="s">
        <v>1810</v>
      </c>
      <c r="J910" s="1" t="s">
        <v>5593</v>
      </c>
      <c r="K910" s="1" t="s">
        <v>5593</v>
      </c>
      <c r="L910" s="79" t="str">
        <f t="shared" si="0"/>
        <v>PI478803_s__none_none</v>
      </c>
    </row>
    <row r="911" spans="1:12" ht="15.75" customHeight="1" x14ac:dyDescent="0.2">
      <c r="A911" s="1" t="s">
        <v>1398</v>
      </c>
      <c r="B911" s="1" t="s">
        <v>1399</v>
      </c>
      <c r="C911" s="1" t="s">
        <v>1068</v>
      </c>
      <c r="D911" s="1" t="s">
        <v>1398</v>
      </c>
      <c r="F911" s="78" t="s">
        <v>4988</v>
      </c>
      <c r="G911" s="1" t="s">
        <v>3527</v>
      </c>
      <c r="H911" s="5">
        <v>911</v>
      </c>
      <c r="I911" s="1" t="s">
        <v>4985</v>
      </c>
      <c r="J911" s="1" t="s">
        <v>296</v>
      </c>
      <c r="K911" s="1" t="s">
        <v>86</v>
      </c>
      <c r="L911" s="79" t="str">
        <f t="shared" si="0"/>
        <v>PI262003_2__Paraguay_SA_SE</v>
      </c>
    </row>
    <row r="912" spans="1:12" ht="15.75" customHeight="1" x14ac:dyDescent="0.2">
      <c r="A912" s="1" t="s">
        <v>1401</v>
      </c>
      <c r="B912" s="1" t="s">
        <v>1402</v>
      </c>
      <c r="C912" s="1" t="s">
        <v>1068</v>
      </c>
      <c r="D912" s="1" t="s">
        <v>1401</v>
      </c>
      <c r="F912" s="78" t="s">
        <v>1801</v>
      </c>
      <c r="G912" s="1" t="s">
        <v>1798</v>
      </c>
      <c r="H912" s="5">
        <v>912</v>
      </c>
      <c r="I912" s="1" t="s">
        <v>1799</v>
      </c>
      <c r="J912" s="1" t="s">
        <v>5593</v>
      </c>
      <c r="K912" s="1" t="s">
        <v>5593</v>
      </c>
      <c r="L912" s="79" t="str">
        <f t="shared" si="0"/>
        <v>PI478852_s__none_none</v>
      </c>
    </row>
    <row r="913" spans="1:12" ht="15.75" customHeight="1" x14ac:dyDescent="0.2">
      <c r="A913" s="1" t="s">
        <v>1407</v>
      </c>
      <c r="B913" s="1" t="s">
        <v>1408</v>
      </c>
      <c r="C913" s="1" t="s">
        <v>1068</v>
      </c>
      <c r="D913" s="1" t="s">
        <v>1407</v>
      </c>
      <c r="F913" s="78" t="s">
        <v>5113</v>
      </c>
      <c r="G913" s="1" t="s">
        <v>3517</v>
      </c>
      <c r="H913" s="5">
        <v>913</v>
      </c>
      <c r="I913" s="1" t="s">
        <v>5112</v>
      </c>
      <c r="J913" s="1" t="s">
        <v>296</v>
      </c>
      <c r="K913" s="1" t="s">
        <v>86</v>
      </c>
      <c r="L913" s="79" t="str">
        <f t="shared" si="0"/>
        <v>PI261983_2__Paraguay_SA_SE</v>
      </c>
    </row>
    <row r="914" spans="1:12" ht="15.75" customHeight="1" x14ac:dyDescent="0.2">
      <c r="A914" s="1" t="s">
        <v>4704</v>
      </c>
      <c r="B914" s="1" t="s">
        <v>1070</v>
      </c>
      <c r="C914" s="1" t="s">
        <v>1070</v>
      </c>
      <c r="D914" s="1" t="s">
        <v>4704</v>
      </c>
      <c r="F914" s="78" t="s">
        <v>5258</v>
      </c>
      <c r="G914" s="1" t="s">
        <v>4698</v>
      </c>
      <c r="H914" s="5">
        <v>914</v>
      </c>
      <c r="I914" s="1" t="s">
        <v>5257</v>
      </c>
      <c r="J914" s="1" t="s">
        <v>106</v>
      </c>
      <c r="K914" s="1" t="s">
        <v>107</v>
      </c>
      <c r="L914" s="79" t="str">
        <f t="shared" si="0"/>
        <v>PI478890_2__Senegal_A_NW</v>
      </c>
    </row>
    <row r="915" spans="1:12" ht="15.75" customHeight="1" x14ac:dyDescent="0.2">
      <c r="A915" s="1" t="s">
        <v>4707</v>
      </c>
      <c r="B915" s="1" t="s">
        <v>1071</v>
      </c>
      <c r="C915" s="1" t="s">
        <v>1071</v>
      </c>
      <c r="D915" s="1" t="s">
        <v>4707</v>
      </c>
      <c r="F915" s="78" t="s">
        <v>2634</v>
      </c>
      <c r="G915" s="1" t="s">
        <v>2630</v>
      </c>
      <c r="H915" s="5">
        <v>915</v>
      </c>
      <c r="I915" s="1" t="s">
        <v>2631</v>
      </c>
      <c r="J915" s="1" t="s">
        <v>296</v>
      </c>
      <c r="K915" s="1" t="s">
        <v>86</v>
      </c>
      <c r="L915" s="79" t="str">
        <f t="shared" si="0"/>
        <v>PI261971_2__Paraguay_SA_SE</v>
      </c>
    </row>
    <row r="916" spans="1:12" ht="15.75" customHeight="1" x14ac:dyDescent="0.2">
      <c r="A916" s="1" t="s">
        <v>4710</v>
      </c>
      <c r="B916" s="1" t="s">
        <v>1072</v>
      </c>
      <c r="C916" s="1" t="s">
        <v>1072</v>
      </c>
      <c r="D916" s="1" t="s">
        <v>4710</v>
      </c>
      <c r="F916" s="78" t="s">
        <v>1400</v>
      </c>
      <c r="G916" s="1" t="s">
        <v>1398</v>
      </c>
      <c r="H916" s="5">
        <v>916</v>
      </c>
      <c r="I916" s="1" t="s">
        <v>1399</v>
      </c>
      <c r="J916" s="1" t="s">
        <v>917</v>
      </c>
      <c r="K916" s="1" t="s">
        <v>175</v>
      </c>
      <c r="L916" s="79" t="str">
        <f t="shared" si="0"/>
        <v>PI481756_2__Mozambique_A_S</v>
      </c>
    </row>
    <row r="917" spans="1:12" ht="15.75" customHeight="1" x14ac:dyDescent="0.2">
      <c r="A917" s="1" t="s">
        <v>2887</v>
      </c>
      <c r="B917" s="1" t="s">
        <v>2888</v>
      </c>
      <c r="C917" s="1" t="s">
        <v>1072</v>
      </c>
      <c r="D917" s="1" t="s">
        <v>2887</v>
      </c>
      <c r="F917" s="78" t="s">
        <v>4979</v>
      </c>
      <c r="G917" s="1" t="s">
        <v>3501</v>
      </c>
      <c r="H917" s="5">
        <v>917</v>
      </c>
      <c r="I917" s="1" t="s">
        <v>4976</v>
      </c>
      <c r="J917" s="1" t="s">
        <v>296</v>
      </c>
      <c r="K917" s="1" t="s">
        <v>86</v>
      </c>
      <c r="L917" s="79" t="str">
        <f t="shared" si="0"/>
        <v>PI261949_2__Paraguay_SA_SE</v>
      </c>
    </row>
    <row r="918" spans="1:12" ht="15.75" customHeight="1" x14ac:dyDescent="0.2">
      <c r="A918" s="1" t="s">
        <v>2704</v>
      </c>
      <c r="B918" s="1" t="s">
        <v>2706</v>
      </c>
      <c r="C918" s="1" t="s">
        <v>1072</v>
      </c>
      <c r="D918" s="1" t="s">
        <v>2704</v>
      </c>
      <c r="F918" s="78" t="s">
        <v>1404</v>
      </c>
      <c r="G918" s="1" t="s">
        <v>1401</v>
      </c>
      <c r="H918" s="5">
        <v>918</v>
      </c>
      <c r="I918" s="1" t="s">
        <v>1402</v>
      </c>
      <c r="J918" s="1" t="s">
        <v>917</v>
      </c>
      <c r="K918" s="1" t="s">
        <v>175</v>
      </c>
      <c r="L918" s="79" t="str">
        <f t="shared" si="0"/>
        <v>PI481756_3__Mozambique_A_S</v>
      </c>
    </row>
    <row r="919" spans="1:12" ht="15.75" customHeight="1" x14ac:dyDescent="0.2">
      <c r="A919" s="1" t="s">
        <v>4714</v>
      </c>
      <c r="B919" s="1" t="s">
        <v>1074</v>
      </c>
      <c r="C919" s="1" t="s">
        <v>1074</v>
      </c>
      <c r="D919" s="1" t="s">
        <v>4714</v>
      </c>
      <c r="F919" s="78" t="s">
        <v>1218</v>
      </c>
      <c r="G919" s="1" t="s">
        <v>1214</v>
      </c>
      <c r="H919" s="5">
        <v>919</v>
      </c>
      <c r="I919" s="1" t="s">
        <v>1215</v>
      </c>
      <c r="J919" s="1" t="s">
        <v>987</v>
      </c>
      <c r="K919" s="1" t="s">
        <v>107</v>
      </c>
      <c r="L919" s="79" t="str">
        <f t="shared" si="0"/>
        <v>PI259813_2__Malawi_A_NW</v>
      </c>
    </row>
    <row r="920" spans="1:12" ht="15.75" customHeight="1" x14ac:dyDescent="0.2">
      <c r="A920" s="1" t="s">
        <v>2863</v>
      </c>
      <c r="B920" s="1" t="s">
        <v>2864</v>
      </c>
      <c r="C920" s="1" t="s">
        <v>1074</v>
      </c>
      <c r="D920" s="1" t="s">
        <v>2863</v>
      </c>
      <c r="F920" s="78" t="s">
        <v>1409</v>
      </c>
      <c r="G920" s="1" t="s">
        <v>1407</v>
      </c>
      <c r="H920" s="5">
        <v>920</v>
      </c>
      <c r="I920" s="1" t="s">
        <v>1408</v>
      </c>
      <c r="J920" s="1" t="s">
        <v>917</v>
      </c>
      <c r="K920" s="1" t="s">
        <v>175</v>
      </c>
      <c r="L920" s="79" t="str">
        <f t="shared" si="0"/>
        <v>PI481756_4__Mozambique_A_S</v>
      </c>
    </row>
    <row r="921" spans="1:12" ht="15.75" customHeight="1" x14ac:dyDescent="0.2">
      <c r="A921" s="1" t="s">
        <v>2280</v>
      </c>
      <c r="B921" s="1" t="s">
        <v>2437</v>
      </c>
      <c r="C921" s="1" t="s">
        <v>1074</v>
      </c>
      <c r="D921" s="1" t="s">
        <v>2280</v>
      </c>
      <c r="F921" s="78" t="s">
        <v>2644</v>
      </c>
      <c r="G921" s="1" t="s">
        <v>2640</v>
      </c>
      <c r="H921" s="5">
        <v>921</v>
      </c>
      <c r="I921" s="1" t="s">
        <v>2641</v>
      </c>
      <c r="J921" s="1" t="s">
        <v>987</v>
      </c>
      <c r="K921" s="1" t="s">
        <v>107</v>
      </c>
      <c r="L921" s="79" t="str">
        <f t="shared" si="0"/>
        <v>PI259772_2__Malawi_A_NW</v>
      </c>
    </row>
    <row r="922" spans="1:12" ht="15.75" customHeight="1" x14ac:dyDescent="0.2">
      <c r="A922" s="1" t="s">
        <v>3813</v>
      </c>
      <c r="B922" s="1" t="s">
        <v>1076</v>
      </c>
      <c r="C922" s="1" t="s">
        <v>1076</v>
      </c>
      <c r="D922" s="1" t="s">
        <v>3813</v>
      </c>
      <c r="F922" s="78" t="s">
        <v>2707</v>
      </c>
      <c r="G922" s="1" t="s">
        <v>2704</v>
      </c>
      <c r="H922" s="5">
        <v>922</v>
      </c>
      <c r="I922" s="1" t="s">
        <v>2706</v>
      </c>
      <c r="J922" s="1" t="s">
        <v>917</v>
      </c>
      <c r="K922" s="1" t="s">
        <v>175</v>
      </c>
      <c r="L922" s="79" t="str">
        <f t="shared" si="0"/>
        <v>PI481768_3__Mozambique_A_S</v>
      </c>
    </row>
    <row r="923" spans="1:12" ht="15.75" customHeight="1" x14ac:dyDescent="0.2">
      <c r="A923" s="1" t="s">
        <v>1395</v>
      </c>
      <c r="B923" s="1" t="s">
        <v>1396</v>
      </c>
      <c r="C923" s="1" t="s">
        <v>1076</v>
      </c>
      <c r="D923" s="1" t="s">
        <v>1395</v>
      </c>
      <c r="F923" s="78" t="s">
        <v>4334</v>
      </c>
      <c r="G923" s="1" t="s">
        <v>3400</v>
      </c>
      <c r="H923" s="5">
        <v>923</v>
      </c>
      <c r="I923" s="1" t="s">
        <v>4332</v>
      </c>
      <c r="J923" s="1" t="s">
        <v>73</v>
      </c>
      <c r="K923" s="1" t="s">
        <v>86</v>
      </c>
      <c r="L923" s="79" t="str">
        <f t="shared" si="0"/>
        <v>PI259703_2__Argentina_SA_SE</v>
      </c>
    </row>
    <row r="924" spans="1:12" ht="15.75" customHeight="1" x14ac:dyDescent="0.2">
      <c r="A924" s="1" t="s">
        <v>4717</v>
      </c>
      <c r="B924" s="1" t="s">
        <v>1078</v>
      </c>
      <c r="C924" s="1" t="s">
        <v>1078</v>
      </c>
      <c r="D924" s="1" t="s">
        <v>4717</v>
      </c>
      <c r="F924" s="78" t="s">
        <v>2439</v>
      </c>
      <c r="G924" s="1" t="s">
        <v>2280</v>
      </c>
      <c r="H924" s="5">
        <v>924</v>
      </c>
      <c r="I924" s="1" t="s">
        <v>2437</v>
      </c>
      <c r="J924" s="1" t="s">
        <v>917</v>
      </c>
      <c r="K924" s="1" t="s">
        <v>175</v>
      </c>
      <c r="L924" s="79" t="str">
        <f t="shared" si="0"/>
        <v>PI481772_3__Mozambique_A_S</v>
      </c>
    </row>
    <row r="925" spans="1:12" ht="15.75" customHeight="1" x14ac:dyDescent="0.2">
      <c r="A925" s="1" t="s">
        <v>911</v>
      </c>
      <c r="B925" s="1" t="s">
        <v>912</v>
      </c>
      <c r="C925" s="1" t="s">
        <v>912</v>
      </c>
      <c r="D925" s="1" t="s">
        <v>911</v>
      </c>
      <c r="F925" s="78" t="s">
        <v>1144</v>
      </c>
      <c r="G925" s="1" t="s">
        <v>1142</v>
      </c>
      <c r="H925" s="5">
        <v>925</v>
      </c>
      <c r="I925" s="1" t="s">
        <v>1143</v>
      </c>
      <c r="J925" s="1" t="s">
        <v>169</v>
      </c>
      <c r="K925" s="1" t="s">
        <v>279</v>
      </c>
      <c r="L925" s="79" t="str">
        <f t="shared" si="0"/>
        <v>PI259658_2__Cuba_SA_NW</v>
      </c>
    </row>
    <row r="926" spans="1:12" ht="15.75" customHeight="1" x14ac:dyDescent="0.2">
      <c r="A926" s="1" t="s">
        <v>1419</v>
      </c>
      <c r="B926" s="1" t="s">
        <v>1079</v>
      </c>
      <c r="C926" s="1" t="s">
        <v>1079</v>
      </c>
      <c r="D926" s="1" t="s">
        <v>1419</v>
      </c>
      <c r="F926" s="78" t="s">
        <v>1397</v>
      </c>
      <c r="G926" s="1" t="s">
        <v>1395</v>
      </c>
      <c r="H926" s="5">
        <v>926</v>
      </c>
      <c r="I926" s="1" t="s">
        <v>1396</v>
      </c>
      <c r="J926" s="1" t="s">
        <v>917</v>
      </c>
      <c r="K926" s="1" t="s">
        <v>175</v>
      </c>
      <c r="L926" s="79" t="str">
        <f t="shared" si="0"/>
        <v>PI481774_2__Mozambique_A_S</v>
      </c>
    </row>
    <row r="927" spans="1:12" ht="15.75" customHeight="1" x14ac:dyDescent="0.2">
      <c r="A927" s="1" t="s">
        <v>2853</v>
      </c>
      <c r="B927" s="1" t="s">
        <v>2854</v>
      </c>
      <c r="C927" s="1" t="s">
        <v>1079</v>
      </c>
      <c r="D927" s="1" t="s">
        <v>2853</v>
      </c>
      <c r="F927" s="78" t="s">
        <v>2458</v>
      </c>
      <c r="G927" s="1" t="s">
        <v>2454</v>
      </c>
      <c r="H927" s="5">
        <v>927</v>
      </c>
      <c r="I927" s="1" t="s">
        <v>2455</v>
      </c>
      <c r="J927" s="1" t="s">
        <v>169</v>
      </c>
      <c r="K927" s="1" t="s">
        <v>279</v>
      </c>
      <c r="L927" s="79" t="str">
        <f t="shared" si="0"/>
        <v>PI259651_2__Cuba_SA_NW</v>
      </c>
    </row>
    <row r="928" spans="1:12" ht="15.75" customHeight="1" x14ac:dyDescent="0.2">
      <c r="A928" s="1" t="s">
        <v>1377</v>
      </c>
      <c r="B928" s="1" t="s">
        <v>1080</v>
      </c>
      <c r="C928" s="1" t="s">
        <v>1080</v>
      </c>
      <c r="D928" s="1" t="s">
        <v>1377</v>
      </c>
      <c r="F928" s="78" t="s">
        <v>2808</v>
      </c>
      <c r="G928" s="1" t="s">
        <v>2804</v>
      </c>
      <c r="H928" s="5">
        <v>928</v>
      </c>
      <c r="I928" s="1" t="s">
        <v>2805</v>
      </c>
      <c r="J928" s="1" t="s">
        <v>174</v>
      </c>
      <c r="K928" s="1" t="s">
        <v>175</v>
      </c>
      <c r="L928" s="79" t="str">
        <f t="shared" si="0"/>
        <v>PI482120_2__Zimbabwe_A_S</v>
      </c>
    </row>
    <row r="929" spans="1:12" ht="15.75" customHeight="1" x14ac:dyDescent="0.2">
      <c r="A929" s="1" t="s">
        <v>2711</v>
      </c>
      <c r="B929" s="1" t="s">
        <v>2712</v>
      </c>
      <c r="C929" s="1" t="s">
        <v>1080</v>
      </c>
      <c r="D929" s="1" t="s">
        <v>2711</v>
      </c>
      <c r="F929" s="78" t="s">
        <v>167</v>
      </c>
      <c r="G929" s="1" t="s">
        <v>160</v>
      </c>
      <c r="H929" s="5">
        <v>929</v>
      </c>
      <c r="I929" s="1" t="s">
        <v>161</v>
      </c>
      <c r="J929" s="1" t="s">
        <v>169</v>
      </c>
      <c r="K929" s="1" t="s">
        <v>279</v>
      </c>
      <c r="L929" s="79" t="str">
        <f t="shared" si="0"/>
        <v>PI259642_2__Cuba_SA_NW</v>
      </c>
    </row>
    <row r="930" spans="1:12" ht="15.75" customHeight="1" x14ac:dyDescent="0.2">
      <c r="A930" s="1" t="s">
        <v>1314</v>
      </c>
      <c r="B930" s="1" t="s">
        <v>1081</v>
      </c>
      <c r="C930" s="1" t="s">
        <v>1081</v>
      </c>
      <c r="D930" s="1" t="s">
        <v>1314</v>
      </c>
      <c r="F930" s="78" t="s">
        <v>2791</v>
      </c>
      <c r="G930" s="1" t="s">
        <v>2787</v>
      </c>
      <c r="H930" s="5">
        <v>930</v>
      </c>
      <c r="I930" s="1" t="s">
        <v>2789</v>
      </c>
      <c r="J930" s="1" t="s">
        <v>174</v>
      </c>
      <c r="K930" s="1" t="s">
        <v>175</v>
      </c>
      <c r="L930" s="79" t="str">
        <f t="shared" si="0"/>
        <v>PI482120_3__Zimbabwe_A_S</v>
      </c>
    </row>
    <row r="931" spans="1:12" ht="15.75" customHeight="1" x14ac:dyDescent="0.2">
      <c r="A931" s="1" t="s">
        <v>1339</v>
      </c>
      <c r="B931" s="1" t="s">
        <v>1083</v>
      </c>
      <c r="C931" s="1" t="s">
        <v>1083</v>
      </c>
      <c r="D931" s="1" t="s">
        <v>1339</v>
      </c>
      <c r="F931" s="78" t="s">
        <v>5283</v>
      </c>
      <c r="G931" s="1" t="s">
        <v>3362</v>
      </c>
      <c r="H931" s="5">
        <v>931</v>
      </c>
      <c r="I931" s="1" t="s">
        <v>5282</v>
      </c>
      <c r="J931" s="1" t="s">
        <v>169</v>
      </c>
      <c r="K931" s="1" t="s">
        <v>279</v>
      </c>
      <c r="L931" s="79" t="str">
        <f t="shared" si="0"/>
        <v>PI259617_2__Cuba_SA_NW</v>
      </c>
    </row>
    <row r="932" spans="1:12" ht="15.75" customHeight="1" x14ac:dyDescent="0.2">
      <c r="A932" s="1" t="s">
        <v>2209</v>
      </c>
      <c r="B932" s="1" t="s">
        <v>2560</v>
      </c>
      <c r="C932" s="1" t="s">
        <v>1083</v>
      </c>
      <c r="D932" s="1" t="s">
        <v>2209</v>
      </c>
      <c r="F932" s="78" t="s">
        <v>2800</v>
      </c>
      <c r="G932" s="1" t="s">
        <v>2797</v>
      </c>
      <c r="H932" s="5">
        <v>932</v>
      </c>
      <c r="I932" s="1" t="s">
        <v>2798</v>
      </c>
      <c r="J932" s="1" t="s">
        <v>174</v>
      </c>
      <c r="K932" s="1" t="s">
        <v>175</v>
      </c>
      <c r="L932" s="79" t="str">
        <f t="shared" si="0"/>
        <v>PI482120_4__Zimbabwe_A_S</v>
      </c>
    </row>
    <row r="933" spans="1:12" ht="15.75" customHeight="1" x14ac:dyDescent="0.2">
      <c r="A933" s="1" t="s">
        <v>1616</v>
      </c>
      <c r="B933" s="1" t="s">
        <v>1085</v>
      </c>
      <c r="C933" s="1" t="s">
        <v>1085</v>
      </c>
      <c r="D933" s="1" t="s">
        <v>1616</v>
      </c>
      <c r="F933" s="78" t="s">
        <v>5444</v>
      </c>
      <c r="G933" s="1" t="s">
        <v>4562</v>
      </c>
      <c r="H933" s="5">
        <v>933</v>
      </c>
      <c r="I933" s="1">
        <v>468271</v>
      </c>
      <c r="J933" s="1" t="s">
        <v>1480</v>
      </c>
      <c r="K933" s="1" t="s">
        <v>279</v>
      </c>
      <c r="L933" s="79" t="str">
        <f t="shared" si="0"/>
        <v>PI468271_s__Bolivia_SA_NW</v>
      </c>
    </row>
    <row r="934" spans="1:12" ht="15.75" customHeight="1" x14ac:dyDescent="0.2">
      <c r="A934" s="1" t="s">
        <v>162</v>
      </c>
      <c r="B934" s="1" t="s">
        <v>164</v>
      </c>
      <c r="C934" s="1" t="s">
        <v>164</v>
      </c>
      <c r="D934" s="1" t="s">
        <v>162</v>
      </c>
      <c r="F934" s="78" t="s">
        <v>2118</v>
      </c>
      <c r="G934" s="1" t="s">
        <v>2116</v>
      </c>
      <c r="H934" s="5">
        <v>934</v>
      </c>
      <c r="I934" s="1">
        <v>494018</v>
      </c>
      <c r="J934" s="1" t="s">
        <v>73</v>
      </c>
      <c r="K934" s="1" t="s">
        <v>86</v>
      </c>
      <c r="L934" s="79" t="str">
        <f t="shared" si="0"/>
        <v>PI494018_s__Argentina_SA_SE</v>
      </c>
    </row>
    <row r="935" spans="1:12" ht="15.75" customHeight="1" x14ac:dyDescent="0.2">
      <c r="A935" s="1" t="s">
        <v>2780</v>
      </c>
      <c r="B935" s="1" t="s">
        <v>1086</v>
      </c>
      <c r="C935" s="1" t="s">
        <v>1086</v>
      </c>
      <c r="D935" s="1" t="s">
        <v>2780</v>
      </c>
      <c r="F935" s="78" t="s">
        <v>5265</v>
      </c>
      <c r="G935" s="1" t="s">
        <v>4569</v>
      </c>
      <c r="H935" s="5">
        <v>935</v>
      </c>
      <c r="I935" s="1">
        <v>468350</v>
      </c>
      <c r="J935" s="1" t="s">
        <v>296</v>
      </c>
      <c r="K935" s="1" t="s">
        <v>86</v>
      </c>
      <c r="L935" s="79" t="str">
        <f t="shared" si="0"/>
        <v>PI468350_s__Paraguay_SA_SE</v>
      </c>
    </row>
    <row r="936" spans="1:12" ht="15.75" customHeight="1" x14ac:dyDescent="0.2">
      <c r="A936" s="1" t="s">
        <v>2804</v>
      </c>
      <c r="B936" s="1" t="s">
        <v>2805</v>
      </c>
      <c r="C936" s="1" t="s">
        <v>1086</v>
      </c>
      <c r="D936" s="1" t="s">
        <v>2804</v>
      </c>
      <c r="F936" s="78" t="s">
        <v>5185</v>
      </c>
      <c r="G936" s="1" t="s">
        <v>4896</v>
      </c>
      <c r="H936" s="5">
        <v>936</v>
      </c>
      <c r="I936" s="1">
        <v>494029</v>
      </c>
      <c r="J936" s="1" t="s">
        <v>73</v>
      </c>
      <c r="K936" s="1" t="s">
        <v>86</v>
      </c>
      <c r="L936" s="79" t="str">
        <f t="shared" si="0"/>
        <v>PI494029_s__Argentina_SA_SE</v>
      </c>
    </row>
    <row r="937" spans="1:12" ht="15.75" customHeight="1" x14ac:dyDescent="0.2">
      <c r="A937" s="1" t="s">
        <v>2787</v>
      </c>
      <c r="B937" s="1" t="s">
        <v>2789</v>
      </c>
      <c r="C937" s="1" t="s">
        <v>1086</v>
      </c>
      <c r="D937" s="1" t="s">
        <v>2787</v>
      </c>
      <c r="F937" s="78" t="s">
        <v>5467</v>
      </c>
      <c r="G937" s="1" t="s">
        <v>4582</v>
      </c>
      <c r="H937" s="5">
        <v>937</v>
      </c>
      <c r="I937" s="1">
        <v>475849</v>
      </c>
      <c r="J937" s="1" t="s">
        <v>1480</v>
      </c>
      <c r="K937" s="1" t="s">
        <v>279</v>
      </c>
      <c r="L937" s="79" t="str">
        <f t="shared" si="0"/>
        <v>PI475849_1__Bolivia_SA_NW</v>
      </c>
    </row>
    <row r="938" spans="1:12" ht="15.75" customHeight="1" x14ac:dyDescent="0.2">
      <c r="A938" s="1" t="s">
        <v>2797</v>
      </c>
      <c r="B938" s="1" t="s">
        <v>2798</v>
      </c>
      <c r="C938" s="1" t="s">
        <v>1086</v>
      </c>
      <c r="D938" s="1" t="s">
        <v>2797</v>
      </c>
      <c r="F938" s="78" t="s">
        <v>5184</v>
      </c>
      <c r="G938" s="1" t="s">
        <v>4898</v>
      </c>
      <c r="H938" s="5">
        <v>938</v>
      </c>
      <c r="I938" s="1">
        <v>494034</v>
      </c>
      <c r="J938" s="1" t="s">
        <v>73</v>
      </c>
      <c r="K938" s="1" t="s">
        <v>86</v>
      </c>
      <c r="L938" s="79" t="str">
        <f t="shared" si="0"/>
        <v>PI494034_s__Argentina_SA_SE</v>
      </c>
    </row>
    <row r="939" spans="1:12" ht="15.75" customHeight="1" x14ac:dyDescent="0.2">
      <c r="A939" s="1" t="s">
        <v>2256</v>
      </c>
      <c r="B939" s="1" t="s">
        <v>1087</v>
      </c>
      <c r="C939" s="1" t="s">
        <v>1087</v>
      </c>
      <c r="D939" s="1" t="s">
        <v>2256</v>
      </c>
      <c r="F939" s="78" t="s">
        <v>5461</v>
      </c>
      <c r="G939" s="1" t="s">
        <v>4587</v>
      </c>
      <c r="H939" s="5">
        <v>939</v>
      </c>
      <c r="I939" s="1">
        <v>475851</v>
      </c>
      <c r="J939" s="1" t="s">
        <v>1480</v>
      </c>
      <c r="K939" s="1" t="s">
        <v>279</v>
      </c>
      <c r="L939" s="79" t="str">
        <f t="shared" si="0"/>
        <v>PI475851_1__Bolivia_SA_NW</v>
      </c>
    </row>
    <row r="940" spans="1:12" ht="15.75" customHeight="1" x14ac:dyDescent="0.2">
      <c r="A940" s="1" t="s">
        <v>2619</v>
      </c>
      <c r="B940" s="1" t="s">
        <v>2620</v>
      </c>
      <c r="C940" s="1" t="s">
        <v>1087</v>
      </c>
      <c r="D940" s="1" t="s">
        <v>2619</v>
      </c>
      <c r="F940" s="78" t="s">
        <v>5182</v>
      </c>
      <c r="G940" s="1" t="s">
        <v>4901</v>
      </c>
      <c r="H940" s="5">
        <v>940</v>
      </c>
      <c r="I940" s="1">
        <v>494049</v>
      </c>
      <c r="J940" s="1" t="s">
        <v>73</v>
      </c>
      <c r="K940" s="1" t="s">
        <v>86</v>
      </c>
      <c r="L940" s="79" t="str">
        <f t="shared" si="0"/>
        <v>PI494049_s__Argentina_SA_SE</v>
      </c>
    </row>
    <row r="941" spans="1:12" ht="15.75" customHeight="1" x14ac:dyDescent="0.2">
      <c r="A941" s="1" t="s">
        <v>1191</v>
      </c>
      <c r="B941" s="1" t="s">
        <v>1090</v>
      </c>
      <c r="C941" s="1" t="s">
        <v>1090</v>
      </c>
      <c r="D941" s="1" t="s">
        <v>1191</v>
      </c>
      <c r="F941" s="78" t="s">
        <v>5473</v>
      </c>
      <c r="G941" s="1" t="s">
        <v>4591</v>
      </c>
      <c r="H941" s="5">
        <v>941</v>
      </c>
      <c r="I941" s="1">
        <v>475861</v>
      </c>
      <c r="J941" s="1" t="s">
        <v>1480</v>
      </c>
      <c r="K941" s="1" t="s">
        <v>279</v>
      </c>
      <c r="L941" s="79" t="str">
        <f t="shared" si="0"/>
        <v>PI475861_1__Bolivia_SA_NW</v>
      </c>
    </row>
    <row r="942" spans="1:12" ht="15.75" customHeight="1" x14ac:dyDescent="0.2">
      <c r="A942" s="1" t="s">
        <v>1166</v>
      </c>
      <c r="B942" s="1" t="s">
        <v>1167</v>
      </c>
      <c r="C942" s="1" t="s">
        <v>1090</v>
      </c>
      <c r="D942" s="1" t="s">
        <v>1166</v>
      </c>
      <c r="F942" s="78" t="s">
        <v>5146</v>
      </c>
      <c r="G942" s="1" t="s">
        <v>4904</v>
      </c>
      <c r="H942" s="5">
        <v>942</v>
      </c>
      <c r="I942" s="1">
        <v>494053</v>
      </c>
      <c r="J942" s="1" t="s">
        <v>73</v>
      </c>
      <c r="K942" s="1" t="s">
        <v>86</v>
      </c>
      <c r="L942" s="79" t="str">
        <f t="shared" si="0"/>
        <v>PI494053_s__Argentina_SA_SE</v>
      </c>
    </row>
    <row r="943" spans="1:12" ht="15.75" customHeight="1" x14ac:dyDescent="0.2">
      <c r="A943" s="1" t="s">
        <v>1717</v>
      </c>
      <c r="B943" s="1" t="s">
        <v>1092</v>
      </c>
      <c r="C943" s="1" t="s">
        <v>1092</v>
      </c>
      <c r="D943" s="1" t="s">
        <v>1717</v>
      </c>
      <c r="F943" s="78" t="s">
        <v>5317</v>
      </c>
      <c r="G943" s="1" t="s">
        <v>4596</v>
      </c>
      <c r="H943" s="5">
        <v>943</v>
      </c>
      <c r="I943" s="1">
        <v>475863</v>
      </c>
      <c r="J943" s="1" t="s">
        <v>1480</v>
      </c>
      <c r="K943" s="1" t="s">
        <v>279</v>
      </c>
      <c r="L943" s="79" t="str">
        <f t="shared" si="0"/>
        <v>PI475863_s__Bolivia_SA_NW</v>
      </c>
    </row>
    <row r="944" spans="1:12" ht="15.75" customHeight="1" x14ac:dyDescent="0.2">
      <c r="A944" s="1" t="s">
        <v>1743</v>
      </c>
      <c r="B944" s="1" t="s">
        <v>1744</v>
      </c>
      <c r="C944" s="1" t="s">
        <v>1092</v>
      </c>
      <c r="D944" s="1" t="s">
        <v>1743</v>
      </c>
      <c r="F944" s="78" t="s">
        <v>5437</v>
      </c>
      <c r="G944" s="1" t="s">
        <v>4922</v>
      </c>
      <c r="H944" s="5">
        <v>944</v>
      </c>
      <c r="I944" s="1">
        <v>497254</v>
      </c>
      <c r="J944" s="1" t="s">
        <v>73</v>
      </c>
      <c r="K944" s="1" t="s">
        <v>86</v>
      </c>
      <c r="L944" s="79" t="str">
        <f t="shared" si="0"/>
        <v>PI497254_s__Argentina_SA_SE</v>
      </c>
    </row>
    <row r="945" spans="1:12" ht="15.75" customHeight="1" x14ac:dyDescent="0.2">
      <c r="A945" s="1" t="s">
        <v>2406</v>
      </c>
      <c r="B945" s="1" t="s">
        <v>1095</v>
      </c>
      <c r="C945" s="1" t="s">
        <v>1095</v>
      </c>
      <c r="D945" s="1" t="s">
        <v>2406</v>
      </c>
      <c r="F945" s="78" t="s">
        <v>5465</v>
      </c>
      <c r="G945" s="1" t="s">
        <v>4598</v>
      </c>
      <c r="H945" s="5">
        <v>945</v>
      </c>
      <c r="I945" s="1">
        <v>475866</v>
      </c>
      <c r="J945" s="1" t="s">
        <v>1480</v>
      </c>
      <c r="K945" s="1" t="s">
        <v>279</v>
      </c>
      <c r="L945" s="79" t="str">
        <f t="shared" si="0"/>
        <v>PI475866_s__Bolivia_SA_NW</v>
      </c>
    </row>
    <row r="946" spans="1:12" ht="15.75" customHeight="1" x14ac:dyDescent="0.2">
      <c r="A946" s="1" t="s">
        <v>4732</v>
      </c>
      <c r="B946" s="1" t="s">
        <v>5204</v>
      </c>
      <c r="C946" s="1" t="s">
        <v>1095</v>
      </c>
      <c r="D946" s="1" t="s">
        <v>4732</v>
      </c>
      <c r="F946" s="78" t="s">
        <v>5294</v>
      </c>
      <c r="G946" s="1" t="s">
        <v>4925</v>
      </c>
      <c r="H946" s="5">
        <v>946</v>
      </c>
      <c r="I946" s="1">
        <v>497277</v>
      </c>
      <c r="J946" s="1" t="s">
        <v>1480</v>
      </c>
      <c r="K946" s="1" t="s">
        <v>279</v>
      </c>
      <c r="L946" s="79" t="str">
        <f t="shared" si="0"/>
        <v>PI497277_s__Bolivia_SA_NW</v>
      </c>
    </row>
    <row r="947" spans="1:12" ht="15.75" customHeight="1" x14ac:dyDescent="0.2">
      <c r="A947" s="1" t="s">
        <v>4734</v>
      </c>
      <c r="B947" s="1" t="s">
        <v>5206</v>
      </c>
      <c r="C947" s="1" t="s">
        <v>1095</v>
      </c>
      <c r="D947" s="1" t="s">
        <v>4734</v>
      </c>
      <c r="F947" s="78" t="s">
        <v>5295</v>
      </c>
      <c r="G947" s="1" t="s">
        <v>4600</v>
      </c>
      <c r="H947" s="5">
        <v>947</v>
      </c>
      <c r="I947" s="1">
        <v>475872</v>
      </c>
      <c r="J947" s="1" t="s">
        <v>1480</v>
      </c>
      <c r="K947" s="1" t="s">
        <v>279</v>
      </c>
      <c r="L947" s="79" t="str">
        <f t="shared" si="0"/>
        <v>PI475872_s__Bolivia_SA_NW</v>
      </c>
    </row>
    <row r="948" spans="1:12" ht="15.75" customHeight="1" x14ac:dyDescent="0.2">
      <c r="A948" s="1" t="s">
        <v>1153</v>
      </c>
      <c r="B948" s="1" t="s">
        <v>1096</v>
      </c>
      <c r="C948" s="1" t="s">
        <v>1096</v>
      </c>
      <c r="D948" s="1" t="s">
        <v>1153</v>
      </c>
      <c r="F948" s="78" t="s">
        <v>5441</v>
      </c>
      <c r="G948" s="1" t="s">
        <v>4927</v>
      </c>
      <c r="H948" s="5">
        <v>948</v>
      </c>
      <c r="I948" s="1">
        <v>497317</v>
      </c>
      <c r="J948" s="1" t="s">
        <v>1480</v>
      </c>
      <c r="K948" s="1" t="s">
        <v>279</v>
      </c>
      <c r="L948" s="79" t="str">
        <f t="shared" si="0"/>
        <v>PI497317_s__Bolivia_SA_NW</v>
      </c>
    </row>
    <row r="949" spans="1:12" ht="15.75" customHeight="1" x14ac:dyDescent="0.2">
      <c r="A949" s="1" t="s">
        <v>4738</v>
      </c>
      <c r="B949" s="1" t="s">
        <v>1097</v>
      </c>
      <c r="C949" s="1" t="s">
        <v>1097</v>
      </c>
      <c r="D949" s="1" t="s">
        <v>4738</v>
      </c>
      <c r="F949" s="78" t="s">
        <v>5443</v>
      </c>
      <c r="G949" s="1" t="s">
        <v>4603</v>
      </c>
      <c r="H949" s="5">
        <v>949</v>
      </c>
      <c r="I949" s="1">
        <v>475903</v>
      </c>
      <c r="J949" s="1" t="s">
        <v>1480</v>
      </c>
      <c r="K949" s="1" t="s">
        <v>279</v>
      </c>
      <c r="L949" s="79" t="str">
        <f t="shared" si="0"/>
        <v>PI475903_s__Bolivia_SA_NW</v>
      </c>
    </row>
    <row r="950" spans="1:12" ht="15.75" customHeight="1" x14ac:dyDescent="0.2">
      <c r="A950" s="1" t="s">
        <v>4740</v>
      </c>
      <c r="B950" s="1" t="s">
        <v>1098</v>
      </c>
      <c r="C950" s="1" t="s">
        <v>1098</v>
      </c>
      <c r="D950" s="1" t="s">
        <v>4740</v>
      </c>
      <c r="F950" s="78" t="s">
        <v>5453</v>
      </c>
      <c r="G950" s="1" t="s">
        <v>4929</v>
      </c>
      <c r="H950" s="5">
        <v>950</v>
      </c>
      <c r="I950" s="1">
        <v>497318</v>
      </c>
      <c r="J950" s="1" t="s">
        <v>1480</v>
      </c>
      <c r="K950" s="1" t="s">
        <v>279</v>
      </c>
      <c r="L950" s="79" t="str">
        <f t="shared" si="0"/>
        <v>PI497318_s__Bolivia_SA_NW</v>
      </c>
    </row>
    <row r="951" spans="1:12" ht="15.75" customHeight="1" x14ac:dyDescent="0.2">
      <c r="A951" s="1" t="s">
        <v>4742</v>
      </c>
      <c r="B951" s="1" t="s">
        <v>5202</v>
      </c>
      <c r="C951" s="1" t="s">
        <v>1098</v>
      </c>
      <c r="D951" s="1" t="s">
        <v>4742</v>
      </c>
      <c r="F951" s="78" t="s">
        <v>4997</v>
      </c>
      <c r="G951" s="1" t="s">
        <v>4606</v>
      </c>
      <c r="H951" s="5">
        <v>951</v>
      </c>
      <c r="I951" s="1">
        <v>475913</v>
      </c>
      <c r="J951" s="1" t="s">
        <v>1480</v>
      </c>
      <c r="K951" s="1" t="s">
        <v>279</v>
      </c>
      <c r="L951" s="79" t="str">
        <f t="shared" si="0"/>
        <v>PI475913_s__Bolivia_SA_NW</v>
      </c>
    </row>
    <row r="952" spans="1:12" ht="15.75" customHeight="1" x14ac:dyDescent="0.2">
      <c r="A952" s="1" t="s">
        <v>1180</v>
      </c>
      <c r="B952" s="1" t="s">
        <v>1100</v>
      </c>
      <c r="C952" s="1" t="s">
        <v>1100</v>
      </c>
      <c r="D952" s="1" t="s">
        <v>1180</v>
      </c>
      <c r="F952" s="78" t="s">
        <v>5430</v>
      </c>
      <c r="G952" s="1" t="s">
        <v>3152</v>
      </c>
      <c r="H952" s="5">
        <v>952</v>
      </c>
      <c r="I952" s="1">
        <v>497323</v>
      </c>
      <c r="J952" s="1" t="s">
        <v>1480</v>
      </c>
      <c r="K952" s="1" t="s">
        <v>279</v>
      </c>
      <c r="L952" s="79" t="str">
        <f t="shared" si="0"/>
        <v>PI497323_s__Bolivia_SA_NW</v>
      </c>
    </row>
    <row r="953" spans="1:12" ht="15.75" customHeight="1" x14ac:dyDescent="0.2">
      <c r="A953" s="1" t="s">
        <v>4745</v>
      </c>
      <c r="B953" s="1" t="s">
        <v>1102</v>
      </c>
      <c r="C953" s="1" t="s">
        <v>1102</v>
      </c>
      <c r="D953" s="1" t="s">
        <v>4745</v>
      </c>
      <c r="F953" s="78" t="s">
        <v>5325</v>
      </c>
      <c r="G953" s="1" t="s">
        <v>4608</v>
      </c>
      <c r="H953" s="5">
        <v>953</v>
      </c>
      <c r="I953" s="1">
        <v>475918</v>
      </c>
      <c r="J953" s="1" t="s">
        <v>1480</v>
      </c>
      <c r="K953" s="1" t="s">
        <v>279</v>
      </c>
      <c r="L953" s="79" t="str">
        <f t="shared" si="0"/>
        <v>PI475918_s__Bolivia_SA_NW</v>
      </c>
    </row>
    <row r="954" spans="1:12" ht="15.75" customHeight="1" x14ac:dyDescent="0.2">
      <c r="A954" s="1" t="s">
        <v>4747</v>
      </c>
      <c r="B954" s="1" t="s">
        <v>5208</v>
      </c>
      <c r="C954" s="1" t="s">
        <v>1102</v>
      </c>
      <c r="D954" s="1" t="s">
        <v>4747</v>
      </c>
      <c r="F954" s="78" t="s">
        <v>5440</v>
      </c>
      <c r="G954" s="1" t="s">
        <v>4934</v>
      </c>
      <c r="H954" s="5">
        <v>954</v>
      </c>
      <c r="I954" s="1">
        <v>497351</v>
      </c>
      <c r="J954" s="1" t="s">
        <v>1480</v>
      </c>
      <c r="K954" s="1" t="s">
        <v>279</v>
      </c>
      <c r="L954" s="79" t="str">
        <f t="shared" si="0"/>
        <v>PI497351_s__Bolivia_SA_NW</v>
      </c>
    </row>
    <row r="955" spans="1:12" ht="15.75" customHeight="1" x14ac:dyDescent="0.2">
      <c r="A955" s="1" t="s">
        <v>1145</v>
      </c>
      <c r="B955" s="1" t="s">
        <v>1104</v>
      </c>
      <c r="C955" s="1" t="s">
        <v>1104</v>
      </c>
      <c r="D955" s="1" t="s">
        <v>1145</v>
      </c>
      <c r="F955" s="78" t="s">
        <v>5434</v>
      </c>
      <c r="G955" s="1" t="s">
        <v>4611</v>
      </c>
      <c r="H955" s="5">
        <v>955</v>
      </c>
      <c r="I955" s="1">
        <v>475931</v>
      </c>
      <c r="J955" s="1" t="s">
        <v>1480</v>
      </c>
      <c r="K955" s="1" t="s">
        <v>279</v>
      </c>
      <c r="L955" s="79" t="str">
        <f t="shared" si="0"/>
        <v>PI475931_s__Bolivia_SA_NW</v>
      </c>
    </row>
    <row r="956" spans="1:12" ht="15.75" customHeight="1" x14ac:dyDescent="0.2">
      <c r="A956" s="1" t="s">
        <v>1199</v>
      </c>
      <c r="B956" s="1" t="s">
        <v>1200</v>
      </c>
      <c r="C956" s="1" t="s">
        <v>1104</v>
      </c>
      <c r="D956" s="1" t="s">
        <v>1199</v>
      </c>
      <c r="F956" s="78" t="s">
        <v>5435</v>
      </c>
      <c r="G956" s="1" t="s">
        <v>4936</v>
      </c>
      <c r="H956" s="5">
        <v>956</v>
      </c>
      <c r="I956" s="1">
        <v>497391</v>
      </c>
      <c r="J956" s="1" t="s">
        <v>1480</v>
      </c>
      <c r="K956" s="1" t="s">
        <v>279</v>
      </c>
      <c r="L956" s="79" t="str">
        <f t="shared" si="0"/>
        <v>PI497391_s__Bolivia_SA_NW</v>
      </c>
    </row>
    <row r="957" spans="1:12" ht="15.75" customHeight="1" x14ac:dyDescent="0.2">
      <c r="A957" s="1" t="s">
        <v>2751</v>
      </c>
      <c r="B957" s="1" t="s">
        <v>1105</v>
      </c>
      <c r="C957" s="1" t="s">
        <v>1105</v>
      </c>
      <c r="D957" s="1" t="s">
        <v>2751</v>
      </c>
      <c r="F957" s="78" t="s">
        <v>3511</v>
      </c>
      <c r="G957" s="1" t="s">
        <v>3350</v>
      </c>
      <c r="H957" s="5">
        <v>957</v>
      </c>
      <c r="I957" s="1" t="s">
        <v>3508</v>
      </c>
      <c r="J957" s="1" t="s">
        <v>947</v>
      </c>
      <c r="K957" s="1" t="s">
        <v>1308</v>
      </c>
      <c r="L957" s="79" t="str">
        <f t="shared" si="0"/>
        <v>PI259602_2__Australia_AU</v>
      </c>
    </row>
    <row r="958" spans="1:12" ht="15.75" customHeight="1" x14ac:dyDescent="0.2">
      <c r="A958" s="1" t="s">
        <v>2516</v>
      </c>
      <c r="B958" s="1" t="s">
        <v>2517</v>
      </c>
      <c r="C958" s="1" t="s">
        <v>1105</v>
      </c>
      <c r="D958" s="1" t="s">
        <v>2516</v>
      </c>
      <c r="F958" s="78" t="s">
        <v>2621</v>
      </c>
      <c r="G958" s="1" t="s">
        <v>2619</v>
      </c>
      <c r="H958" s="5">
        <v>958</v>
      </c>
      <c r="I958" s="1" t="s">
        <v>2620</v>
      </c>
      <c r="J958" s="1" t="s">
        <v>174</v>
      </c>
      <c r="K958" s="1" t="s">
        <v>175</v>
      </c>
      <c r="L958" s="79" t="str">
        <f t="shared" si="0"/>
        <v>PI482124_2__Zimbabwe_A_S</v>
      </c>
    </row>
    <row r="959" spans="1:12" ht="15.75" customHeight="1" x14ac:dyDescent="0.2">
      <c r="A959" s="1" t="s">
        <v>2757</v>
      </c>
      <c r="B959" s="1" t="s">
        <v>2758</v>
      </c>
      <c r="C959" s="1" t="s">
        <v>1105</v>
      </c>
      <c r="D959" s="1" t="s">
        <v>2757</v>
      </c>
      <c r="F959" s="78" t="s">
        <v>5375</v>
      </c>
      <c r="G959" s="1" t="s">
        <v>3316</v>
      </c>
      <c r="H959" s="5">
        <v>959</v>
      </c>
      <c r="I959" s="1" t="s">
        <v>5374</v>
      </c>
      <c r="J959" s="1" t="s">
        <v>1938</v>
      </c>
      <c r="K959" s="1" t="s">
        <v>107</v>
      </c>
      <c r="L959" s="79" t="str">
        <f t="shared" si="0"/>
        <v>PI240572_2__Sierra_Leone_A_NW</v>
      </c>
    </row>
    <row r="960" spans="1:12" ht="15.75" customHeight="1" x14ac:dyDescent="0.2">
      <c r="A960" s="1" t="s">
        <v>2250</v>
      </c>
      <c r="B960" s="1" t="s">
        <v>2499</v>
      </c>
      <c r="C960" s="1" t="s">
        <v>1105</v>
      </c>
      <c r="D960" s="1" t="s">
        <v>2250</v>
      </c>
      <c r="F960" s="78" t="s">
        <v>1171</v>
      </c>
      <c r="G960" s="1" t="s">
        <v>1166</v>
      </c>
      <c r="H960" s="5">
        <v>960</v>
      </c>
      <c r="I960" s="1" t="s">
        <v>1167</v>
      </c>
      <c r="J960" s="1" t="s">
        <v>174</v>
      </c>
      <c r="K960" s="1" t="s">
        <v>175</v>
      </c>
      <c r="L960" s="79" t="str">
        <f t="shared" si="0"/>
        <v>PI482125_2__Zimbabwe_A_S</v>
      </c>
    </row>
    <row r="961" spans="1:12" ht="15.75" customHeight="1" x14ac:dyDescent="0.2">
      <c r="A961" s="1" t="s">
        <v>2260</v>
      </c>
      <c r="B961" s="1" t="s">
        <v>1106</v>
      </c>
      <c r="C961" s="1" t="s">
        <v>1106</v>
      </c>
      <c r="D961" s="1" t="s">
        <v>2260</v>
      </c>
      <c r="F961" s="78" t="s">
        <v>2912</v>
      </c>
      <c r="G961" s="1" t="s">
        <v>2908</v>
      </c>
      <c r="H961" s="5">
        <v>961</v>
      </c>
      <c r="I961" s="1" t="s">
        <v>2910</v>
      </c>
      <c r="J961" s="1" t="s">
        <v>1660</v>
      </c>
      <c r="K961" s="1" t="s">
        <v>1335</v>
      </c>
      <c r="L961" s="79" t="str">
        <f t="shared" si="0"/>
        <v>PI240551_2__United_States_NA</v>
      </c>
    </row>
    <row r="962" spans="1:12" ht="15.75" customHeight="1" x14ac:dyDescent="0.2">
      <c r="A962" s="1" t="s">
        <v>1417</v>
      </c>
      <c r="B962" s="1" t="s">
        <v>1107</v>
      </c>
      <c r="C962" s="1" t="s">
        <v>1107</v>
      </c>
      <c r="D962" s="1" t="s">
        <v>1417</v>
      </c>
      <c r="F962" s="78" t="s">
        <v>5205</v>
      </c>
      <c r="G962" s="1" t="s">
        <v>4732</v>
      </c>
      <c r="H962" s="5">
        <v>962</v>
      </c>
      <c r="I962" s="1" t="s">
        <v>5204</v>
      </c>
      <c r="J962" s="1" t="s">
        <v>174</v>
      </c>
      <c r="K962" s="1" t="s">
        <v>175</v>
      </c>
      <c r="L962" s="79" t="str">
        <f t="shared" si="0"/>
        <v>PI482142_2__Zimbabwe_A_S</v>
      </c>
    </row>
    <row r="963" spans="1:12" ht="15.75" customHeight="1" x14ac:dyDescent="0.2">
      <c r="A963" s="1" t="s">
        <v>972</v>
      </c>
      <c r="B963" s="1" t="s">
        <v>973</v>
      </c>
      <c r="C963" s="1" t="s">
        <v>973</v>
      </c>
      <c r="D963" s="1" t="s">
        <v>972</v>
      </c>
      <c r="F963" s="78" t="s">
        <v>80</v>
      </c>
      <c r="G963" s="1" t="s">
        <v>78</v>
      </c>
      <c r="H963" s="5">
        <v>963</v>
      </c>
      <c r="I963" s="1" t="s">
        <v>79</v>
      </c>
      <c r="J963" s="1" t="s">
        <v>73</v>
      </c>
      <c r="K963" s="1" t="s">
        <v>86</v>
      </c>
      <c r="L963" s="79" t="str">
        <f t="shared" si="0"/>
        <v>PI210829_4__Argentina_SA_SE</v>
      </c>
    </row>
    <row r="964" spans="1:12" ht="15.75" customHeight="1" x14ac:dyDescent="0.2">
      <c r="A964" s="1" t="s">
        <v>4756</v>
      </c>
      <c r="B964" s="1" t="s">
        <v>5114</v>
      </c>
      <c r="C964" s="1" t="s">
        <v>1111</v>
      </c>
      <c r="D964" s="1" t="s">
        <v>4756</v>
      </c>
      <c r="F964" s="78" t="s">
        <v>71</v>
      </c>
      <c r="G964" s="1" t="s">
        <v>67</v>
      </c>
      <c r="H964" s="5">
        <v>964</v>
      </c>
      <c r="I964" s="1" t="s">
        <v>68</v>
      </c>
      <c r="J964" s="1" t="s">
        <v>73</v>
      </c>
      <c r="K964" s="1" t="s">
        <v>86</v>
      </c>
      <c r="L964" s="79" t="str">
        <f t="shared" si="0"/>
        <v>PI210829_3__Argentina_SA_SE</v>
      </c>
    </row>
    <row r="965" spans="1:12" ht="15.75" customHeight="1" x14ac:dyDescent="0.2">
      <c r="A965" s="1" t="s">
        <v>4757</v>
      </c>
      <c r="B965" s="1" t="s">
        <v>1112</v>
      </c>
      <c r="C965" s="1" t="s">
        <v>1112</v>
      </c>
      <c r="D965" s="1" t="s">
        <v>4757</v>
      </c>
      <c r="F965" s="78" t="s">
        <v>1746</v>
      </c>
      <c r="G965" s="1" t="s">
        <v>1743</v>
      </c>
      <c r="H965" s="5">
        <v>965</v>
      </c>
      <c r="I965" s="1" t="s">
        <v>1744</v>
      </c>
      <c r="J965" s="1" t="s">
        <v>174</v>
      </c>
      <c r="K965" s="1" t="s">
        <v>175</v>
      </c>
      <c r="L965" s="79" t="str">
        <f t="shared" si="0"/>
        <v>PI482133_2__Zimbabwe_A_S</v>
      </c>
    </row>
    <row r="966" spans="1:12" ht="15.75" customHeight="1" x14ac:dyDescent="0.2">
      <c r="A966" s="1" t="s">
        <v>4759</v>
      </c>
      <c r="B966" s="1" t="s">
        <v>1113</v>
      </c>
      <c r="C966" s="1" t="s">
        <v>1113</v>
      </c>
      <c r="D966" s="1" t="s">
        <v>4759</v>
      </c>
      <c r="F966" s="78" t="s">
        <v>4138</v>
      </c>
      <c r="G966" s="1" t="s">
        <v>2847</v>
      </c>
      <c r="H966" s="5">
        <v>966</v>
      </c>
      <c r="I966" s="1" t="s">
        <v>4137</v>
      </c>
      <c r="J966" s="1" t="s">
        <v>1966</v>
      </c>
      <c r="K966" s="1" t="s">
        <v>1331</v>
      </c>
      <c r="L966" s="79" t="str">
        <f t="shared" si="0"/>
        <v>PI196726_2__Bulgaria_EU_E</v>
      </c>
    </row>
    <row r="967" spans="1:12" ht="15.75" customHeight="1" x14ac:dyDescent="0.2">
      <c r="A967" s="1" t="s">
        <v>4762</v>
      </c>
      <c r="B967" s="1" t="s">
        <v>5106</v>
      </c>
      <c r="C967" s="1" t="s">
        <v>1113</v>
      </c>
      <c r="D967" s="1" t="s">
        <v>4762</v>
      </c>
      <c r="F967" s="78" t="s">
        <v>2502</v>
      </c>
      <c r="G967" s="1" t="s">
        <v>2250</v>
      </c>
      <c r="H967" s="5">
        <v>967</v>
      </c>
      <c r="I967" s="1" t="s">
        <v>2499</v>
      </c>
      <c r="J967" s="1" t="s">
        <v>174</v>
      </c>
      <c r="K967" s="1" t="s">
        <v>175</v>
      </c>
      <c r="L967" s="79" t="str">
        <f t="shared" si="0"/>
        <v>PI482223_4__Zimbabwe_A_S</v>
      </c>
    </row>
    <row r="968" spans="1:12" ht="15.75" customHeight="1" x14ac:dyDescent="0.2">
      <c r="A968" s="1" t="s">
        <v>3535</v>
      </c>
      <c r="B968" s="1" t="s">
        <v>1114</v>
      </c>
      <c r="C968" s="1" t="s">
        <v>1114</v>
      </c>
      <c r="D968" s="1" t="s">
        <v>3535</v>
      </c>
      <c r="F968" s="78" t="s">
        <v>725</v>
      </c>
      <c r="G968" s="1" t="s">
        <v>720</v>
      </c>
      <c r="H968" s="5">
        <v>968</v>
      </c>
      <c r="I968" s="1" t="s">
        <v>721</v>
      </c>
      <c r="J968" s="1" t="s">
        <v>698</v>
      </c>
      <c r="K968" s="1" t="s">
        <v>107</v>
      </c>
      <c r="L968" s="79" t="str">
        <f t="shared" si="0"/>
        <v>PI196719_4__Gambia_A_NW</v>
      </c>
    </row>
    <row r="969" spans="1:12" ht="15.75" customHeight="1" x14ac:dyDescent="0.2">
      <c r="A969" s="1" t="s">
        <v>3540</v>
      </c>
      <c r="B969" s="1" t="s">
        <v>1115</v>
      </c>
      <c r="C969" s="1" t="s">
        <v>1115</v>
      </c>
      <c r="D969" s="1" t="s">
        <v>3540</v>
      </c>
      <c r="F969" s="78" t="s">
        <v>2520</v>
      </c>
      <c r="G969" s="1" t="s">
        <v>2516</v>
      </c>
      <c r="H969" s="5">
        <v>969</v>
      </c>
      <c r="I969" s="1" t="s">
        <v>2517</v>
      </c>
      <c r="J969" s="1" t="s">
        <v>174</v>
      </c>
      <c r="K969" s="1" t="s">
        <v>175</v>
      </c>
      <c r="L969" s="79" t="str">
        <f t="shared" si="0"/>
        <v>PI482223_2__Zimbabwe_A_S</v>
      </c>
    </row>
    <row r="970" spans="1:12" ht="15.75" customHeight="1" x14ac:dyDescent="0.2">
      <c r="A970" s="1" t="s">
        <v>2749</v>
      </c>
      <c r="B970" s="1" t="s">
        <v>1117</v>
      </c>
      <c r="C970" s="1" t="s">
        <v>1117</v>
      </c>
      <c r="D970" s="1" t="s">
        <v>2749</v>
      </c>
      <c r="F970" s="78" t="s">
        <v>715</v>
      </c>
      <c r="G970" s="1" t="s">
        <v>711</v>
      </c>
      <c r="H970" s="5">
        <v>970</v>
      </c>
      <c r="I970" s="1" t="s">
        <v>712</v>
      </c>
      <c r="J970" s="1" t="s">
        <v>698</v>
      </c>
      <c r="K970" s="1" t="s">
        <v>107</v>
      </c>
      <c r="L970" s="79" t="str">
        <f t="shared" si="0"/>
        <v>PI196719_2__Gambia_A_NW</v>
      </c>
    </row>
    <row r="971" spans="1:12" ht="15.75" customHeight="1" x14ac:dyDescent="0.2">
      <c r="A971" s="1" t="s">
        <v>4765</v>
      </c>
      <c r="B971" s="1" t="s">
        <v>1120</v>
      </c>
      <c r="C971" s="1" t="s">
        <v>1120</v>
      </c>
      <c r="D971" s="1" t="s">
        <v>4765</v>
      </c>
      <c r="F971" s="78" t="s">
        <v>5107</v>
      </c>
      <c r="G971" s="1" t="s">
        <v>4762</v>
      </c>
      <c r="H971" s="5">
        <v>971</v>
      </c>
      <c r="I971" s="1" t="s">
        <v>5106</v>
      </c>
      <c r="J971" s="1" t="s">
        <v>73</v>
      </c>
      <c r="K971" s="1" t="s">
        <v>86</v>
      </c>
      <c r="L971" s="79" t="str">
        <f t="shared" si="0"/>
        <v>PI493358_2__Argentina_SA_SE</v>
      </c>
    </row>
    <row r="972" spans="1:12" ht="15.75" customHeight="1" x14ac:dyDescent="0.2">
      <c r="A972" s="1" t="s">
        <v>4767</v>
      </c>
      <c r="B972" s="1" t="s">
        <v>1121</v>
      </c>
      <c r="C972" s="1" t="s">
        <v>1121</v>
      </c>
      <c r="D972" s="1" t="s">
        <v>4767</v>
      </c>
      <c r="F972" s="78" t="s">
        <v>1710</v>
      </c>
      <c r="G972" s="1" t="s">
        <v>1707</v>
      </c>
      <c r="H972" s="5">
        <v>972</v>
      </c>
      <c r="I972" s="1" t="s">
        <v>1708</v>
      </c>
      <c r="J972" s="1" t="s">
        <v>440</v>
      </c>
      <c r="K972" s="1" t="s">
        <v>107</v>
      </c>
      <c r="L972" s="79" t="str">
        <f t="shared" si="0"/>
        <v>PI196712_2__Mali_A_NW</v>
      </c>
    </row>
    <row r="973" spans="1:12" ht="15.75" customHeight="1" x14ac:dyDescent="0.2">
      <c r="A973" s="1" t="s">
        <v>4770</v>
      </c>
      <c r="B973" s="1" t="s">
        <v>1122</v>
      </c>
      <c r="C973" s="1" t="s">
        <v>1122</v>
      </c>
      <c r="D973" s="1" t="s">
        <v>4770</v>
      </c>
      <c r="F973" s="78" t="s">
        <v>5127</v>
      </c>
      <c r="G973" s="1" t="s">
        <v>4773</v>
      </c>
      <c r="H973" s="5">
        <v>973</v>
      </c>
      <c r="I973" s="1" t="s">
        <v>5126</v>
      </c>
      <c r="J973" s="1" t="s">
        <v>5593</v>
      </c>
      <c r="K973" s="1" t="s">
        <v>5593</v>
      </c>
      <c r="L973" s="79" t="str">
        <f t="shared" si="0"/>
        <v>PI493456_s__none_none</v>
      </c>
    </row>
    <row r="974" spans="1:12" ht="15.75" customHeight="1" x14ac:dyDescent="0.2">
      <c r="A974" s="1" t="s">
        <v>4773</v>
      </c>
      <c r="B974" s="1" t="s">
        <v>5126</v>
      </c>
      <c r="C974" s="1" t="s">
        <v>1123</v>
      </c>
      <c r="D974" s="1" t="s">
        <v>4773</v>
      </c>
      <c r="F974" s="78" t="s">
        <v>528</v>
      </c>
      <c r="G974" s="1" t="s">
        <v>525</v>
      </c>
      <c r="H974" s="5">
        <v>974</v>
      </c>
      <c r="I974" s="1" t="s">
        <v>526</v>
      </c>
      <c r="J974" s="1" t="s">
        <v>271</v>
      </c>
      <c r="K974" s="1" t="s">
        <v>107</v>
      </c>
      <c r="L974" s="79" t="str">
        <f t="shared" si="0"/>
        <v>PI196707_2__Guinea_A_NW</v>
      </c>
    </row>
    <row r="975" spans="1:12" ht="15.75" customHeight="1" x14ac:dyDescent="0.2">
      <c r="A975" s="1" t="s">
        <v>3260</v>
      </c>
      <c r="B975" s="1" t="s">
        <v>1125</v>
      </c>
      <c r="C975" s="1" t="s">
        <v>1125</v>
      </c>
      <c r="D975" s="1" t="s">
        <v>3260</v>
      </c>
      <c r="F975" s="78" t="s">
        <v>4689</v>
      </c>
      <c r="G975" s="1" t="s">
        <v>4686</v>
      </c>
      <c r="H975" s="5">
        <v>975</v>
      </c>
      <c r="I975" s="1" t="s">
        <v>4687</v>
      </c>
      <c r="J975" s="1" t="s">
        <v>73</v>
      </c>
      <c r="K975" s="1" t="s">
        <v>86</v>
      </c>
      <c r="L975" s="79" t="str">
        <f t="shared" si="0"/>
        <v>PI493467_2__Argentina_SA_SE</v>
      </c>
    </row>
    <row r="976" spans="1:12" ht="15.75" customHeight="1" x14ac:dyDescent="0.2">
      <c r="A976" s="1" t="s">
        <v>4686</v>
      </c>
      <c r="B976" s="1" t="s">
        <v>4687</v>
      </c>
      <c r="C976" s="1" t="s">
        <v>1125</v>
      </c>
      <c r="D976" s="1" t="s">
        <v>4686</v>
      </c>
      <c r="F976" s="78" t="s">
        <v>677</v>
      </c>
      <c r="G976" s="1" t="s">
        <v>673</v>
      </c>
      <c r="H976" s="5">
        <v>976</v>
      </c>
      <c r="I976" s="1" t="s">
        <v>674</v>
      </c>
      <c r="J976" s="1" t="s">
        <v>106</v>
      </c>
      <c r="K976" s="1" t="s">
        <v>107</v>
      </c>
      <c r="L976" s="79" t="str">
        <f t="shared" si="0"/>
        <v>PI196610_2__Senegal_A_NW</v>
      </c>
    </row>
    <row r="977" spans="1:12" ht="15.75" customHeight="1" x14ac:dyDescent="0.2">
      <c r="A977" s="1" t="s">
        <v>3189</v>
      </c>
      <c r="B977" s="1" t="s">
        <v>1126</v>
      </c>
      <c r="C977" s="1" t="s">
        <v>1126</v>
      </c>
      <c r="D977" s="1" t="s">
        <v>3189</v>
      </c>
      <c r="F977" s="78" t="s">
        <v>4675</v>
      </c>
      <c r="G977" s="1" t="s">
        <v>3258</v>
      </c>
      <c r="H977" s="5">
        <v>977</v>
      </c>
      <c r="I977" s="1" t="s">
        <v>4673</v>
      </c>
      <c r="J977" s="1" t="s">
        <v>73</v>
      </c>
      <c r="K977" s="1" t="s">
        <v>86</v>
      </c>
      <c r="L977" s="79" t="str">
        <f t="shared" si="0"/>
        <v>PI493487_2__Argentina_SA_SE</v>
      </c>
    </row>
    <row r="978" spans="1:12" ht="15.75" customHeight="1" x14ac:dyDescent="0.2">
      <c r="A978" s="1" t="s">
        <v>3253</v>
      </c>
      <c r="B978" s="1" t="s">
        <v>1129</v>
      </c>
      <c r="C978" s="1" t="s">
        <v>1129</v>
      </c>
      <c r="D978" s="1" t="s">
        <v>3253</v>
      </c>
      <c r="F978" s="78" t="s">
        <v>1005</v>
      </c>
      <c r="G978" s="1" t="s">
        <v>1002</v>
      </c>
      <c r="H978" s="5">
        <v>978</v>
      </c>
      <c r="I978" s="1" t="s">
        <v>1003</v>
      </c>
      <c r="J978" s="1" t="s">
        <v>996</v>
      </c>
      <c r="K978" s="1" t="s">
        <v>107</v>
      </c>
      <c r="L978" s="79" t="str">
        <f t="shared" si="0"/>
        <v>PI185633_2__Ghana_A_NW</v>
      </c>
    </row>
    <row r="979" spans="1:12" ht="15.75" customHeight="1" x14ac:dyDescent="0.2">
      <c r="A979" s="1" t="s">
        <v>3258</v>
      </c>
      <c r="B979" s="1" t="s">
        <v>4673</v>
      </c>
      <c r="C979" s="1" t="s">
        <v>1129</v>
      </c>
      <c r="D979" s="1" t="s">
        <v>3258</v>
      </c>
      <c r="F979" s="78" t="s">
        <v>4583</v>
      </c>
      <c r="G979" s="1" t="s">
        <v>3594</v>
      </c>
      <c r="H979" s="5">
        <v>979</v>
      </c>
      <c r="I979" s="1" t="s">
        <v>4580</v>
      </c>
      <c r="J979" s="1" t="s">
        <v>5593</v>
      </c>
      <c r="K979" s="1" t="s">
        <v>5593</v>
      </c>
      <c r="L979" s="79" t="str">
        <f t="shared" si="0"/>
        <v>PI493547_s__none_none</v>
      </c>
    </row>
    <row r="980" spans="1:12" ht="15.75" customHeight="1" x14ac:dyDescent="0.2">
      <c r="A980" s="1" t="s">
        <v>4706</v>
      </c>
      <c r="B980" s="1" t="s">
        <v>1130</v>
      </c>
      <c r="C980" s="1" t="s">
        <v>1130</v>
      </c>
      <c r="D980" s="1" t="s">
        <v>4706</v>
      </c>
      <c r="F980" s="78" t="s">
        <v>5297</v>
      </c>
      <c r="G980" s="1" t="s">
        <v>4615</v>
      </c>
      <c r="H980" s="5">
        <v>980</v>
      </c>
      <c r="I980" s="1">
        <v>475968</v>
      </c>
      <c r="J980" s="1" t="s">
        <v>1480</v>
      </c>
      <c r="K980" s="1" t="s">
        <v>279</v>
      </c>
      <c r="L980" s="79" t="str">
        <f t="shared" si="0"/>
        <v>PI475968_1__Bolivia_SA_NW</v>
      </c>
    </row>
    <row r="981" spans="1:12" ht="15.75" customHeight="1" x14ac:dyDescent="0.2">
      <c r="A981" s="1" t="s">
        <v>4777</v>
      </c>
      <c r="B981" s="1" t="s">
        <v>1131</v>
      </c>
      <c r="C981" s="1" t="s">
        <v>1131</v>
      </c>
      <c r="D981" s="1" t="s">
        <v>4777</v>
      </c>
      <c r="F981" s="78" t="s">
        <v>5436</v>
      </c>
      <c r="G981" s="1" t="s">
        <v>4939</v>
      </c>
      <c r="H981" s="5">
        <v>981</v>
      </c>
      <c r="I981" s="1">
        <v>497395</v>
      </c>
      <c r="J981" s="1" t="s">
        <v>1480</v>
      </c>
      <c r="K981" s="1" t="s">
        <v>279</v>
      </c>
      <c r="L981" s="79" t="str">
        <f t="shared" si="0"/>
        <v>PI497395_1__Bolivia_SA_NW</v>
      </c>
    </row>
    <row r="982" spans="1:12" ht="15.75" customHeight="1" x14ac:dyDescent="0.2">
      <c r="A982" s="1" t="s">
        <v>2839</v>
      </c>
      <c r="B982" s="1" t="s">
        <v>1132</v>
      </c>
      <c r="C982" s="1" t="s">
        <v>1132</v>
      </c>
      <c r="D982" s="1" t="s">
        <v>2839</v>
      </c>
      <c r="F982" s="78" t="s">
        <v>5450</v>
      </c>
      <c r="G982" s="1" t="s">
        <v>4291</v>
      </c>
      <c r="H982" s="5">
        <v>982</v>
      </c>
      <c r="I982" s="1">
        <v>475982</v>
      </c>
      <c r="J982" s="1" t="s">
        <v>1480</v>
      </c>
      <c r="K982" s="1" t="s">
        <v>279</v>
      </c>
      <c r="L982" s="79" t="str">
        <f t="shared" si="0"/>
        <v>PI475982_1__Bolivia_SA_NW</v>
      </c>
    </row>
    <row r="983" spans="1:12" ht="15.75" customHeight="1" x14ac:dyDescent="0.2">
      <c r="A983" s="1" t="s">
        <v>2885</v>
      </c>
      <c r="B983" s="1" t="s">
        <v>1134</v>
      </c>
      <c r="C983" s="1" t="s">
        <v>1134</v>
      </c>
      <c r="D983" s="1" t="s">
        <v>2885</v>
      </c>
      <c r="F983" s="78" t="s">
        <v>5446</v>
      </c>
      <c r="G983" s="1" t="s">
        <v>4942</v>
      </c>
      <c r="H983" s="5">
        <v>983</v>
      </c>
      <c r="I983" s="1">
        <v>497405</v>
      </c>
      <c r="J983" s="1" t="s">
        <v>1480</v>
      </c>
      <c r="K983" s="1" t="s">
        <v>279</v>
      </c>
      <c r="L983" s="79" t="str">
        <f t="shared" si="0"/>
        <v>PI497405_s__Bolivia_SA_NW</v>
      </c>
    </row>
    <row r="984" spans="1:12" ht="15.75" customHeight="1" x14ac:dyDescent="0.2">
      <c r="A984" s="1" t="s">
        <v>4602</v>
      </c>
      <c r="B984" s="1" t="s">
        <v>1136</v>
      </c>
      <c r="C984" s="1" t="s">
        <v>1136</v>
      </c>
      <c r="D984" s="1" t="s">
        <v>4602</v>
      </c>
      <c r="F984" s="78" t="s">
        <v>5372</v>
      </c>
      <c r="G984" s="1" t="s">
        <v>4624</v>
      </c>
      <c r="H984" s="5">
        <v>984</v>
      </c>
      <c r="I984" s="1">
        <v>476025</v>
      </c>
      <c r="J984" s="1" t="s">
        <v>858</v>
      </c>
      <c r="K984" s="1" t="s">
        <v>279</v>
      </c>
      <c r="L984" s="79" t="str">
        <f t="shared" si="0"/>
        <v>PI476025_1__Peru_SA_NW</v>
      </c>
    </row>
    <row r="985" spans="1:12" ht="15.75" customHeight="1" x14ac:dyDescent="0.2">
      <c r="A985" s="1" t="s">
        <v>3594</v>
      </c>
      <c r="B985" s="1" t="s">
        <v>4580</v>
      </c>
      <c r="C985" s="1" t="s">
        <v>1138</v>
      </c>
      <c r="D985" s="1" t="s">
        <v>3594</v>
      </c>
      <c r="F985" s="78" t="s">
        <v>5427</v>
      </c>
      <c r="G985" s="1" t="s">
        <v>4944</v>
      </c>
      <c r="H985" s="5">
        <v>985</v>
      </c>
      <c r="I985" s="1">
        <v>497407</v>
      </c>
      <c r="J985" s="1" t="s">
        <v>1480</v>
      </c>
      <c r="K985" s="1" t="s">
        <v>279</v>
      </c>
      <c r="L985" s="79" t="str">
        <f t="shared" si="0"/>
        <v>PI497407_s__Bolivia_SA_NW</v>
      </c>
    </row>
    <row r="986" spans="1:12" ht="15.75" customHeight="1" x14ac:dyDescent="0.2">
      <c r="A986" s="1" t="s">
        <v>3264</v>
      </c>
      <c r="B986" s="1" t="s">
        <v>1139</v>
      </c>
      <c r="C986" s="1" t="s">
        <v>1139</v>
      </c>
      <c r="D986" s="1" t="s">
        <v>3264</v>
      </c>
      <c r="F986" s="78" t="s">
        <v>4406</v>
      </c>
      <c r="G986" s="1" t="s">
        <v>3175</v>
      </c>
      <c r="H986" s="5">
        <v>986</v>
      </c>
      <c r="I986" s="1">
        <v>476081</v>
      </c>
      <c r="J986" s="1" t="s">
        <v>877</v>
      </c>
      <c r="K986" s="1" t="s">
        <v>86</v>
      </c>
      <c r="L986" s="79" t="str">
        <f t="shared" si="0"/>
        <v>PI476081_1__Brazil_SA_SE</v>
      </c>
    </row>
    <row r="987" spans="1:12" ht="15.75" customHeight="1" x14ac:dyDescent="0.2">
      <c r="A987" s="1" t="s">
        <v>3243</v>
      </c>
      <c r="B987" s="1" t="s">
        <v>1140</v>
      </c>
      <c r="C987" s="1" t="s">
        <v>1140</v>
      </c>
      <c r="D987" s="1" t="s">
        <v>3243</v>
      </c>
      <c r="F987" s="78" t="s">
        <v>5476</v>
      </c>
      <c r="G987" s="1" t="s">
        <v>4946</v>
      </c>
      <c r="H987" s="5">
        <v>987</v>
      </c>
      <c r="I987" s="1">
        <v>497410</v>
      </c>
      <c r="J987" s="1" t="s">
        <v>1480</v>
      </c>
      <c r="K987" s="1" t="s">
        <v>279</v>
      </c>
      <c r="L987" s="79" t="str">
        <f t="shared" si="0"/>
        <v>PI497410_s__Bolivia_SA_NW</v>
      </c>
    </row>
    <row r="988" spans="1:12" ht="15.75" customHeight="1" x14ac:dyDescent="0.2">
      <c r="A988" s="25" t="s">
        <v>3200</v>
      </c>
      <c r="B988" s="25" t="s">
        <v>1141</v>
      </c>
      <c r="C988" s="25" t="s">
        <v>1141</v>
      </c>
      <c r="D988" s="25" t="s">
        <v>3200</v>
      </c>
      <c r="F988" s="78" t="s">
        <v>4941</v>
      </c>
      <c r="G988" s="1" t="s">
        <v>4629</v>
      </c>
      <c r="H988" s="5">
        <v>988</v>
      </c>
      <c r="I988" s="1">
        <v>476089</v>
      </c>
      <c r="J988" s="1" t="s">
        <v>877</v>
      </c>
      <c r="K988" s="1" t="s">
        <v>86</v>
      </c>
      <c r="L988" s="79" t="str">
        <f t="shared" si="0"/>
        <v>PI476089_1__Brazil_SA_SE</v>
      </c>
    </row>
    <row r="989" spans="1:12" ht="15.75" customHeight="1" x14ac:dyDescent="0.2">
      <c r="A989" s="25" t="s">
        <v>4610</v>
      </c>
      <c r="B989" s="25" t="s">
        <v>4612</v>
      </c>
      <c r="C989" s="25" t="s">
        <v>1141</v>
      </c>
      <c r="D989" s="25" t="s">
        <v>4610</v>
      </c>
      <c r="F989" s="78" t="s">
        <v>5466</v>
      </c>
      <c r="G989" s="1" t="s">
        <v>4950</v>
      </c>
      <c r="H989" s="5">
        <v>989</v>
      </c>
      <c r="I989" s="1">
        <v>497420</v>
      </c>
      <c r="J989" s="1" t="s">
        <v>1480</v>
      </c>
      <c r="K989" s="1" t="s">
        <v>279</v>
      </c>
      <c r="L989" s="79" t="str">
        <f t="shared" si="0"/>
        <v>PI497420_s__Bolivia_SA_NW</v>
      </c>
    </row>
    <row r="990" spans="1:12" ht="15.75" customHeight="1" x14ac:dyDescent="0.2">
      <c r="A990" s="1" t="s">
        <v>3247</v>
      </c>
      <c r="B990" s="1" t="s">
        <v>1147</v>
      </c>
      <c r="C990" s="1" t="s">
        <v>1147</v>
      </c>
      <c r="D990" s="1" t="s">
        <v>3247</v>
      </c>
      <c r="F990" s="78" t="s">
        <v>4902</v>
      </c>
      <c r="G990" s="1" t="s">
        <v>4635</v>
      </c>
      <c r="H990" s="5">
        <v>990</v>
      </c>
      <c r="I990" s="1">
        <v>476093</v>
      </c>
      <c r="J990" s="1" t="s">
        <v>877</v>
      </c>
      <c r="K990" s="1" t="s">
        <v>86</v>
      </c>
      <c r="L990" s="79" t="str">
        <f t="shared" si="0"/>
        <v>PI476093_1__Brazil_SA_SE</v>
      </c>
    </row>
    <row r="991" spans="1:12" ht="15.75" customHeight="1" x14ac:dyDescent="0.2">
      <c r="A991" s="1" t="s">
        <v>3203</v>
      </c>
      <c r="B991" s="1" t="s">
        <v>1149</v>
      </c>
      <c r="C991" s="1" t="s">
        <v>1149</v>
      </c>
      <c r="D991" s="1" t="s">
        <v>3203</v>
      </c>
      <c r="F991" s="78" t="s">
        <v>5438</v>
      </c>
      <c r="G991" s="1" t="s">
        <v>4952</v>
      </c>
      <c r="H991" s="5">
        <v>991</v>
      </c>
      <c r="I991" s="1">
        <v>497426</v>
      </c>
      <c r="J991" s="1" t="s">
        <v>1480</v>
      </c>
      <c r="K991" s="1" t="s">
        <v>279</v>
      </c>
      <c r="L991" s="79" t="str">
        <f t="shared" si="0"/>
        <v>PI497426_s__Bolivia_SA_NW</v>
      </c>
    </row>
    <row r="992" spans="1:12" ht="15.75" customHeight="1" x14ac:dyDescent="0.2">
      <c r="A992" s="1" t="s">
        <v>3208</v>
      </c>
      <c r="B992" s="1" t="s">
        <v>4466</v>
      </c>
      <c r="C992" s="1" t="s">
        <v>1150</v>
      </c>
      <c r="D992" s="1" t="s">
        <v>3208</v>
      </c>
      <c r="F992" s="78" t="s">
        <v>5447</v>
      </c>
      <c r="G992" s="1" t="s">
        <v>4954</v>
      </c>
      <c r="H992" s="5">
        <v>992</v>
      </c>
      <c r="I992" s="1">
        <v>497429</v>
      </c>
      <c r="J992" s="1" t="s">
        <v>1480</v>
      </c>
      <c r="K992" s="1" t="s">
        <v>279</v>
      </c>
      <c r="L992" s="79" t="str">
        <f t="shared" si="0"/>
        <v>PI497429_s__Bolivia_SA_NW</v>
      </c>
    </row>
    <row r="993" spans="1:12" ht="15.75" customHeight="1" x14ac:dyDescent="0.2">
      <c r="A993" s="1" t="s">
        <v>4479</v>
      </c>
      <c r="B993" s="1" t="s">
        <v>4480</v>
      </c>
      <c r="C993" s="1" t="s">
        <v>1150</v>
      </c>
      <c r="D993" s="1" t="s">
        <v>4479</v>
      </c>
      <c r="F993" s="78" t="s">
        <v>5303</v>
      </c>
      <c r="G993" s="1" t="s">
        <v>4641</v>
      </c>
      <c r="H993" s="5">
        <v>993</v>
      </c>
      <c r="I993" s="1">
        <v>476205</v>
      </c>
      <c r="J993" s="1" t="s">
        <v>858</v>
      </c>
      <c r="K993" s="1" t="s">
        <v>279</v>
      </c>
      <c r="L993" s="79" t="str">
        <f t="shared" si="0"/>
        <v>PI476205_1__Peru_SA_NW</v>
      </c>
    </row>
    <row r="994" spans="1:12" ht="15.75" customHeight="1" x14ac:dyDescent="0.2">
      <c r="A994" s="1" t="s">
        <v>3178</v>
      </c>
      <c r="B994" s="1" t="s">
        <v>4420</v>
      </c>
      <c r="C994" s="1" t="s">
        <v>1150</v>
      </c>
      <c r="D994" s="1" t="s">
        <v>3178</v>
      </c>
      <c r="F994" s="78" t="s">
        <v>5306</v>
      </c>
      <c r="G994" s="1" t="s">
        <v>4958</v>
      </c>
      <c r="H994" s="5">
        <v>994</v>
      </c>
      <c r="I994" s="1">
        <v>497459</v>
      </c>
      <c r="J994" s="1" t="s">
        <v>1480</v>
      </c>
      <c r="K994" s="1" t="s">
        <v>279</v>
      </c>
      <c r="L994" s="79" t="str">
        <f t="shared" si="0"/>
        <v>PI497459_s__Bolivia_SA_NW</v>
      </c>
    </row>
    <row r="995" spans="1:12" ht="15.75" customHeight="1" x14ac:dyDescent="0.2">
      <c r="A995" s="1" t="s">
        <v>4784</v>
      </c>
      <c r="B995" s="1" t="s">
        <v>1151</v>
      </c>
      <c r="C995" s="1" t="s">
        <v>1151</v>
      </c>
      <c r="D995" s="1" t="s">
        <v>4784</v>
      </c>
      <c r="F995" s="78" t="s">
        <v>3747</v>
      </c>
      <c r="G995" s="1" t="s">
        <v>3744</v>
      </c>
      <c r="H995" s="5">
        <v>995</v>
      </c>
      <c r="I995" s="1">
        <v>476317</v>
      </c>
      <c r="J995" s="1" t="s">
        <v>1577</v>
      </c>
      <c r="K995" s="1" t="s">
        <v>1333</v>
      </c>
      <c r="L995" s="79" t="str">
        <f t="shared" si="0"/>
        <v>PI476317_1__Soviet_Union_SU</v>
      </c>
    </row>
    <row r="996" spans="1:12" ht="15.75" customHeight="1" x14ac:dyDescent="0.2">
      <c r="A996" s="1" t="s">
        <v>4787</v>
      </c>
      <c r="B996" s="1" t="s">
        <v>5323</v>
      </c>
      <c r="C996" s="1" t="s">
        <v>1151</v>
      </c>
      <c r="D996" s="1" t="s">
        <v>4787</v>
      </c>
      <c r="F996" s="78" t="s">
        <v>3539</v>
      </c>
      <c r="G996" s="1" t="s">
        <v>3536</v>
      </c>
      <c r="H996" s="5">
        <v>996</v>
      </c>
      <c r="I996" s="1">
        <v>497460</v>
      </c>
      <c r="J996" s="1" t="s">
        <v>1480</v>
      </c>
      <c r="K996" s="1" t="s">
        <v>279</v>
      </c>
      <c r="L996" s="79" t="str">
        <f t="shared" si="0"/>
        <v>PI497460_s__Bolivia_SA_NW</v>
      </c>
    </row>
    <row r="997" spans="1:12" ht="15.75" customHeight="1" x14ac:dyDescent="0.2">
      <c r="A997" s="1" t="s">
        <v>4790</v>
      </c>
      <c r="B997" s="1" t="s">
        <v>1152</v>
      </c>
      <c r="C997" s="1" t="s">
        <v>1152</v>
      </c>
      <c r="D997" s="1" t="s">
        <v>4790</v>
      </c>
      <c r="F997" s="78" t="s">
        <v>3378</v>
      </c>
      <c r="G997" s="1" t="s">
        <v>3374</v>
      </c>
      <c r="H997" s="5">
        <v>997</v>
      </c>
      <c r="I997" s="1">
        <v>476829</v>
      </c>
      <c r="J997" s="1" t="s">
        <v>236</v>
      </c>
      <c r="K997" s="1" t="s">
        <v>253</v>
      </c>
      <c r="L997" s="79" t="str">
        <f t="shared" si="0"/>
        <v>PI476829_1__China_CN</v>
      </c>
    </row>
    <row r="998" spans="1:12" ht="15.75" customHeight="1" x14ac:dyDescent="0.2">
      <c r="A998" s="1" t="s">
        <v>4792</v>
      </c>
      <c r="B998" s="1" t="s">
        <v>1154</v>
      </c>
      <c r="C998" s="1" t="s">
        <v>1154</v>
      </c>
      <c r="D998" s="1" t="s">
        <v>4792</v>
      </c>
      <c r="F998" s="78" t="s">
        <v>5460</v>
      </c>
      <c r="G998" s="1" t="s">
        <v>4960</v>
      </c>
      <c r="H998" s="5">
        <v>998</v>
      </c>
      <c r="I998" s="1">
        <v>497461</v>
      </c>
      <c r="J998" s="1" t="s">
        <v>1480</v>
      </c>
      <c r="K998" s="1" t="s">
        <v>279</v>
      </c>
      <c r="L998" s="79" t="str">
        <f t="shared" si="0"/>
        <v>PI497461_s__Bolivia_SA_NW</v>
      </c>
    </row>
    <row r="999" spans="1:12" ht="15.75" customHeight="1" x14ac:dyDescent="0.2">
      <c r="A999" s="1" t="s">
        <v>4796</v>
      </c>
      <c r="B999" s="1" t="s">
        <v>1156</v>
      </c>
      <c r="C999" s="1" t="s">
        <v>1156</v>
      </c>
      <c r="D999" s="1" t="s">
        <v>4796</v>
      </c>
      <c r="F999" s="78" t="s">
        <v>1625</v>
      </c>
      <c r="G999" s="1" t="s">
        <v>1622</v>
      </c>
      <c r="H999" s="5">
        <v>999</v>
      </c>
      <c r="I999" s="1">
        <v>478774</v>
      </c>
      <c r="J999" s="1" t="s">
        <v>236</v>
      </c>
      <c r="K999" s="1" t="s">
        <v>253</v>
      </c>
      <c r="L999" s="79" t="str">
        <f t="shared" si="0"/>
        <v>PI478774_1__China_CN</v>
      </c>
    </row>
    <row r="1000" spans="1:12" ht="15.75" customHeight="1" x14ac:dyDescent="0.2">
      <c r="A1000" s="1" t="s">
        <v>4799</v>
      </c>
      <c r="B1000" s="1" t="s">
        <v>4822</v>
      </c>
      <c r="C1000" s="1" t="s">
        <v>1156</v>
      </c>
      <c r="D1000" s="1" t="s">
        <v>4799</v>
      </c>
      <c r="F1000" s="78" t="s">
        <v>5477</v>
      </c>
      <c r="G1000" s="1" t="s">
        <v>4276</v>
      </c>
      <c r="H1000" s="5">
        <v>1000</v>
      </c>
      <c r="I1000" s="1">
        <v>497462</v>
      </c>
      <c r="J1000" s="1" t="s">
        <v>1480</v>
      </c>
      <c r="K1000" s="1" t="s">
        <v>279</v>
      </c>
      <c r="L1000" s="79" t="str">
        <f t="shared" si="0"/>
        <v>PI497462_s__Bolivia_SA_NW</v>
      </c>
    </row>
    <row r="1001" spans="1:12" ht="15.75" customHeight="1" x14ac:dyDescent="0.2">
      <c r="A1001" s="1" t="s">
        <v>4803</v>
      </c>
      <c r="B1001" s="1" t="s">
        <v>1159</v>
      </c>
      <c r="C1001" s="1" t="s">
        <v>1159</v>
      </c>
      <c r="D1001" s="1" t="s">
        <v>4803</v>
      </c>
      <c r="F1001" s="78" t="s">
        <v>1629</v>
      </c>
      <c r="G1001" s="1" t="s">
        <v>1626</v>
      </c>
      <c r="H1001" s="5">
        <v>1001</v>
      </c>
      <c r="I1001" s="1">
        <v>478775</v>
      </c>
      <c r="J1001" s="1" t="s">
        <v>236</v>
      </c>
      <c r="K1001" s="1" t="s">
        <v>253</v>
      </c>
      <c r="L1001" s="79" t="str">
        <f t="shared" si="0"/>
        <v>PI478775_1__China_CN</v>
      </c>
    </row>
    <row r="1002" spans="1:12" ht="15.75" customHeight="1" x14ac:dyDescent="0.2">
      <c r="A1002" s="1" t="s">
        <v>4806</v>
      </c>
      <c r="B1002" s="1" t="s">
        <v>1160</v>
      </c>
      <c r="C1002" s="1" t="s">
        <v>1160</v>
      </c>
      <c r="D1002" s="1" t="s">
        <v>4806</v>
      </c>
      <c r="F1002" s="78" t="s">
        <v>5459</v>
      </c>
      <c r="G1002" s="1" t="s">
        <v>4289</v>
      </c>
      <c r="H1002" s="5">
        <v>1002</v>
      </c>
      <c r="I1002" s="1">
        <v>497480</v>
      </c>
      <c r="J1002" s="1" t="s">
        <v>1480</v>
      </c>
      <c r="K1002" s="1" t="s">
        <v>279</v>
      </c>
      <c r="L1002" s="79" t="str">
        <f t="shared" si="0"/>
        <v>PI497480_s__Bolivia_SA_NW</v>
      </c>
    </row>
    <row r="1003" spans="1:12" ht="15.75" customHeight="1" x14ac:dyDescent="0.2">
      <c r="A1003" s="1" t="s">
        <v>4794</v>
      </c>
      <c r="B1003" s="1" t="s">
        <v>4795</v>
      </c>
      <c r="C1003" s="1" t="s">
        <v>1161</v>
      </c>
      <c r="D1003" s="1" t="s">
        <v>4794</v>
      </c>
      <c r="F1003" s="78" t="s">
        <v>1344</v>
      </c>
      <c r="G1003" s="1" t="s">
        <v>1342</v>
      </c>
      <c r="H1003" s="5">
        <v>1003</v>
      </c>
      <c r="I1003" s="1" t="s">
        <v>1343</v>
      </c>
      <c r="J1003" s="1" t="s">
        <v>236</v>
      </c>
      <c r="K1003" s="1" t="s">
        <v>253</v>
      </c>
      <c r="L1003" s="79" t="str">
        <f t="shared" si="0"/>
        <v>PI158854_2__China_CN</v>
      </c>
    </row>
    <row r="1004" spans="1:12" ht="15.75" customHeight="1" x14ac:dyDescent="0.2">
      <c r="A1004" s="1" t="s">
        <v>4801</v>
      </c>
      <c r="B1004" s="1" t="s">
        <v>4802</v>
      </c>
      <c r="C1004" s="1" t="s">
        <v>1161</v>
      </c>
      <c r="D1004" s="1" t="s">
        <v>4801</v>
      </c>
      <c r="F1004" s="78" t="s">
        <v>5179</v>
      </c>
      <c r="G1004" s="1" t="s">
        <v>4818</v>
      </c>
      <c r="H1004" s="5">
        <v>1004</v>
      </c>
      <c r="I1004" s="1" t="s">
        <v>5178</v>
      </c>
      <c r="J1004" s="1" t="s">
        <v>73</v>
      </c>
      <c r="K1004" s="1" t="s">
        <v>86</v>
      </c>
      <c r="L1004" s="79" t="str">
        <f t="shared" si="0"/>
        <v>PI493717_2__Argentina_SA_SE</v>
      </c>
    </row>
    <row r="1005" spans="1:12" ht="15.75" customHeight="1" x14ac:dyDescent="0.2">
      <c r="A1005" s="1" t="s">
        <v>4811</v>
      </c>
      <c r="B1005" s="1" t="s">
        <v>1162</v>
      </c>
      <c r="C1005" s="1" t="s">
        <v>1162</v>
      </c>
      <c r="D1005" s="1" t="s">
        <v>4811</v>
      </c>
      <c r="F1005" s="78" t="s">
        <v>2093</v>
      </c>
      <c r="G1005" s="1" t="s">
        <v>2091</v>
      </c>
      <c r="H1005" s="5">
        <v>1005</v>
      </c>
      <c r="I1005" s="1" t="s">
        <v>2092</v>
      </c>
      <c r="J1005" s="1" t="s">
        <v>213</v>
      </c>
      <c r="K1005" s="1" t="s">
        <v>175</v>
      </c>
      <c r="L1005" s="79" t="str">
        <f t="shared" si="0"/>
        <v>PI153339_4__South_Africa_A_S</v>
      </c>
    </row>
    <row r="1006" spans="1:12" ht="15.75" customHeight="1" x14ac:dyDescent="0.2">
      <c r="A1006" s="1" t="s">
        <v>4813</v>
      </c>
      <c r="B1006" s="1" t="s">
        <v>1163</v>
      </c>
      <c r="C1006" s="1" t="s">
        <v>1163</v>
      </c>
      <c r="D1006" s="1" t="s">
        <v>4813</v>
      </c>
      <c r="F1006" s="78" t="s">
        <v>5140</v>
      </c>
      <c r="G1006" s="1" t="s">
        <v>4823</v>
      </c>
      <c r="H1006" s="5">
        <v>1006</v>
      </c>
      <c r="I1006" s="1" t="s">
        <v>5139</v>
      </c>
      <c r="J1006" s="1" t="s">
        <v>73</v>
      </c>
      <c r="K1006" s="1" t="s">
        <v>86</v>
      </c>
      <c r="L1006" s="79" t="str">
        <f t="shared" si="0"/>
        <v>PI493721_2__Argentina_SA_SE</v>
      </c>
    </row>
    <row r="1007" spans="1:12" ht="15.75" customHeight="1" x14ac:dyDescent="0.2">
      <c r="A1007" s="1" t="s">
        <v>4815</v>
      </c>
      <c r="B1007" s="1" t="s">
        <v>1164</v>
      </c>
      <c r="C1007" s="1" t="s">
        <v>1164</v>
      </c>
      <c r="D1007" s="1" t="s">
        <v>4815</v>
      </c>
      <c r="F1007" s="78" t="s">
        <v>5264</v>
      </c>
      <c r="G1007" s="1" t="s">
        <v>2673</v>
      </c>
      <c r="H1007" s="5">
        <v>1007</v>
      </c>
      <c r="I1007" s="1" t="s">
        <v>5263</v>
      </c>
      <c r="J1007" s="1" t="s">
        <v>877</v>
      </c>
      <c r="K1007" s="1" t="s">
        <v>86</v>
      </c>
      <c r="L1007" s="79" t="str">
        <f t="shared" si="0"/>
        <v>PI152105_4__Brazil_SA_SE</v>
      </c>
    </row>
    <row r="1008" spans="1:12" ht="15.75" customHeight="1" x14ac:dyDescent="0.2">
      <c r="A1008" s="1" t="s">
        <v>4818</v>
      </c>
      <c r="B1008" s="1" t="s">
        <v>5178</v>
      </c>
      <c r="C1008" s="1" t="s">
        <v>1164</v>
      </c>
      <c r="D1008" s="1" t="s">
        <v>4818</v>
      </c>
      <c r="F1008" s="78" t="s">
        <v>5104</v>
      </c>
      <c r="G1008" s="1" t="s">
        <v>4828</v>
      </c>
      <c r="H1008" s="5">
        <v>1008</v>
      </c>
      <c r="I1008" s="1" t="s">
        <v>5103</v>
      </c>
      <c r="J1008" s="1" t="s">
        <v>73</v>
      </c>
      <c r="K1008" s="1" t="s">
        <v>86</v>
      </c>
      <c r="L1008" s="79" t="str">
        <f t="shared" si="0"/>
        <v>PI493727_2__Argentina_SA_SE</v>
      </c>
    </row>
    <row r="1009" spans="1:12" ht="15.75" customHeight="1" x14ac:dyDescent="0.2">
      <c r="A1009" s="1" t="s">
        <v>4820</v>
      </c>
      <c r="B1009" s="1" t="s">
        <v>1165</v>
      </c>
      <c r="C1009" s="1" t="s">
        <v>1165</v>
      </c>
      <c r="D1009" s="1" t="s">
        <v>4820</v>
      </c>
      <c r="F1009" s="78" t="s">
        <v>3781</v>
      </c>
      <c r="G1009" s="1" t="s">
        <v>3778</v>
      </c>
      <c r="H1009" s="5">
        <v>1009</v>
      </c>
      <c r="I1009" s="1" t="s">
        <v>5615</v>
      </c>
      <c r="J1009" s="1" t="s">
        <v>1577</v>
      </c>
      <c r="K1009" s="1" t="s">
        <v>1333</v>
      </c>
      <c r="L1009" s="79" t="str">
        <f t="shared" si="0"/>
        <v>PI370149_3__Soviet_Union_SU</v>
      </c>
    </row>
    <row r="1010" spans="1:12" ht="15.75" customHeight="1" x14ac:dyDescent="0.2">
      <c r="A1010" s="1" t="s">
        <v>4823</v>
      </c>
      <c r="B1010" s="1" t="s">
        <v>5139</v>
      </c>
      <c r="C1010" s="1" t="s">
        <v>1165</v>
      </c>
      <c r="D1010" s="1" t="s">
        <v>4823</v>
      </c>
      <c r="F1010" s="78" t="s">
        <v>5166</v>
      </c>
      <c r="G1010" s="1" t="s">
        <v>4833</v>
      </c>
      <c r="H1010" s="5">
        <v>1010</v>
      </c>
      <c r="I1010" s="1" t="s">
        <v>5165</v>
      </c>
      <c r="J1010" s="1" t="s">
        <v>73</v>
      </c>
      <c r="K1010" s="1" t="s">
        <v>86</v>
      </c>
      <c r="L1010" s="79" t="str">
        <f t="shared" si="0"/>
        <v>PI493729_2__Argentina_SA_SE</v>
      </c>
    </row>
    <row r="1011" spans="1:12" ht="15.75" customHeight="1" x14ac:dyDescent="0.2">
      <c r="A1011" s="1" t="s">
        <v>4826</v>
      </c>
      <c r="B1011" s="1" t="s">
        <v>1168</v>
      </c>
      <c r="C1011" s="1" t="s">
        <v>1168</v>
      </c>
      <c r="D1011" s="1" t="s">
        <v>4826</v>
      </c>
      <c r="F1011" s="78" t="s">
        <v>3326</v>
      </c>
      <c r="G1011" s="1" t="s">
        <v>3322</v>
      </c>
      <c r="H1011" s="5">
        <v>1011</v>
      </c>
      <c r="I1011" s="1" t="s">
        <v>5616</v>
      </c>
      <c r="J1011" s="1" t="s">
        <v>1918</v>
      </c>
      <c r="K1011" s="1" t="s">
        <v>1330</v>
      </c>
      <c r="L1011" s="79" t="str">
        <f t="shared" si="0"/>
        <v>PI371963_3__Uganda_A_C</v>
      </c>
    </row>
    <row r="1012" spans="1:12" ht="15.75" customHeight="1" x14ac:dyDescent="0.2">
      <c r="A1012" s="1" t="s">
        <v>4828</v>
      </c>
      <c r="B1012" s="1" t="s">
        <v>5103</v>
      </c>
      <c r="C1012" s="1" t="s">
        <v>1168</v>
      </c>
      <c r="D1012" s="1" t="s">
        <v>4828</v>
      </c>
      <c r="F1012" s="78" t="s">
        <v>5060</v>
      </c>
      <c r="G1012" s="1" t="s">
        <v>4843</v>
      </c>
      <c r="H1012" s="5">
        <v>1012</v>
      </c>
      <c r="I1012" s="1" t="s">
        <v>5058</v>
      </c>
      <c r="J1012" s="1" t="s">
        <v>73</v>
      </c>
      <c r="K1012" s="1" t="s">
        <v>86</v>
      </c>
      <c r="L1012" s="79" t="str">
        <f t="shared" si="0"/>
        <v>PI493750_2__Argentina_SA_SE</v>
      </c>
    </row>
    <row r="1013" spans="1:12" ht="15.75" customHeight="1" x14ac:dyDescent="0.2">
      <c r="A1013" s="1" t="s">
        <v>4830</v>
      </c>
      <c r="B1013" s="1" t="s">
        <v>1170</v>
      </c>
      <c r="C1013" s="1" t="s">
        <v>1170</v>
      </c>
      <c r="D1013" s="1" t="s">
        <v>4830</v>
      </c>
      <c r="F1013" s="78" t="s">
        <v>1693</v>
      </c>
      <c r="G1013" s="1" t="s">
        <v>1691</v>
      </c>
      <c r="H1013" s="5">
        <v>1013</v>
      </c>
      <c r="I1013" s="1" t="s">
        <v>5617</v>
      </c>
      <c r="J1013" s="1" t="s">
        <v>353</v>
      </c>
      <c r="K1013" s="1" t="s">
        <v>107</v>
      </c>
      <c r="L1013" s="79" t="str">
        <f t="shared" si="0"/>
        <v>PI372318_3__Nigeria_A_NW</v>
      </c>
    </row>
    <row r="1014" spans="1:12" ht="15.75" customHeight="1" x14ac:dyDescent="0.2">
      <c r="A1014" s="1" t="s">
        <v>4833</v>
      </c>
      <c r="B1014" s="1" t="s">
        <v>5165</v>
      </c>
      <c r="C1014" s="1" t="s">
        <v>1170</v>
      </c>
      <c r="D1014" s="1" t="s">
        <v>4833</v>
      </c>
      <c r="F1014" s="78" t="s">
        <v>5455</v>
      </c>
      <c r="G1014" s="1" t="s">
        <v>4285</v>
      </c>
      <c r="H1014" s="5">
        <v>1014</v>
      </c>
      <c r="I1014" s="1" t="s">
        <v>5454</v>
      </c>
      <c r="J1014" s="1" t="s">
        <v>1480</v>
      </c>
      <c r="K1014" s="1" t="s">
        <v>279</v>
      </c>
      <c r="L1014" s="79" t="str">
        <f t="shared" si="0"/>
        <v>PI497395_2__Bolivia_SA_NW</v>
      </c>
    </row>
    <row r="1015" spans="1:12" ht="15.75" customHeight="1" x14ac:dyDescent="0.2">
      <c r="A1015" s="1" t="s">
        <v>4835</v>
      </c>
      <c r="B1015" s="1" t="s">
        <v>1172</v>
      </c>
      <c r="C1015" s="1" t="s">
        <v>1172</v>
      </c>
      <c r="D1015" s="1" t="s">
        <v>4835</v>
      </c>
      <c r="F1015" s="78" t="s">
        <v>868</v>
      </c>
      <c r="G1015" s="1" t="s">
        <v>863</v>
      </c>
      <c r="H1015" s="5">
        <v>1015</v>
      </c>
      <c r="I1015" s="1" t="s">
        <v>5618</v>
      </c>
      <c r="J1015" s="1" t="s">
        <v>353</v>
      </c>
      <c r="K1015" s="1" t="s">
        <v>107</v>
      </c>
      <c r="L1015" s="79" t="str">
        <f t="shared" si="0"/>
        <v>PI372335_3__Nigeria_A_NW</v>
      </c>
    </row>
    <row r="1016" spans="1:12" ht="15.75" customHeight="1" x14ac:dyDescent="0.2">
      <c r="A1016" s="1" t="s">
        <v>4838</v>
      </c>
      <c r="B1016" s="1" t="s">
        <v>1173</v>
      </c>
      <c r="C1016" s="1" t="s">
        <v>1173</v>
      </c>
      <c r="D1016" s="1" t="s">
        <v>4838</v>
      </c>
      <c r="F1016" s="78" t="s">
        <v>1994</v>
      </c>
      <c r="G1016" s="1" t="s">
        <v>1991</v>
      </c>
      <c r="H1016" s="5">
        <v>1016</v>
      </c>
      <c r="I1016" s="1">
        <v>292271</v>
      </c>
      <c r="J1016" s="1" t="s">
        <v>73</v>
      </c>
      <c r="K1016" s="1" t="s">
        <v>86</v>
      </c>
      <c r="L1016" s="79" t="str">
        <f t="shared" si="0"/>
        <v>PI292271_1__Argentina_SA_SE</v>
      </c>
    </row>
    <row r="1017" spans="1:12" ht="15.75" customHeight="1" x14ac:dyDescent="0.2">
      <c r="A1017" s="1" t="s">
        <v>4841</v>
      </c>
      <c r="B1017" s="1" t="s">
        <v>1174</v>
      </c>
      <c r="C1017" s="1" t="s">
        <v>1174</v>
      </c>
      <c r="D1017" s="1" t="s">
        <v>4841</v>
      </c>
      <c r="F1017" s="78" t="s">
        <v>2610</v>
      </c>
      <c r="G1017" s="1" t="s">
        <v>2607</v>
      </c>
      <c r="H1017" s="5">
        <v>1017</v>
      </c>
      <c r="I1017" s="1" t="s">
        <v>5619</v>
      </c>
      <c r="J1017" s="1" t="s">
        <v>106</v>
      </c>
      <c r="K1017" s="1" t="s">
        <v>107</v>
      </c>
      <c r="L1017" s="79" t="str">
        <f t="shared" si="0"/>
        <v>PI383428_3__Senegal_A_NW</v>
      </c>
    </row>
    <row r="1018" spans="1:12" ht="15.75" customHeight="1" x14ac:dyDescent="0.2">
      <c r="A1018" s="1" t="s">
        <v>4843</v>
      </c>
      <c r="B1018" s="1" t="s">
        <v>5058</v>
      </c>
      <c r="C1018" s="1" t="s">
        <v>1174</v>
      </c>
      <c r="D1018" s="1" t="s">
        <v>4843</v>
      </c>
      <c r="F1018" s="78" t="s">
        <v>5439</v>
      </c>
      <c r="G1018" s="1" t="s">
        <v>4931</v>
      </c>
      <c r="H1018" s="5">
        <v>1018</v>
      </c>
      <c r="I1018" s="1">
        <v>497342</v>
      </c>
      <c r="J1018" s="1" t="s">
        <v>1480</v>
      </c>
      <c r="K1018" s="1" t="s">
        <v>279</v>
      </c>
      <c r="L1018" s="79" t="str">
        <f t="shared" si="0"/>
        <v>PI497342_s__Bolivia_SA_NW</v>
      </c>
    </row>
    <row r="1019" spans="1:12" ht="15.75" customHeight="1" x14ac:dyDescent="0.2">
      <c r="A1019" s="1" t="s">
        <v>4845</v>
      </c>
      <c r="B1019" s="1" t="s">
        <v>1175</v>
      </c>
      <c r="C1019" s="1" t="s">
        <v>1175</v>
      </c>
      <c r="D1019" s="1" t="s">
        <v>4845</v>
      </c>
      <c r="F1019" s="78" t="s">
        <v>3101</v>
      </c>
      <c r="G1019" s="1" t="s">
        <v>3025</v>
      </c>
      <c r="H1019" s="5">
        <v>1019</v>
      </c>
      <c r="I1019" s="1" t="s">
        <v>5620</v>
      </c>
      <c r="J1019" s="1" t="s">
        <v>906</v>
      </c>
      <c r="K1019" s="1" t="s">
        <v>1334</v>
      </c>
      <c r="L1019" s="79" t="str">
        <f t="shared" si="0"/>
        <v>PI386308_3__Israel_ME</v>
      </c>
    </row>
    <row r="1020" spans="1:12" ht="15.75" customHeight="1" x14ac:dyDescent="0.2">
      <c r="A1020" s="1" t="s">
        <v>4713</v>
      </c>
      <c r="B1020" s="1" t="s">
        <v>1176</v>
      </c>
      <c r="C1020" s="1" t="s">
        <v>1176</v>
      </c>
      <c r="D1020" s="1" t="s">
        <v>4713</v>
      </c>
      <c r="F1020" s="78" t="s">
        <v>2966</v>
      </c>
      <c r="G1020" s="1" t="s">
        <v>2963</v>
      </c>
      <c r="H1020" s="5">
        <v>1020</v>
      </c>
      <c r="I1020" s="1">
        <v>288159</v>
      </c>
      <c r="J1020" s="1" t="s">
        <v>44</v>
      </c>
      <c r="K1020" s="1" t="s">
        <v>45</v>
      </c>
      <c r="L1020" s="79" t="str">
        <f t="shared" si="0"/>
        <v>PI288159_1__India_IN</v>
      </c>
    </row>
    <row r="1021" spans="1:12" ht="15.75" customHeight="1" x14ac:dyDescent="0.2">
      <c r="A1021" s="1" t="s">
        <v>4849</v>
      </c>
      <c r="B1021" s="1" t="s">
        <v>1177</v>
      </c>
      <c r="C1021" s="1" t="s">
        <v>1177</v>
      </c>
      <c r="D1021" s="1" t="s">
        <v>4849</v>
      </c>
      <c r="F1021" s="78" t="s">
        <v>966</v>
      </c>
      <c r="G1021" s="1" t="s">
        <v>962</v>
      </c>
      <c r="H1021" s="5">
        <v>1021</v>
      </c>
      <c r="I1021" s="1" t="s">
        <v>5621</v>
      </c>
      <c r="J1021" s="1" t="s">
        <v>858</v>
      </c>
      <c r="K1021" s="1" t="s">
        <v>279</v>
      </c>
      <c r="L1021" s="79" t="str">
        <f t="shared" si="0"/>
        <v>PI393646_3__Peru_SA_NW</v>
      </c>
    </row>
    <row r="1022" spans="1:12" ht="15.75" customHeight="1" x14ac:dyDescent="0.2">
      <c r="A1022" s="1" t="s">
        <v>4837</v>
      </c>
      <c r="B1022" s="1" t="s">
        <v>1178</v>
      </c>
      <c r="C1022" s="1" t="s">
        <v>1178</v>
      </c>
      <c r="D1022" s="1" t="s">
        <v>4837</v>
      </c>
      <c r="F1022" s="78" t="s">
        <v>1998</v>
      </c>
      <c r="G1022" s="1" t="s">
        <v>1995</v>
      </c>
      <c r="H1022" s="5">
        <v>1022</v>
      </c>
      <c r="I1022" s="1">
        <v>292271</v>
      </c>
      <c r="J1022" s="1" t="s">
        <v>73</v>
      </c>
      <c r="K1022" s="1" t="s">
        <v>86</v>
      </c>
      <c r="L1022" s="79" t="str">
        <f t="shared" si="0"/>
        <v>PI292271_2__Argentina_SA_SE</v>
      </c>
    </row>
    <row r="1023" spans="1:12" ht="15.75" customHeight="1" x14ac:dyDescent="0.2">
      <c r="A1023" s="1" t="s">
        <v>4853</v>
      </c>
      <c r="B1023" s="1" t="s">
        <v>1179</v>
      </c>
      <c r="C1023" s="1" t="s">
        <v>1179</v>
      </c>
      <c r="D1023" s="1" t="s">
        <v>4853</v>
      </c>
      <c r="F1023" s="78" t="s">
        <v>1885</v>
      </c>
      <c r="G1023" s="1" t="s">
        <v>1882</v>
      </c>
      <c r="H1023" s="5">
        <v>1023</v>
      </c>
      <c r="I1023" s="1" t="s">
        <v>5622</v>
      </c>
      <c r="J1023" s="1" t="s">
        <v>353</v>
      </c>
      <c r="K1023" s="1" t="s">
        <v>107</v>
      </c>
      <c r="L1023" s="79" t="str">
        <f t="shared" si="0"/>
        <v>PI399581_3__Nigeria_A_NW</v>
      </c>
    </row>
    <row r="1024" spans="1:12" ht="15.75" customHeight="1" x14ac:dyDescent="0.2">
      <c r="A1024" s="1" t="s">
        <v>4855</v>
      </c>
      <c r="B1024" s="1" t="s">
        <v>1181</v>
      </c>
      <c r="C1024" s="1" t="s">
        <v>1181</v>
      </c>
      <c r="D1024" s="1" t="s">
        <v>4855</v>
      </c>
      <c r="F1024" s="78" t="s">
        <v>3591</v>
      </c>
      <c r="G1024" s="1" t="s">
        <v>3588</v>
      </c>
      <c r="H1024" s="5">
        <v>1024</v>
      </c>
      <c r="I1024" s="1">
        <v>313183</v>
      </c>
      <c r="J1024" s="1" t="s">
        <v>1910</v>
      </c>
      <c r="K1024" s="1" t="s">
        <v>1337</v>
      </c>
      <c r="L1024" s="79" t="str">
        <f t="shared" si="0"/>
        <v>PI313183_1__Philippines_SEA</v>
      </c>
    </row>
    <row r="1025" spans="1:12" ht="15.75" customHeight="1" x14ac:dyDescent="0.2">
      <c r="A1025" s="1" t="s">
        <v>4858</v>
      </c>
      <c r="B1025" s="1" t="s">
        <v>5121</v>
      </c>
      <c r="C1025" s="1" t="s">
        <v>1182</v>
      </c>
      <c r="D1025" s="1" t="s">
        <v>4858</v>
      </c>
      <c r="F1025" s="78" t="s">
        <v>5098</v>
      </c>
      <c r="G1025" s="1" t="s">
        <v>4415</v>
      </c>
      <c r="H1025" s="5">
        <v>1025</v>
      </c>
      <c r="I1025" s="1" t="s">
        <v>5623</v>
      </c>
      <c r="J1025" s="1" t="s">
        <v>73</v>
      </c>
      <c r="K1025" s="1" t="s">
        <v>86</v>
      </c>
      <c r="L1025" s="79" t="str">
        <f t="shared" si="0"/>
        <v>PI403772_3__Argentina_SA_SE</v>
      </c>
    </row>
    <row r="1026" spans="1:12" ht="15.75" customHeight="1" x14ac:dyDescent="0.2">
      <c r="A1026" s="1" t="s">
        <v>4860</v>
      </c>
      <c r="B1026" s="1" t="s">
        <v>5123</v>
      </c>
      <c r="C1026" s="1" t="s">
        <v>1182</v>
      </c>
      <c r="D1026" s="1" t="s">
        <v>4860</v>
      </c>
      <c r="F1026" s="78" t="s">
        <v>1826</v>
      </c>
      <c r="G1026" s="1" t="s">
        <v>1823</v>
      </c>
      <c r="H1026" s="5">
        <v>1026</v>
      </c>
      <c r="I1026" s="1">
        <v>378013</v>
      </c>
      <c r="J1026" s="1" t="s">
        <v>906</v>
      </c>
      <c r="K1026" s="1" t="s">
        <v>1334</v>
      </c>
      <c r="L1026" s="79" t="str">
        <f t="shared" si="0"/>
        <v>PI378013_1__Israel_ME</v>
      </c>
    </row>
    <row r="1027" spans="1:12" ht="15.75" customHeight="1" x14ac:dyDescent="0.2">
      <c r="A1027" s="1" t="s">
        <v>4862</v>
      </c>
      <c r="B1027" s="1" t="s">
        <v>1184</v>
      </c>
      <c r="C1027" s="1" t="s">
        <v>1184</v>
      </c>
      <c r="D1027" s="1" t="s">
        <v>4862</v>
      </c>
      <c r="F1027" s="78" t="s">
        <v>1807</v>
      </c>
      <c r="G1027" s="1" t="s">
        <v>1803</v>
      </c>
      <c r="H1027" s="5">
        <v>1027</v>
      </c>
      <c r="I1027" s="1">
        <v>475968</v>
      </c>
      <c r="J1027" s="1" t="s">
        <v>1480</v>
      </c>
      <c r="K1027" s="1" t="s">
        <v>279</v>
      </c>
      <c r="L1027" s="79" t="str">
        <f t="shared" si="0"/>
        <v>PI475968_2__Bolivia_SA_NW</v>
      </c>
    </row>
    <row r="1028" spans="1:12" ht="15.75" customHeight="1" x14ac:dyDescent="0.2">
      <c r="A1028" s="1" t="s">
        <v>4865</v>
      </c>
      <c r="B1028" s="1" t="s">
        <v>1185</v>
      </c>
      <c r="C1028" s="1" t="s">
        <v>1185</v>
      </c>
      <c r="D1028" s="1" t="s">
        <v>4865</v>
      </c>
      <c r="F1028" s="78" t="s">
        <v>2774</v>
      </c>
      <c r="G1028" s="1" t="s">
        <v>2771</v>
      </c>
      <c r="H1028" s="5">
        <v>1028</v>
      </c>
      <c r="I1028" s="1">
        <v>497489</v>
      </c>
      <c r="J1028" s="1" t="s">
        <v>877</v>
      </c>
      <c r="K1028" s="1" t="s">
        <v>86</v>
      </c>
      <c r="L1028" s="79" t="str">
        <f t="shared" si="0"/>
        <v>PI497489_s__Brazil_SA_SE</v>
      </c>
    </row>
    <row r="1029" spans="1:12" ht="15.75" customHeight="1" x14ac:dyDescent="0.2">
      <c r="A1029" s="1" t="s">
        <v>3722</v>
      </c>
      <c r="B1029" s="1" t="s">
        <v>3723</v>
      </c>
      <c r="C1029" s="1" t="s">
        <v>1186</v>
      </c>
      <c r="D1029" s="1" t="s">
        <v>3722</v>
      </c>
      <c r="F1029" s="78" t="s">
        <v>1760</v>
      </c>
      <c r="G1029" s="1" t="s">
        <v>1757</v>
      </c>
      <c r="H1029" s="5">
        <v>1029</v>
      </c>
      <c r="I1029" s="1">
        <v>475982</v>
      </c>
      <c r="J1029" s="1" t="s">
        <v>1480</v>
      </c>
      <c r="K1029" s="1" t="s">
        <v>279</v>
      </c>
      <c r="L1029" s="79" t="str">
        <f t="shared" si="0"/>
        <v>PI475982_2__Bolivia_SA_NW</v>
      </c>
    </row>
    <row r="1030" spans="1:12" ht="15.75" customHeight="1" x14ac:dyDescent="0.2">
      <c r="A1030" s="1" t="s">
        <v>2915</v>
      </c>
      <c r="B1030" s="1" t="s">
        <v>3728</v>
      </c>
      <c r="C1030" s="1" t="s">
        <v>1186</v>
      </c>
      <c r="D1030" s="1" t="s">
        <v>2915</v>
      </c>
      <c r="F1030" s="78" t="s">
        <v>4751</v>
      </c>
      <c r="G1030" s="1" t="s">
        <v>4749</v>
      </c>
      <c r="H1030" s="5">
        <v>1030</v>
      </c>
      <c r="I1030" s="1">
        <v>497495</v>
      </c>
      <c r="J1030" s="1" t="s">
        <v>877</v>
      </c>
      <c r="K1030" s="1" t="s">
        <v>86</v>
      </c>
      <c r="L1030" s="79" t="str">
        <f t="shared" si="0"/>
        <v>PI497495_s__Brazil_SA_SE</v>
      </c>
    </row>
    <row r="1031" spans="1:12" ht="15.75" customHeight="1" x14ac:dyDescent="0.2">
      <c r="A1031" s="1" t="s">
        <v>4868</v>
      </c>
      <c r="B1031" s="1" t="s">
        <v>1187</v>
      </c>
      <c r="C1031" s="1" t="s">
        <v>1187</v>
      </c>
      <c r="D1031" s="1" t="s">
        <v>4868</v>
      </c>
      <c r="F1031" s="78" t="s">
        <v>2246</v>
      </c>
      <c r="G1031" s="1" t="s">
        <v>2240</v>
      </c>
      <c r="H1031" s="5">
        <v>1031</v>
      </c>
      <c r="I1031" s="1">
        <v>476025</v>
      </c>
      <c r="J1031" s="1" t="s">
        <v>858</v>
      </c>
      <c r="K1031" s="1" t="s">
        <v>279</v>
      </c>
      <c r="L1031" s="79" t="str">
        <f t="shared" si="0"/>
        <v>PI476025_2__Peru_SA_NW</v>
      </c>
    </row>
    <row r="1032" spans="1:12" ht="15.75" customHeight="1" x14ac:dyDescent="0.2">
      <c r="A1032" s="1" t="s">
        <v>4871</v>
      </c>
      <c r="B1032" s="1" t="s">
        <v>1188</v>
      </c>
      <c r="C1032" s="1" t="s">
        <v>1188</v>
      </c>
      <c r="D1032" s="1" t="s">
        <v>4871</v>
      </c>
      <c r="F1032" s="78" t="s">
        <v>4917</v>
      </c>
      <c r="G1032" s="1" t="s">
        <v>4913</v>
      </c>
      <c r="H1032" s="5">
        <v>1032</v>
      </c>
      <c r="I1032" s="1">
        <v>497513</v>
      </c>
      <c r="J1032" s="1" t="s">
        <v>877</v>
      </c>
      <c r="K1032" s="1" t="s">
        <v>86</v>
      </c>
      <c r="L1032" s="79" t="str">
        <f t="shared" si="0"/>
        <v>PI497513_s__Brazil_SA_SE</v>
      </c>
    </row>
    <row r="1033" spans="1:12" ht="15.75" customHeight="1" x14ac:dyDescent="0.2">
      <c r="A1033" s="1" t="s">
        <v>4873</v>
      </c>
      <c r="B1033" s="1" t="s">
        <v>1189</v>
      </c>
      <c r="C1033" s="1" t="s">
        <v>1189</v>
      </c>
      <c r="D1033" s="1" t="s">
        <v>4873</v>
      </c>
      <c r="F1033" s="78" t="s">
        <v>2257</v>
      </c>
      <c r="G1033" s="1" t="s">
        <v>2252</v>
      </c>
      <c r="H1033" s="5">
        <v>1033</v>
      </c>
      <c r="I1033" s="1">
        <v>476081</v>
      </c>
      <c r="J1033" s="1" t="s">
        <v>877</v>
      </c>
      <c r="K1033" s="1" t="s">
        <v>86</v>
      </c>
      <c r="L1033" s="79" t="str">
        <f t="shared" si="0"/>
        <v>PI476081_2__Brazil_SA_SE</v>
      </c>
    </row>
    <row r="1034" spans="1:12" ht="15.75" customHeight="1" x14ac:dyDescent="0.2">
      <c r="A1034" s="1" t="s">
        <v>4875</v>
      </c>
      <c r="B1034" s="1" t="s">
        <v>1190</v>
      </c>
      <c r="C1034" s="1" t="s">
        <v>1190</v>
      </c>
      <c r="D1034" s="1" t="s">
        <v>4875</v>
      </c>
      <c r="F1034" s="78" t="s">
        <v>4957</v>
      </c>
      <c r="G1034" s="1" t="s">
        <v>4955</v>
      </c>
      <c r="H1034" s="5">
        <v>1034</v>
      </c>
      <c r="I1034" s="1">
        <v>497517</v>
      </c>
      <c r="J1034" s="1" t="s">
        <v>877</v>
      </c>
      <c r="K1034" s="1" t="s">
        <v>86</v>
      </c>
      <c r="L1034" s="79" t="str">
        <f t="shared" si="0"/>
        <v>PI497517_s__Brazil_SA_SE</v>
      </c>
    </row>
    <row r="1035" spans="1:12" ht="15.75" customHeight="1" x14ac:dyDescent="0.2">
      <c r="A1035" s="1" t="s">
        <v>4786</v>
      </c>
      <c r="B1035" s="1" t="s">
        <v>1192</v>
      </c>
      <c r="C1035" s="1" t="s">
        <v>1192</v>
      </c>
      <c r="D1035" s="1" t="s">
        <v>4786</v>
      </c>
      <c r="F1035" s="78" t="s">
        <v>1783</v>
      </c>
      <c r="G1035" s="1" t="s">
        <v>1780</v>
      </c>
      <c r="H1035" s="5">
        <v>1035</v>
      </c>
      <c r="I1035" s="1">
        <v>476089</v>
      </c>
      <c r="J1035" s="1" t="s">
        <v>877</v>
      </c>
      <c r="K1035" s="1" t="s">
        <v>86</v>
      </c>
      <c r="L1035" s="79" t="str">
        <f t="shared" si="0"/>
        <v>PI476089_2__Brazil_SA_SE</v>
      </c>
    </row>
    <row r="1036" spans="1:12" ht="15.75" customHeight="1" x14ac:dyDescent="0.2">
      <c r="A1036" s="1" t="s">
        <v>4879</v>
      </c>
      <c r="B1036" s="1" t="s">
        <v>1194</v>
      </c>
      <c r="C1036" s="1" t="s">
        <v>1194</v>
      </c>
      <c r="D1036" s="1" t="s">
        <v>4879</v>
      </c>
      <c r="F1036" s="78" t="s">
        <v>4924</v>
      </c>
      <c r="G1036" s="1" t="s">
        <v>4921</v>
      </c>
      <c r="H1036" s="5">
        <v>1036</v>
      </c>
      <c r="I1036" s="1">
        <v>497521</v>
      </c>
      <c r="J1036" s="1" t="s">
        <v>877</v>
      </c>
      <c r="K1036" s="1" t="s">
        <v>86</v>
      </c>
      <c r="L1036" s="79" t="str">
        <f t="shared" si="0"/>
        <v>PI497521_s__Brazil_SA_SE</v>
      </c>
    </row>
    <row r="1037" spans="1:12" ht="15.75" customHeight="1" x14ac:dyDescent="0.2">
      <c r="A1037" s="1" t="s">
        <v>4881</v>
      </c>
      <c r="B1037" s="1" t="s">
        <v>1195</v>
      </c>
      <c r="C1037" s="1" t="s">
        <v>1195</v>
      </c>
      <c r="D1037" s="1" t="s">
        <v>4881</v>
      </c>
      <c r="F1037" s="78" t="s">
        <v>1797</v>
      </c>
      <c r="G1037" s="1" t="s">
        <v>1794</v>
      </c>
      <c r="H1037" s="5">
        <v>1037</v>
      </c>
      <c r="I1037" s="1">
        <v>476093</v>
      </c>
      <c r="J1037" s="1" t="s">
        <v>877</v>
      </c>
      <c r="K1037" s="1" t="s">
        <v>86</v>
      </c>
      <c r="L1037" s="79" t="str">
        <f t="shared" si="0"/>
        <v>PI476093_2__Brazil_SA_SE</v>
      </c>
    </row>
    <row r="1038" spans="1:12" ht="15.75" customHeight="1" x14ac:dyDescent="0.2">
      <c r="A1038" s="1" t="s">
        <v>4780</v>
      </c>
      <c r="B1038" s="1" t="s">
        <v>1196</v>
      </c>
      <c r="C1038" s="1" t="s">
        <v>1196</v>
      </c>
      <c r="D1038" s="1" t="s">
        <v>4780</v>
      </c>
      <c r="F1038" s="78" t="s">
        <v>4894</v>
      </c>
      <c r="G1038" s="1" t="s">
        <v>4892</v>
      </c>
      <c r="H1038" s="5">
        <v>1038</v>
      </c>
      <c r="I1038" s="1">
        <v>497522</v>
      </c>
      <c r="J1038" s="1" t="s">
        <v>877</v>
      </c>
      <c r="K1038" s="1" t="s">
        <v>86</v>
      </c>
      <c r="L1038" s="79" t="str">
        <f t="shared" si="0"/>
        <v>PI497522_s__Brazil_SA_SE</v>
      </c>
    </row>
    <row r="1039" spans="1:12" ht="15.75" customHeight="1" x14ac:dyDescent="0.2">
      <c r="A1039" s="1" t="s">
        <v>4885</v>
      </c>
      <c r="B1039" s="1" t="s">
        <v>1197</v>
      </c>
      <c r="C1039" s="1" t="s">
        <v>1197</v>
      </c>
      <c r="D1039" s="1" t="s">
        <v>4885</v>
      </c>
      <c r="F1039" s="78" t="s">
        <v>2217</v>
      </c>
      <c r="G1039" s="1" t="s">
        <v>2212</v>
      </c>
      <c r="H1039" s="5">
        <v>1039</v>
      </c>
      <c r="I1039" s="1">
        <v>476156</v>
      </c>
      <c r="J1039" s="1" t="s">
        <v>858</v>
      </c>
      <c r="K1039" s="1" t="s">
        <v>279</v>
      </c>
      <c r="L1039" s="79" t="str">
        <f t="shared" si="0"/>
        <v>PI476156_s__Peru_SA_NW</v>
      </c>
    </row>
    <row r="1040" spans="1:12" ht="15.75" customHeight="1" x14ac:dyDescent="0.2">
      <c r="A1040" s="1" t="s">
        <v>4888</v>
      </c>
      <c r="B1040" s="1" t="s">
        <v>1198</v>
      </c>
      <c r="C1040" s="1" t="s">
        <v>1198</v>
      </c>
      <c r="D1040" s="1" t="s">
        <v>4888</v>
      </c>
      <c r="F1040" s="78" t="s">
        <v>3633</v>
      </c>
      <c r="G1040" s="1" t="s">
        <v>3630</v>
      </c>
      <c r="H1040" s="5">
        <v>1040</v>
      </c>
      <c r="I1040" s="1">
        <v>497588</v>
      </c>
      <c r="J1040" s="1" t="s">
        <v>1903</v>
      </c>
      <c r="K1040" s="1" t="s">
        <v>279</v>
      </c>
      <c r="L1040" s="79" t="str">
        <f t="shared" si="0"/>
        <v>PI497588_s__Ecuador_SA_NW</v>
      </c>
    </row>
    <row r="1041" spans="1:12" ht="15.75" customHeight="1" x14ac:dyDescent="0.2">
      <c r="A1041" s="1" t="s">
        <v>4720</v>
      </c>
      <c r="B1041" s="1" t="s">
        <v>1201</v>
      </c>
      <c r="C1041" s="1" t="s">
        <v>1201</v>
      </c>
      <c r="D1041" s="1" t="s">
        <v>4720</v>
      </c>
      <c r="F1041" s="78" t="s">
        <v>5472</v>
      </c>
      <c r="G1041" s="1" t="s">
        <v>4971</v>
      </c>
      <c r="H1041" s="5">
        <v>1041</v>
      </c>
      <c r="I1041" s="1">
        <v>497599</v>
      </c>
      <c r="J1041" s="1" t="s">
        <v>1903</v>
      </c>
      <c r="K1041" s="1" t="s">
        <v>279</v>
      </c>
      <c r="L1041" s="79" t="str">
        <f t="shared" si="0"/>
        <v>PI497599_s__Ecuador_SA_NW</v>
      </c>
    </row>
    <row r="1042" spans="1:12" ht="15.75" customHeight="1" x14ac:dyDescent="0.2">
      <c r="A1042" s="1" t="s">
        <v>4891</v>
      </c>
      <c r="B1042" s="1" t="s">
        <v>1203</v>
      </c>
      <c r="C1042" s="1" t="s">
        <v>1203</v>
      </c>
      <c r="D1042" s="1" t="s">
        <v>4891</v>
      </c>
      <c r="F1042" s="78" t="s">
        <v>5120</v>
      </c>
      <c r="G1042" s="1" t="s">
        <v>4652</v>
      </c>
      <c r="H1042" s="5">
        <v>1042</v>
      </c>
      <c r="I1042" s="1">
        <v>476317</v>
      </c>
      <c r="J1042" s="1" t="s">
        <v>1577</v>
      </c>
      <c r="K1042" s="1" t="s">
        <v>1333</v>
      </c>
      <c r="L1042" s="79" t="str">
        <f t="shared" si="0"/>
        <v>PI476317_2__Soviet_Union_SU</v>
      </c>
    </row>
    <row r="1043" spans="1:12" ht="15.75" customHeight="1" x14ac:dyDescent="0.2">
      <c r="A1043" s="1" t="s">
        <v>2116</v>
      </c>
      <c r="B1043" s="1" t="s">
        <v>1204</v>
      </c>
      <c r="C1043" s="1" t="s">
        <v>1204</v>
      </c>
      <c r="D1043" s="1" t="s">
        <v>2116</v>
      </c>
      <c r="F1043" s="78" t="s">
        <v>3945</v>
      </c>
      <c r="G1043" s="1" t="s">
        <v>3942</v>
      </c>
      <c r="H1043" s="5">
        <v>1043</v>
      </c>
      <c r="I1043" s="1">
        <v>497610</v>
      </c>
      <c r="J1043" s="1" t="s">
        <v>1903</v>
      </c>
      <c r="K1043" s="1" t="s">
        <v>279</v>
      </c>
      <c r="L1043" s="79" t="str">
        <f t="shared" si="0"/>
        <v>PI497610_s__Ecuador_SA_NW</v>
      </c>
    </row>
    <row r="1044" spans="1:12" ht="15.75" customHeight="1" x14ac:dyDescent="0.2">
      <c r="A1044" s="1" t="s">
        <v>4896</v>
      </c>
      <c r="B1044" s="1" t="s">
        <v>1205</v>
      </c>
      <c r="C1044" s="1" t="s">
        <v>1205</v>
      </c>
      <c r="D1044" s="1" t="s">
        <v>4896</v>
      </c>
      <c r="F1044" s="78" t="s">
        <v>5087</v>
      </c>
      <c r="G1044" s="1" t="s">
        <v>4682</v>
      </c>
      <c r="H1044" s="5">
        <v>1044</v>
      </c>
      <c r="I1044" s="1">
        <v>476829</v>
      </c>
      <c r="J1044" s="1" t="s">
        <v>236</v>
      </c>
      <c r="K1044" s="1" t="s">
        <v>253</v>
      </c>
      <c r="L1044" s="79" t="str">
        <f t="shared" si="0"/>
        <v>PI476829_2__China_CN</v>
      </c>
    </row>
    <row r="1045" spans="1:12" ht="15.75" customHeight="1" x14ac:dyDescent="0.2">
      <c r="A1045" s="1" t="s">
        <v>4898</v>
      </c>
      <c r="B1045" s="1" t="s">
        <v>1206</v>
      </c>
      <c r="C1045" s="1" t="s">
        <v>1206</v>
      </c>
      <c r="D1045" s="1" t="s">
        <v>4898</v>
      </c>
      <c r="F1045" s="78" t="s">
        <v>5346</v>
      </c>
      <c r="G1045" s="1" t="s">
        <v>4983</v>
      </c>
      <c r="H1045" s="5">
        <v>1045</v>
      </c>
      <c r="I1045" s="1">
        <v>497640</v>
      </c>
      <c r="J1045" s="1" t="s">
        <v>1903</v>
      </c>
      <c r="K1045" s="1" t="s">
        <v>279</v>
      </c>
      <c r="L1045" s="79" t="str">
        <f t="shared" si="0"/>
        <v>PI497640_s__Ecuador_SA_NW</v>
      </c>
    </row>
    <row r="1046" spans="1:12" ht="15.75" customHeight="1" x14ac:dyDescent="0.2">
      <c r="A1046" s="1" t="s">
        <v>4901</v>
      </c>
      <c r="B1046" s="1" t="s">
        <v>1208</v>
      </c>
      <c r="C1046" s="1" t="s">
        <v>1208</v>
      </c>
      <c r="D1046" s="1" t="s">
        <v>4901</v>
      </c>
      <c r="F1046" s="78" t="s">
        <v>5110</v>
      </c>
      <c r="G1046" s="1" t="s">
        <v>4685</v>
      </c>
      <c r="H1046" s="5">
        <v>1046</v>
      </c>
      <c r="I1046" s="1">
        <v>478774</v>
      </c>
      <c r="J1046" s="1" t="s">
        <v>236</v>
      </c>
      <c r="K1046" s="1" t="s">
        <v>253</v>
      </c>
      <c r="L1046" s="79" t="str">
        <f t="shared" si="0"/>
        <v>PI478774_2__China_CN</v>
      </c>
    </row>
    <row r="1047" spans="1:12" ht="15.75" customHeight="1" x14ac:dyDescent="0.2">
      <c r="A1047" s="1" t="s">
        <v>4904</v>
      </c>
      <c r="B1047" s="1" t="s">
        <v>1209</v>
      </c>
      <c r="C1047" s="1" t="s">
        <v>1209</v>
      </c>
      <c r="D1047" s="1" t="s">
        <v>4904</v>
      </c>
      <c r="F1047" s="78" t="s">
        <v>5347</v>
      </c>
      <c r="G1047" s="1" t="s">
        <v>4986</v>
      </c>
      <c r="H1047" s="5">
        <v>1047</v>
      </c>
      <c r="I1047" s="1">
        <v>497648</v>
      </c>
      <c r="J1047" s="1" t="s">
        <v>1903</v>
      </c>
      <c r="K1047" s="1" t="s">
        <v>279</v>
      </c>
      <c r="L1047" s="79" t="str">
        <f t="shared" si="0"/>
        <v>PI497648_s__Ecuador_SA_NW</v>
      </c>
    </row>
    <row r="1048" spans="1:12" ht="15.75" customHeight="1" x14ac:dyDescent="0.2">
      <c r="A1048" s="1" t="s">
        <v>1390</v>
      </c>
      <c r="B1048" s="1" t="s">
        <v>1211</v>
      </c>
      <c r="C1048" s="1" t="s">
        <v>1211</v>
      </c>
      <c r="D1048" s="1" t="s">
        <v>1390</v>
      </c>
      <c r="F1048" s="78" t="s">
        <v>5065</v>
      </c>
      <c r="G1048" s="1" t="s">
        <v>4691</v>
      </c>
      <c r="H1048" s="5">
        <v>1048</v>
      </c>
      <c r="I1048" s="1">
        <v>478775</v>
      </c>
      <c r="J1048" s="1" t="s">
        <v>236</v>
      </c>
      <c r="K1048" s="1" t="s">
        <v>253</v>
      </c>
      <c r="L1048" s="79" t="str">
        <f t="shared" si="0"/>
        <v>PI478775_2__China_CN</v>
      </c>
    </row>
    <row r="1049" spans="1:12" ht="15.75" customHeight="1" x14ac:dyDescent="0.2">
      <c r="A1049" s="1" t="s">
        <v>4907</v>
      </c>
      <c r="B1049" s="1" t="s">
        <v>1212</v>
      </c>
      <c r="C1049" s="1" t="s">
        <v>1212</v>
      </c>
      <c r="D1049" s="1" t="s">
        <v>4907</v>
      </c>
      <c r="F1049" s="78" t="s">
        <v>5378</v>
      </c>
      <c r="G1049" s="1" t="s">
        <v>4989</v>
      </c>
      <c r="H1049" s="5">
        <v>1049</v>
      </c>
      <c r="I1049" s="1">
        <v>497660</v>
      </c>
      <c r="J1049" s="1" t="s">
        <v>1903</v>
      </c>
      <c r="K1049" s="1" t="s">
        <v>279</v>
      </c>
      <c r="L1049" s="79" t="str">
        <f t="shared" si="0"/>
        <v>PI497660_s__Ecuador_SA_NW</v>
      </c>
    </row>
    <row r="1050" spans="1:12" ht="15.75" customHeight="1" x14ac:dyDescent="0.2">
      <c r="A1050" s="1" t="s">
        <v>1063</v>
      </c>
      <c r="B1050" s="1" t="s">
        <v>1064</v>
      </c>
      <c r="C1050" s="1" t="s">
        <v>1064</v>
      </c>
      <c r="D1050" s="1" t="s">
        <v>1063</v>
      </c>
      <c r="F1050" s="78" t="s">
        <v>5040</v>
      </c>
      <c r="G1050" s="1" t="s">
        <v>4427</v>
      </c>
      <c r="H1050" s="5">
        <v>1050</v>
      </c>
      <c r="I1050" s="1" t="s">
        <v>5624</v>
      </c>
      <c r="J1050" s="1" t="s">
        <v>73</v>
      </c>
      <c r="K1050" s="1" t="s">
        <v>86</v>
      </c>
      <c r="L1050" s="79" t="str">
        <f t="shared" si="0"/>
        <v>PI403813_3__Argentina_SA_SE</v>
      </c>
    </row>
    <row r="1051" spans="1:12" ht="15.75" customHeight="1" x14ac:dyDescent="0.2">
      <c r="A1051" s="1" t="s">
        <v>1388</v>
      </c>
      <c r="B1051" s="1" t="s">
        <v>1213</v>
      </c>
      <c r="C1051" s="1" t="s">
        <v>1213</v>
      </c>
      <c r="D1051" s="1" t="s">
        <v>1388</v>
      </c>
      <c r="F1051" s="78" t="s">
        <v>5419</v>
      </c>
      <c r="G1051" s="1" t="s">
        <v>4565</v>
      </c>
      <c r="H1051" s="5">
        <v>1051</v>
      </c>
      <c r="I1051" s="1">
        <v>468280</v>
      </c>
      <c r="J1051" s="1" t="s">
        <v>1480</v>
      </c>
      <c r="K1051" s="1" t="s">
        <v>279</v>
      </c>
      <c r="L1051" s="79" t="str">
        <f t="shared" si="0"/>
        <v>PI468280_1__Bolivia_SA_NW</v>
      </c>
    </row>
    <row r="1052" spans="1:12" ht="15.75" customHeight="1" x14ac:dyDescent="0.2">
      <c r="A1052" s="1" t="s">
        <v>4911</v>
      </c>
      <c r="B1052" s="1" t="s">
        <v>1216</v>
      </c>
      <c r="C1052" s="1" t="s">
        <v>1216</v>
      </c>
      <c r="D1052" s="1" t="s">
        <v>4911</v>
      </c>
      <c r="F1052" s="78" t="s">
        <v>2833</v>
      </c>
      <c r="G1052" s="1" t="s">
        <v>2830</v>
      </c>
      <c r="H1052" s="5">
        <v>1052</v>
      </c>
      <c r="I1052" s="1" t="s">
        <v>5625</v>
      </c>
      <c r="J1052" s="1" t="s">
        <v>1881</v>
      </c>
      <c r="K1052" s="1" t="s">
        <v>1337</v>
      </c>
      <c r="L1052" s="79" t="str">
        <f t="shared" si="0"/>
        <v>PI407678_3__Thailand_SEA</v>
      </c>
    </row>
    <row r="1053" spans="1:12" ht="15.75" customHeight="1" x14ac:dyDescent="0.2">
      <c r="A1053" s="1" t="s">
        <v>4914</v>
      </c>
      <c r="B1053" s="1" t="s">
        <v>1217</v>
      </c>
      <c r="C1053" s="1" t="s">
        <v>1217</v>
      </c>
      <c r="D1053" s="1" t="s">
        <v>4914</v>
      </c>
      <c r="F1053" s="78" t="s">
        <v>5429</v>
      </c>
      <c r="G1053" s="1" t="s">
        <v>4619</v>
      </c>
      <c r="H1053" s="5">
        <v>1053</v>
      </c>
      <c r="I1053" s="1">
        <v>475971</v>
      </c>
      <c r="J1053" s="1" t="s">
        <v>1480</v>
      </c>
      <c r="K1053" s="1" t="s">
        <v>279</v>
      </c>
      <c r="L1053" s="79" t="str">
        <f t="shared" si="0"/>
        <v>PI475971_1__Bolivia_SA_NW</v>
      </c>
    </row>
    <row r="1054" spans="1:12" ht="15.75" customHeight="1" x14ac:dyDescent="0.2">
      <c r="A1054" s="1" t="s">
        <v>4916</v>
      </c>
      <c r="B1054" s="1" t="s">
        <v>1219</v>
      </c>
      <c r="C1054" s="1" t="s">
        <v>1219</v>
      </c>
      <c r="D1054" s="1" t="s">
        <v>4916</v>
      </c>
      <c r="F1054" s="78" t="s">
        <v>5386</v>
      </c>
      <c r="G1054" s="1" t="s">
        <v>4457</v>
      </c>
      <c r="H1054" s="5">
        <v>1054</v>
      </c>
      <c r="I1054" s="1" t="s">
        <v>5626</v>
      </c>
      <c r="J1054" s="1" t="s">
        <v>906</v>
      </c>
      <c r="K1054" s="1" t="s">
        <v>1334</v>
      </c>
      <c r="L1054" s="79" t="str">
        <f t="shared" si="0"/>
        <v>PI414999_3__Israel_ME</v>
      </c>
    </row>
    <row r="1055" spans="1:12" ht="15.75" customHeight="1" x14ac:dyDescent="0.2">
      <c r="A1055" s="1" t="s">
        <v>3933</v>
      </c>
      <c r="B1055" s="1" t="s">
        <v>1220</v>
      </c>
      <c r="C1055" s="1" t="s">
        <v>1220</v>
      </c>
      <c r="D1055" s="1" t="s">
        <v>3933</v>
      </c>
      <c r="F1055" s="78" t="s">
        <v>4002</v>
      </c>
      <c r="G1055" s="1" t="s">
        <v>3998</v>
      </c>
      <c r="H1055" s="5">
        <v>1055</v>
      </c>
      <c r="I1055" s="1">
        <v>476824</v>
      </c>
      <c r="J1055" s="1" t="s">
        <v>236</v>
      </c>
      <c r="K1055" s="1" t="s">
        <v>253</v>
      </c>
      <c r="L1055" s="79" t="str">
        <f t="shared" si="0"/>
        <v>PI476824_1__China_CN</v>
      </c>
    </row>
    <row r="1056" spans="1:12" ht="15.75" customHeight="1" x14ac:dyDescent="0.2">
      <c r="A1056" s="1" t="s">
        <v>920</v>
      </c>
      <c r="B1056" s="1" t="s">
        <v>921</v>
      </c>
      <c r="C1056" s="1" t="s">
        <v>921</v>
      </c>
      <c r="D1056" s="1" t="s">
        <v>920</v>
      </c>
      <c r="F1056" s="78" t="s">
        <v>1732</v>
      </c>
      <c r="G1056" s="1" t="s">
        <v>1730</v>
      </c>
      <c r="H1056" s="5">
        <v>1056</v>
      </c>
      <c r="I1056" s="1">
        <v>502120</v>
      </c>
      <c r="J1056" s="1" t="s">
        <v>858</v>
      </c>
      <c r="K1056" s="1" t="s">
        <v>279</v>
      </c>
      <c r="L1056" s="79" t="str">
        <f t="shared" si="0"/>
        <v>PI502120_s__Peru_SA_NW</v>
      </c>
    </row>
    <row r="1057" spans="1:12" ht="15.75" customHeight="1" x14ac:dyDescent="0.2">
      <c r="A1057" s="1" t="s">
        <v>4922</v>
      </c>
      <c r="B1057" s="1" t="s">
        <v>1221</v>
      </c>
      <c r="C1057" s="1" t="s">
        <v>1221</v>
      </c>
      <c r="D1057" s="1" t="s">
        <v>4922</v>
      </c>
      <c r="F1057" s="78" t="s">
        <v>4469</v>
      </c>
      <c r="G1057" s="1" t="s">
        <v>3208</v>
      </c>
      <c r="H1057" s="5">
        <v>1057</v>
      </c>
      <c r="I1057" s="1">
        <v>493595</v>
      </c>
      <c r="J1057" s="1" t="s">
        <v>73</v>
      </c>
      <c r="K1057" s="1" t="s">
        <v>86</v>
      </c>
      <c r="L1057" s="79" t="str">
        <f t="shared" si="0"/>
        <v>PI493595_1__Argentina_SA_SE</v>
      </c>
    </row>
    <row r="1058" spans="1:12" ht="15.75" customHeight="1" x14ac:dyDescent="0.2">
      <c r="A1058" s="1" t="s">
        <v>4925</v>
      </c>
      <c r="B1058" s="1" t="s">
        <v>1223</v>
      </c>
      <c r="C1058" s="1" t="s">
        <v>1223</v>
      </c>
      <c r="D1058" s="1" t="s">
        <v>4925</v>
      </c>
      <c r="F1058" s="78" t="s">
        <v>5482</v>
      </c>
      <c r="G1058" s="1" t="s">
        <v>3939</v>
      </c>
      <c r="H1058" s="5">
        <v>1058</v>
      </c>
      <c r="I1058" s="1">
        <v>502126</v>
      </c>
      <c r="J1058" s="1" t="s">
        <v>858</v>
      </c>
      <c r="K1058" s="1" t="s">
        <v>279</v>
      </c>
      <c r="L1058" s="79" t="str">
        <f t="shared" si="0"/>
        <v>PI502126_s__Peru_SA_NW</v>
      </c>
    </row>
    <row r="1059" spans="1:12" ht="15.75" customHeight="1" x14ac:dyDescent="0.2">
      <c r="A1059" s="1" t="s">
        <v>4927</v>
      </c>
      <c r="B1059" s="1" t="s">
        <v>1224</v>
      </c>
      <c r="C1059" s="1" t="s">
        <v>1224</v>
      </c>
      <c r="D1059" s="1" t="s">
        <v>4927</v>
      </c>
      <c r="F1059" s="78" t="s">
        <v>4798</v>
      </c>
      <c r="G1059" s="1" t="s">
        <v>4794</v>
      </c>
      <c r="H1059" s="5">
        <v>1059</v>
      </c>
      <c r="I1059" s="1">
        <v>493693</v>
      </c>
      <c r="J1059" s="1" t="s">
        <v>73</v>
      </c>
      <c r="K1059" s="1" t="s">
        <v>86</v>
      </c>
      <c r="L1059" s="79" t="str">
        <f t="shared" si="0"/>
        <v>PI493693_1__Argentina_SA_SE</v>
      </c>
    </row>
    <row r="1060" spans="1:12" ht="15.75" customHeight="1" x14ac:dyDescent="0.2">
      <c r="A1060" s="1" t="s">
        <v>4929</v>
      </c>
      <c r="B1060" s="1" t="s">
        <v>1227</v>
      </c>
      <c r="C1060" s="1" t="s">
        <v>1227</v>
      </c>
      <c r="D1060" s="1" t="s">
        <v>4929</v>
      </c>
      <c r="F1060" s="78" t="s">
        <v>3720</v>
      </c>
      <c r="G1060" s="1" t="s">
        <v>2911</v>
      </c>
      <c r="H1060" s="5">
        <v>1060</v>
      </c>
      <c r="I1060" s="1">
        <v>504614</v>
      </c>
      <c r="J1060" s="1" t="s">
        <v>1924</v>
      </c>
      <c r="K1060" s="1" t="s">
        <v>279</v>
      </c>
      <c r="L1060" s="79" t="str">
        <f t="shared" si="0"/>
        <v>PI504614_s__Colombia_SA_NW</v>
      </c>
    </row>
    <row r="1061" spans="1:12" ht="15.75" customHeight="1" x14ac:dyDescent="0.2">
      <c r="A1061" s="1" t="s">
        <v>3152</v>
      </c>
      <c r="B1061" s="1" t="s">
        <v>1228</v>
      </c>
      <c r="C1061" s="1" t="s">
        <v>1228</v>
      </c>
      <c r="D1061" s="1" t="s">
        <v>3152</v>
      </c>
      <c r="F1061" s="78" t="s">
        <v>5122</v>
      </c>
      <c r="G1061" s="1" t="s">
        <v>4858</v>
      </c>
      <c r="H1061" s="5">
        <v>1061</v>
      </c>
      <c r="I1061" s="1">
        <v>493830</v>
      </c>
      <c r="J1061" s="1" t="s">
        <v>73</v>
      </c>
      <c r="K1061" s="1" t="s">
        <v>86</v>
      </c>
      <c r="L1061" s="79" t="str">
        <f t="shared" si="0"/>
        <v>PI493830_1__Argentina_SA_SE</v>
      </c>
    </row>
    <row r="1062" spans="1:12" ht="15.75" customHeight="1" x14ac:dyDescent="0.2">
      <c r="A1062" s="1" t="s">
        <v>4931</v>
      </c>
      <c r="B1062" s="1" t="s">
        <v>1229</v>
      </c>
      <c r="C1062" s="1" t="s">
        <v>1229</v>
      </c>
      <c r="D1062" s="1" t="s">
        <v>4931</v>
      </c>
      <c r="F1062" s="78" t="s">
        <v>5286</v>
      </c>
      <c r="G1062" s="1" t="s">
        <v>5024</v>
      </c>
      <c r="H1062" s="5">
        <v>1062</v>
      </c>
      <c r="I1062" s="1">
        <v>508278</v>
      </c>
      <c r="J1062" s="1" t="s">
        <v>1660</v>
      </c>
      <c r="K1062" s="1" t="s">
        <v>1335</v>
      </c>
      <c r="L1062" s="79" t="str">
        <f t="shared" si="0"/>
        <v>PI508278_s__United_States_NA</v>
      </c>
    </row>
    <row r="1063" spans="1:12" ht="15.75" customHeight="1" x14ac:dyDescent="0.2">
      <c r="A1063" s="1" t="s">
        <v>4934</v>
      </c>
      <c r="B1063" s="1" t="s">
        <v>1230</v>
      </c>
      <c r="C1063" s="1" t="s">
        <v>1230</v>
      </c>
      <c r="D1063" s="1" t="s">
        <v>4934</v>
      </c>
      <c r="F1063" s="78" t="s">
        <v>3725</v>
      </c>
      <c r="G1063" s="1" t="s">
        <v>3722</v>
      </c>
      <c r="H1063" s="5">
        <v>1063</v>
      </c>
      <c r="I1063" s="1">
        <v>493850</v>
      </c>
      <c r="J1063" s="1" t="s">
        <v>73</v>
      </c>
      <c r="K1063" s="1" t="s">
        <v>86</v>
      </c>
      <c r="L1063" s="79" t="str">
        <f t="shared" si="0"/>
        <v>PI493850_1__Argentina_SA_SE</v>
      </c>
    </row>
    <row r="1064" spans="1:12" ht="15.75" customHeight="1" x14ac:dyDescent="0.2">
      <c r="A1064" s="1" t="s">
        <v>4936</v>
      </c>
      <c r="B1064" s="1" t="s">
        <v>1233</v>
      </c>
      <c r="C1064" s="1" t="s">
        <v>1233</v>
      </c>
      <c r="D1064" s="1" t="s">
        <v>4936</v>
      </c>
      <c r="F1064" s="78" t="s">
        <v>4016</v>
      </c>
      <c r="G1064" s="1" t="s">
        <v>4013</v>
      </c>
      <c r="H1064" s="5">
        <v>1064</v>
      </c>
      <c r="I1064" s="1">
        <v>512247</v>
      </c>
      <c r="J1064" s="1" t="s">
        <v>236</v>
      </c>
      <c r="K1064" s="1" t="s">
        <v>253</v>
      </c>
      <c r="L1064" s="79" t="str">
        <f t="shared" si="0"/>
        <v>PI512247_s__China_CN</v>
      </c>
    </row>
    <row r="1065" spans="1:12" ht="15.75" customHeight="1" x14ac:dyDescent="0.2">
      <c r="A1065" s="1" t="s">
        <v>4939</v>
      </c>
      <c r="B1065" s="1" t="s">
        <v>1234</v>
      </c>
      <c r="C1065" s="1" t="s">
        <v>1234</v>
      </c>
      <c r="D1065" s="1" t="s">
        <v>4939</v>
      </c>
      <c r="F1065" s="78" t="s">
        <v>5380</v>
      </c>
      <c r="G1065" s="1" t="s">
        <v>4973</v>
      </c>
      <c r="H1065" s="5">
        <v>1065</v>
      </c>
      <c r="I1065" s="1">
        <v>497631</v>
      </c>
      <c r="J1065" s="1" t="s">
        <v>1903</v>
      </c>
      <c r="K1065" s="1" t="s">
        <v>279</v>
      </c>
      <c r="L1065" s="79" t="str">
        <f t="shared" si="0"/>
        <v>PI497631_1__Ecuador_SA_NW</v>
      </c>
    </row>
    <row r="1066" spans="1:12" ht="15.75" customHeight="1" x14ac:dyDescent="0.2">
      <c r="A1066" s="1" t="s">
        <v>4285</v>
      </c>
      <c r="B1066" s="1" t="s">
        <v>5454</v>
      </c>
      <c r="C1066" s="1" t="s">
        <v>1234</v>
      </c>
      <c r="D1066" s="1" t="s">
        <v>4285</v>
      </c>
      <c r="F1066" s="78" t="s">
        <v>1557</v>
      </c>
      <c r="G1066" s="1" t="s">
        <v>1555</v>
      </c>
      <c r="H1066" s="5">
        <v>1066</v>
      </c>
      <c r="I1066" s="1">
        <v>512251</v>
      </c>
      <c r="J1066" s="1" t="s">
        <v>236</v>
      </c>
      <c r="K1066" s="1" t="s">
        <v>253</v>
      </c>
      <c r="L1066" s="79" t="str">
        <f t="shared" si="0"/>
        <v>PI512251_s__China_CN</v>
      </c>
    </row>
    <row r="1067" spans="1:12" ht="15.75" customHeight="1" x14ac:dyDescent="0.2">
      <c r="A1067" s="1" t="s">
        <v>4283</v>
      </c>
      <c r="B1067" s="1" t="s">
        <v>5456</v>
      </c>
      <c r="C1067" s="1" t="s">
        <v>1234</v>
      </c>
      <c r="D1067" s="1" t="s">
        <v>4283</v>
      </c>
      <c r="F1067" s="78" t="s">
        <v>5353</v>
      </c>
      <c r="G1067" s="1" t="s">
        <v>4978</v>
      </c>
      <c r="H1067" s="5">
        <v>1067</v>
      </c>
      <c r="I1067" s="1">
        <v>497639</v>
      </c>
      <c r="J1067" s="1" t="s">
        <v>1903</v>
      </c>
      <c r="K1067" s="1" t="s">
        <v>279</v>
      </c>
      <c r="L1067" s="79" t="str">
        <f t="shared" si="0"/>
        <v>PI497639_1__Ecuador_SA_NW</v>
      </c>
    </row>
    <row r="1068" spans="1:12" ht="15.75" customHeight="1" x14ac:dyDescent="0.2">
      <c r="A1068" s="1" t="s">
        <v>4942</v>
      </c>
      <c r="B1068" s="1" t="s">
        <v>1236</v>
      </c>
      <c r="C1068" s="1" t="s">
        <v>1236</v>
      </c>
      <c r="D1068" s="1" t="s">
        <v>4942</v>
      </c>
      <c r="F1068" s="78" t="s">
        <v>1941</v>
      </c>
      <c r="G1068" s="1" t="s">
        <v>1939</v>
      </c>
      <c r="H1068" s="5">
        <v>1068</v>
      </c>
      <c r="I1068" s="1">
        <v>512273</v>
      </c>
      <c r="J1068" s="1" t="s">
        <v>236</v>
      </c>
      <c r="K1068" s="1" t="s">
        <v>253</v>
      </c>
      <c r="L1068" s="79" t="str">
        <f t="shared" si="0"/>
        <v>PI512273_s__China_CN</v>
      </c>
    </row>
    <row r="1069" spans="1:12" ht="15.75" customHeight="1" x14ac:dyDescent="0.2">
      <c r="A1069" s="1" t="s">
        <v>4944</v>
      </c>
      <c r="B1069" s="1" t="s">
        <v>1237</v>
      </c>
      <c r="C1069" s="1" t="s">
        <v>1237</v>
      </c>
      <c r="D1069" s="1" t="s">
        <v>4944</v>
      </c>
      <c r="F1069" s="78" t="s">
        <v>5368</v>
      </c>
      <c r="G1069" s="1" t="s">
        <v>4995</v>
      </c>
      <c r="H1069" s="5">
        <v>1069</v>
      </c>
      <c r="I1069" s="1">
        <v>501987</v>
      </c>
      <c r="J1069" s="1" t="s">
        <v>858</v>
      </c>
      <c r="K1069" s="1" t="s">
        <v>279</v>
      </c>
      <c r="L1069" s="79" t="str">
        <f t="shared" si="0"/>
        <v>PI501987_1__Peru_SA_NW</v>
      </c>
    </row>
    <row r="1070" spans="1:12" ht="15.75" customHeight="1" x14ac:dyDescent="0.2">
      <c r="A1070" s="1" t="s">
        <v>4946</v>
      </c>
      <c r="B1070" s="1" t="s">
        <v>1238</v>
      </c>
      <c r="C1070" s="1" t="s">
        <v>1238</v>
      </c>
      <c r="D1070" s="1" t="s">
        <v>4946</v>
      </c>
      <c r="F1070" s="78" t="s">
        <v>1737</v>
      </c>
      <c r="G1070" s="1" t="s">
        <v>1734</v>
      </c>
      <c r="H1070" s="5">
        <v>1070</v>
      </c>
      <c r="I1070" s="1" t="s">
        <v>1735</v>
      </c>
      <c r="J1070" s="1" t="s">
        <v>1660</v>
      </c>
      <c r="K1070" s="1" t="s">
        <v>1335</v>
      </c>
      <c r="L1070" s="79" t="str">
        <f t="shared" si="0"/>
        <v>FL07_s__United_States_NA</v>
      </c>
    </row>
    <row r="1071" spans="1:12" ht="15.75" customHeight="1" x14ac:dyDescent="0.2">
      <c r="A1071" s="1" t="s">
        <v>4950</v>
      </c>
      <c r="B1071" s="1" t="s">
        <v>1239</v>
      </c>
      <c r="C1071" s="1" t="s">
        <v>1239</v>
      </c>
      <c r="D1071" s="1" t="s">
        <v>4950</v>
      </c>
      <c r="F1071" s="78" t="s">
        <v>1716</v>
      </c>
      <c r="G1071" s="1" t="s">
        <v>1714</v>
      </c>
      <c r="H1071" s="5">
        <v>1071</v>
      </c>
      <c r="I1071" s="1" t="s">
        <v>1299</v>
      </c>
      <c r="J1071" s="1" t="s">
        <v>1660</v>
      </c>
      <c r="K1071" s="1" t="s">
        <v>1335</v>
      </c>
      <c r="L1071" s="79" t="str">
        <f t="shared" si="0"/>
        <v>redriver_s__United_States_NA</v>
      </c>
    </row>
    <row r="1072" spans="1:12" ht="15.75" customHeight="1" x14ac:dyDescent="0.2">
      <c r="A1072" s="1" t="s">
        <v>4952</v>
      </c>
      <c r="B1072" s="1" t="s">
        <v>1240</v>
      </c>
      <c r="C1072" s="1" t="s">
        <v>1240</v>
      </c>
      <c r="D1072" s="1" t="s">
        <v>4952</v>
      </c>
      <c r="F1072" s="78" t="s">
        <v>5212</v>
      </c>
      <c r="G1072" s="1" t="s">
        <v>2097</v>
      </c>
      <c r="H1072" s="5">
        <v>1072</v>
      </c>
      <c r="I1072" s="1" t="s">
        <v>5627</v>
      </c>
      <c r="J1072" s="1" t="s">
        <v>1660</v>
      </c>
      <c r="K1072" s="1" t="s">
        <v>1335</v>
      </c>
      <c r="L1072" s="79" t="str">
        <f t="shared" si="0"/>
        <v>TamrunOL-11_s__United_States_NA</v>
      </c>
    </row>
    <row r="1073" spans="1:12" ht="15.75" customHeight="1" x14ac:dyDescent="0.2">
      <c r="A1073" s="1" t="s">
        <v>4954</v>
      </c>
      <c r="B1073" s="1" t="s">
        <v>1242</v>
      </c>
      <c r="C1073" s="1" t="s">
        <v>1242</v>
      </c>
      <c r="D1073" s="1" t="s">
        <v>4954</v>
      </c>
      <c r="F1073" s="78" t="s">
        <v>2972</v>
      </c>
      <c r="G1073" s="1" t="s">
        <v>2969</v>
      </c>
      <c r="H1073" s="5">
        <v>1073</v>
      </c>
      <c r="I1073" s="1">
        <v>288159</v>
      </c>
      <c r="J1073" s="1" t="s">
        <v>44</v>
      </c>
      <c r="K1073" s="1" t="s">
        <v>45</v>
      </c>
      <c r="L1073" s="79" t="str">
        <f t="shared" si="0"/>
        <v>PI288159_2__India_IN</v>
      </c>
    </row>
    <row r="1074" spans="1:12" ht="15.75" customHeight="1" x14ac:dyDescent="0.2">
      <c r="A1074" s="1" t="s">
        <v>4958</v>
      </c>
      <c r="B1074" s="1" t="s">
        <v>1243</v>
      </c>
      <c r="C1074" s="1" t="s">
        <v>1243</v>
      </c>
      <c r="D1074" s="1" t="s">
        <v>4958</v>
      </c>
      <c r="F1074" s="78" t="s">
        <v>5108</v>
      </c>
      <c r="G1074" s="1" t="s">
        <v>4757</v>
      </c>
      <c r="H1074" s="5">
        <v>1074</v>
      </c>
      <c r="I1074" s="1">
        <v>493356</v>
      </c>
      <c r="J1074" s="1" t="s">
        <v>73</v>
      </c>
      <c r="K1074" s="1" t="s">
        <v>86</v>
      </c>
      <c r="L1074" s="79" t="str">
        <f t="shared" si="0"/>
        <v>PI493356_s__Argentina_SA_SE</v>
      </c>
    </row>
    <row r="1075" spans="1:12" ht="15.75" customHeight="1" x14ac:dyDescent="0.2">
      <c r="A1075" s="1" t="s">
        <v>3536</v>
      </c>
      <c r="B1075" s="1" t="s">
        <v>1245</v>
      </c>
      <c r="C1075" s="1" t="s">
        <v>1245</v>
      </c>
      <c r="D1075" s="1" t="s">
        <v>3536</v>
      </c>
      <c r="F1075" s="78" t="s">
        <v>5401</v>
      </c>
      <c r="G1075" s="1" t="s">
        <v>4991</v>
      </c>
      <c r="H1075" s="5">
        <v>1075</v>
      </c>
      <c r="I1075" s="1">
        <v>501272</v>
      </c>
      <c r="J1075" s="1" t="s">
        <v>858</v>
      </c>
      <c r="K1075" s="1" t="s">
        <v>279</v>
      </c>
      <c r="L1075" s="79" t="str">
        <f t="shared" si="0"/>
        <v>PI501272_s__Peru_SA_NW</v>
      </c>
    </row>
    <row r="1076" spans="1:12" ht="15.75" customHeight="1" x14ac:dyDescent="0.2">
      <c r="A1076" s="1" t="s">
        <v>4960</v>
      </c>
      <c r="B1076" s="1" t="s">
        <v>1246</v>
      </c>
      <c r="C1076" s="1" t="s">
        <v>1246</v>
      </c>
      <c r="D1076" s="1" t="s">
        <v>4960</v>
      </c>
      <c r="F1076" s="78" t="s">
        <v>5105</v>
      </c>
      <c r="G1076" s="1" t="s">
        <v>4759</v>
      </c>
      <c r="H1076" s="5">
        <v>1076</v>
      </c>
      <c r="I1076" s="1">
        <v>493358</v>
      </c>
      <c r="J1076" s="1" t="s">
        <v>73</v>
      </c>
      <c r="K1076" s="1" t="s">
        <v>86</v>
      </c>
      <c r="L1076" s="79" t="str">
        <f t="shared" si="0"/>
        <v>PI493358_1__Argentina_SA_SE</v>
      </c>
    </row>
    <row r="1077" spans="1:12" ht="15.75" customHeight="1" x14ac:dyDescent="0.2">
      <c r="A1077" s="1" t="s">
        <v>4276</v>
      </c>
      <c r="B1077" s="1" t="s">
        <v>1247</v>
      </c>
      <c r="C1077" s="1" t="s">
        <v>1247</v>
      </c>
      <c r="D1077" s="1" t="s">
        <v>4276</v>
      </c>
      <c r="F1077" s="78" t="s">
        <v>5304</v>
      </c>
      <c r="G1077" s="1" t="s">
        <v>4648</v>
      </c>
      <c r="H1077" s="5">
        <v>1077</v>
      </c>
      <c r="I1077" s="1">
        <v>501280</v>
      </c>
      <c r="J1077" s="1" t="s">
        <v>858</v>
      </c>
      <c r="K1077" s="1" t="s">
        <v>279</v>
      </c>
      <c r="L1077" s="79" t="str">
        <f t="shared" si="0"/>
        <v>PI501280_s__Peru_SA_NW</v>
      </c>
    </row>
    <row r="1078" spans="1:12" ht="15.75" customHeight="1" x14ac:dyDescent="0.2">
      <c r="A1078" s="1" t="s">
        <v>4289</v>
      </c>
      <c r="B1078" s="1" t="s">
        <v>1248</v>
      </c>
      <c r="C1078" s="1" t="s">
        <v>1248</v>
      </c>
      <c r="D1078" s="1" t="s">
        <v>4289</v>
      </c>
      <c r="F1078" s="78" t="s">
        <v>5129</v>
      </c>
      <c r="G1078" s="1" t="s">
        <v>3535</v>
      </c>
      <c r="H1078" s="5">
        <v>1078</v>
      </c>
      <c r="I1078" s="1">
        <v>493380</v>
      </c>
      <c r="J1078" s="1" t="s">
        <v>73</v>
      </c>
      <c r="K1078" s="1" t="s">
        <v>86</v>
      </c>
      <c r="L1078" s="79" t="str">
        <f t="shared" si="0"/>
        <v>PI493380_s__Argentina_SA_SE</v>
      </c>
    </row>
    <row r="1079" spans="1:12" ht="15.75" customHeight="1" x14ac:dyDescent="0.2">
      <c r="A1079" s="1" t="s">
        <v>2771</v>
      </c>
      <c r="B1079" s="1" t="s">
        <v>1250</v>
      </c>
      <c r="C1079" s="1" t="s">
        <v>1250</v>
      </c>
      <c r="D1079" s="1" t="s">
        <v>2771</v>
      </c>
      <c r="F1079" s="78" t="s">
        <v>5298</v>
      </c>
      <c r="G1079" s="1" t="s">
        <v>4993</v>
      </c>
      <c r="H1079" s="5">
        <v>1079</v>
      </c>
      <c r="I1079" s="1">
        <v>501286</v>
      </c>
      <c r="J1079" s="1" t="s">
        <v>858</v>
      </c>
      <c r="K1079" s="1" t="s">
        <v>279</v>
      </c>
      <c r="L1079" s="79" t="str">
        <f t="shared" si="0"/>
        <v>PI501286_s__Peru_SA_NW</v>
      </c>
    </row>
    <row r="1080" spans="1:12" ht="15.75" customHeight="1" x14ac:dyDescent="0.2">
      <c r="A1080" s="1" t="s">
        <v>4749</v>
      </c>
      <c r="B1080" s="1" t="s">
        <v>1251</v>
      </c>
      <c r="C1080" s="1" t="s">
        <v>1251</v>
      </c>
      <c r="D1080" s="1" t="s">
        <v>4749</v>
      </c>
      <c r="F1080" s="78" t="s">
        <v>5130</v>
      </c>
      <c r="G1080" s="1" t="s">
        <v>3540</v>
      </c>
      <c r="H1080" s="5">
        <v>1080</v>
      </c>
      <c r="I1080" s="1">
        <v>493381</v>
      </c>
      <c r="J1080" s="1" t="s">
        <v>73</v>
      </c>
      <c r="K1080" s="1" t="s">
        <v>86</v>
      </c>
      <c r="L1080" s="79" t="str">
        <f t="shared" si="0"/>
        <v>PI493381_s__Argentina_SA_SE</v>
      </c>
    </row>
    <row r="1081" spans="1:12" ht="15.75" customHeight="1" x14ac:dyDescent="0.2">
      <c r="A1081" s="1" t="s">
        <v>4913</v>
      </c>
      <c r="B1081" s="1" t="s">
        <v>1253</v>
      </c>
      <c r="C1081" s="1" t="s">
        <v>1253</v>
      </c>
      <c r="D1081" s="1" t="s">
        <v>4913</v>
      </c>
      <c r="F1081" s="78" t="s">
        <v>5360</v>
      </c>
      <c r="G1081" s="1" t="s">
        <v>5000</v>
      </c>
      <c r="H1081" s="5">
        <v>1081</v>
      </c>
      <c r="I1081" s="1">
        <v>501995</v>
      </c>
      <c r="J1081" s="1" t="s">
        <v>858</v>
      </c>
      <c r="K1081" s="1" t="s">
        <v>279</v>
      </c>
      <c r="L1081" s="79" t="str">
        <f t="shared" si="0"/>
        <v>PI501995_s__Peru_SA_NW</v>
      </c>
    </row>
    <row r="1082" spans="1:12" ht="15.75" customHeight="1" x14ac:dyDescent="0.2">
      <c r="A1082" s="1" t="s">
        <v>4955</v>
      </c>
      <c r="B1082" s="1" t="s">
        <v>1254</v>
      </c>
      <c r="C1082" s="1" t="s">
        <v>1254</v>
      </c>
      <c r="D1082" s="1" t="s">
        <v>4955</v>
      </c>
      <c r="F1082" s="78" t="s">
        <v>5029</v>
      </c>
      <c r="G1082" s="1" t="s">
        <v>2749</v>
      </c>
      <c r="H1082" s="5">
        <v>1082</v>
      </c>
      <c r="I1082" s="1">
        <v>493396</v>
      </c>
      <c r="J1082" s="1" t="s">
        <v>73</v>
      </c>
      <c r="K1082" s="1" t="s">
        <v>86</v>
      </c>
      <c r="L1082" s="79" t="str">
        <f t="shared" si="0"/>
        <v>PI493396_s__Argentina_SA_SE</v>
      </c>
    </row>
    <row r="1083" spans="1:12" ht="15.75" customHeight="1" x14ac:dyDescent="0.2">
      <c r="A1083" s="1" t="s">
        <v>4921</v>
      </c>
      <c r="B1083" s="1" t="s">
        <v>1255</v>
      </c>
      <c r="C1083" s="1" t="s">
        <v>1255</v>
      </c>
      <c r="D1083" s="1" t="s">
        <v>4921</v>
      </c>
      <c r="F1083" s="78" t="s">
        <v>5302</v>
      </c>
      <c r="G1083" s="1" t="s">
        <v>4644</v>
      </c>
      <c r="H1083" s="5">
        <v>1083</v>
      </c>
      <c r="I1083" s="1">
        <v>502018</v>
      </c>
      <c r="J1083" s="1" t="s">
        <v>858</v>
      </c>
      <c r="K1083" s="1" t="s">
        <v>279</v>
      </c>
      <c r="L1083" s="79" t="str">
        <f t="shared" si="0"/>
        <v>PI502018_s__Peru_SA_NW</v>
      </c>
    </row>
    <row r="1084" spans="1:12" ht="15.75" customHeight="1" x14ac:dyDescent="0.2">
      <c r="A1084" s="1" t="s">
        <v>4892</v>
      </c>
      <c r="B1084" s="1" t="s">
        <v>1256</v>
      </c>
      <c r="C1084" s="1" t="s">
        <v>1256</v>
      </c>
      <c r="D1084" s="1" t="s">
        <v>4892</v>
      </c>
      <c r="F1084" s="78" t="s">
        <v>5084</v>
      </c>
      <c r="G1084" s="1" t="s">
        <v>4765</v>
      </c>
      <c r="H1084" s="5">
        <v>1084</v>
      </c>
      <c r="I1084" s="1">
        <v>493420</v>
      </c>
      <c r="J1084" s="1" t="s">
        <v>73</v>
      </c>
      <c r="K1084" s="1" t="s">
        <v>86</v>
      </c>
      <c r="L1084" s="79" t="str">
        <f t="shared" si="0"/>
        <v>PI493420_s__Argentina_SA_SE</v>
      </c>
    </row>
    <row r="1085" spans="1:12" ht="15.75" customHeight="1" x14ac:dyDescent="0.2">
      <c r="A1085" s="1" t="s">
        <v>3630</v>
      </c>
      <c r="B1085" s="1" t="s">
        <v>1258</v>
      </c>
      <c r="C1085" s="1" t="s">
        <v>1258</v>
      </c>
      <c r="D1085" s="1" t="s">
        <v>3630</v>
      </c>
      <c r="F1085" s="78" t="s">
        <v>5361</v>
      </c>
      <c r="G1085" s="1" t="s">
        <v>5002</v>
      </c>
      <c r="H1085" s="5">
        <v>1085</v>
      </c>
      <c r="I1085" s="1">
        <v>502020</v>
      </c>
      <c r="J1085" s="1" t="s">
        <v>858</v>
      </c>
      <c r="K1085" s="1" t="s">
        <v>279</v>
      </c>
      <c r="L1085" s="79" t="str">
        <f t="shared" si="0"/>
        <v>PI502020_s__Peru_SA_NW</v>
      </c>
    </row>
    <row r="1086" spans="1:12" ht="15.75" customHeight="1" x14ac:dyDescent="0.2">
      <c r="A1086" s="1" t="s">
        <v>4971</v>
      </c>
      <c r="B1086" s="1" t="s">
        <v>1259</v>
      </c>
      <c r="C1086" s="1" t="s">
        <v>1259</v>
      </c>
      <c r="D1086" s="1" t="s">
        <v>4971</v>
      </c>
      <c r="F1086" s="78" t="s">
        <v>5154</v>
      </c>
      <c r="G1086" s="1" t="s">
        <v>4767</v>
      </c>
      <c r="H1086" s="5">
        <v>1086</v>
      </c>
      <c r="I1086" s="1">
        <v>493425</v>
      </c>
      <c r="J1086" s="1" t="s">
        <v>73</v>
      </c>
      <c r="K1086" s="1" t="s">
        <v>86</v>
      </c>
      <c r="L1086" s="79" t="str">
        <f t="shared" si="0"/>
        <v>PI493425_s__Argentina_SA_SE</v>
      </c>
    </row>
    <row r="1087" spans="1:12" ht="15.75" customHeight="1" x14ac:dyDescent="0.2">
      <c r="A1087" s="1" t="s">
        <v>3942</v>
      </c>
      <c r="B1087" s="1" t="s">
        <v>1261</v>
      </c>
      <c r="C1087" s="1" t="s">
        <v>1261</v>
      </c>
      <c r="D1087" s="1" t="s">
        <v>3942</v>
      </c>
      <c r="F1087" s="78" t="s">
        <v>5356</v>
      </c>
      <c r="G1087" s="1" t="s">
        <v>5004</v>
      </c>
      <c r="H1087" s="5">
        <v>1087</v>
      </c>
      <c r="I1087" s="1">
        <v>502024</v>
      </c>
      <c r="J1087" s="1" t="s">
        <v>858</v>
      </c>
      <c r="K1087" s="1" t="s">
        <v>279</v>
      </c>
      <c r="L1087" s="79" t="str">
        <f t="shared" si="0"/>
        <v>PI502024_s__Peru_SA_NW</v>
      </c>
    </row>
    <row r="1088" spans="1:12" ht="15.75" customHeight="1" x14ac:dyDescent="0.2">
      <c r="A1088" s="1" t="s">
        <v>4973</v>
      </c>
      <c r="B1088" s="1" t="s">
        <v>5379</v>
      </c>
      <c r="C1088" s="1" t="s">
        <v>1262</v>
      </c>
      <c r="D1088" s="1" t="s">
        <v>4973</v>
      </c>
      <c r="F1088" s="78" t="s">
        <v>5101</v>
      </c>
      <c r="G1088" s="1" t="s">
        <v>4770</v>
      </c>
      <c r="H1088" s="5">
        <v>1088</v>
      </c>
      <c r="I1088" s="1">
        <v>493443</v>
      </c>
      <c r="J1088" s="1" t="s">
        <v>73</v>
      </c>
      <c r="K1088" s="1" t="s">
        <v>86</v>
      </c>
      <c r="L1088" s="79" t="str">
        <f t="shared" si="0"/>
        <v>PI493443_s__Argentina_SA_SE</v>
      </c>
    </row>
    <row r="1089" spans="1:12" ht="15.75" customHeight="1" x14ac:dyDescent="0.2">
      <c r="A1089" s="1" t="s">
        <v>4975</v>
      </c>
      <c r="B1089" s="1" t="s">
        <v>5381</v>
      </c>
      <c r="C1089" s="1" t="s">
        <v>1262</v>
      </c>
      <c r="D1089" s="1" t="s">
        <v>4975</v>
      </c>
      <c r="F1089" s="78" t="s">
        <v>5363</v>
      </c>
      <c r="G1089" s="1" t="s">
        <v>5007</v>
      </c>
      <c r="H1089" s="5">
        <v>1089</v>
      </c>
      <c r="I1089" s="1">
        <v>502028</v>
      </c>
      <c r="J1089" s="1" t="s">
        <v>858</v>
      </c>
      <c r="K1089" s="1" t="s">
        <v>279</v>
      </c>
      <c r="L1089" s="79" t="str">
        <f t="shared" si="0"/>
        <v>PI502028_s__Peru_SA_NW</v>
      </c>
    </row>
    <row r="1090" spans="1:12" ht="15.75" customHeight="1" x14ac:dyDescent="0.2">
      <c r="A1090" s="1" t="s">
        <v>4978</v>
      </c>
      <c r="B1090" s="1" t="s">
        <v>5352</v>
      </c>
      <c r="C1090" s="1" t="s">
        <v>1263</v>
      </c>
      <c r="D1090" s="1" t="s">
        <v>4978</v>
      </c>
      <c r="F1090" s="78" t="s">
        <v>1868</v>
      </c>
      <c r="G1090" s="1" t="s">
        <v>1866</v>
      </c>
      <c r="H1090" s="5">
        <v>1090</v>
      </c>
      <c r="I1090" s="1">
        <v>502040</v>
      </c>
      <c r="J1090" s="1" t="s">
        <v>858</v>
      </c>
      <c r="K1090" s="1" t="s">
        <v>279</v>
      </c>
      <c r="L1090" s="79" t="str">
        <f t="shared" si="0"/>
        <v>PI502040_s__Peru_SA_NW</v>
      </c>
    </row>
    <row r="1091" spans="1:12" ht="15.75" customHeight="1" x14ac:dyDescent="0.2">
      <c r="A1091" s="1" t="s">
        <v>4981</v>
      </c>
      <c r="B1091" s="1" t="s">
        <v>5354</v>
      </c>
      <c r="C1091" s="1" t="s">
        <v>1263</v>
      </c>
      <c r="D1091" s="1" t="s">
        <v>4981</v>
      </c>
      <c r="F1091" s="78" t="s">
        <v>4694</v>
      </c>
      <c r="G1091" s="1" t="s">
        <v>3260</v>
      </c>
      <c r="H1091" s="5">
        <v>1091</v>
      </c>
      <c r="I1091" s="1">
        <v>493467</v>
      </c>
      <c r="J1091" s="1" t="s">
        <v>73</v>
      </c>
      <c r="K1091" s="1" t="s">
        <v>86</v>
      </c>
      <c r="L1091" s="79" t="str">
        <f t="shared" si="0"/>
        <v>PI493467_1__Argentina_SA_SE</v>
      </c>
    </row>
    <row r="1092" spans="1:12" ht="15.75" customHeight="1" x14ac:dyDescent="0.2">
      <c r="A1092" s="1" t="s">
        <v>4983</v>
      </c>
      <c r="B1092" s="1" t="s">
        <v>1264</v>
      </c>
      <c r="C1092" s="1" t="s">
        <v>1264</v>
      </c>
      <c r="D1092" s="1" t="s">
        <v>4983</v>
      </c>
      <c r="F1092" s="78" t="s">
        <v>5357</v>
      </c>
      <c r="G1092" s="1" t="s">
        <v>5010</v>
      </c>
      <c r="H1092" s="5">
        <v>1092</v>
      </c>
      <c r="I1092" s="1">
        <v>502093</v>
      </c>
      <c r="J1092" s="1" t="s">
        <v>858</v>
      </c>
      <c r="K1092" s="1" t="s">
        <v>279</v>
      </c>
      <c r="L1092" s="79" t="str">
        <f t="shared" si="0"/>
        <v>PI502093_s__Peru_SA_NW</v>
      </c>
    </row>
    <row r="1093" spans="1:12" ht="15.75" customHeight="1" x14ac:dyDescent="0.2">
      <c r="A1093" s="1" t="s">
        <v>4986</v>
      </c>
      <c r="B1093" s="1" t="s">
        <v>1266</v>
      </c>
      <c r="C1093" s="1" t="s">
        <v>1266</v>
      </c>
      <c r="D1093" s="1" t="s">
        <v>4986</v>
      </c>
      <c r="F1093" s="78" t="s">
        <v>4385</v>
      </c>
      <c r="G1093" s="1" t="s">
        <v>3189</v>
      </c>
      <c r="H1093" s="5">
        <v>1093</v>
      </c>
      <c r="I1093" s="1">
        <v>493468</v>
      </c>
      <c r="J1093" s="1" t="s">
        <v>73</v>
      </c>
      <c r="K1093" s="1" t="s">
        <v>86</v>
      </c>
      <c r="L1093" s="79" t="str">
        <f t="shared" si="0"/>
        <v>PI493468_s__Argentina_SA_SE</v>
      </c>
    </row>
    <row r="1094" spans="1:12" ht="15.75" customHeight="1" x14ac:dyDescent="0.2">
      <c r="A1094" s="1" t="s">
        <v>4989</v>
      </c>
      <c r="B1094" s="1" t="s">
        <v>1267</v>
      </c>
      <c r="C1094" s="1" t="s">
        <v>1267</v>
      </c>
      <c r="D1094" s="1" t="s">
        <v>4989</v>
      </c>
      <c r="F1094" s="78" t="s">
        <v>5373</v>
      </c>
      <c r="G1094" s="1" t="s">
        <v>5013</v>
      </c>
      <c r="H1094" s="5">
        <v>1094</v>
      </c>
      <c r="I1094" s="1">
        <v>502111</v>
      </c>
      <c r="J1094" s="1" t="s">
        <v>858</v>
      </c>
      <c r="K1094" s="1" t="s">
        <v>279</v>
      </c>
      <c r="L1094" s="79" t="str">
        <f t="shared" si="0"/>
        <v>PI502111_s__Peru_SA_NW</v>
      </c>
    </row>
    <row r="1095" spans="1:12" ht="15.75" customHeight="1" x14ac:dyDescent="0.2">
      <c r="A1095" s="1" t="s">
        <v>4991</v>
      </c>
      <c r="B1095" s="1" t="s">
        <v>1269</v>
      </c>
      <c r="C1095" s="1" t="s">
        <v>1269</v>
      </c>
      <c r="D1095" s="1" t="s">
        <v>4991</v>
      </c>
      <c r="F1095" s="78" t="s">
        <v>4669</v>
      </c>
      <c r="G1095" s="1" t="s">
        <v>3253</v>
      </c>
      <c r="H1095" s="5">
        <v>1095</v>
      </c>
      <c r="I1095" s="1">
        <v>493487</v>
      </c>
      <c r="J1095" s="1" t="s">
        <v>73</v>
      </c>
      <c r="K1095" s="1" t="s">
        <v>86</v>
      </c>
      <c r="L1095" s="79" t="str">
        <f t="shared" si="0"/>
        <v>PI493487_1__Argentina_SA_SE</v>
      </c>
    </row>
    <row r="1096" spans="1:12" ht="15.75" customHeight="1" x14ac:dyDescent="0.2">
      <c r="A1096" s="1" t="s">
        <v>4648</v>
      </c>
      <c r="B1096" s="1" t="s">
        <v>1270</v>
      </c>
      <c r="C1096" s="1" t="s">
        <v>1270</v>
      </c>
      <c r="D1096" s="1" t="s">
        <v>4648</v>
      </c>
      <c r="F1096" s="78" t="s">
        <v>5299</v>
      </c>
      <c r="G1096" s="1" t="s">
        <v>5015</v>
      </c>
      <c r="H1096" s="5">
        <v>1096</v>
      </c>
      <c r="I1096" s="1">
        <v>502116</v>
      </c>
      <c r="J1096" s="1" t="s">
        <v>858</v>
      </c>
      <c r="K1096" s="1" t="s">
        <v>279</v>
      </c>
      <c r="L1096" s="79" t="str">
        <f t="shared" si="0"/>
        <v>PI502116_s__Peru_SA_NW</v>
      </c>
    </row>
    <row r="1097" spans="1:12" ht="15.75" customHeight="1" x14ac:dyDescent="0.2">
      <c r="A1097" s="1" t="s">
        <v>4993</v>
      </c>
      <c r="B1097" s="1" t="s">
        <v>1271</v>
      </c>
      <c r="C1097" s="1" t="s">
        <v>1271</v>
      </c>
      <c r="D1097" s="1" t="s">
        <v>4993</v>
      </c>
      <c r="F1097" s="78" t="s">
        <v>1699</v>
      </c>
      <c r="G1097" s="1" t="s">
        <v>2097</v>
      </c>
      <c r="H1097" s="5">
        <v>1097</v>
      </c>
      <c r="I1097" s="1" t="s">
        <v>5627</v>
      </c>
      <c r="J1097" s="1" t="s">
        <v>1660</v>
      </c>
      <c r="K1097" s="1" t="s">
        <v>1335</v>
      </c>
      <c r="L1097" s="79" t="str">
        <f t="shared" si="0"/>
        <v>TamrunOL-11_s__United_States_NA</v>
      </c>
    </row>
    <row r="1098" spans="1:12" ht="15.75" customHeight="1" x14ac:dyDescent="0.2">
      <c r="A1098" s="1" t="s">
        <v>4995</v>
      </c>
      <c r="B1098" s="1" t="s">
        <v>5367</v>
      </c>
      <c r="C1098" s="1" t="s">
        <v>1272</v>
      </c>
      <c r="D1098" s="1" t="s">
        <v>4995</v>
      </c>
      <c r="F1098" s="78" t="s">
        <v>5370</v>
      </c>
      <c r="G1098" s="1" t="s">
        <v>4998</v>
      </c>
      <c r="H1098" s="5">
        <v>1098</v>
      </c>
      <c r="I1098" s="1">
        <v>501987</v>
      </c>
      <c r="J1098" s="1" t="s">
        <v>858</v>
      </c>
      <c r="K1098" s="1" t="s">
        <v>279</v>
      </c>
      <c r="L1098" s="79" t="str">
        <f t="shared" si="0"/>
        <v>PI501987_2__Peru_SA_NW</v>
      </c>
    </row>
    <row r="1099" spans="1:12" ht="15.75" customHeight="1" x14ac:dyDescent="0.2">
      <c r="A1099" s="1" t="s">
        <v>4998</v>
      </c>
      <c r="B1099" s="1" t="s">
        <v>5369</v>
      </c>
      <c r="C1099" s="1" t="s">
        <v>1272</v>
      </c>
      <c r="D1099" s="1" t="s">
        <v>4998</v>
      </c>
      <c r="F1099" s="78" t="s">
        <v>5213</v>
      </c>
      <c r="G1099" s="1" t="s">
        <v>2153</v>
      </c>
      <c r="H1099" s="5">
        <v>1099</v>
      </c>
      <c r="I1099" s="1" t="s">
        <v>2152</v>
      </c>
      <c r="J1099" s="1" t="s">
        <v>1660</v>
      </c>
      <c r="K1099" s="1" t="s">
        <v>1335</v>
      </c>
      <c r="L1099" s="79" t="str">
        <f t="shared" si="0"/>
        <v>OLE_s__United_States_NA</v>
      </c>
    </row>
    <row r="1100" spans="1:12" ht="15.75" customHeight="1" x14ac:dyDescent="0.2">
      <c r="A1100" s="1" t="s">
        <v>5000</v>
      </c>
      <c r="B1100" s="1" t="s">
        <v>1275</v>
      </c>
      <c r="C1100" s="1" t="s">
        <v>1275</v>
      </c>
      <c r="D1100" s="1" t="s">
        <v>5000</v>
      </c>
      <c r="F1100" s="78" t="s">
        <v>5355</v>
      </c>
      <c r="G1100" s="1" t="s">
        <v>4981</v>
      </c>
      <c r="H1100" s="5">
        <v>1100</v>
      </c>
      <c r="I1100" s="1">
        <v>497639</v>
      </c>
      <c r="J1100" s="1" t="s">
        <v>1903</v>
      </c>
      <c r="K1100" s="1" t="s">
        <v>279</v>
      </c>
      <c r="L1100" s="79" t="str">
        <f t="shared" si="0"/>
        <v>PI497639_2__Ecuador_SA_NW</v>
      </c>
    </row>
    <row r="1101" spans="1:12" ht="15.75" customHeight="1" x14ac:dyDescent="0.2">
      <c r="A1101" s="1" t="s">
        <v>4644</v>
      </c>
      <c r="B1101" s="1" t="s">
        <v>1276</v>
      </c>
      <c r="C1101" s="1" t="s">
        <v>1276</v>
      </c>
      <c r="D1101" s="1" t="s">
        <v>4644</v>
      </c>
      <c r="F1101" s="78" t="s">
        <v>1728</v>
      </c>
      <c r="G1101" s="1" t="s">
        <v>1726</v>
      </c>
      <c r="H1101" s="5">
        <v>1101</v>
      </c>
      <c r="I1101" s="1" t="s">
        <v>98</v>
      </c>
      <c r="J1101" s="1" t="s">
        <v>1660</v>
      </c>
      <c r="K1101" s="1" t="s">
        <v>1335</v>
      </c>
      <c r="L1101" s="79" t="str">
        <f t="shared" si="0"/>
        <v>Tifguard_s__United_States_NA</v>
      </c>
    </row>
    <row r="1102" spans="1:12" ht="15.75" customHeight="1" x14ac:dyDescent="0.2">
      <c r="A1102" s="1" t="s">
        <v>5002</v>
      </c>
      <c r="B1102" s="1" t="s">
        <v>1277</v>
      </c>
      <c r="C1102" s="1" t="s">
        <v>1277</v>
      </c>
      <c r="D1102" s="1" t="s">
        <v>5002</v>
      </c>
      <c r="F1102" s="78" t="s">
        <v>5382</v>
      </c>
      <c r="G1102" s="1" t="s">
        <v>4975</v>
      </c>
      <c r="H1102" s="5">
        <v>1102</v>
      </c>
      <c r="I1102" s="1">
        <v>497631</v>
      </c>
      <c r="J1102" s="1" t="s">
        <v>1903</v>
      </c>
      <c r="K1102" s="1" t="s">
        <v>279</v>
      </c>
      <c r="L1102" s="79" t="str">
        <f t="shared" si="0"/>
        <v>PI497631_2__Ecuador_SA_NW</v>
      </c>
    </row>
    <row r="1103" spans="1:12" ht="15.75" customHeight="1" x14ac:dyDescent="0.2">
      <c r="A1103" s="1" t="s">
        <v>5004</v>
      </c>
      <c r="B1103" s="1" t="s">
        <v>1278</v>
      </c>
      <c r="C1103" s="1" t="s">
        <v>1278</v>
      </c>
      <c r="D1103" s="1" t="s">
        <v>5004</v>
      </c>
      <c r="F1103" s="78" t="s">
        <v>5012</v>
      </c>
      <c r="G1103" s="1" t="s">
        <v>2147</v>
      </c>
      <c r="H1103" s="5">
        <v>1103</v>
      </c>
      <c r="I1103" s="1" t="s">
        <v>95</v>
      </c>
      <c r="J1103" s="1" t="s">
        <v>1660</v>
      </c>
      <c r="K1103" s="1" t="s">
        <v>1335</v>
      </c>
      <c r="L1103" s="79" t="str">
        <f t="shared" si="0"/>
        <v>NM309-2_s__United_States_NA</v>
      </c>
    </row>
    <row r="1104" spans="1:12" ht="15.75" customHeight="1" x14ac:dyDescent="0.2">
      <c r="A1104" s="1" t="s">
        <v>5007</v>
      </c>
      <c r="B1104" s="1" t="s">
        <v>1280</v>
      </c>
      <c r="C1104" s="1" t="s">
        <v>1280</v>
      </c>
      <c r="D1104" s="1" t="s">
        <v>5007</v>
      </c>
      <c r="F1104" s="78" t="s">
        <v>3730</v>
      </c>
      <c r="G1104" s="1" t="s">
        <v>2915</v>
      </c>
      <c r="H1104" s="5">
        <v>1104</v>
      </c>
      <c r="I1104" s="1">
        <v>493850</v>
      </c>
      <c r="J1104" s="1" t="s">
        <v>73</v>
      </c>
      <c r="K1104" s="1" t="s">
        <v>86</v>
      </c>
      <c r="L1104" s="79" t="str">
        <f t="shared" si="0"/>
        <v>PI493850_2__Argentina_SA_SE</v>
      </c>
    </row>
    <row r="1105" spans="1:12" ht="15.75" customHeight="1" x14ac:dyDescent="0.2">
      <c r="A1105" s="1" t="s">
        <v>1866</v>
      </c>
      <c r="B1105" s="1" t="s">
        <v>1281</v>
      </c>
      <c r="C1105" s="1" t="s">
        <v>1281</v>
      </c>
      <c r="D1105" s="1" t="s">
        <v>1866</v>
      </c>
      <c r="F1105" s="78" t="s">
        <v>1702</v>
      </c>
      <c r="G1105" s="1" t="s">
        <v>1700</v>
      </c>
      <c r="H1105" s="5">
        <v>1105</v>
      </c>
      <c r="I1105" s="1" t="s">
        <v>93</v>
      </c>
      <c r="J1105" s="1" t="s">
        <v>1660</v>
      </c>
      <c r="K1105" s="1" t="s">
        <v>1335</v>
      </c>
      <c r="L1105" s="79" t="str">
        <f t="shared" si="0"/>
        <v>Jupiter_s__United_States_NA</v>
      </c>
    </row>
    <row r="1106" spans="1:12" ht="15.75" customHeight="1" x14ac:dyDescent="0.2">
      <c r="A1106" s="1" t="s">
        <v>5010</v>
      </c>
      <c r="B1106" s="1" t="s">
        <v>1282</v>
      </c>
      <c r="C1106" s="1" t="s">
        <v>1282</v>
      </c>
      <c r="D1106" s="1" t="s">
        <v>5010</v>
      </c>
      <c r="F1106" s="78" t="s">
        <v>5124</v>
      </c>
      <c r="G1106" s="1" t="s">
        <v>4860</v>
      </c>
      <c r="H1106" s="5">
        <v>1106</v>
      </c>
      <c r="I1106" s="1">
        <v>493830</v>
      </c>
      <c r="J1106" s="1" t="s">
        <v>73</v>
      </c>
      <c r="K1106" s="1" t="s">
        <v>86</v>
      </c>
      <c r="L1106" s="79" t="str">
        <f t="shared" si="0"/>
        <v>PI493830_2__Argentina_SA_SE</v>
      </c>
    </row>
    <row r="1107" spans="1:12" ht="15.75" customHeight="1" x14ac:dyDescent="0.2">
      <c r="A1107" s="1" t="s">
        <v>5013</v>
      </c>
      <c r="B1107" s="1" t="s">
        <v>1283</v>
      </c>
      <c r="C1107" s="1" t="s">
        <v>1283</v>
      </c>
      <c r="D1107" s="1" t="s">
        <v>5013</v>
      </c>
      <c r="F1107" s="78" t="s">
        <v>5214</v>
      </c>
      <c r="G1107" s="1" t="s">
        <v>2159</v>
      </c>
      <c r="H1107" s="5">
        <v>1107</v>
      </c>
      <c r="I1107" s="1" t="s">
        <v>2158</v>
      </c>
      <c r="J1107" s="1" t="s">
        <v>1660</v>
      </c>
      <c r="K1107" s="1" t="s">
        <v>1335</v>
      </c>
      <c r="L1107" s="79" t="str">
        <f t="shared" si="0"/>
        <v>Olin_s__United_States_NA</v>
      </c>
    </row>
    <row r="1108" spans="1:12" ht="15.75" customHeight="1" x14ac:dyDescent="0.2">
      <c r="A1108" s="1" t="s">
        <v>5015</v>
      </c>
      <c r="B1108" s="1" t="s">
        <v>1285</v>
      </c>
      <c r="C1108" s="1" t="s">
        <v>1285</v>
      </c>
      <c r="D1108" s="1" t="s">
        <v>5015</v>
      </c>
      <c r="F1108" s="78" t="s">
        <v>4805</v>
      </c>
      <c r="G1108" s="1" t="s">
        <v>4801</v>
      </c>
      <c r="H1108" s="5">
        <v>1108</v>
      </c>
      <c r="I1108" s="1">
        <v>493693</v>
      </c>
      <c r="J1108" s="1" t="s">
        <v>73</v>
      </c>
      <c r="K1108" s="1" t="s">
        <v>86</v>
      </c>
      <c r="L1108" s="79" t="str">
        <f t="shared" si="0"/>
        <v>PI493693_2__Argentina_SA_SE</v>
      </c>
    </row>
    <row r="1109" spans="1:12" ht="15.75" customHeight="1" x14ac:dyDescent="0.2">
      <c r="A1109" s="1" t="s">
        <v>1730</v>
      </c>
      <c r="B1109" s="1" t="s">
        <v>1286</v>
      </c>
      <c r="C1109" s="1" t="s">
        <v>1286</v>
      </c>
      <c r="D1109" s="1" t="s">
        <v>1730</v>
      </c>
      <c r="F1109" s="78" t="s">
        <v>1659</v>
      </c>
      <c r="G1109" s="1" t="s">
        <v>1657</v>
      </c>
      <c r="H1109" s="5">
        <v>1109</v>
      </c>
      <c r="I1109" s="1" t="s">
        <v>65</v>
      </c>
      <c r="J1109" s="1" t="s">
        <v>1660</v>
      </c>
      <c r="K1109" s="1" t="s">
        <v>1335</v>
      </c>
      <c r="L1109" s="79" t="str">
        <f t="shared" si="0"/>
        <v>Bailey_s__United_States_NA</v>
      </c>
    </row>
    <row r="1110" spans="1:12" ht="15.75" customHeight="1" x14ac:dyDescent="0.2">
      <c r="A1110" s="1" t="s">
        <v>3939</v>
      </c>
      <c r="B1110" s="1" t="s">
        <v>1288</v>
      </c>
      <c r="C1110" s="1" t="s">
        <v>1288</v>
      </c>
      <c r="D1110" s="1" t="s">
        <v>3939</v>
      </c>
      <c r="F1110" s="78" t="s">
        <v>4483</v>
      </c>
      <c r="G1110" s="1" t="s">
        <v>4479</v>
      </c>
      <c r="H1110" s="5">
        <v>1110</v>
      </c>
      <c r="I1110" s="1">
        <v>493595</v>
      </c>
      <c r="J1110" s="1" t="s">
        <v>73</v>
      </c>
      <c r="K1110" s="1" t="s">
        <v>86</v>
      </c>
      <c r="L1110" s="79" t="str">
        <f t="shared" si="0"/>
        <v>PI493595_2__Argentina_SA_SE</v>
      </c>
    </row>
    <row r="1111" spans="1:12" ht="15.75" customHeight="1" x14ac:dyDescent="0.2">
      <c r="A1111" s="1" t="s">
        <v>2911</v>
      </c>
      <c r="B1111" s="1" t="s">
        <v>1289</v>
      </c>
      <c r="C1111" s="1" t="s">
        <v>1289</v>
      </c>
      <c r="D1111" s="1" t="s">
        <v>2911</v>
      </c>
      <c r="F1111" s="78" t="s">
        <v>1741</v>
      </c>
      <c r="G1111" s="1" t="s">
        <v>1738</v>
      </c>
      <c r="H1111" s="5">
        <v>1111</v>
      </c>
      <c r="I1111" s="1" t="s">
        <v>1739</v>
      </c>
      <c r="J1111" s="1" t="s">
        <v>1660</v>
      </c>
      <c r="K1111" s="1" t="s">
        <v>1335</v>
      </c>
      <c r="L1111" s="79" t="str">
        <f t="shared" si="0"/>
        <v>FL107_s__United_States_NA</v>
      </c>
    </row>
    <row r="1112" spans="1:12" ht="15.75" customHeight="1" x14ac:dyDescent="0.2">
      <c r="A1112" s="1" t="s">
        <v>1711</v>
      </c>
      <c r="B1112" s="1" t="s">
        <v>1290</v>
      </c>
      <c r="C1112" s="1" t="s">
        <v>1290</v>
      </c>
      <c r="D1112" s="1" t="s">
        <v>1711</v>
      </c>
      <c r="F1112" s="78" t="s">
        <v>4008</v>
      </c>
      <c r="G1112" s="1" t="s">
        <v>4005</v>
      </c>
      <c r="H1112" s="5">
        <v>1112</v>
      </c>
      <c r="I1112" s="1">
        <v>476824</v>
      </c>
      <c r="J1112" s="1" t="s">
        <v>236</v>
      </c>
      <c r="K1112" s="1" t="s">
        <v>253</v>
      </c>
      <c r="L1112" s="79" t="str">
        <f t="shared" si="0"/>
        <v>PI476824_2__China_CN</v>
      </c>
    </row>
    <row r="1113" spans="1:12" ht="15.75" customHeight="1" x14ac:dyDescent="0.2">
      <c r="A1113" s="1" t="s">
        <v>1322</v>
      </c>
      <c r="B1113" s="1" t="s">
        <v>1323</v>
      </c>
      <c r="C1113" s="1" t="s">
        <v>1290</v>
      </c>
      <c r="D1113" s="1" t="s">
        <v>1322</v>
      </c>
      <c r="F1113" s="78" t="s">
        <v>1723</v>
      </c>
      <c r="G1113" s="1" t="s">
        <v>1721</v>
      </c>
      <c r="H1113" s="5">
        <v>1113</v>
      </c>
      <c r="I1113" s="1" t="s">
        <v>1720</v>
      </c>
      <c r="J1113" s="1" t="s">
        <v>1660</v>
      </c>
      <c r="K1113" s="1" t="s">
        <v>1335</v>
      </c>
      <c r="L1113" s="79" t="str">
        <f t="shared" si="0"/>
        <v>GA06G_s__United_States_NA</v>
      </c>
    </row>
    <row r="1114" spans="1:12" ht="15.75" customHeight="1" x14ac:dyDescent="0.2">
      <c r="A1114" s="1" t="s">
        <v>2871</v>
      </c>
      <c r="B1114" s="1" t="s">
        <v>2872</v>
      </c>
      <c r="C1114" s="1" t="s">
        <v>1290</v>
      </c>
      <c r="D1114" s="1" t="s">
        <v>2871</v>
      </c>
      <c r="F1114" s="78" t="s">
        <v>5426</v>
      </c>
      <c r="G1114" s="1" t="s">
        <v>4621</v>
      </c>
      <c r="H1114" s="5">
        <v>1114</v>
      </c>
      <c r="I1114" s="1">
        <v>475971</v>
      </c>
      <c r="J1114" s="1" t="s">
        <v>1480</v>
      </c>
      <c r="K1114" s="1" t="s">
        <v>279</v>
      </c>
      <c r="L1114" s="79" t="str">
        <f t="shared" si="0"/>
        <v>PI475971_2__Bolivia_SA_NW</v>
      </c>
    </row>
    <row r="1115" spans="1:12" ht="15.75" customHeight="1" x14ac:dyDescent="0.2">
      <c r="A1115" s="1" t="s">
        <v>3911</v>
      </c>
      <c r="B1115" s="1" t="s">
        <v>1291</v>
      </c>
      <c r="C1115" s="1" t="s">
        <v>1291</v>
      </c>
      <c r="D1115" s="1" t="s">
        <v>3911</v>
      </c>
      <c r="F1115" s="78" t="s">
        <v>1851</v>
      </c>
      <c r="G1115" s="1" t="s">
        <v>1847</v>
      </c>
      <c r="H1115" s="5">
        <v>1115</v>
      </c>
      <c r="I1115" s="1" t="s">
        <v>1848</v>
      </c>
      <c r="J1115" s="1" t="s">
        <v>1660</v>
      </c>
      <c r="K1115" s="1" t="s">
        <v>1335</v>
      </c>
      <c r="L1115" s="79" t="str">
        <f t="shared" si="0"/>
        <v>FLFancy_s__United_States_NA</v>
      </c>
    </row>
    <row r="1116" spans="1:12" ht="15.75" customHeight="1" x14ac:dyDescent="0.2">
      <c r="A1116" s="1" t="s">
        <v>4027</v>
      </c>
      <c r="B1116" s="1" t="s">
        <v>1292</v>
      </c>
      <c r="C1116" s="1" t="s">
        <v>1292</v>
      </c>
      <c r="D1116" s="1" t="s">
        <v>4027</v>
      </c>
      <c r="F1116" s="78" t="s">
        <v>5421</v>
      </c>
      <c r="G1116" s="1" t="s">
        <v>4567</v>
      </c>
      <c r="H1116" s="5">
        <v>1116</v>
      </c>
      <c r="I1116" s="1">
        <v>468280</v>
      </c>
      <c r="J1116" s="1" t="s">
        <v>1480</v>
      </c>
      <c r="K1116" s="1" t="s">
        <v>279</v>
      </c>
      <c r="L1116" s="79" t="str">
        <f t="shared" si="0"/>
        <v>PI468280_2__Bolivia_SA_NW</v>
      </c>
    </row>
    <row r="1117" spans="1:12" ht="15.75" customHeight="1" x14ac:dyDescent="0.2">
      <c r="A1117" s="1" t="s">
        <v>5024</v>
      </c>
      <c r="B1117" s="1" t="s">
        <v>1295</v>
      </c>
      <c r="C1117" s="1" t="s">
        <v>1295</v>
      </c>
      <c r="D1117" s="1" t="s">
        <v>5024</v>
      </c>
      <c r="F1117" s="78" t="s">
        <v>5415</v>
      </c>
      <c r="G1117" s="1" t="s">
        <v>4237</v>
      </c>
      <c r="H1117" s="5">
        <v>1117</v>
      </c>
      <c r="I1117" s="1">
        <v>336978</v>
      </c>
      <c r="J1117" s="1" t="s">
        <v>877</v>
      </c>
      <c r="K1117" s="1" t="s">
        <v>86</v>
      </c>
      <c r="L1117" s="79" t="str">
        <f t="shared" si="0"/>
        <v>PI336978_1__Brazil_SA_SE</v>
      </c>
    </row>
    <row r="1118" spans="1:12" ht="15.75" customHeight="1" x14ac:dyDescent="0.2">
      <c r="A1118" s="1" t="s">
        <v>4013</v>
      </c>
      <c r="B1118" s="1" t="s">
        <v>1296</v>
      </c>
      <c r="C1118" s="1" t="s">
        <v>1296</v>
      </c>
      <c r="D1118" s="1" t="s">
        <v>4013</v>
      </c>
      <c r="F1118" s="78" t="s">
        <v>1830</v>
      </c>
      <c r="G1118" s="1" t="s">
        <v>1827</v>
      </c>
      <c r="H1118" s="5">
        <v>1118</v>
      </c>
      <c r="I1118" s="1">
        <v>378013</v>
      </c>
      <c r="J1118" s="1" t="s">
        <v>906</v>
      </c>
      <c r="K1118" s="1" t="s">
        <v>1334</v>
      </c>
      <c r="L1118" s="79" t="str">
        <f>G1118&amp;"__"&amp;J1118&amp;"_"&amp;K1118</f>
        <v>PI378013_2__Israel_ME</v>
      </c>
    </row>
    <row r="1119" spans="1:12" ht="15.75" customHeight="1" x14ac:dyDescent="0.2">
      <c r="A1119" s="1" t="s">
        <v>1555</v>
      </c>
      <c r="B1119" s="1" t="s">
        <v>1297</v>
      </c>
      <c r="C1119" s="1" t="s">
        <v>1297</v>
      </c>
      <c r="D1119" s="1" t="s">
        <v>1555</v>
      </c>
      <c r="F1119" s="78" t="s">
        <v>5417</v>
      </c>
      <c r="G1119" s="1" t="s">
        <v>4239</v>
      </c>
      <c r="H1119" s="5">
        <v>1119</v>
      </c>
      <c r="I1119" s="1">
        <v>336978</v>
      </c>
      <c r="J1119" s="1" t="s">
        <v>877</v>
      </c>
      <c r="K1119" s="1" t="s">
        <v>86</v>
      </c>
      <c r="L1119" s="79" t="str">
        <f>G1119&amp;"__"&amp;J1119&amp;"_"&amp;K1119</f>
        <v>PI336978_2__Brazil_SA_SE</v>
      </c>
    </row>
    <row r="1120" spans="1:12" ht="15.75" customHeight="1" x14ac:dyDescent="0.2">
      <c r="A1120" s="1" t="s">
        <v>1939</v>
      </c>
      <c r="B1120" s="1" t="s">
        <v>1298</v>
      </c>
      <c r="C1120" s="1" t="s">
        <v>1298</v>
      </c>
      <c r="D1120" s="1" t="s">
        <v>1939</v>
      </c>
      <c r="F1120" s="78" t="s">
        <v>3600</v>
      </c>
      <c r="G1120" s="1" t="s">
        <v>3596</v>
      </c>
      <c r="H1120" s="5">
        <v>1120</v>
      </c>
      <c r="I1120" s="1">
        <v>0</v>
      </c>
      <c r="J1120" s="1" t="s">
        <v>1910</v>
      </c>
      <c r="K1120" s="1" t="s">
        <v>1337</v>
      </c>
      <c r="L1120" s="79" t="str">
        <f>G1120&amp;"__"&amp;J1120&amp;"_"&amp;K1120</f>
        <v>PI313183_2__Philippines_SEA</v>
      </c>
    </row>
    <row r="1121" spans="1:12" ht="15.75" customHeight="1" x14ac:dyDescent="0.2">
      <c r="A1121" s="1" t="s">
        <v>5628</v>
      </c>
      <c r="B1121" s="1" t="s">
        <v>5628</v>
      </c>
      <c r="C1121" s="1" t="s">
        <v>5628</v>
      </c>
      <c r="D1121" s="1" t="s">
        <v>5628</v>
      </c>
      <c r="F1121" s="78" t="s">
        <v>5628</v>
      </c>
      <c r="G1121" s="1" t="s">
        <v>5628</v>
      </c>
      <c r="H1121" s="5" t="e">
        <v>#N/A</v>
      </c>
      <c r="I1121" s="1" t="e">
        <v>#N/A</v>
      </c>
      <c r="J1121" s="1" t="s">
        <v>1480</v>
      </c>
      <c r="K1121" s="1" t="s">
        <v>279</v>
      </c>
      <c r="L1121" s="79" t="str">
        <f t="shared" si="0"/>
        <v>dip_dur.A__Bolivia_SA_NW</v>
      </c>
    </row>
    <row r="1122" spans="1:12" ht="15.75" customHeight="1" x14ac:dyDescent="0.2">
      <c r="A1122" s="1" t="s">
        <v>5629</v>
      </c>
      <c r="B1122" s="1" t="s">
        <v>5629</v>
      </c>
      <c r="C1122" s="1" t="s">
        <v>5629</v>
      </c>
      <c r="D1122" s="1" t="s">
        <v>5629</v>
      </c>
      <c r="F1122" s="78" t="s">
        <v>5630</v>
      </c>
      <c r="G1122" s="1" t="s">
        <v>5630</v>
      </c>
      <c r="H1122" s="5" t="e">
        <v>#N/A</v>
      </c>
      <c r="I1122" s="1" t="e">
        <v>#N/A</v>
      </c>
      <c r="J1122" s="1" t="s">
        <v>1480</v>
      </c>
      <c r="K1122" s="1" t="s">
        <v>279</v>
      </c>
      <c r="L1122" s="79" t="str">
        <f t="shared" si="0"/>
        <v>dip_ipa.B__Bolivia_SA_NW</v>
      </c>
    </row>
    <row r="1123" spans="1:12" ht="15.75" customHeight="1" x14ac:dyDescent="0.2">
      <c r="A1123" s="1" t="s">
        <v>5631</v>
      </c>
      <c r="B1123" s="1" t="s">
        <v>5631</v>
      </c>
      <c r="C1123" s="1" t="s">
        <v>5631</v>
      </c>
      <c r="D1123" s="1" t="s">
        <v>5631</v>
      </c>
      <c r="F1123" s="78" t="s">
        <v>5632</v>
      </c>
      <c r="G1123" s="1" t="s">
        <v>1305</v>
      </c>
      <c r="H1123" s="5" t="e">
        <v>#N/A</v>
      </c>
      <c r="I1123" s="1" t="e">
        <v>#N/A</v>
      </c>
      <c r="J1123" s="1" t="s">
        <v>1480</v>
      </c>
      <c r="K1123" s="1" t="s">
        <v>279</v>
      </c>
      <c r="L1123" s="79" t="str">
        <f t="shared" si="0"/>
        <v>duranensis_and_ipaensis__Bolivia_SA_NW</v>
      </c>
    </row>
    <row r="1124" spans="1:12" ht="15.75" customHeight="1" x14ac:dyDescent="0.2">
      <c r="A1124" s="1" t="s">
        <v>5633</v>
      </c>
      <c r="B1124" s="1" t="s">
        <v>5633</v>
      </c>
      <c r="C1124" s="1" t="s">
        <v>5633</v>
      </c>
      <c r="D1124" s="1" t="s">
        <v>5633</v>
      </c>
      <c r="F1124" s="78" t="s">
        <v>5629</v>
      </c>
      <c r="G1124" s="1" t="s">
        <v>5629</v>
      </c>
      <c r="H1124" s="5" t="e">
        <v>#N/A</v>
      </c>
      <c r="I1124" s="1" t="e">
        <v>#N/A</v>
      </c>
      <c r="J1124" s="1" t="s">
        <v>236</v>
      </c>
      <c r="K1124" s="1" t="s">
        <v>253</v>
      </c>
      <c r="L1124" s="79" t="str">
        <f t="shared" si="0"/>
        <v>Fuh.A__China_CN</v>
      </c>
    </row>
    <row r="1125" spans="1:12" ht="15.75" customHeight="1" x14ac:dyDescent="0.2">
      <c r="A1125" s="1" t="s">
        <v>5630</v>
      </c>
      <c r="B1125" s="1" t="s">
        <v>5630</v>
      </c>
      <c r="C1125" s="1" t="s">
        <v>5630</v>
      </c>
      <c r="D1125" s="1" t="s">
        <v>5630</v>
      </c>
      <c r="F1125" s="78" t="s">
        <v>5634</v>
      </c>
      <c r="G1125" s="1" t="s">
        <v>5634</v>
      </c>
      <c r="H1125" s="5" t="e">
        <v>#N/A</v>
      </c>
      <c r="I1125" s="1" t="e">
        <v>#N/A</v>
      </c>
      <c r="J1125" s="1" t="s">
        <v>236</v>
      </c>
      <c r="K1125" s="1" t="s">
        <v>253</v>
      </c>
      <c r="L1125" s="79" t="str">
        <f t="shared" si="0"/>
        <v>Fuh.B__China_CN</v>
      </c>
    </row>
    <row r="1126" spans="1:12" ht="15.75" customHeight="1" x14ac:dyDescent="0.2">
      <c r="A1126" s="1" t="s">
        <v>5634</v>
      </c>
      <c r="B1126" s="1" t="s">
        <v>5634</v>
      </c>
      <c r="C1126" s="1" t="s">
        <v>5634</v>
      </c>
      <c r="D1126" s="1" t="s">
        <v>5634</v>
      </c>
      <c r="F1126" s="78" t="s">
        <v>5635</v>
      </c>
      <c r="G1126" s="1" t="s">
        <v>5636</v>
      </c>
      <c r="H1126" s="5" t="e">
        <v>#N/A</v>
      </c>
      <c r="I1126" s="1" t="e">
        <v>#N/A</v>
      </c>
      <c r="J1126" s="1" t="s">
        <v>236</v>
      </c>
      <c r="K1126" s="1" t="s">
        <v>253</v>
      </c>
      <c r="L1126" s="79" t="str">
        <f t="shared" si="0"/>
        <v>Fuhuasheng__China_CN</v>
      </c>
    </row>
    <row r="1127" spans="1:12" ht="15.75" customHeight="1" x14ac:dyDescent="0.2">
      <c r="A1127" s="1" t="s">
        <v>5637</v>
      </c>
      <c r="B1127" s="1" t="s">
        <v>5637</v>
      </c>
      <c r="C1127" s="1" t="s">
        <v>5637</v>
      </c>
      <c r="D1127" s="1" t="s">
        <v>5637</v>
      </c>
      <c r="F1127" s="78" t="s">
        <v>5631</v>
      </c>
      <c r="G1127" s="1" t="s">
        <v>5631</v>
      </c>
      <c r="H1127" s="5" t="e">
        <v>#N/A</v>
      </c>
      <c r="I1127" s="1" t="e">
        <v>#N/A</v>
      </c>
      <c r="J1127" s="1" t="s">
        <v>236</v>
      </c>
      <c r="K1127" s="1" t="s">
        <v>253</v>
      </c>
      <c r="L1127" s="79" t="str">
        <f t="shared" si="0"/>
        <v>Shi.A__China_CN</v>
      </c>
    </row>
    <row r="1128" spans="1:12" ht="15.75" customHeight="1" x14ac:dyDescent="0.2">
      <c r="A1128" s="1" t="s">
        <v>5638</v>
      </c>
      <c r="B1128" s="1" t="s">
        <v>5638</v>
      </c>
      <c r="C1128" s="1" t="s">
        <v>5638</v>
      </c>
      <c r="D1128" s="1" t="s">
        <v>5638</v>
      </c>
      <c r="F1128" s="78" t="s">
        <v>5637</v>
      </c>
      <c r="G1128" s="1" t="s">
        <v>5637</v>
      </c>
      <c r="H1128" s="5" t="e">
        <v>#N/A</v>
      </c>
      <c r="I1128" s="1" t="e">
        <v>#N/A</v>
      </c>
      <c r="J1128" s="1" t="s">
        <v>236</v>
      </c>
      <c r="K1128" s="1" t="s">
        <v>253</v>
      </c>
      <c r="L1128" s="79" t="str">
        <f t="shared" si="0"/>
        <v>Shi.B__China_CN</v>
      </c>
    </row>
    <row r="1129" spans="1:12" ht="15.75" customHeight="1" x14ac:dyDescent="0.2">
      <c r="F1129" s="78" t="s">
        <v>5639</v>
      </c>
      <c r="G1129" s="1" t="s">
        <v>5640</v>
      </c>
      <c r="H1129" s="5" t="e">
        <v>#N/A</v>
      </c>
      <c r="I1129" s="1" t="e">
        <v>#N/A</v>
      </c>
      <c r="J1129" s="1" t="s">
        <v>236</v>
      </c>
      <c r="K1129" s="1" t="s">
        <v>253</v>
      </c>
      <c r="L1129" s="79" t="str">
        <f t="shared" si="0"/>
        <v>Shitouqi__China_CN</v>
      </c>
    </row>
    <row r="1130" spans="1:12" ht="15.75" customHeight="1" x14ac:dyDescent="0.2">
      <c r="F1130" s="78" t="s">
        <v>5633</v>
      </c>
      <c r="G1130" s="1" t="s">
        <v>5633</v>
      </c>
      <c r="H1130" s="5" t="e">
        <v>#N/A</v>
      </c>
      <c r="I1130" s="1" t="e">
        <v>#N/A</v>
      </c>
      <c r="J1130" s="1" t="s">
        <v>1660</v>
      </c>
      <c r="K1130" s="1" t="s">
        <v>1335</v>
      </c>
      <c r="L1130" s="79" t="str">
        <f t="shared" si="0"/>
        <v>Tif.A__United_States_NA</v>
      </c>
    </row>
    <row r="1131" spans="1:12" ht="15.75" customHeight="1" x14ac:dyDescent="0.2">
      <c r="F1131" s="78" t="s">
        <v>5638</v>
      </c>
      <c r="G1131" s="1" t="s">
        <v>5638</v>
      </c>
      <c r="H1131" s="5" t="e">
        <v>#N/A</v>
      </c>
      <c r="I1131" s="1" t="e">
        <v>#N/A</v>
      </c>
      <c r="J1131" s="1" t="s">
        <v>1660</v>
      </c>
      <c r="K1131" s="1" t="s">
        <v>1335</v>
      </c>
      <c r="L1131" s="79" t="str">
        <f t="shared" si="0"/>
        <v>Tif.B__United_States_NA</v>
      </c>
    </row>
    <row r="1132" spans="1:12" ht="15.75" customHeight="1" x14ac:dyDescent="0.2">
      <c r="F1132" s="78" t="s">
        <v>5641</v>
      </c>
      <c r="G1132" s="1" t="s">
        <v>5642</v>
      </c>
      <c r="H1132" s="5" t="e">
        <v>#N/A</v>
      </c>
      <c r="I1132" s="1" t="e">
        <v>#N/A</v>
      </c>
      <c r="J1132" s="1" t="s">
        <v>1660</v>
      </c>
      <c r="K1132" s="1" t="s">
        <v>1335</v>
      </c>
      <c r="L1132" s="79" t="str">
        <f t="shared" si="0"/>
        <v>Tifrunner__United_States_NA</v>
      </c>
    </row>
    <row r="1133" spans="1:12" ht="15.75" customHeight="1" x14ac:dyDescent="0.2">
      <c r="F1133" s="78" t="s">
        <v>5612</v>
      </c>
      <c r="G1133" s="1" t="s">
        <v>5643</v>
      </c>
      <c r="H1133" s="5" t="e">
        <v>#N/A</v>
      </c>
      <c r="I1133" s="1" t="e">
        <v>#N/A</v>
      </c>
      <c r="J1133" s="1" t="s">
        <v>1660</v>
      </c>
      <c r="K1133" s="1" t="s">
        <v>1335</v>
      </c>
      <c r="L1133" s="79" t="str">
        <f t="shared" si="0"/>
        <v>PI493562_1_REMOVE__United_States_NA</v>
      </c>
    </row>
  </sheetData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INDEX</vt:lpstr>
      <vt:lpstr>accessions and reps</vt:lpstr>
      <vt:lpstr>samples</vt:lpstr>
      <vt:lpstr>uniques</vt:lpstr>
      <vt:lpstr>clade summary</vt:lpstr>
      <vt:lpstr>clusters</vt:lpstr>
      <vt:lpstr>rep analysis</vt:lpstr>
      <vt:lpstr>rep summary</vt:lpstr>
      <vt:lpstr>ID hash</vt:lpstr>
      <vt:lpstr>countries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Cannon, Steven [AGRON]</cp:lastModifiedBy>
  <dcterms:modified xsi:type="dcterms:W3CDTF">2020-04-13T18:27:42Z</dcterms:modified>
</cp:coreProperties>
</file>