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ronsonData\F017\2013\"/>
    </mc:Choice>
  </mc:AlternateContent>
  <bookViews>
    <workbookView xWindow="-1005" yWindow="-240" windowWidth="19410" windowHeight="11010" activeTab="1"/>
  </bookViews>
  <sheets>
    <sheet name="VariablesList" sheetId="13" r:id="rId1"/>
    <sheet name="DataTable" sheetId="1" r:id="rId2"/>
    <sheet name="Proc corr" sheetId="2" r:id="rId3"/>
    <sheet name="BM_Nrate" sheetId="3" r:id="rId4"/>
    <sheet name="TNU_Nrate" sheetId="4" r:id="rId5"/>
    <sheet name="Soil_line139" sheetId="5" r:id="rId6"/>
    <sheet name="Soil_line150)" sheetId="6" r:id="rId7"/>
    <sheet name="Soil_line156" sheetId="7" r:id="rId8"/>
    <sheet name="Soil_line165" sheetId="8" r:id="rId9"/>
    <sheet name="Soil_line171" sheetId="9" r:id="rId10"/>
    <sheet name="Soil_line174" sheetId="10" r:id="rId11"/>
    <sheet name="Soil_line177" sheetId="11" r:id="rId12"/>
    <sheet name="Soil_line184" sheetId="12" r:id="rId13"/>
  </sheets>
  <definedNames>
    <definedName name="_xlnm._FilterDatabase" localSheetId="1" hidden="1">DataTable!$A$1:$DU$66</definedName>
  </definedNames>
  <calcPr calcId="152511"/>
</workbook>
</file>

<file path=xl/calcChain.xml><?xml version="1.0" encoding="utf-8"?>
<calcChain xmlns="http://schemas.openxmlformats.org/spreadsheetml/2006/main">
  <c r="DY69" i="1" l="1"/>
  <c r="DX69" i="1"/>
  <c r="EA69" i="1"/>
  <c r="DZ69" i="1"/>
  <c r="DY68" i="1"/>
  <c r="DX68" i="1"/>
  <c r="EA68" i="1"/>
  <c r="DZ68" i="1"/>
  <c r="DY67" i="1"/>
  <c r="DX67" i="1"/>
  <c r="EA67" i="1"/>
  <c r="DZ67" i="1"/>
  <c r="DY66" i="1"/>
  <c r="DX66" i="1"/>
  <c r="EA66" i="1"/>
  <c r="DZ66" i="1"/>
  <c r="J2" i="1"/>
  <c r="K2" i="1"/>
  <c r="L2" i="1"/>
  <c r="AS2" i="1"/>
  <c r="AT2" i="1" s="1"/>
  <c r="AU2" i="1" s="1"/>
  <c r="AV2" i="1"/>
  <c r="AW2" i="1"/>
  <c r="AX2" i="1"/>
  <c r="BB2" i="1"/>
  <c r="BD2" i="1" s="1"/>
  <c r="BC2" i="1"/>
  <c r="BH2" i="1"/>
  <c r="BQ2" i="1"/>
  <c r="BR2" i="1" s="1"/>
  <c r="BS2" i="1"/>
  <c r="BT2" i="1"/>
  <c r="CB2" i="1" s="1"/>
  <c r="BU2" i="1"/>
  <c r="BV2" i="1"/>
  <c r="BW2" i="1"/>
  <c r="BX2" i="1"/>
  <c r="BZ2" i="1"/>
  <c r="CD2" i="1"/>
  <c r="CF2" i="1"/>
  <c r="CI2" i="1"/>
  <c r="CK2" i="1"/>
  <c r="CL2" i="1"/>
  <c r="DM2" i="1"/>
  <c r="DN2" i="1"/>
  <c r="DX2" i="1"/>
  <c r="DY2" i="1"/>
  <c r="DZ2" i="1"/>
  <c r="EA2" i="1"/>
  <c r="EK2" i="1"/>
  <c r="EL2" i="1"/>
  <c r="EM2" i="1"/>
  <c r="EN2" i="1"/>
  <c r="EX2" i="1"/>
  <c r="EY2" i="1"/>
  <c r="EZ2" i="1"/>
  <c r="FA2" i="1"/>
  <c r="FK2" i="1"/>
  <c r="FL2" i="1"/>
  <c r="FM2" i="1"/>
  <c r="FN2" i="1"/>
  <c r="FX2" i="1"/>
  <c r="FY2" i="1"/>
  <c r="FZ2" i="1"/>
  <c r="GA2" i="1"/>
  <c r="GK2" i="1"/>
  <c r="GL2" i="1"/>
  <c r="GM2" i="1"/>
  <c r="GN2" i="1"/>
  <c r="GX2" i="1"/>
  <c r="GY2" i="1"/>
  <c r="GZ2" i="1"/>
  <c r="HA2" i="1"/>
  <c r="HK2" i="1"/>
  <c r="HL2" i="1"/>
  <c r="HM2" i="1"/>
  <c r="HN2" i="1"/>
  <c r="HX2" i="1"/>
  <c r="HY2" i="1"/>
  <c r="HZ2" i="1"/>
  <c r="IA2" i="1"/>
  <c r="IK2" i="1"/>
  <c r="IL2" i="1"/>
  <c r="IM2" i="1"/>
  <c r="IN2" i="1"/>
  <c r="J3" i="1"/>
  <c r="K3" i="1" s="1"/>
  <c r="AS3" i="1"/>
  <c r="AT3" i="1"/>
  <c r="AU3" i="1"/>
  <c r="AV3" i="1"/>
  <c r="AW3" i="1"/>
  <c r="AX3" i="1"/>
  <c r="BB3" i="1"/>
  <c r="BD3" i="1" s="1"/>
  <c r="BC3" i="1"/>
  <c r="BH3" i="1" s="1"/>
  <c r="BQ3" i="1"/>
  <c r="BR3" i="1"/>
  <c r="CI3" i="1" s="1"/>
  <c r="BS3" i="1"/>
  <c r="BZ3" i="1" s="1"/>
  <c r="BT3" i="1"/>
  <c r="BU3" i="1"/>
  <c r="BV3" i="1"/>
  <c r="BX3" i="1"/>
  <c r="CD3" i="1"/>
  <c r="CF3" i="1"/>
  <c r="CK3" i="1"/>
  <c r="CL3" i="1"/>
  <c r="CO3" i="1"/>
  <c r="CR3" i="1"/>
  <c r="CT3" i="1"/>
  <c r="DM3" i="1"/>
  <c r="DN3" i="1"/>
  <c r="DX3" i="1"/>
  <c r="DY3" i="1"/>
  <c r="DZ3" i="1"/>
  <c r="EA3" i="1"/>
  <c r="EK3" i="1"/>
  <c r="EL3" i="1"/>
  <c r="EM3" i="1"/>
  <c r="EN3" i="1"/>
  <c r="EX3" i="1"/>
  <c r="EY3" i="1"/>
  <c r="EZ3" i="1"/>
  <c r="FA3" i="1"/>
  <c r="FK3" i="1"/>
  <c r="FL3" i="1"/>
  <c r="FM3" i="1"/>
  <c r="FN3" i="1"/>
  <c r="FX3" i="1"/>
  <c r="FY3" i="1"/>
  <c r="FZ3" i="1"/>
  <c r="GA3" i="1"/>
  <c r="GK3" i="1"/>
  <c r="GL3" i="1"/>
  <c r="GM3" i="1"/>
  <c r="GN3" i="1"/>
  <c r="GX3" i="1"/>
  <c r="GY3" i="1"/>
  <c r="GZ3" i="1"/>
  <c r="HA3" i="1"/>
  <c r="HK3" i="1"/>
  <c r="HL3" i="1"/>
  <c r="HM3" i="1"/>
  <c r="HN3" i="1"/>
  <c r="HX3" i="1"/>
  <c r="HY3" i="1"/>
  <c r="HZ3" i="1"/>
  <c r="IA3" i="1"/>
  <c r="IK3" i="1"/>
  <c r="IL3" i="1"/>
  <c r="IM3" i="1"/>
  <c r="IN3" i="1"/>
  <c r="J4" i="1"/>
  <c r="K4" i="1" s="1"/>
  <c r="AS4" i="1"/>
  <c r="AT4" i="1" s="1"/>
  <c r="AU4" i="1"/>
  <c r="AV4" i="1"/>
  <c r="AW4" i="1"/>
  <c r="AX4" i="1"/>
  <c r="BB4" i="1"/>
  <c r="BC4" i="1"/>
  <c r="BD4" i="1"/>
  <c r="BF4" i="1"/>
  <c r="BH4" i="1"/>
  <c r="BQ4" i="1"/>
  <c r="BR4" i="1"/>
  <c r="BS4" i="1"/>
  <c r="BT4" i="1"/>
  <c r="BU4" i="1"/>
  <c r="CD4" i="1" s="1"/>
  <c r="CG4" i="1" s="1"/>
  <c r="CH4" i="1" s="1"/>
  <c r="BV4" i="1"/>
  <c r="BW4" i="1"/>
  <c r="BX4" i="1"/>
  <c r="BZ4" i="1"/>
  <c r="CB4" i="1"/>
  <c r="CF4" i="1"/>
  <c r="CI4" i="1"/>
  <c r="CK4" i="1"/>
  <c r="CL4" i="1"/>
  <c r="CR4" i="1" s="1"/>
  <c r="CT4" i="1" s="1"/>
  <c r="CO4" i="1"/>
  <c r="DM4" i="1"/>
  <c r="DN4" i="1"/>
  <c r="DX4" i="1"/>
  <c r="DY4" i="1"/>
  <c r="DZ4" i="1"/>
  <c r="EA4" i="1"/>
  <c r="EK4" i="1"/>
  <c r="EL4" i="1"/>
  <c r="EM4" i="1"/>
  <c r="EN4" i="1"/>
  <c r="EX4" i="1"/>
  <c r="EY4" i="1"/>
  <c r="EZ4" i="1"/>
  <c r="FA4" i="1"/>
  <c r="FK4" i="1"/>
  <c r="FL4" i="1"/>
  <c r="FM4" i="1"/>
  <c r="FN4" i="1"/>
  <c r="FX4" i="1"/>
  <c r="FY4" i="1"/>
  <c r="FZ4" i="1"/>
  <c r="GA4" i="1"/>
  <c r="GK4" i="1"/>
  <c r="GL4" i="1"/>
  <c r="GM4" i="1"/>
  <c r="GN4" i="1"/>
  <c r="GX4" i="1"/>
  <c r="GY4" i="1"/>
  <c r="GZ4" i="1"/>
  <c r="HA4" i="1"/>
  <c r="HK4" i="1"/>
  <c r="HL4" i="1"/>
  <c r="HM4" i="1"/>
  <c r="HN4" i="1"/>
  <c r="HX4" i="1"/>
  <c r="HY4" i="1"/>
  <c r="HZ4" i="1"/>
  <c r="IA4" i="1"/>
  <c r="IK4" i="1"/>
  <c r="IL4" i="1"/>
  <c r="IM4" i="1"/>
  <c r="IN4" i="1"/>
  <c r="J5" i="1"/>
  <c r="AS5" i="1"/>
  <c r="AT5" i="1" s="1"/>
  <c r="AU5" i="1" s="1"/>
  <c r="AV5" i="1"/>
  <c r="AW5" i="1"/>
  <c r="AX5" i="1"/>
  <c r="BB5" i="1"/>
  <c r="BF5" i="1" s="1"/>
  <c r="BC5" i="1"/>
  <c r="BH5" i="1" s="1"/>
  <c r="BD5" i="1"/>
  <c r="BQ5" i="1"/>
  <c r="BR5" i="1"/>
  <c r="CI5" i="1" s="1"/>
  <c r="BS5" i="1"/>
  <c r="BT5" i="1"/>
  <c r="BW5" i="1" s="1"/>
  <c r="BU5" i="1"/>
  <c r="CD5" i="1" s="1"/>
  <c r="BV5" i="1"/>
  <c r="BX5" i="1"/>
  <c r="CF5" i="1" s="1"/>
  <c r="BZ5" i="1"/>
  <c r="CB5" i="1"/>
  <c r="CK5" i="1"/>
  <c r="CL5" i="1" s="1"/>
  <c r="CR5" i="1" s="1"/>
  <c r="CT5" i="1" s="1"/>
  <c r="CO5" i="1"/>
  <c r="DM5" i="1"/>
  <c r="DN5" i="1"/>
  <c r="DX5" i="1"/>
  <c r="DY5" i="1"/>
  <c r="DZ5" i="1"/>
  <c r="EA5" i="1"/>
  <c r="EK5" i="1"/>
  <c r="EL5" i="1"/>
  <c r="EM5" i="1"/>
  <c r="EN5" i="1"/>
  <c r="EX5" i="1"/>
  <c r="EY5" i="1"/>
  <c r="EZ5" i="1"/>
  <c r="FA5" i="1"/>
  <c r="FK5" i="1"/>
  <c r="FL5" i="1"/>
  <c r="FM5" i="1"/>
  <c r="FN5" i="1"/>
  <c r="FX5" i="1"/>
  <c r="FY5" i="1"/>
  <c r="FZ5" i="1"/>
  <c r="GA5" i="1"/>
  <c r="GK5" i="1"/>
  <c r="GL5" i="1"/>
  <c r="GM5" i="1"/>
  <c r="GN5" i="1"/>
  <c r="GX5" i="1"/>
  <c r="GY5" i="1"/>
  <c r="GZ5" i="1"/>
  <c r="HA5" i="1"/>
  <c r="HK5" i="1"/>
  <c r="HL5" i="1"/>
  <c r="HM5" i="1"/>
  <c r="HN5" i="1"/>
  <c r="HX5" i="1"/>
  <c r="HY5" i="1"/>
  <c r="HZ5" i="1"/>
  <c r="IA5" i="1"/>
  <c r="IK5" i="1"/>
  <c r="IL5" i="1"/>
  <c r="IM5" i="1"/>
  <c r="IN5" i="1"/>
  <c r="K6" i="1"/>
  <c r="L6" i="1"/>
  <c r="AS6" i="1"/>
  <c r="AT6" i="1"/>
  <c r="AU6" i="1" s="1"/>
  <c r="AV6" i="1"/>
  <c r="AW6" i="1"/>
  <c r="AX6" i="1"/>
  <c r="BB6" i="1"/>
  <c r="BC6" i="1"/>
  <c r="BF6" i="1"/>
  <c r="BQ6" i="1"/>
  <c r="BR6" i="1" s="1"/>
  <c r="CI6" i="1" s="1"/>
  <c r="BS6" i="1"/>
  <c r="BT6" i="1"/>
  <c r="CB6" i="1" s="1"/>
  <c r="BU6" i="1"/>
  <c r="CD6" i="1" s="1"/>
  <c r="BV6" i="1"/>
  <c r="BX6" i="1"/>
  <c r="BZ6" i="1"/>
  <c r="CG6" i="1" s="1"/>
  <c r="CH6" i="1" s="1"/>
  <c r="CF6" i="1"/>
  <c r="CK6" i="1"/>
  <c r="CL6" i="1"/>
  <c r="CO6" i="1" s="1"/>
  <c r="DM6" i="1"/>
  <c r="DN6" i="1"/>
  <c r="DX6" i="1"/>
  <c r="DY6" i="1"/>
  <c r="DZ6" i="1"/>
  <c r="EA6" i="1"/>
  <c r="EK6" i="1"/>
  <c r="EL6" i="1"/>
  <c r="EM6" i="1"/>
  <c r="EN6" i="1"/>
  <c r="EX6" i="1"/>
  <c r="EY6" i="1"/>
  <c r="EZ6" i="1"/>
  <c r="FA6" i="1"/>
  <c r="FK6" i="1"/>
  <c r="FL6" i="1"/>
  <c r="FM6" i="1"/>
  <c r="FN6" i="1"/>
  <c r="FX6" i="1"/>
  <c r="FY6" i="1"/>
  <c r="FZ6" i="1"/>
  <c r="GA6" i="1"/>
  <c r="GK6" i="1"/>
  <c r="GL6" i="1"/>
  <c r="GM6" i="1"/>
  <c r="GN6" i="1"/>
  <c r="GX6" i="1"/>
  <c r="GY6" i="1"/>
  <c r="GZ6" i="1"/>
  <c r="HA6" i="1"/>
  <c r="HK6" i="1"/>
  <c r="HL6" i="1"/>
  <c r="HM6" i="1"/>
  <c r="HN6" i="1"/>
  <c r="HX6" i="1"/>
  <c r="HY6" i="1"/>
  <c r="HZ6" i="1"/>
  <c r="IA6" i="1"/>
  <c r="IK6" i="1"/>
  <c r="IL6" i="1"/>
  <c r="IM6" i="1"/>
  <c r="IN6" i="1"/>
  <c r="K7" i="1"/>
  <c r="L7" i="1"/>
  <c r="AS7" i="1"/>
  <c r="AT7" i="1" s="1"/>
  <c r="AU7" i="1" s="1"/>
  <c r="AV7" i="1"/>
  <c r="AW7" i="1"/>
  <c r="AX7" i="1"/>
  <c r="BB7" i="1"/>
  <c r="BF7" i="1" s="1"/>
  <c r="BC7" i="1"/>
  <c r="BH7" i="1" s="1"/>
  <c r="BD7" i="1"/>
  <c r="BQ7" i="1"/>
  <c r="BR7" i="1"/>
  <c r="BS7" i="1"/>
  <c r="BT7" i="1"/>
  <c r="BW7" i="1" s="1"/>
  <c r="BU7" i="1"/>
  <c r="CD7" i="1" s="1"/>
  <c r="BV7" i="1"/>
  <c r="BX7" i="1"/>
  <c r="CF7" i="1" s="1"/>
  <c r="BZ7" i="1"/>
  <c r="CB7" i="1"/>
  <c r="CK7" i="1"/>
  <c r="CL7" i="1" s="1"/>
  <c r="CR7" i="1" s="1"/>
  <c r="CT7" i="1" s="1"/>
  <c r="DM7" i="1"/>
  <c r="DN7" i="1"/>
  <c r="DX7" i="1"/>
  <c r="DY7" i="1"/>
  <c r="DZ7" i="1"/>
  <c r="EA7" i="1"/>
  <c r="EK7" i="1"/>
  <c r="EL7" i="1"/>
  <c r="EM7" i="1"/>
  <c r="EN7" i="1"/>
  <c r="EX7" i="1"/>
  <c r="EY7" i="1"/>
  <c r="EZ7" i="1"/>
  <c r="FA7" i="1"/>
  <c r="FK7" i="1"/>
  <c r="FL7" i="1"/>
  <c r="FM7" i="1"/>
  <c r="FN7" i="1"/>
  <c r="FX7" i="1"/>
  <c r="FY7" i="1"/>
  <c r="FZ7" i="1"/>
  <c r="GA7" i="1"/>
  <c r="GK7" i="1"/>
  <c r="GL7" i="1"/>
  <c r="GM7" i="1"/>
  <c r="GN7" i="1"/>
  <c r="GX7" i="1"/>
  <c r="GY7" i="1"/>
  <c r="GZ7" i="1"/>
  <c r="HA7" i="1"/>
  <c r="HK7" i="1"/>
  <c r="HL7" i="1"/>
  <c r="HM7" i="1"/>
  <c r="HN7" i="1"/>
  <c r="HX7" i="1"/>
  <c r="HY7" i="1"/>
  <c r="HZ7" i="1"/>
  <c r="IA7" i="1"/>
  <c r="IK7" i="1"/>
  <c r="IL7" i="1"/>
  <c r="IM7" i="1"/>
  <c r="IN7" i="1"/>
  <c r="K8" i="1"/>
  <c r="L8" i="1"/>
  <c r="AS8" i="1"/>
  <c r="AT8" i="1"/>
  <c r="AU8" i="1" s="1"/>
  <c r="AV8" i="1"/>
  <c r="AW8" i="1"/>
  <c r="AX8" i="1"/>
  <c r="BB8" i="1"/>
  <c r="BC8" i="1"/>
  <c r="BF8" i="1"/>
  <c r="BQ8" i="1"/>
  <c r="BR8" i="1" s="1"/>
  <c r="BS8" i="1"/>
  <c r="BT8" i="1"/>
  <c r="CB8" i="1" s="1"/>
  <c r="BU8" i="1"/>
  <c r="CD8" i="1" s="1"/>
  <c r="BV8" i="1"/>
  <c r="BX8" i="1"/>
  <c r="BZ8" i="1"/>
  <c r="CG8" i="1" s="1"/>
  <c r="CH8" i="1" s="1"/>
  <c r="CF8" i="1"/>
  <c r="CK8" i="1"/>
  <c r="CL8" i="1"/>
  <c r="CO8" i="1" s="1"/>
  <c r="DM8" i="1"/>
  <c r="DN8" i="1"/>
  <c r="DX8" i="1"/>
  <c r="DY8" i="1"/>
  <c r="DZ8" i="1"/>
  <c r="EA8" i="1"/>
  <c r="EK8" i="1"/>
  <c r="EL8" i="1"/>
  <c r="EM8" i="1"/>
  <c r="EN8" i="1"/>
  <c r="EX8" i="1"/>
  <c r="EY8" i="1"/>
  <c r="EZ8" i="1"/>
  <c r="FA8" i="1"/>
  <c r="FK8" i="1"/>
  <c r="FL8" i="1"/>
  <c r="FM8" i="1"/>
  <c r="FN8" i="1"/>
  <c r="FX8" i="1"/>
  <c r="FY8" i="1"/>
  <c r="FZ8" i="1"/>
  <c r="GA8" i="1"/>
  <c r="GK8" i="1"/>
  <c r="GL8" i="1"/>
  <c r="GM8" i="1"/>
  <c r="GN8" i="1"/>
  <c r="GX8" i="1"/>
  <c r="GY8" i="1"/>
  <c r="GZ8" i="1"/>
  <c r="HA8" i="1"/>
  <c r="HK8" i="1"/>
  <c r="HL8" i="1"/>
  <c r="HM8" i="1"/>
  <c r="HN8" i="1"/>
  <c r="HX8" i="1"/>
  <c r="HY8" i="1"/>
  <c r="HZ8" i="1"/>
  <c r="IA8" i="1"/>
  <c r="IK8" i="1"/>
  <c r="IL8" i="1"/>
  <c r="IM8" i="1"/>
  <c r="IN8" i="1"/>
  <c r="K9" i="1"/>
  <c r="L9" i="1"/>
  <c r="AS9" i="1"/>
  <c r="AT9" i="1" s="1"/>
  <c r="AU9" i="1" s="1"/>
  <c r="AV9" i="1"/>
  <c r="AW9" i="1"/>
  <c r="AX9" i="1"/>
  <c r="BB9" i="1"/>
  <c r="BC9" i="1"/>
  <c r="BH9" i="1" s="1"/>
  <c r="BI9" i="1" s="1"/>
  <c r="BD9" i="1"/>
  <c r="BF9" i="1"/>
  <c r="BQ9" i="1"/>
  <c r="BR9" i="1"/>
  <c r="BS9" i="1"/>
  <c r="BT9" i="1"/>
  <c r="BW9" i="1" s="1"/>
  <c r="BU9" i="1"/>
  <c r="CD9" i="1" s="1"/>
  <c r="BV9" i="1"/>
  <c r="BX9" i="1"/>
  <c r="CF9" i="1" s="1"/>
  <c r="BZ9" i="1"/>
  <c r="CB9" i="1"/>
  <c r="CK9" i="1"/>
  <c r="CL9" i="1" s="1"/>
  <c r="CR9" i="1" s="1"/>
  <c r="CT9" i="1" s="1"/>
  <c r="DM9" i="1"/>
  <c r="DN9" i="1"/>
  <c r="DX9" i="1"/>
  <c r="DY9" i="1"/>
  <c r="DZ9" i="1"/>
  <c r="EA9" i="1"/>
  <c r="EK9" i="1"/>
  <c r="EL9" i="1"/>
  <c r="EM9" i="1"/>
  <c r="EN9" i="1"/>
  <c r="EX9" i="1"/>
  <c r="EY9" i="1"/>
  <c r="EZ9" i="1"/>
  <c r="FA9" i="1"/>
  <c r="FK9" i="1"/>
  <c r="FL9" i="1"/>
  <c r="FM9" i="1"/>
  <c r="FN9" i="1"/>
  <c r="FX9" i="1"/>
  <c r="FY9" i="1"/>
  <c r="FZ9" i="1"/>
  <c r="GA9" i="1"/>
  <c r="GK9" i="1"/>
  <c r="GL9" i="1"/>
  <c r="GM9" i="1"/>
  <c r="GN9" i="1"/>
  <c r="GX9" i="1"/>
  <c r="GY9" i="1"/>
  <c r="GZ9" i="1"/>
  <c r="HA9" i="1"/>
  <c r="HK9" i="1"/>
  <c r="HL9" i="1"/>
  <c r="HM9" i="1"/>
  <c r="HN9" i="1"/>
  <c r="HX9" i="1"/>
  <c r="HY9" i="1"/>
  <c r="HZ9" i="1"/>
  <c r="IA9" i="1"/>
  <c r="IK9" i="1"/>
  <c r="IL9" i="1"/>
  <c r="IM9" i="1"/>
  <c r="IN9" i="1"/>
  <c r="J10" i="1"/>
  <c r="K10" i="1"/>
  <c r="L10" i="1"/>
  <c r="AS10" i="1"/>
  <c r="AT10" i="1" s="1"/>
  <c r="AU10" i="1" s="1"/>
  <c r="AV10" i="1"/>
  <c r="AW10" i="1"/>
  <c r="AX10" i="1"/>
  <c r="BB10" i="1"/>
  <c r="BF10" i="1" s="1"/>
  <c r="BC10" i="1"/>
  <c r="BH10" i="1" s="1"/>
  <c r="BD10" i="1"/>
  <c r="BQ10" i="1"/>
  <c r="BR10" i="1"/>
  <c r="BS10" i="1"/>
  <c r="BT10" i="1"/>
  <c r="CB10" i="1" s="1"/>
  <c r="BU10" i="1"/>
  <c r="BV10" i="1"/>
  <c r="BX10" i="1"/>
  <c r="CF10" i="1" s="1"/>
  <c r="CD10" i="1"/>
  <c r="CK10" i="1"/>
  <c r="CL10" i="1" s="1"/>
  <c r="CO10" i="1" s="1"/>
  <c r="DM10" i="1"/>
  <c r="DN10" i="1"/>
  <c r="DX10" i="1"/>
  <c r="DY10" i="1"/>
  <c r="DZ10" i="1"/>
  <c r="EA10" i="1"/>
  <c r="EK10" i="1"/>
  <c r="EL10" i="1"/>
  <c r="EM10" i="1"/>
  <c r="EN10" i="1"/>
  <c r="EX10" i="1"/>
  <c r="EY10" i="1"/>
  <c r="EZ10" i="1"/>
  <c r="FA10" i="1"/>
  <c r="FK10" i="1"/>
  <c r="FL10" i="1"/>
  <c r="FM10" i="1"/>
  <c r="FN10" i="1"/>
  <c r="FX10" i="1"/>
  <c r="FY10" i="1"/>
  <c r="FZ10" i="1"/>
  <c r="GA10" i="1"/>
  <c r="GK10" i="1"/>
  <c r="GL10" i="1"/>
  <c r="GM10" i="1"/>
  <c r="GN10" i="1"/>
  <c r="GX10" i="1"/>
  <c r="GY10" i="1"/>
  <c r="GZ10" i="1"/>
  <c r="HA10" i="1"/>
  <c r="HK10" i="1"/>
  <c r="HL10" i="1"/>
  <c r="HM10" i="1"/>
  <c r="HN10" i="1"/>
  <c r="HX10" i="1"/>
  <c r="HY10" i="1"/>
  <c r="HZ10" i="1"/>
  <c r="IA10" i="1"/>
  <c r="IK10" i="1"/>
  <c r="IL10" i="1"/>
  <c r="IM10" i="1"/>
  <c r="IN10" i="1"/>
  <c r="J11" i="1"/>
  <c r="K11" i="1"/>
  <c r="L11" i="1"/>
  <c r="AS11" i="1"/>
  <c r="AT11" i="1"/>
  <c r="AU11" i="1" s="1"/>
  <c r="AV11" i="1"/>
  <c r="AW11" i="1"/>
  <c r="AX11" i="1"/>
  <c r="BB11" i="1"/>
  <c r="BD11" i="1" s="1"/>
  <c r="BC11" i="1"/>
  <c r="BF11" i="1"/>
  <c r="BI11" i="1" s="1"/>
  <c r="BH11" i="1"/>
  <c r="BQ11" i="1"/>
  <c r="BR11" i="1"/>
  <c r="BS11" i="1"/>
  <c r="BZ11" i="1" s="1"/>
  <c r="CG11" i="1" s="1"/>
  <c r="CH11" i="1" s="1"/>
  <c r="BT11" i="1"/>
  <c r="CB11" i="1" s="1"/>
  <c r="BU11" i="1"/>
  <c r="BV11" i="1"/>
  <c r="BX11" i="1"/>
  <c r="CF11" i="1" s="1"/>
  <c r="CD11" i="1"/>
  <c r="CK11" i="1"/>
  <c r="CL11" i="1" s="1"/>
  <c r="DM11" i="1"/>
  <c r="DN11" i="1"/>
  <c r="DX11" i="1"/>
  <c r="DY11" i="1"/>
  <c r="DZ11" i="1"/>
  <c r="EA11" i="1"/>
  <c r="EK11" i="1"/>
  <c r="EL11" i="1"/>
  <c r="EM11" i="1"/>
  <c r="EN11" i="1"/>
  <c r="EX11" i="1"/>
  <c r="EY11" i="1"/>
  <c r="EZ11" i="1"/>
  <c r="FA11" i="1"/>
  <c r="FK11" i="1"/>
  <c r="FL11" i="1"/>
  <c r="FM11" i="1"/>
  <c r="FN11" i="1"/>
  <c r="FX11" i="1"/>
  <c r="FY11" i="1"/>
  <c r="FZ11" i="1"/>
  <c r="GA11" i="1"/>
  <c r="GK11" i="1"/>
  <c r="GL11" i="1"/>
  <c r="GM11" i="1"/>
  <c r="GN11" i="1"/>
  <c r="GX11" i="1"/>
  <c r="GY11" i="1"/>
  <c r="GZ11" i="1"/>
  <c r="HA11" i="1"/>
  <c r="HK11" i="1"/>
  <c r="HL11" i="1"/>
  <c r="HM11" i="1"/>
  <c r="HN11" i="1"/>
  <c r="HX11" i="1"/>
  <c r="HY11" i="1"/>
  <c r="HZ11" i="1"/>
  <c r="IA11" i="1"/>
  <c r="IK11" i="1"/>
  <c r="IL11" i="1"/>
  <c r="IM11" i="1"/>
  <c r="IN11" i="1"/>
  <c r="J12" i="1"/>
  <c r="L12" i="1" s="1"/>
  <c r="K12" i="1"/>
  <c r="AS12" i="1"/>
  <c r="AT12" i="1"/>
  <c r="AU12" i="1" s="1"/>
  <c r="AV12" i="1"/>
  <c r="AW12" i="1"/>
  <c r="AX12" i="1"/>
  <c r="BB12" i="1"/>
  <c r="BC12" i="1"/>
  <c r="BH12" i="1" s="1"/>
  <c r="BQ12" i="1"/>
  <c r="BR12" i="1" s="1"/>
  <c r="CI12" i="1" s="1"/>
  <c r="BS12" i="1"/>
  <c r="BW12" i="1" s="1"/>
  <c r="BT12" i="1"/>
  <c r="BU12" i="1"/>
  <c r="BV12" i="1"/>
  <c r="BX12" i="1"/>
  <c r="CF12" i="1" s="1"/>
  <c r="BZ12" i="1"/>
  <c r="CB12" i="1"/>
  <c r="CD12" i="1"/>
  <c r="CK12" i="1"/>
  <c r="CL12" i="1"/>
  <c r="CO12" i="1" s="1"/>
  <c r="DM12" i="1"/>
  <c r="DN12" i="1"/>
  <c r="DX12" i="1"/>
  <c r="DY12" i="1"/>
  <c r="DZ12" i="1"/>
  <c r="EA12" i="1"/>
  <c r="EK12" i="1"/>
  <c r="EL12" i="1"/>
  <c r="EM12" i="1"/>
  <c r="EN12" i="1"/>
  <c r="EX12" i="1"/>
  <c r="EY12" i="1"/>
  <c r="EZ12" i="1"/>
  <c r="FA12" i="1"/>
  <c r="FK12" i="1"/>
  <c r="FL12" i="1"/>
  <c r="FM12" i="1"/>
  <c r="FN12" i="1"/>
  <c r="FX12" i="1"/>
  <c r="FY12" i="1"/>
  <c r="FZ12" i="1"/>
  <c r="GA12" i="1"/>
  <c r="GK12" i="1"/>
  <c r="GL12" i="1"/>
  <c r="GM12" i="1"/>
  <c r="GN12" i="1"/>
  <c r="GX12" i="1"/>
  <c r="GY12" i="1"/>
  <c r="GZ12" i="1"/>
  <c r="HA12" i="1"/>
  <c r="HK12" i="1"/>
  <c r="HL12" i="1"/>
  <c r="HM12" i="1"/>
  <c r="HN12" i="1"/>
  <c r="HX12" i="1"/>
  <c r="HY12" i="1"/>
  <c r="HZ12" i="1"/>
  <c r="IA12" i="1"/>
  <c r="IK12" i="1"/>
  <c r="IL12" i="1"/>
  <c r="IM12" i="1"/>
  <c r="IN12" i="1"/>
  <c r="J13" i="1"/>
  <c r="K13" i="1" s="1"/>
  <c r="L13" i="1"/>
  <c r="AS13" i="1"/>
  <c r="AT13" i="1"/>
  <c r="AU13" i="1" s="1"/>
  <c r="AV13" i="1"/>
  <c r="AW13" i="1"/>
  <c r="AX13" i="1"/>
  <c r="BB13" i="1"/>
  <c r="BC13" i="1"/>
  <c r="BF13" i="1"/>
  <c r="BQ13" i="1"/>
  <c r="BR13" i="1" s="1"/>
  <c r="CI13" i="1" s="1"/>
  <c r="BS13" i="1"/>
  <c r="BT13" i="1"/>
  <c r="CB13" i="1" s="1"/>
  <c r="BU13" i="1"/>
  <c r="CD13" i="1" s="1"/>
  <c r="BV13" i="1"/>
  <c r="BX13" i="1"/>
  <c r="BZ13" i="1"/>
  <c r="CF13" i="1"/>
  <c r="CK13" i="1"/>
  <c r="CL13" i="1"/>
  <c r="DM13" i="1"/>
  <c r="DN13" i="1"/>
  <c r="DX13" i="1"/>
  <c r="DY13" i="1"/>
  <c r="DZ13" i="1"/>
  <c r="EA13" i="1"/>
  <c r="EK13" i="1"/>
  <c r="EL13" i="1"/>
  <c r="EM13" i="1"/>
  <c r="EN13" i="1"/>
  <c r="EX13" i="1"/>
  <c r="EY13" i="1"/>
  <c r="EZ13" i="1"/>
  <c r="FA13" i="1"/>
  <c r="FK13" i="1"/>
  <c r="FL13" i="1"/>
  <c r="FM13" i="1"/>
  <c r="FN13" i="1"/>
  <c r="FX13" i="1"/>
  <c r="FY13" i="1"/>
  <c r="FZ13" i="1"/>
  <c r="GA13" i="1"/>
  <c r="GK13" i="1"/>
  <c r="GL13" i="1"/>
  <c r="GM13" i="1"/>
  <c r="GN13" i="1"/>
  <c r="GX13" i="1"/>
  <c r="GY13" i="1"/>
  <c r="GZ13" i="1"/>
  <c r="HA13" i="1"/>
  <c r="HK13" i="1"/>
  <c r="HL13" i="1"/>
  <c r="HM13" i="1"/>
  <c r="HN13" i="1"/>
  <c r="HX13" i="1"/>
  <c r="HY13" i="1"/>
  <c r="HZ13" i="1"/>
  <c r="IA13" i="1"/>
  <c r="IK13" i="1"/>
  <c r="IL13" i="1"/>
  <c r="IM13" i="1"/>
  <c r="IN13" i="1"/>
  <c r="K14" i="1"/>
  <c r="L14" i="1"/>
  <c r="AS14" i="1"/>
  <c r="AT14" i="1" s="1"/>
  <c r="AU14" i="1" s="1"/>
  <c r="AV14" i="1"/>
  <c r="AW14" i="1"/>
  <c r="AX14" i="1"/>
  <c r="BB14" i="1"/>
  <c r="BC14" i="1"/>
  <c r="BH14" i="1" s="1"/>
  <c r="BI14" i="1" s="1"/>
  <c r="BD14" i="1"/>
  <c r="BF14" i="1"/>
  <c r="BQ14" i="1"/>
  <c r="BR14" i="1"/>
  <c r="BS14" i="1"/>
  <c r="BT14" i="1"/>
  <c r="BU14" i="1"/>
  <c r="CD14" i="1" s="1"/>
  <c r="CG14" i="1" s="1"/>
  <c r="CH14" i="1" s="1"/>
  <c r="BV14" i="1"/>
  <c r="BX14" i="1"/>
  <c r="CF14" i="1" s="1"/>
  <c r="BZ14" i="1"/>
  <c r="CB14" i="1"/>
  <c r="CK14" i="1"/>
  <c r="CL14" i="1" s="1"/>
  <c r="CR14" i="1" s="1"/>
  <c r="CT14" i="1" s="1"/>
  <c r="DM14" i="1"/>
  <c r="DN14" i="1"/>
  <c r="DX14" i="1"/>
  <c r="DY14" i="1"/>
  <c r="DZ14" i="1"/>
  <c r="EA14" i="1"/>
  <c r="EK14" i="1"/>
  <c r="EL14" i="1"/>
  <c r="EM14" i="1"/>
  <c r="EN14" i="1"/>
  <c r="EX14" i="1"/>
  <c r="EY14" i="1"/>
  <c r="EZ14" i="1"/>
  <c r="FA14" i="1"/>
  <c r="FK14" i="1"/>
  <c r="FL14" i="1"/>
  <c r="FM14" i="1"/>
  <c r="FN14" i="1"/>
  <c r="FX14" i="1"/>
  <c r="FY14" i="1"/>
  <c r="FZ14" i="1"/>
  <c r="GA14" i="1"/>
  <c r="GK14" i="1"/>
  <c r="GL14" i="1"/>
  <c r="GM14" i="1"/>
  <c r="GN14" i="1"/>
  <c r="GX14" i="1"/>
  <c r="GY14" i="1"/>
  <c r="GZ14" i="1"/>
  <c r="HA14" i="1"/>
  <c r="HK14" i="1"/>
  <c r="HL14" i="1"/>
  <c r="HM14" i="1"/>
  <c r="HN14" i="1"/>
  <c r="HX14" i="1"/>
  <c r="HY14" i="1"/>
  <c r="HZ14" i="1"/>
  <c r="IA14" i="1"/>
  <c r="IK14" i="1"/>
  <c r="IL14" i="1"/>
  <c r="IM14" i="1"/>
  <c r="IN14" i="1"/>
  <c r="K15" i="1"/>
  <c r="L15" i="1"/>
  <c r="AS15" i="1"/>
  <c r="AT15" i="1"/>
  <c r="AU15" i="1" s="1"/>
  <c r="AV15" i="1"/>
  <c r="AW15" i="1"/>
  <c r="AX15" i="1"/>
  <c r="BB15" i="1"/>
  <c r="BC15" i="1"/>
  <c r="BF15" i="1"/>
  <c r="BQ15" i="1"/>
  <c r="BR15" i="1" s="1"/>
  <c r="BS15" i="1"/>
  <c r="BT15" i="1"/>
  <c r="CB15" i="1" s="1"/>
  <c r="BU15" i="1"/>
  <c r="CD15" i="1" s="1"/>
  <c r="BV15" i="1"/>
  <c r="BX15" i="1"/>
  <c r="BZ15" i="1"/>
  <c r="CF15" i="1"/>
  <c r="CK15" i="1"/>
  <c r="CL15" i="1"/>
  <c r="DM15" i="1"/>
  <c r="DN15" i="1"/>
  <c r="DX15" i="1"/>
  <c r="DY15" i="1"/>
  <c r="DZ15" i="1"/>
  <c r="EA15" i="1"/>
  <c r="EK15" i="1"/>
  <c r="EL15" i="1"/>
  <c r="EM15" i="1"/>
  <c r="EN15" i="1"/>
  <c r="EX15" i="1"/>
  <c r="EY15" i="1"/>
  <c r="EZ15" i="1"/>
  <c r="FA15" i="1"/>
  <c r="FK15" i="1"/>
  <c r="FL15" i="1"/>
  <c r="FM15" i="1"/>
  <c r="FN15" i="1"/>
  <c r="FX15" i="1"/>
  <c r="FY15" i="1"/>
  <c r="FZ15" i="1"/>
  <c r="GA15" i="1"/>
  <c r="GK15" i="1"/>
  <c r="GL15" i="1"/>
  <c r="GM15" i="1"/>
  <c r="GN15" i="1"/>
  <c r="GX15" i="1"/>
  <c r="GY15" i="1"/>
  <c r="GZ15" i="1"/>
  <c r="HA15" i="1"/>
  <c r="HK15" i="1"/>
  <c r="HL15" i="1"/>
  <c r="HM15" i="1"/>
  <c r="HN15" i="1"/>
  <c r="HX15" i="1"/>
  <c r="HY15" i="1"/>
  <c r="HZ15" i="1"/>
  <c r="IA15" i="1"/>
  <c r="IK15" i="1"/>
  <c r="IL15" i="1"/>
  <c r="IM15" i="1"/>
  <c r="IN15" i="1"/>
  <c r="K16" i="1"/>
  <c r="L16" i="1"/>
  <c r="AS16" i="1"/>
  <c r="AT16" i="1" s="1"/>
  <c r="AU16" i="1" s="1"/>
  <c r="AV16" i="1"/>
  <c r="AW16" i="1"/>
  <c r="AX16" i="1"/>
  <c r="BB16" i="1"/>
  <c r="BC16" i="1"/>
  <c r="BD16" i="1"/>
  <c r="BF16" i="1"/>
  <c r="BH16" i="1"/>
  <c r="BI16" i="1"/>
  <c r="BQ16" i="1"/>
  <c r="BR16" i="1"/>
  <c r="BS16" i="1"/>
  <c r="BT16" i="1"/>
  <c r="BU16" i="1"/>
  <c r="BV16" i="1"/>
  <c r="BX16" i="1"/>
  <c r="CF16" i="1" s="1"/>
  <c r="BZ16" i="1"/>
  <c r="CB16" i="1"/>
  <c r="CK16" i="1"/>
  <c r="CL16" i="1" s="1"/>
  <c r="DM16" i="1"/>
  <c r="DN16" i="1"/>
  <c r="DX16" i="1"/>
  <c r="DY16" i="1"/>
  <c r="DZ16" i="1"/>
  <c r="EA16" i="1"/>
  <c r="EK16" i="1"/>
  <c r="EL16" i="1"/>
  <c r="EM16" i="1"/>
  <c r="EN16" i="1"/>
  <c r="EX16" i="1"/>
  <c r="EY16" i="1"/>
  <c r="EZ16" i="1"/>
  <c r="FA16" i="1"/>
  <c r="FK16" i="1"/>
  <c r="FL16" i="1"/>
  <c r="FM16" i="1"/>
  <c r="FN16" i="1"/>
  <c r="FX16" i="1"/>
  <c r="FY16" i="1"/>
  <c r="FZ16" i="1"/>
  <c r="GA16" i="1"/>
  <c r="GK16" i="1"/>
  <c r="GL16" i="1"/>
  <c r="GM16" i="1"/>
  <c r="GN16" i="1"/>
  <c r="GX16" i="1"/>
  <c r="GY16" i="1"/>
  <c r="GZ16" i="1"/>
  <c r="HA16" i="1"/>
  <c r="HK16" i="1"/>
  <c r="HL16" i="1"/>
  <c r="HM16" i="1"/>
  <c r="HN16" i="1"/>
  <c r="HX16" i="1"/>
  <c r="HY16" i="1"/>
  <c r="HZ16" i="1"/>
  <c r="IA16" i="1"/>
  <c r="IK16" i="1"/>
  <c r="IL16" i="1"/>
  <c r="IM16" i="1"/>
  <c r="IN16" i="1"/>
  <c r="K17" i="1"/>
  <c r="L17" i="1"/>
  <c r="AS17" i="1"/>
  <c r="AT17" i="1"/>
  <c r="AU17" i="1" s="1"/>
  <c r="AV17" i="1"/>
  <c r="AW17" i="1"/>
  <c r="AX17" i="1"/>
  <c r="BB17" i="1"/>
  <c r="BC17" i="1"/>
  <c r="BF17" i="1"/>
  <c r="BQ17" i="1"/>
  <c r="BR17" i="1" s="1"/>
  <c r="BS17" i="1"/>
  <c r="BT17" i="1"/>
  <c r="CB17" i="1" s="1"/>
  <c r="BU17" i="1"/>
  <c r="CD17" i="1" s="1"/>
  <c r="BV17" i="1"/>
  <c r="BX17" i="1"/>
  <c r="BZ17" i="1"/>
  <c r="CF17" i="1"/>
  <c r="CK17" i="1"/>
  <c r="CL17" i="1"/>
  <c r="DM17" i="1"/>
  <c r="DN17" i="1"/>
  <c r="DX17" i="1"/>
  <c r="DY17" i="1"/>
  <c r="DZ17" i="1"/>
  <c r="EA17" i="1"/>
  <c r="EK17" i="1"/>
  <c r="EL17" i="1"/>
  <c r="EM17" i="1"/>
  <c r="EN17" i="1"/>
  <c r="EX17" i="1"/>
  <c r="EY17" i="1"/>
  <c r="EZ17" i="1"/>
  <c r="FA17" i="1"/>
  <c r="FK17" i="1"/>
  <c r="FL17" i="1"/>
  <c r="FM17" i="1"/>
  <c r="FN17" i="1"/>
  <c r="FX17" i="1"/>
  <c r="FY17" i="1"/>
  <c r="FZ17" i="1"/>
  <c r="GA17" i="1"/>
  <c r="GK17" i="1"/>
  <c r="GL17" i="1"/>
  <c r="GM17" i="1"/>
  <c r="GN17" i="1"/>
  <c r="GX17" i="1"/>
  <c r="GY17" i="1"/>
  <c r="GZ17" i="1"/>
  <c r="HA17" i="1"/>
  <c r="HK17" i="1"/>
  <c r="HL17" i="1"/>
  <c r="HM17" i="1"/>
  <c r="HN17" i="1"/>
  <c r="HX17" i="1"/>
  <c r="HY17" i="1"/>
  <c r="HZ17" i="1"/>
  <c r="IA17" i="1"/>
  <c r="IK17" i="1"/>
  <c r="IL17" i="1"/>
  <c r="IM17" i="1"/>
  <c r="IN17" i="1"/>
  <c r="J18" i="1"/>
  <c r="K18" i="1"/>
  <c r="L18" i="1"/>
  <c r="AS18" i="1"/>
  <c r="AT18" i="1" s="1"/>
  <c r="AU18" i="1"/>
  <c r="AV18" i="1"/>
  <c r="AW18" i="1"/>
  <c r="AX18" i="1"/>
  <c r="BB18" i="1"/>
  <c r="BC18" i="1"/>
  <c r="BD18" i="1" s="1"/>
  <c r="BF18" i="1"/>
  <c r="BQ18" i="1"/>
  <c r="BR18" i="1" s="1"/>
  <c r="BS18" i="1"/>
  <c r="BT18" i="1"/>
  <c r="BU18" i="1"/>
  <c r="CD18" i="1" s="1"/>
  <c r="BV18" i="1"/>
  <c r="BX18" i="1"/>
  <c r="BZ18" i="1"/>
  <c r="CF18" i="1"/>
  <c r="CK18" i="1"/>
  <c r="CL18" i="1"/>
  <c r="DM18" i="1"/>
  <c r="DN18" i="1"/>
  <c r="DX18" i="1"/>
  <c r="DY18" i="1"/>
  <c r="DZ18" i="1"/>
  <c r="EA18" i="1"/>
  <c r="EK18" i="1"/>
  <c r="EL18" i="1"/>
  <c r="EM18" i="1"/>
  <c r="EN18" i="1"/>
  <c r="EX18" i="1"/>
  <c r="EY18" i="1"/>
  <c r="EZ18" i="1"/>
  <c r="FA18" i="1"/>
  <c r="FK18" i="1"/>
  <c r="FL18" i="1"/>
  <c r="FM18" i="1"/>
  <c r="FN18" i="1"/>
  <c r="FX18" i="1"/>
  <c r="FY18" i="1"/>
  <c r="FZ18" i="1"/>
  <c r="GA18" i="1"/>
  <c r="GK18" i="1"/>
  <c r="GL18" i="1"/>
  <c r="GM18" i="1"/>
  <c r="GN18" i="1"/>
  <c r="GX18" i="1"/>
  <c r="GY18" i="1"/>
  <c r="GZ18" i="1"/>
  <c r="HA18" i="1"/>
  <c r="HK18" i="1"/>
  <c r="HL18" i="1"/>
  <c r="HM18" i="1"/>
  <c r="HN18" i="1"/>
  <c r="HX18" i="1"/>
  <c r="HY18" i="1"/>
  <c r="HZ18" i="1"/>
  <c r="IA18" i="1"/>
  <c r="IK18" i="1"/>
  <c r="IL18" i="1"/>
  <c r="IM18" i="1"/>
  <c r="IN18" i="1"/>
  <c r="J19" i="1"/>
  <c r="K19" i="1" s="1"/>
  <c r="L19" i="1"/>
  <c r="AS19" i="1"/>
  <c r="AT19" i="1"/>
  <c r="AU19" i="1"/>
  <c r="AV19" i="1"/>
  <c r="AW19" i="1"/>
  <c r="AX19" i="1"/>
  <c r="BB19" i="1"/>
  <c r="BC19" i="1"/>
  <c r="BH19" i="1" s="1"/>
  <c r="BQ19" i="1"/>
  <c r="BR19" i="1"/>
  <c r="CI19" i="1" s="1"/>
  <c r="BS19" i="1"/>
  <c r="BZ19" i="1" s="1"/>
  <c r="BT19" i="1"/>
  <c r="BU19" i="1"/>
  <c r="BV19" i="1"/>
  <c r="BW19" i="1"/>
  <c r="BX19" i="1"/>
  <c r="CB19" i="1"/>
  <c r="CD19" i="1"/>
  <c r="CF19" i="1"/>
  <c r="CK19" i="1"/>
  <c r="CL19" i="1" s="1"/>
  <c r="CR19" i="1" s="1"/>
  <c r="CO19" i="1"/>
  <c r="CT19" i="1"/>
  <c r="DM19" i="1"/>
  <c r="DN19" i="1"/>
  <c r="DX19" i="1"/>
  <c r="DY19" i="1"/>
  <c r="DZ19" i="1"/>
  <c r="EA19" i="1"/>
  <c r="EK19" i="1"/>
  <c r="EL19" i="1"/>
  <c r="EM19" i="1"/>
  <c r="EN19" i="1"/>
  <c r="EX19" i="1"/>
  <c r="EY19" i="1"/>
  <c r="EZ19" i="1"/>
  <c r="FA19" i="1"/>
  <c r="FK19" i="1"/>
  <c r="FL19" i="1"/>
  <c r="FM19" i="1"/>
  <c r="FN19" i="1"/>
  <c r="FX19" i="1"/>
  <c r="FY19" i="1"/>
  <c r="FZ19" i="1"/>
  <c r="GA19" i="1"/>
  <c r="GK19" i="1"/>
  <c r="GL19" i="1"/>
  <c r="GM19" i="1"/>
  <c r="GN19" i="1"/>
  <c r="GX19" i="1"/>
  <c r="GY19" i="1"/>
  <c r="GZ19" i="1"/>
  <c r="HA19" i="1"/>
  <c r="HK19" i="1"/>
  <c r="HL19" i="1"/>
  <c r="HM19" i="1"/>
  <c r="HN19" i="1"/>
  <c r="HX19" i="1"/>
  <c r="HY19" i="1"/>
  <c r="HZ19" i="1"/>
  <c r="IA19" i="1"/>
  <c r="IK19" i="1"/>
  <c r="IL19" i="1"/>
  <c r="IM19" i="1"/>
  <c r="IN19" i="1"/>
  <c r="J20" i="1"/>
  <c r="AS20" i="1"/>
  <c r="AT20" i="1" s="1"/>
  <c r="AU20" i="1"/>
  <c r="AV20" i="1"/>
  <c r="AW20" i="1"/>
  <c r="AX20" i="1"/>
  <c r="BB20" i="1"/>
  <c r="BC20" i="1"/>
  <c r="BD20" i="1"/>
  <c r="BF20" i="1"/>
  <c r="BH20" i="1"/>
  <c r="BQ20" i="1"/>
  <c r="BR20" i="1"/>
  <c r="BS20" i="1"/>
  <c r="BZ20" i="1" s="1"/>
  <c r="BT20" i="1"/>
  <c r="BU20" i="1"/>
  <c r="BV20" i="1"/>
  <c r="BX20" i="1"/>
  <c r="CB20" i="1"/>
  <c r="CF20" i="1"/>
  <c r="CK20" i="1"/>
  <c r="CL20" i="1"/>
  <c r="CO20" i="1"/>
  <c r="CR20" i="1"/>
  <c r="CT20" i="1" s="1"/>
  <c r="DM20" i="1"/>
  <c r="DN20" i="1"/>
  <c r="DX20" i="1"/>
  <c r="DY20" i="1"/>
  <c r="DZ20" i="1"/>
  <c r="EA20" i="1"/>
  <c r="EK20" i="1"/>
  <c r="EL20" i="1"/>
  <c r="EM20" i="1"/>
  <c r="EN20" i="1"/>
  <c r="EX20" i="1"/>
  <c r="EY20" i="1"/>
  <c r="EZ20" i="1"/>
  <c r="FA20" i="1"/>
  <c r="FK20" i="1"/>
  <c r="FL20" i="1"/>
  <c r="FM20" i="1"/>
  <c r="FN20" i="1"/>
  <c r="FX20" i="1"/>
  <c r="FY20" i="1"/>
  <c r="FZ20" i="1"/>
  <c r="GA20" i="1"/>
  <c r="GK20" i="1"/>
  <c r="GL20" i="1"/>
  <c r="GM20" i="1"/>
  <c r="GN20" i="1"/>
  <c r="GX20" i="1"/>
  <c r="GY20" i="1"/>
  <c r="GZ20" i="1"/>
  <c r="HA20" i="1"/>
  <c r="HK20" i="1"/>
  <c r="HL20" i="1"/>
  <c r="HM20" i="1"/>
  <c r="HN20" i="1"/>
  <c r="HX20" i="1"/>
  <c r="HY20" i="1"/>
  <c r="HZ20" i="1"/>
  <c r="IA20" i="1"/>
  <c r="IK20" i="1"/>
  <c r="IL20" i="1"/>
  <c r="IM20" i="1"/>
  <c r="IN20" i="1"/>
  <c r="J21" i="1"/>
  <c r="AS21" i="1"/>
  <c r="AT21" i="1" s="1"/>
  <c r="AU21" i="1" s="1"/>
  <c r="AV21" i="1"/>
  <c r="AW21" i="1"/>
  <c r="AX21" i="1"/>
  <c r="BB21" i="1"/>
  <c r="BC21" i="1"/>
  <c r="BH21" i="1" s="1"/>
  <c r="BD21" i="1"/>
  <c r="BF21" i="1"/>
  <c r="BI21" i="1"/>
  <c r="BQ21" i="1"/>
  <c r="BR21" i="1"/>
  <c r="BS21" i="1"/>
  <c r="BT21" i="1"/>
  <c r="BW21" i="1" s="1"/>
  <c r="BU21" i="1"/>
  <c r="CD21" i="1" s="1"/>
  <c r="BV21" i="1"/>
  <c r="BX21" i="1"/>
  <c r="CF21" i="1" s="1"/>
  <c r="BZ21" i="1"/>
  <c r="CB21" i="1"/>
  <c r="CG21" i="1" s="1"/>
  <c r="CH21" i="1" s="1"/>
  <c r="CK21" i="1"/>
  <c r="CL21" i="1" s="1"/>
  <c r="CR21" i="1" s="1"/>
  <c r="CT21" i="1" s="1"/>
  <c r="CO21" i="1"/>
  <c r="DM21" i="1"/>
  <c r="DN21" i="1"/>
  <c r="DX21" i="1"/>
  <c r="DY21" i="1"/>
  <c r="DZ21" i="1"/>
  <c r="EA21" i="1"/>
  <c r="EK21" i="1"/>
  <c r="EL21" i="1"/>
  <c r="EM21" i="1"/>
  <c r="EN21" i="1"/>
  <c r="EX21" i="1"/>
  <c r="EY21" i="1"/>
  <c r="EZ21" i="1"/>
  <c r="FA21" i="1"/>
  <c r="FK21" i="1"/>
  <c r="FL21" i="1"/>
  <c r="FM21" i="1"/>
  <c r="FN21" i="1"/>
  <c r="FX21" i="1"/>
  <c r="FY21" i="1"/>
  <c r="FZ21" i="1"/>
  <c r="GA21" i="1"/>
  <c r="GK21" i="1"/>
  <c r="GL21" i="1"/>
  <c r="GM21" i="1"/>
  <c r="GN21" i="1"/>
  <c r="GX21" i="1"/>
  <c r="GY21" i="1"/>
  <c r="GZ21" i="1"/>
  <c r="HA21" i="1"/>
  <c r="HK21" i="1"/>
  <c r="HL21" i="1"/>
  <c r="HM21" i="1"/>
  <c r="HN21" i="1"/>
  <c r="HX21" i="1"/>
  <c r="HY21" i="1"/>
  <c r="HZ21" i="1"/>
  <c r="IA21" i="1"/>
  <c r="IK21" i="1"/>
  <c r="IL21" i="1"/>
  <c r="IM21" i="1"/>
  <c r="IN21" i="1"/>
  <c r="K22" i="1"/>
  <c r="L22" i="1"/>
  <c r="AS22" i="1"/>
  <c r="AT22" i="1"/>
  <c r="AU22" i="1" s="1"/>
  <c r="AV22" i="1"/>
  <c r="AW22" i="1"/>
  <c r="AX22" i="1"/>
  <c r="BB22" i="1"/>
  <c r="BC22" i="1"/>
  <c r="BF22" i="1"/>
  <c r="BQ22" i="1"/>
  <c r="BR22" i="1" s="1"/>
  <c r="CI22" i="1" s="1"/>
  <c r="BS22" i="1"/>
  <c r="BW22" i="1" s="1"/>
  <c r="BT22" i="1"/>
  <c r="CB22" i="1" s="1"/>
  <c r="BU22" i="1"/>
  <c r="CD22" i="1" s="1"/>
  <c r="BV22" i="1"/>
  <c r="BX22" i="1"/>
  <c r="BZ22" i="1"/>
  <c r="CG22" i="1" s="1"/>
  <c r="CH22" i="1" s="1"/>
  <c r="CF22" i="1"/>
  <c r="CK22" i="1"/>
  <c r="CL22" i="1"/>
  <c r="DM22" i="1"/>
  <c r="DN22" i="1"/>
  <c r="DX22" i="1"/>
  <c r="DY22" i="1"/>
  <c r="DZ22" i="1"/>
  <c r="EA22" i="1"/>
  <c r="EK22" i="1"/>
  <c r="EL22" i="1"/>
  <c r="EM22" i="1"/>
  <c r="EN22" i="1"/>
  <c r="EX22" i="1"/>
  <c r="EY22" i="1"/>
  <c r="EZ22" i="1"/>
  <c r="FA22" i="1"/>
  <c r="FK22" i="1"/>
  <c r="FL22" i="1"/>
  <c r="FM22" i="1"/>
  <c r="FN22" i="1"/>
  <c r="FX22" i="1"/>
  <c r="FY22" i="1"/>
  <c r="FZ22" i="1"/>
  <c r="GA22" i="1"/>
  <c r="GK22" i="1"/>
  <c r="GL22" i="1"/>
  <c r="GM22" i="1"/>
  <c r="GN22" i="1"/>
  <c r="GX22" i="1"/>
  <c r="GY22" i="1"/>
  <c r="GZ22" i="1"/>
  <c r="HA22" i="1"/>
  <c r="HK22" i="1"/>
  <c r="HL22" i="1"/>
  <c r="HM22" i="1"/>
  <c r="HN22" i="1"/>
  <c r="HX22" i="1"/>
  <c r="HY22" i="1"/>
  <c r="HZ22" i="1"/>
  <c r="IA22" i="1"/>
  <c r="IK22" i="1"/>
  <c r="IL22" i="1"/>
  <c r="IM22" i="1"/>
  <c r="IN22" i="1"/>
  <c r="K23" i="1"/>
  <c r="L23" i="1"/>
  <c r="AS23" i="1"/>
  <c r="AT23" i="1" s="1"/>
  <c r="AU23" i="1" s="1"/>
  <c r="AV23" i="1"/>
  <c r="AW23" i="1"/>
  <c r="AX23" i="1"/>
  <c r="BB23" i="1"/>
  <c r="BC23" i="1"/>
  <c r="BH23" i="1" s="1"/>
  <c r="BD23" i="1"/>
  <c r="BF23" i="1"/>
  <c r="BI23" i="1"/>
  <c r="BQ23" i="1"/>
  <c r="BR23" i="1"/>
  <c r="BS23" i="1"/>
  <c r="BT23" i="1"/>
  <c r="BW23" i="1" s="1"/>
  <c r="BU23" i="1"/>
  <c r="CD23" i="1" s="1"/>
  <c r="BV23" i="1"/>
  <c r="BX23" i="1"/>
  <c r="CF23" i="1" s="1"/>
  <c r="BZ23" i="1"/>
  <c r="CB23" i="1"/>
  <c r="CG23" i="1" s="1"/>
  <c r="CH23" i="1" s="1"/>
  <c r="CK23" i="1"/>
  <c r="CL23" i="1" s="1"/>
  <c r="CR23" i="1" s="1"/>
  <c r="CT23" i="1" s="1"/>
  <c r="DM23" i="1"/>
  <c r="DN23" i="1"/>
  <c r="DX23" i="1"/>
  <c r="DY23" i="1"/>
  <c r="DZ23" i="1"/>
  <c r="EA23" i="1"/>
  <c r="EK23" i="1"/>
  <c r="EL23" i="1"/>
  <c r="EM23" i="1"/>
  <c r="EN23" i="1"/>
  <c r="EX23" i="1"/>
  <c r="EY23" i="1"/>
  <c r="EZ23" i="1"/>
  <c r="FA23" i="1"/>
  <c r="FK23" i="1"/>
  <c r="FL23" i="1"/>
  <c r="FM23" i="1"/>
  <c r="FN23" i="1"/>
  <c r="FX23" i="1"/>
  <c r="FY23" i="1"/>
  <c r="FZ23" i="1"/>
  <c r="GA23" i="1"/>
  <c r="GK23" i="1"/>
  <c r="GL23" i="1"/>
  <c r="GM23" i="1"/>
  <c r="GN23" i="1"/>
  <c r="GX23" i="1"/>
  <c r="GY23" i="1"/>
  <c r="GZ23" i="1"/>
  <c r="HA23" i="1"/>
  <c r="HK23" i="1"/>
  <c r="HL23" i="1"/>
  <c r="HM23" i="1"/>
  <c r="HN23" i="1"/>
  <c r="HX23" i="1"/>
  <c r="HY23" i="1"/>
  <c r="HZ23" i="1"/>
  <c r="IA23" i="1"/>
  <c r="IK23" i="1"/>
  <c r="IL23" i="1"/>
  <c r="IM23" i="1"/>
  <c r="IN23" i="1"/>
  <c r="K24" i="1"/>
  <c r="L24" i="1"/>
  <c r="AS24" i="1"/>
  <c r="AT24" i="1"/>
  <c r="AU24" i="1" s="1"/>
  <c r="AV24" i="1"/>
  <c r="AW24" i="1"/>
  <c r="AX24" i="1"/>
  <c r="BB24" i="1"/>
  <c r="BC24" i="1"/>
  <c r="BF24" i="1"/>
  <c r="BQ24" i="1"/>
  <c r="BR24" i="1" s="1"/>
  <c r="CI24" i="1" s="1"/>
  <c r="BS24" i="1"/>
  <c r="BT24" i="1"/>
  <c r="CB24" i="1" s="1"/>
  <c r="BU24" i="1"/>
  <c r="CD24" i="1" s="1"/>
  <c r="BV24" i="1"/>
  <c r="BX24" i="1"/>
  <c r="BZ24" i="1"/>
  <c r="CF24" i="1"/>
  <c r="CK24" i="1"/>
  <c r="CL24" i="1"/>
  <c r="DM24" i="1"/>
  <c r="DN24" i="1"/>
  <c r="DX24" i="1"/>
  <c r="DY24" i="1"/>
  <c r="DZ24" i="1"/>
  <c r="EA24" i="1"/>
  <c r="EK24" i="1"/>
  <c r="EL24" i="1"/>
  <c r="EM24" i="1"/>
  <c r="EN24" i="1"/>
  <c r="EX24" i="1"/>
  <c r="EY24" i="1"/>
  <c r="EZ24" i="1"/>
  <c r="FA24" i="1"/>
  <c r="FK24" i="1"/>
  <c r="FL24" i="1"/>
  <c r="FM24" i="1"/>
  <c r="FN24" i="1"/>
  <c r="FX24" i="1"/>
  <c r="FY24" i="1"/>
  <c r="FZ24" i="1"/>
  <c r="GA24" i="1"/>
  <c r="GK24" i="1"/>
  <c r="GL24" i="1"/>
  <c r="GM24" i="1"/>
  <c r="GN24" i="1"/>
  <c r="GX24" i="1"/>
  <c r="GY24" i="1"/>
  <c r="GZ24" i="1"/>
  <c r="HA24" i="1"/>
  <c r="HK24" i="1"/>
  <c r="HL24" i="1"/>
  <c r="HM24" i="1"/>
  <c r="HN24" i="1"/>
  <c r="HX24" i="1"/>
  <c r="HY24" i="1"/>
  <c r="HZ24" i="1"/>
  <c r="IA24" i="1"/>
  <c r="IK24" i="1"/>
  <c r="IL24" i="1"/>
  <c r="IM24" i="1"/>
  <c r="IN24" i="1"/>
  <c r="K25" i="1"/>
  <c r="L25" i="1"/>
  <c r="AS25" i="1"/>
  <c r="AT25" i="1" s="1"/>
  <c r="AU25" i="1" s="1"/>
  <c r="AV25" i="1"/>
  <c r="AW25" i="1"/>
  <c r="AX25" i="1"/>
  <c r="BB25" i="1"/>
  <c r="BC25" i="1"/>
  <c r="BH25" i="1" s="1"/>
  <c r="BI25" i="1" s="1"/>
  <c r="BD25" i="1"/>
  <c r="BF25" i="1"/>
  <c r="BQ25" i="1"/>
  <c r="BR25" i="1"/>
  <c r="BS25" i="1"/>
  <c r="BT25" i="1"/>
  <c r="BU25" i="1"/>
  <c r="CD25" i="1" s="1"/>
  <c r="CG25" i="1" s="1"/>
  <c r="CH25" i="1" s="1"/>
  <c r="BV25" i="1"/>
  <c r="BX25" i="1"/>
  <c r="CF25" i="1" s="1"/>
  <c r="BZ25" i="1"/>
  <c r="CB25" i="1"/>
  <c r="CK25" i="1"/>
  <c r="CL25" i="1" s="1"/>
  <c r="CR25" i="1" s="1"/>
  <c r="CT25" i="1" s="1"/>
  <c r="DM25" i="1"/>
  <c r="DN25" i="1"/>
  <c r="DX25" i="1"/>
  <c r="DY25" i="1"/>
  <c r="DZ25" i="1"/>
  <c r="EA25" i="1"/>
  <c r="EK25" i="1"/>
  <c r="EL25" i="1"/>
  <c r="EM25" i="1"/>
  <c r="EN25" i="1"/>
  <c r="EX25" i="1"/>
  <c r="EY25" i="1"/>
  <c r="EZ25" i="1"/>
  <c r="FA25" i="1"/>
  <c r="FK25" i="1"/>
  <c r="FL25" i="1"/>
  <c r="FM25" i="1"/>
  <c r="FN25" i="1"/>
  <c r="FX25" i="1"/>
  <c r="FY25" i="1"/>
  <c r="FZ25" i="1"/>
  <c r="GA25" i="1"/>
  <c r="GK25" i="1"/>
  <c r="GL25" i="1"/>
  <c r="GM25" i="1"/>
  <c r="GN25" i="1"/>
  <c r="GX25" i="1"/>
  <c r="GY25" i="1"/>
  <c r="GZ25" i="1"/>
  <c r="HA25" i="1"/>
  <c r="HK25" i="1"/>
  <c r="HL25" i="1"/>
  <c r="HM25" i="1"/>
  <c r="HN25" i="1"/>
  <c r="HX25" i="1"/>
  <c r="HY25" i="1"/>
  <c r="HZ25" i="1"/>
  <c r="IA25" i="1"/>
  <c r="IK25" i="1"/>
  <c r="IL25" i="1"/>
  <c r="IM25" i="1"/>
  <c r="IN25" i="1"/>
  <c r="K26" i="1"/>
  <c r="L26" i="1"/>
  <c r="AS26" i="1"/>
  <c r="AT26" i="1"/>
  <c r="AU26" i="1" s="1"/>
  <c r="AV26" i="1"/>
  <c r="AW26" i="1"/>
  <c r="AX26" i="1"/>
  <c r="BB26" i="1"/>
  <c r="BC26" i="1"/>
  <c r="BH26" i="1" s="1"/>
  <c r="BF26" i="1"/>
  <c r="BQ26" i="1"/>
  <c r="BR26" i="1" s="1"/>
  <c r="BS26" i="1"/>
  <c r="BT26" i="1"/>
  <c r="CB26" i="1" s="1"/>
  <c r="BU26" i="1"/>
  <c r="CD26" i="1" s="1"/>
  <c r="BV26" i="1"/>
  <c r="BX26" i="1"/>
  <c r="BZ26" i="1"/>
  <c r="CF26" i="1"/>
  <c r="CK26" i="1"/>
  <c r="CL26" i="1"/>
  <c r="DM26" i="1"/>
  <c r="DN26" i="1"/>
  <c r="DX26" i="1"/>
  <c r="DY26" i="1"/>
  <c r="DZ26" i="1"/>
  <c r="EA26" i="1"/>
  <c r="EK26" i="1"/>
  <c r="EL26" i="1"/>
  <c r="EM26" i="1"/>
  <c r="EN26" i="1"/>
  <c r="EX26" i="1"/>
  <c r="EY26" i="1"/>
  <c r="EZ26" i="1"/>
  <c r="FA26" i="1"/>
  <c r="FK26" i="1"/>
  <c r="FL26" i="1"/>
  <c r="FM26" i="1"/>
  <c r="FN26" i="1"/>
  <c r="FX26" i="1"/>
  <c r="FY26" i="1"/>
  <c r="FZ26" i="1"/>
  <c r="GA26" i="1"/>
  <c r="GK26" i="1"/>
  <c r="GL26" i="1"/>
  <c r="GM26" i="1"/>
  <c r="GN26" i="1"/>
  <c r="GX26" i="1"/>
  <c r="GY26" i="1"/>
  <c r="GZ26" i="1"/>
  <c r="HA26" i="1"/>
  <c r="HK26" i="1"/>
  <c r="HL26" i="1"/>
  <c r="HM26" i="1"/>
  <c r="HN26" i="1"/>
  <c r="HX26" i="1"/>
  <c r="HY26" i="1"/>
  <c r="HZ26" i="1"/>
  <c r="IA26" i="1"/>
  <c r="IK26" i="1"/>
  <c r="IL26" i="1"/>
  <c r="IM26" i="1"/>
  <c r="IN26" i="1"/>
  <c r="K27" i="1"/>
  <c r="L27" i="1"/>
  <c r="AS27" i="1"/>
  <c r="AT27" i="1" s="1"/>
  <c r="AU27" i="1" s="1"/>
  <c r="AV27" i="1"/>
  <c r="AW27" i="1"/>
  <c r="AX27" i="1"/>
  <c r="BB27" i="1"/>
  <c r="BC27" i="1"/>
  <c r="BH27" i="1" s="1"/>
  <c r="BI27" i="1" s="1"/>
  <c r="BD27" i="1"/>
  <c r="BF27" i="1"/>
  <c r="BQ27" i="1"/>
  <c r="BR27" i="1"/>
  <c r="BS27" i="1"/>
  <c r="BT27" i="1"/>
  <c r="BU27" i="1"/>
  <c r="CD27" i="1" s="1"/>
  <c r="CG27" i="1" s="1"/>
  <c r="CH27" i="1" s="1"/>
  <c r="BV27" i="1"/>
  <c r="BX27" i="1"/>
  <c r="CF27" i="1" s="1"/>
  <c r="BZ27" i="1"/>
  <c r="CB27" i="1"/>
  <c r="CK27" i="1"/>
  <c r="CL27" i="1"/>
  <c r="CR27" i="1" s="1"/>
  <c r="CT27" i="1" s="1"/>
  <c r="CO27" i="1"/>
  <c r="DM27" i="1"/>
  <c r="DN27" i="1"/>
  <c r="DX27" i="1"/>
  <c r="DY27" i="1"/>
  <c r="DZ27" i="1"/>
  <c r="EA27" i="1"/>
  <c r="EK27" i="1"/>
  <c r="EL27" i="1"/>
  <c r="EM27" i="1"/>
  <c r="EN27" i="1"/>
  <c r="EX27" i="1"/>
  <c r="EY27" i="1"/>
  <c r="EZ27" i="1"/>
  <c r="FA27" i="1"/>
  <c r="FK27" i="1"/>
  <c r="FL27" i="1"/>
  <c r="FM27" i="1"/>
  <c r="FN27" i="1"/>
  <c r="FX27" i="1"/>
  <c r="FY27" i="1"/>
  <c r="FZ27" i="1"/>
  <c r="GA27" i="1"/>
  <c r="GK27" i="1"/>
  <c r="GL27" i="1"/>
  <c r="GM27" i="1"/>
  <c r="GN27" i="1"/>
  <c r="GX27" i="1"/>
  <c r="GY27" i="1"/>
  <c r="GZ27" i="1"/>
  <c r="HA27" i="1"/>
  <c r="HK27" i="1"/>
  <c r="HL27" i="1"/>
  <c r="HM27" i="1"/>
  <c r="HN27" i="1"/>
  <c r="HX27" i="1"/>
  <c r="HY27" i="1"/>
  <c r="HZ27" i="1"/>
  <c r="IA27" i="1"/>
  <c r="IK27" i="1"/>
  <c r="IL27" i="1"/>
  <c r="IM27" i="1"/>
  <c r="IN27" i="1"/>
  <c r="K28" i="1"/>
  <c r="L28" i="1"/>
  <c r="AS28" i="1"/>
  <c r="AT28" i="1" s="1"/>
  <c r="AU28" i="1" s="1"/>
  <c r="AV28" i="1"/>
  <c r="AW28" i="1"/>
  <c r="AX28" i="1"/>
  <c r="BB28" i="1"/>
  <c r="BC28" i="1"/>
  <c r="BH28" i="1" s="1"/>
  <c r="BF28" i="1"/>
  <c r="BI28" i="1" s="1"/>
  <c r="BQ28" i="1"/>
  <c r="BR28" i="1" s="1"/>
  <c r="BS28" i="1"/>
  <c r="BW28" i="1" s="1"/>
  <c r="BT28" i="1"/>
  <c r="CB28" i="1" s="1"/>
  <c r="BU28" i="1"/>
  <c r="CD28" i="1" s="1"/>
  <c r="BV28" i="1"/>
  <c r="BX28" i="1"/>
  <c r="BZ28" i="1"/>
  <c r="CF28" i="1"/>
  <c r="CK28" i="1"/>
  <c r="CL28" i="1"/>
  <c r="DM28" i="1"/>
  <c r="DN28" i="1"/>
  <c r="DX28" i="1"/>
  <c r="DY28" i="1"/>
  <c r="DZ28" i="1"/>
  <c r="EA28" i="1"/>
  <c r="EK28" i="1"/>
  <c r="EL28" i="1"/>
  <c r="EM28" i="1"/>
  <c r="EN28" i="1"/>
  <c r="EX28" i="1"/>
  <c r="EY28" i="1"/>
  <c r="EZ28" i="1"/>
  <c r="FA28" i="1"/>
  <c r="FK28" i="1"/>
  <c r="FL28" i="1"/>
  <c r="FM28" i="1"/>
  <c r="FN28" i="1"/>
  <c r="FX28" i="1"/>
  <c r="FY28" i="1"/>
  <c r="FZ28" i="1"/>
  <c r="GA28" i="1"/>
  <c r="GK28" i="1"/>
  <c r="GL28" i="1"/>
  <c r="GM28" i="1"/>
  <c r="GN28" i="1"/>
  <c r="GX28" i="1"/>
  <c r="GY28" i="1"/>
  <c r="GZ28" i="1"/>
  <c r="HA28" i="1"/>
  <c r="HK28" i="1"/>
  <c r="HL28" i="1"/>
  <c r="HM28" i="1"/>
  <c r="HN28" i="1"/>
  <c r="HX28" i="1"/>
  <c r="HY28" i="1"/>
  <c r="HZ28" i="1"/>
  <c r="IA28" i="1"/>
  <c r="IK28" i="1"/>
  <c r="IL28" i="1"/>
  <c r="IM28" i="1"/>
  <c r="IN28" i="1"/>
  <c r="K29" i="1"/>
  <c r="L29" i="1"/>
  <c r="AS29" i="1"/>
  <c r="AT29" i="1" s="1"/>
  <c r="AU29" i="1" s="1"/>
  <c r="AV29" i="1"/>
  <c r="AW29" i="1"/>
  <c r="AX29" i="1"/>
  <c r="BB29" i="1"/>
  <c r="BC29" i="1"/>
  <c r="BH29" i="1" s="1"/>
  <c r="BD29" i="1"/>
  <c r="BF29" i="1"/>
  <c r="BI29" i="1"/>
  <c r="BQ29" i="1"/>
  <c r="BR29" i="1" s="1"/>
  <c r="CI29" i="1" s="1"/>
  <c r="BS29" i="1"/>
  <c r="BW29" i="1" s="1"/>
  <c r="BT29" i="1"/>
  <c r="BU29" i="1"/>
  <c r="CD29" i="1" s="1"/>
  <c r="BV29" i="1"/>
  <c r="BX29" i="1"/>
  <c r="CF29" i="1" s="1"/>
  <c r="BZ29" i="1"/>
  <c r="CB29" i="1"/>
  <c r="CK29" i="1"/>
  <c r="CL29" i="1" s="1"/>
  <c r="DM29" i="1"/>
  <c r="DN29" i="1"/>
  <c r="DX29" i="1"/>
  <c r="DY29" i="1"/>
  <c r="DZ29" i="1"/>
  <c r="EA29" i="1"/>
  <c r="EK29" i="1"/>
  <c r="EL29" i="1"/>
  <c r="EM29" i="1"/>
  <c r="EN29" i="1"/>
  <c r="EX29" i="1"/>
  <c r="EY29" i="1"/>
  <c r="EZ29" i="1"/>
  <c r="FA29" i="1"/>
  <c r="FK29" i="1"/>
  <c r="FL29" i="1"/>
  <c r="FM29" i="1"/>
  <c r="FN29" i="1"/>
  <c r="FX29" i="1"/>
  <c r="FY29" i="1"/>
  <c r="FZ29" i="1"/>
  <c r="GA29" i="1"/>
  <c r="GK29" i="1"/>
  <c r="GL29" i="1"/>
  <c r="GM29" i="1"/>
  <c r="GN29" i="1"/>
  <c r="GX29" i="1"/>
  <c r="GY29" i="1"/>
  <c r="GZ29" i="1"/>
  <c r="HA29" i="1"/>
  <c r="HK29" i="1"/>
  <c r="HL29" i="1"/>
  <c r="HM29" i="1"/>
  <c r="HN29" i="1"/>
  <c r="HX29" i="1"/>
  <c r="HY29" i="1"/>
  <c r="HZ29" i="1"/>
  <c r="IA29" i="1"/>
  <c r="IK29" i="1"/>
  <c r="IL29" i="1"/>
  <c r="IM29" i="1"/>
  <c r="IN29" i="1"/>
  <c r="J30" i="1"/>
  <c r="K30" i="1"/>
  <c r="L30" i="1"/>
  <c r="AS30" i="1"/>
  <c r="AT30" i="1" s="1"/>
  <c r="AU30" i="1" s="1"/>
  <c r="AV30" i="1"/>
  <c r="AW30" i="1"/>
  <c r="AX30" i="1"/>
  <c r="BB30" i="1"/>
  <c r="BF30" i="1" s="1"/>
  <c r="BC30" i="1"/>
  <c r="BH30" i="1" s="1"/>
  <c r="BD30" i="1"/>
  <c r="BQ30" i="1"/>
  <c r="BR30" i="1" s="1"/>
  <c r="BS30" i="1"/>
  <c r="BT30" i="1"/>
  <c r="CB30" i="1" s="1"/>
  <c r="BU30" i="1"/>
  <c r="CD30" i="1" s="1"/>
  <c r="BV30" i="1"/>
  <c r="BX30" i="1"/>
  <c r="CF30" i="1" s="1"/>
  <c r="BZ30" i="1"/>
  <c r="CG30" i="1" s="1"/>
  <c r="CH30" i="1" s="1"/>
  <c r="CK30" i="1"/>
  <c r="CL30" i="1"/>
  <c r="DM30" i="1"/>
  <c r="DN30" i="1"/>
  <c r="DX30" i="1"/>
  <c r="DY30" i="1"/>
  <c r="DZ30" i="1"/>
  <c r="EA30" i="1"/>
  <c r="EK30" i="1"/>
  <c r="EL30" i="1"/>
  <c r="EM30" i="1"/>
  <c r="EN30" i="1"/>
  <c r="EX30" i="1"/>
  <c r="EY30" i="1"/>
  <c r="EZ30" i="1"/>
  <c r="FA30" i="1"/>
  <c r="FK30" i="1"/>
  <c r="FL30" i="1"/>
  <c r="FM30" i="1"/>
  <c r="FN30" i="1"/>
  <c r="FX30" i="1"/>
  <c r="FY30" i="1"/>
  <c r="FZ30" i="1"/>
  <c r="GA30" i="1"/>
  <c r="GK30" i="1"/>
  <c r="GL30" i="1"/>
  <c r="GM30" i="1"/>
  <c r="GN30" i="1"/>
  <c r="GX30" i="1"/>
  <c r="GY30" i="1"/>
  <c r="GZ30" i="1"/>
  <c r="HA30" i="1"/>
  <c r="HK30" i="1"/>
  <c r="HL30" i="1"/>
  <c r="HM30" i="1"/>
  <c r="HN30" i="1"/>
  <c r="HX30" i="1"/>
  <c r="HY30" i="1"/>
  <c r="HZ30" i="1"/>
  <c r="IA30" i="1"/>
  <c r="IK30" i="1"/>
  <c r="IL30" i="1"/>
  <c r="IM30" i="1"/>
  <c r="IN30" i="1"/>
  <c r="J31" i="1"/>
  <c r="K31" i="1"/>
  <c r="L31" i="1"/>
  <c r="AS31" i="1"/>
  <c r="AT31" i="1"/>
  <c r="AU31" i="1"/>
  <c r="AV31" i="1"/>
  <c r="AW31" i="1"/>
  <c r="AX31" i="1"/>
  <c r="BB31" i="1"/>
  <c r="BD31" i="1" s="1"/>
  <c r="BC31" i="1"/>
  <c r="BF31" i="1"/>
  <c r="BI31" i="1" s="1"/>
  <c r="BH31" i="1"/>
  <c r="BQ31" i="1"/>
  <c r="BR31" i="1"/>
  <c r="BS31" i="1"/>
  <c r="BZ31" i="1" s="1"/>
  <c r="BT31" i="1"/>
  <c r="CB31" i="1" s="1"/>
  <c r="BU31" i="1"/>
  <c r="BV31" i="1"/>
  <c r="BX31" i="1"/>
  <c r="CF31" i="1" s="1"/>
  <c r="CD31" i="1"/>
  <c r="CK31" i="1"/>
  <c r="CL31" i="1" s="1"/>
  <c r="CO31" i="1" s="1"/>
  <c r="CR31" i="1"/>
  <c r="CT31" i="1" s="1"/>
  <c r="DM31" i="1"/>
  <c r="DN31" i="1"/>
  <c r="DX31" i="1"/>
  <c r="DY31" i="1"/>
  <c r="DZ31" i="1"/>
  <c r="EA31" i="1"/>
  <c r="EK31" i="1"/>
  <c r="EL31" i="1"/>
  <c r="EM31" i="1"/>
  <c r="EN31" i="1"/>
  <c r="EX31" i="1"/>
  <c r="EY31" i="1"/>
  <c r="EZ31" i="1"/>
  <c r="FA31" i="1"/>
  <c r="FK31" i="1"/>
  <c r="FL31" i="1"/>
  <c r="FM31" i="1"/>
  <c r="FN31" i="1"/>
  <c r="FX31" i="1"/>
  <c r="FY31" i="1"/>
  <c r="FZ31" i="1"/>
  <c r="GA31" i="1"/>
  <c r="GK31" i="1"/>
  <c r="GL31" i="1"/>
  <c r="GM31" i="1"/>
  <c r="GN31" i="1"/>
  <c r="GX31" i="1"/>
  <c r="GY31" i="1"/>
  <c r="GZ31" i="1"/>
  <c r="HA31" i="1"/>
  <c r="HK31" i="1"/>
  <c r="HL31" i="1"/>
  <c r="HM31" i="1"/>
  <c r="HN31" i="1"/>
  <c r="HX31" i="1"/>
  <c r="HY31" i="1"/>
  <c r="HZ31" i="1"/>
  <c r="IA31" i="1"/>
  <c r="IK31" i="1"/>
  <c r="IL31" i="1"/>
  <c r="IM31" i="1"/>
  <c r="IN31" i="1"/>
  <c r="J32" i="1"/>
  <c r="L32" i="1" s="1"/>
  <c r="K32" i="1"/>
  <c r="AS32" i="1"/>
  <c r="AT32" i="1" s="1"/>
  <c r="AU32" i="1" s="1"/>
  <c r="AV32" i="1"/>
  <c r="AW32" i="1"/>
  <c r="AX32" i="1"/>
  <c r="BB32" i="1"/>
  <c r="BC32" i="1"/>
  <c r="BD32" i="1"/>
  <c r="BF32" i="1"/>
  <c r="BH32" i="1"/>
  <c r="BI32" i="1" s="1"/>
  <c r="BQ32" i="1"/>
  <c r="BR32" i="1" s="1"/>
  <c r="CI32" i="1" s="1"/>
  <c r="BS32" i="1"/>
  <c r="BT32" i="1"/>
  <c r="BU32" i="1"/>
  <c r="CD32" i="1" s="1"/>
  <c r="BV32" i="1"/>
  <c r="BW32" i="1"/>
  <c r="BX32" i="1"/>
  <c r="CF32" i="1" s="1"/>
  <c r="BZ32" i="1"/>
  <c r="CG32" i="1" s="1"/>
  <c r="CH32" i="1" s="1"/>
  <c r="CB32" i="1"/>
  <c r="CK32" i="1"/>
  <c r="CL32" i="1" s="1"/>
  <c r="CO32" i="1" s="1"/>
  <c r="CR32" i="1"/>
  <c r="CT32" i="1" s="1"/>
  <c r="DM32" i="1"/>
  <c r="DN32" i="1"/>
  <c r="DX32" i="1"/>
  <c r="DY32" i="1"/>
  <c r="DZ32" i="1"/>
  <c r="EA32" i="1"/>
  <c r="EK32" i="1"/>
  <c r="EL32" i="1"/>
  <c r="EM32" i="1"/>
  <c r="EN32" i="1"/>
  <c r="EX32" i="1"/>
  <c r="EY32" i="1"/>
  <c r="EZ32" i="1"/>
  <c r="FA32" i="1"/>
  <c r="FK32" i="1"/>
  <c r="FL32" i="1"/>
  <c r="FM32" i="1"/>
  <c r="FN32" i="1"/>
  <c r="FX32" i="1"/>
  <c r="FY32" i="1"/>
  <c r="FZ32" i="1"/>
  <c r="GA32" i="1"/>
  <c r="GK32" i="1"/>
  <c r="GL32" i="1"/>
  <c r="GM32" i="1"/>
  <c r="GN32" i="1"/>
  <c r="GX32" i="1"/>
  <c r="GY32" i="1"/>
  <c r="GZ32" i="1"/>
  <c r="HA32" i="1"/>
  <c r="HK32" i="1"/>
  <c r="HL32" i="1"/>
  <c r="HM32" i="1"/>
  <c r="HN32" i="1"/>
  <c r="HX32" i="1"/>
  <c r="HY32" i="1"/>
  <c r="HZ32" i="1"/>
  <c r="IA32" i="1"/>
  <c r="IK32" i="1"/>
  <c r="IL32" i="1"/>
  <c r="IM32" i="1"/>
  <c r="IN32" i="1"/>
  <c r="J33" i="1"/>
  <c r="K33" i="1"/>
  <c r="L33" i="1"/>
  <c r="AS33" i="1"/>
  <c r="AT33" i="1" s="1"/>
  <c r="AU33" i="1" s="1"/>
  <c r="AV33" i="1"/>
  <c r="AW33" i="1"/>
  <c r="AX33" i="1"/>
  <c r="BB33" i="1"/>
  <c r="BD33" i="1" s="1"/>
  <c r="BC33" i="1"/>
  <c r="BH33" i="1" s="1"/>
  <c r="BF33" i="1"/>
  <c r="BQ33" i="1"/>
  <c r="BR33" i="1" s="1"/>
  <c r="BS33" i="1"/>
  <c r="BT33" i="1"/>
  <c r="CB33" i="1" s="1"/>
  <c r="BU33" i="1"/>
  <c r="CD33" i="1" s="1"/>
  <c r="BV33" i="1"/>
  <c r="BX33" i="1"/>
  <c r="CF33" i="1" s="1"/>
  <c r="CK33" i="1"/>
  <c r="CL33" i="1" s="1"/>
  <c r="CO33" i="1" s="1"/>
  <c r="CR33" i="1"/>
  <c r="CT33" i="1" s="1"/>
  <c r="DM33" i="1"/>
  <c r="DN33" i="1"/>
  <c r="DX33" i="1"/>
  <c r="DY33" i="1"/>
  <c r="DZ33" i="1"/>
  <c r="EA33" i="1"/>
  <c r="EK33" i="1"/>
  <c r="EL33" i="1"/>
  <c r="EM33" i="1"/>
  <c r="EN33" i="1"/>
  <c r="EX33" i="1"/>
  <c r="EY33" i="1"/>
  <c r="EZ33" i="1"/>
  <c r="FA33" i="1"/>
  <c r="FK33" i="1"/>
  <c r="FL33" i="1"/>
  <c r="FM33" i="1"/>
  <c r="FN33" i="1"/>
  <c r="FX33" i="1"/>
  <c r="FY33" i="1"/>
  <c r="FZ33" i="1"/>
  <c r="GA33" i="1"/>
  <c r="GK33" i="1"/>
  <c r="GL33" i="1"/>
  <c r="GM33" i="1"/>
  <c r="GN33" i="1"/>
  <c r="GX33" i="1"/>
  <c r="GY33" i="1"/>
  <c r="GZ33" i="1"/>
  <c r="HA33" i="1"/>
  <c r="HK33" i="1"/>
  <c r="HL33" i="1"/>
  <c r="HM33" i="1"/>
  <c r="HN33" i="1"/>
  <c r="HX33" i="1"/>
  <c r="HY33" i="1"/>
  <c r="HZ33" i="1"/>
  <c r="IA33" i="1"/>
  <c r="IK33" i="1"/>
  <c r="IL33" i="1"/>
  <c r="IM33" i="1"/>
  <c r="IN33" i="1"/>
  <c r="K34" i="1"/>
  <c r="L34" i="1"/>
  <c r="AS34" i="1"/>
  <c r="AT34" i="1" s="1"/>
  <c r="AU34" i="1" s="1"/>
  <c r="AV34" i="1"/>
  <c r="AW34" i="1"/>
  <c r="AX34" i="1"/>
  <c r="BB34" i="1"/>
  <c r="BC34" i="1"/>
  <c r="BD34" i="1" s="1"/>
  <c r="BF34" i="1"/>
  <c r="BH34" i="1"/>
  <c r="BI34" i="1" s="1"/>
  <c r="BQ34" i="1"/>
  <c r="BR34" i="1"/>
  <c r="CI34" i="1" s="1"/>
  <c r="BS34" i="1"/>
  <c r="BT34" i="1"/>
  <c r="BU34" i="1"/>
  <c r="CD34" i="1" s="1"/>
  <c r="BV34" i="1"/>
  <c r="BW34" i="1"/>
  <c r="BX34" i="1"/>
  <c r="BZ34" i="1"/>
  <c r="CB34" i="1"/>
  <c r="CF34" i="1"/>
  <c r="CK34" i="1"/>
  <c r="CL34" i="1"/>
  <c r="CR34" i="1" s="1"/>
  <c r="CT34" i="1" s="1"/>
  <c r="DM34" i="1"/>
  <c r="DN34" i="1"/>
  <c r="DX34" i="1"/>
  <c r="DY34" i="1"/>
  <c r="DZ34" i="1"/>
  <c r="EA34" i="1"/>
  <c r="EK34" i="1"/>
  <c r="EL34" i="1"/>
  <c r="EM34" i="1"/>
  <c r="EN34" i="1"/>
  <c r="EX34" i="1"/>
  <c r="EY34" i="1"/>
  <c r="EZ34" i="1"/>
  <c r="FA34" i="1"/>
  <c r="FK34" i="1"/>
  <c r="FL34" i="1"/>
  <c r="FM34" i="1"/>
  <c r="FN34" i="1"/>
  <c r="FX34" i="1"/>
  <c r="FY34" i="1"/>
  <c r="FZ34" i="1"/>
  <c r="GA34" i="1"/>
  <c r="GK34" i="1"/>
  <c r="GL34" i="1"/>
  <c r="GM34" i="1"/>
  <c r="GN34" i="1"/>
  <c r="GX34" i="1"/>
  <c r="GY34" i="1"/>
  <c r="GZ34" i="1"/>
  <c r="HA34" i="1"/>
  <c r="HK34" i="1"/>
  <c r="HL34" i="1"/>
  <c r="HM34" i="1"/>
  <c r="HN34" i="1"/>
  <c r="HX34" i="1"/>
  <c r="HY34" i="1"/>
  <c r="HZ34" i="1"/>
  <c r="IA34" i="1"/>
  <c r="IK34" i="1"/>
  <c r="IL34" i="1"/>
  <c r="IM34" i="1"/>
  <c r="IN34" i="1"/>
  <c r="K35" i="1"/>
  <c r="L35" i="1"/>
  <c r="AS35" i="1"/>
  <c r="AT35" i="1" s="1"/>
  <c r="AU35" i="1" s="1"/>
  <c r="AV35" i="1"/>
  <c r="AW35" i="1"/>
  <c r="AX35" i="1"/>
  <c r="BB35" i="1"/>
  <c r="BC35" i="1"/>
  <c r="BH35" i="1" s="1"/>
  <c r="BD35" i="1"/>
  <c r="BF35" i="1"/>
  <c r="BQ35" i="1"/>
  <c r="BR35" i="1" s="1"/>
  <c r="BS35" i="1"/>
  <c r="BT35" i="1"/>
  <c r="CB35" i="1" s="1"/>
  <c r="BU35" i="1"/>
  <c r="BV35" i="1"/>
  <c r="BX35" i="1"/>
  <c r="CF35" i="1" s="1"/>
  <c r="CD35" i="1"/>
  <c r="CK35" i="1"/>
  <c r="CL35" i="1" s="1"/>
  <c r="CO35" i="1" s="1"/>
  <c r="DM35" i="1"/>
  <c r="DN35" i="1"/>
  <c r="DX35" i="1"/>
  <c r="DY35" i="1"/>
  <c r="DZ35" i="1"/>
  <c r="EA35" i="1"/>
  <c r="EK35" i="1"/>
  <c r="EL35" i="1"/>
  <c r="EM35" i="1"/>
  <c r="EN35" i="1"/>
  <c r="EX35" i="1"/>
  <c r="EY35" i="1"/>
  <c r="EZ35" i="1"/>
  <c r="FA35" i="1"/>
  <c r="FK35" i="1"/>
  <c r="FL35" i="1"/>
  <c r="FM35" i="1"/>
  <c r="FN35" i="1"/>
  <c r="FX35" i="1"/>
  <c r="FY35" i="1"/>
  <c r="FZ35" i="1"/>
  <c r="GA35" i="1"/>
  <c r="GK35" i="1"/>
  <c r="GL35" i="1"/>
  <c r="GM35" i="1"/>
  <c r="GN35" i="1"/>
  <c r="GX35" i="1"/>
  <c r="GY35" i="1"/>
  <c r="GZ35" i="1"/>
  <c r="HA35" i="1"/>
  <c r="HK35" i="1"/>
  <c r="HL35" i="1"/>
  <c r="HM35" i="1"/>
  <c r="HN35" i="1"/>
  <c r="HX35" i="1"/>
  <c r="HY35" i="1"/>
  <c r="HZ35" i="1"/>
  <c r="IA35" i="1"/>
  <c r="IK35" i="1"/>
  <c r="IL35" i="1"/>
  <c r="IM35" i="1"/>
  <c r="IN35" i="1"/>
  <c r="K36" i="1"/>
  <c r="L36" i="1"/>
  <c r="AS36" i="1"/>
  <c r="AT36" i="1" s="1"/>
  <c r="AU36" i="1" s="1"/>
  <c r="AV36" i="1"/>
  <c r="AW36" i="1"/>
  <c r="AX36" i="1"/>
  <c r="BB36" i="1"/>
  <c r="BC36" i="1"/>
  <c r="BD36" i="1" s="1"/>
  <c r="BF36" i="1"/>
  <c r="BI36" i="1" s="1"/>
  <c r="BH36" i="1"/>
  <c r="BQ36" i="1"/>
  <c r="BR36" i="1"/>
  <c r="CI36" i="1" s="1"/>
  <c r="BS36" i="1"/>
  <c r="BT36" i="1"/>
  <c r="BU36" i="1"/>
  <c r="CD36" i="1" s="1"/>
  <c r="BV36" i="1"/>
  <c r="BW36" i="1"/>
  <c r="BX36" i="1"/>
  <c r="BZ36" i="1"/>
  <c r="CB36" i="1"/>
  <c r="CF36" i="1"/>
  <c r="CK36" i="1"/>
  <c r="CL36" i="1"/>
  <c r="CR36" i="1" s="1"/>
  <c r="CT36" i="1" s="1"/>
  <c r="CO36" i="1"/>
  <c r="DM36" i="1"/>
  <c r="DN36" i="1"/>
  <c r="DX36" i="1"/>
  <c r="DY36" i="1"/>
  <c r="DZ36" i="1"/>
  <c r="EA36" i="1"/>
  <c r="EK36" i="1"/>
  <c r="EL36" i="1"/>
  <c r="EM36" i="1"/>
  <c r="EN36" i="1"/>
  <c r="EX36" i="1"/>
  <c r="EY36" i="1"/>
  <c r="EZ36" i="1"/>
  <c r="FA36" i="1"/>
  <c r="FK36" i="1"/>
  <c r="FL36" i="1"/>
  <c r="FM36" i="1"/>
  <c r="FN36" i="1"/>
  <c r="FX36" i="1"/>
  <c r="FY36" i="1"/>
  <c r="FZ36" i="1"/>
  <c r="GA36" i="1"/>
  <c r="GK36" i="1"/>
  <c r="GL36" i="1"/>
  <c r="GM36" i="1"/>
  <c r="GN36" i="1"/>
  <c r="GX36" i="1"/>
  <c r="GY36" i="1"/>
  <c r="GZ36" i="1"/>
  <c r="HA36" i="1"/>
  <c r="HK36" i="1"/>
  <c r="HL36" i="1"/>
  <c r="HM36" i="1"/>
  <c r="HN36" i="1"/>
  <c r="HX36" i="1"/>
  <c r="HY36" i="1"/>
  <c r="HZ36" i="1"/>
  <c r="IA36" i="1"/>
  <c r="IK36" i="1"/>
  <c r="IL36" i="1"/>
  <c r="IM36" i="1"/>
  <c r="IN36" i="1"/>
  <c r="K37" i="1"/>
  <c r="L37" i="1"/>
  <c r="AS37" i="1"/>
  <c r="AT37" i="1" s="1"/>
  <c r="AU37" i="1" s="1"/>
  <c r="AV37" i="1"/>
  <c r="AW37" i="1"/>
  <c r="AX37" i="1"/>
  <c r="BB37" i="1"/>
  <c r="BD37" i="1" s="1"/>
  <c r="BC37" i="1"/>
  <c r="BH37" i="1" s="1"/>
  <c r="BF37" i="1"/>
  <c r="BQ37" i="1"/>
  <c r="BR37" i="1" s="1"/>
  <c r="BS37" i="1"/>
  <c r="BT37" i="1"/>
  <c r="BU37" i="1"/>
  <c r="CD37" i="1" s="1"/>
  <c r="BV37" i="1"/>
  <c r="BX37" i="1"/>
  <c r="CF37" i="1" s="1"/>
  <c r="CB37" i="1"/>
  <c r="CK37" i="1"/>
  <c r="CL37" i="1" s="1"/>
  <c r="CO37" i="1" s="1"/>
  <c r="DM37" i="1"/>
  <c r="DN37" i="1"/>
  <c r="DX37" i="1"/>
  <c r="DY37" i="1"/>
  <c r="DZ37" i="1"/>
  <c r="EA37" i="1"/>
  <c r="EK37" i="1"/>
  <c r="EL37" i="1"/>
  <c r="EM37" i="1"/>
  <c r="EN37" i="1"/>
  <c r="EX37" i="1"/>
  <c r="EY37" i="1"/>
  <c r="EZ37" i="1"/>
  <c r="FA37" i="1"/>
  <c r="FK37" i="1"/>
  <c r="FL37" i="1"/>
  <c r="FM37" i="1"/>
  <c r="FN37" i="1"/>
  <c r="FX37" i="1"/>
  <c r="FY37" i="1"/>
  <c r="FZ37" i="1"/>
  <c r="GA37" i="1"/>
  <c r="GK37" i="1"/>
  <c r="GL37" i="1"/>
  <c r="GM37" i="1"/>
  <c r="GN37" i="1"/>
  <c r="GX37" i="1"/>
  <c r="GY37" i="1"/>
  <c r="GZ37" i="1"/>
  <c r="HA37" i="1"/>
  <c r="HK37" i="1"/>
  <c r="HL37" i="1"/>
  <c r="HM37" i="1"/>
  <c r="HN37" i="1"/>
  <c r="HX37" i="1"/>
  <c r="HY37" i="1"/>
  <c r="HZ37" i="1"/>
  <c r="IA37" i="1"/>
  <c r="IK37" i="1"/>
  <c r="IL37" i="1"/>
  <c r="IM37" i="1"/>
  <c r="IN37" i="1"/>
  <c r="K38" i="1"/>
  <c r="L38" i="1"/>
  <c r="AS38" i="1"/>
  <c r="AT38" i="1" s="1"/>
  <c r="AU38" i="1"/>
  <c r="AV38" i="1"/>
  <c r="AW38" i="1"/>
  <c r="AX38" i="1"/>
  <c r="BB38" i="1"/>
  <c r="BC38" i="1"/>
  <c r="BD38" i="1" s="1"/>
  <c r="BF38" i="1"/>
  <c r="BI38" i="1" s="1"/>
  <c r="BH38" i="1"/>
  <c r="BQ38" i="1"/>
  <c r="BR38" i="1"/>
  <c r="CI38" i="1" s="1"/>
  <c r="BS38" i="1"/>
  <c r="BT38" i="1"/>
  <c r="BU38" i="1"/>
  <c r="CD38" i="1" s="1"/>
  <c r="BV38" i="1"/>
  <c r="BW38" i="1"/>
  <c r="BX38" i="1"/>
  <c r="BZ38" i="1"/>
  <c r="CB38" i="1"/>
  <c r="CF38" i="1"/>
  <c r="CK38" i="1"/>
  <c r="CL38" i="1"/>
  <c r="CR38" i="1" s="1"/>
  <c r="CT38" i="1" s="1"/>
  <c r="CO38" i="1"/>
  <c r="DM38" i="1"/>
  <c r="DN38" i="1"/>
  <c r="DX38" i="1"/>
  <c r="DY38" i="1"/>
  <c r="DZ38" i="1"/>
  <c r="EA38" i="1"/>
  <c r="EK38" i="1"/>
  <c r="EL38" i="1"/>
  <c r="EM38" i="1"/>
  <c r="EN38" i="1"/>
  <c r="EX38" i="1"/>
  <c r="EY38" i="1"/>
  <c r="EZ38" i="1"/>
  <c r="FA38" i="1"/>
  <c r="FK38" i="1"/>
  <c r="FL38" i="1"/>
  <c r="FM38" i="1"/>
  <c r="FN38" i="1"/>
  <c r="FX38" i="1"/>
  <c r="FY38" i="1"/>
  <c r="FZ38" i="1"/>
  <c r="GA38" i="1"/>
  <c r="GK38" i="1"/>
  <c r="GL38" i="1"/>
  <c r="GM38" i="1"/>
  <c r="GN38" i="1"/>
  <c r="GX38" i="1"/>
  <c r="GY38" i="1"/>
  <c r="GZ38" i="1"/>
  <c r="HA38" i="1"/>
  <c r="HK38" i="1"/>
  <c r="HL38" i="1"/>
  <c r="HM38" i="1"/>
  <c r="HN38" i="1"/>
  <c r="HX38" i="1"/>
  <c r="HY38" i="1"/>
  <c r="HZ38" i="1"/>
  <c r="IA38" i="1"/>
  <c r="IK38" i="1"/>
  <c r="IL38" i="1"/>
  <c r="IM38" i="1"/>
  <c r="IN38" i="1"/>
  <c r="K39" i="1"/>
  <c r="L39" i="1"/>
  <c r="AS39" i="1"/>
  <c r="AT39" i="1"/>
  <c r="AU39" i="1" s="1"/>
  <c r="AV39" i="1"/>
  <c r="AW39" i="1"/>
  <c r="AX39" i="1"/>
  <c r="BB39" i="1"/>
  <c r="BD39" i="1" s="1"/>
  <c r="BC39" i="1"/>
  <c r="BH39" i="1" s="1"/>
  <c r="BQ39" i="1"/>
  <c r="BR39" i="1" s="1"/>
  <c r="CI39" i="1" s="1"/>
  <c r="BS39" i="1"/>
  <c r="BT39" i="1"/>
  <c r="BU39" i="1"/>
  <c r="BV39" i="1"/>
  <c r="BX39" i="1"/>
  <c r="CF39" i="1" s="1"/>
  <c r="CB39" i="1"/>
  <c r="CD39" i="1"/>
  <c r="CK39" i="1"/>
  <c r="CL39" i="1" s="1"/>
  <c r="CO39" i="1" s="1"/>
  <c r="DM39" i="1"/>
  <c r="DN39" i="1"/>
  <c r="DX39" i="1"/>
  <c r="DY39" i="1"/>
  <c r="DZ39" i="1"/>
  <c r="EA39" i="1"/>
  <c r="EK39" i="1"/>
  <c r="EL39" i="1"/>
  <c r="EM39" i="1"/>
  <c r="EN39" i="1"/>
  <c r="EX39" i="1"/>
  <c r="EY39" i="1"/>
  <c r="EZ39" i="1"/>
  <c r="FA39" i="1"/>
  <c r="FK39" i="1"/>
  <c r="FL39" i="1"/>
  <c r="FM39" i="1"/>
  <c r="FN39" i="1"/>
  <c r="FX39" i="1"/>
  <c r="FY39" i="1"/>
  <c r="FZ39" i="1"/>
  <c r="GA39" i="1"/>
  <c r="GK39" i="1"/>
  <c r="GL39" i="1"/>
  <c r="GM39" i="1"/>
  <c r="GN39" i="1"/>
  <c r="GX39" i="1"/>
  <c r="GY39" i="1"/>
  <c r="GZ39" i="1"/>
  <c r="HA39" i="1"/>
  <c r="HK39" i="1"/>
  <c r="HL39" i="1"/>
  <c r="HM39" i="1"/>
  <c r="HN39" i="1"/>
  <c r="HX39" i="1"/>
  <c r="HY39" i="1"/>
  <c r="HZ39" i="1"/>
  <c r="IA39" i="1"/>
  <c r="IK39" i="1"/>
  <c r="IL39" i="1"/>
  <c r="IM39" i="1"/>
  <c r="IN39" i="1"/>
  <c r="K40" i="1"/>
  <c r="L40" i="1"/>
  <c r="AS40" i="1"/>
  <c r="AT40" i="1" s="1"/>
  <c r="AU40" i="1" s="1"/>
  <c r="AV40" i="1"/>
  <c r="AW40" i="1"/>
  <c r="AX40" i="1"/>
  <c r="BB40" i="1"/>
  <c r="BC40" i="1"/>
  <c r="BD40" i="1" s="1"/>
  <c r="BF40" i="1"/>
  <c r="BH40" i="1"/>
  <c r="BQ40" i="1"/>
  <c r="BR40" i="1"/>
  <c r="BS40" i="1"/>
  <c r="BT40" i="1"/>
  <c r="BU40" i="1"/>
  <c r="CD40" i="1" s="1"/>
  <c r="BV40" i="1"/>
  <c r="BW40" i="1"/>
  <c r="BX40" i="1"/>
  <c r="BZ40" i="1"/>
  <c r="CB40" i="1"/>
  <c r="CF40" i="1"/>
  <c r="CI40" i="1"/>
  <c r="CK40" i="1"/>
  <c r="CL40" i="1"/>
  <c r="CR40" i="1" s="1"/>
  <c r="CT40" i="1" s="1"/>
  <c r="DM40" i="1"/>
  <c r="DN40" i="1"/>
  <c r="DX40" i="1"/>
  <c r="DY40" i="1"/>
  <c r="DZ40" i="1"/>
  <c r="EA40" i="1"/>
  <c r="EK40" i="1"/>
  <c r="EL40" i="1"/>
  <c r="EM40" i="1"/>
  <c r="EN40" i="1"/>
  <c r="EX40" i="1"/>
  <c r="EY40" i="1"/>
  <c r="EZ40" i="1"/>
  <c r="FA40" i="1"/>
  <c r="FK40" i="1"/>
  <c r="FL40" i="1"/>
  <c r="FM40" i="1"/>
  <c r="FN40" i="1"/>
  <c r="FX40" i="1"/>
  <c r="FY40" i="1"/>
  <c r="FZ40" i="1"/>
  <c r="GA40" i="1"/>
  <c r="GK40" i="1"/>
  <c r="GL40" i="1"/>
  <c r="GM40" i="1"/>
  <c r="GN40" i="1"/>
  <c r="GX40" i="1"/>
  <c r="GY40" i="1"/>
  <c r="GZ40" i="1"/>
  <c r="HA40" i="1"/>
  <c r="HK40" i="1"/>
  <c r="HL40" i="1"/>
  <c r="HM40" i="1"/>
  <c r="HN40" i="1"/>
  <c r="HX40" i="1"/>
  <c r="HY40" i="1"/>
  <c r="HZ40" i="1"/>
  <c r="IA40" i="1"/>
  <c r="IK40" i="1"/>
  <c r="IL40" i="1"/>
  <c r="IM40" i="1"/>
  <c r="IN40" i="1"/>
  <c r="K41" i="1"/>
  <c r="L41" i="1"/>
  <c r="AS41" i="1"/>
  <c r="AT41" i="1"/>
  <c r="AU41" i="1" s="1"/>
  <c r="AV41" i="1"/>
  <c r="AW41" i="1"/>
  <c r="AX41" i="1"/>
  <c r="BB41" i="1"/>
  <c r="BC41" i="1"/>
  <c r="BH41" i="1" s="1"/>
  <c r="BD41" i="1"/>
  <c r="BF41" i="1"/>
  <c r="BI41" i="1" s="1"/>
  <c r="BQ41" i="1"/>
  <c r="BR41" i="1" s="1"/>
  <c r="CI41" i="1" s="1"/>
  <c r="BS41" i="1"/>
  <c r="BT41" i="1"/>
  <c r="BU41" i="1"/>
  <c r="CD41" i="1" s="1"/>
  <c r="BV41" i="1"/>
  <c r="BX41" i="1"/>
  <c r="CF41" i="1" s="1"/>
  <c r="CB41" i="1"/>
  <c r="CK41" i="1"/>
  <c r="CL41" i="1" s="1"/>
  <c r="CO41" i="1" s="1"/>
  <c r="CR41" i="1"/>
  <c r="CT41" i="1" s="1"/>
  <c r="DM41" i="1"/>
  <c r="DN41" i="1"/>
  <c r="DX41" i="1"/>
  <c r="DY41" i="1"/>
  <c r="DZ41" i="1"/>
  <c r="EA41" i="1"/>
  <c r="EK41" i="1"/>
  <c r="EL41" i="1"/>
  <c r="EM41" i="1"/>
  <c r="EN41" i="1"/>
  <c r="EX41" i="1"/>
  <c r="EY41" i="1"/>
  <c r="EZ41" i="1"/>
  <c r="FA41" i="1"/>
  <c r="FK41" i="1"/>
  <c r="FL41" i="1"/>
  <c r="FM41" i="1"/>
  <c r="FN41" i="1"/>
  <c r="FX41" i="1"/>
  <c r="FY41" i="1"/>
  <c r="FZ41" i="1"/>
  <c r="GA41" i="1"/>
  <c r="GK41" i="1"/>
  <c r="GL41" i="1"/>
  <c r="GM41" i="1"/>
  <c r="GN41" i="1"/>
  <c r="GX41" i="1"/>
  <c r="GY41" i="1"/>
  <c r="GZ41" i="1"/>
  <c r="HA41" i="1"/>
  <c r="HK41" i="1"/>
  <c r="HL41" i="1"/>
  <c r="HM41" i="1"/>
  <c r="HN41" i="1"/>
  <c r="HX41" i="1"/>
  <c r="HY41" i="1"/>
  <c r="HZ41" i="1"/>
  <c r="IA41" i="1"/>
  <c r="IK41" i="1"/>
  <c r="IL41" i="1"/>
  <c r="IM41" i="1"/>
  <c r="IN41" i="1"/>
  <c r="J42" i="1"/>
  <c r="K42" i="1"/>
  <c r="L42" i="1"/>
  <c r="AS42" i="1"/>
  <c r="AT42" i="1"/>
  <c r="AU42" i="1" s="1"/>
  <c r="AV42" i="1"/>
  <c r="AW42" i="1"/>
  <c r="AX42" i="1"/>
  <c r="BB42" i="1"/>
  <c r="BD42" i="1" s="1"/>
  <c r="BC42" i="1"/>
  <c r="BH42" i="1" s="1"/>
  <c r="BF42" i="1"/>
  <c r="BI42" i="1" s="1"/>
  <c r="BQ42" i="1"/>
  <c r="BR42" i="1" s="1"/>
  <c r="BS42" i="1"/>
  <c r="BW42" i="1" s="1"/>
  <c r="BT42" i="1"/>
  <c r="CB42" i="1" s="1"/>
  <c r="BU42" i="1"/>
  <c r="BV42" i="1"/>
  <c r="BX42" i="1"/>
  <c r="CF42" i="1" s="1"/>
  <c r="BZ42" i="1"/>
  <c r="CG42" i="1" s="1"/>
  <c r="CH42" i="1" s="1"/>
  <c r="CD42" i="1"/>
  <c r="CK42" i="1"/>
  <c r="CL42" i="1" s="1"/>
  <c r="DM42" i="1"/>
  <c r="DN42" i="1"/>
  <c r="DX42" i="1"/>
  <c r="DY42" i="1"/>
  <c r="DZ42" i="1"/>
  <c r="EA42" i="1"/>
  <c r="EK42" i="1"/>
  <c r="EL42" i="1"/>
  <c r="EM42" i="1"/>
  <c r="EN42" i="1"/>
  <c r="EX42" i="1"/>
  <c r="EY42" i="1"/>
  <c r="EZ42" i="1"/>
  <c r="FA42" i="1"/>
  <c r="FK42" i="1"/>
  <c r="FL42" i="1"/>
  <c r="FM42" i="1"/>
  <c r="FN42" i="1"/>
  <c r="FX42" i="1"/>
  <c r="FY42" i="1"/>
  <c r="FZ42" i="1"/>
  <c r="GA42" i="1"/>
  <c r="GK42" i="1"/>
  <c r="GL42" i="1"/>
  <c r="GM42" i="1"/>
  <c r="GN42" i="1"/>
  <c r="GX42" i="1"/>
  <c r="GY42" i="1"/>
  <c r="GZ42" i="1"/>
  <c r="HA42" i="1"/>
  <c r="HK42" i="1"/>
  <c r="HL42" i="1"/>
  <c r="HM42" i="1"/>
  <c r="HN42" i="1"/>
  <c r="HX42" i="1"/>
  <c r="HY42" i="1"/>
  <c r="HZ42" i="1"/>
  <c r="IA42" i="1"/>
  <c r="IK42" i="1"/>
  <c r="IL42" i="1"/>
  <c r="IM42" i="1"/>
  <c r="IN42" i="1"/>
  <c r="J43" i="1"/>
  <c r="K43" i="1"/>
  <c r="L43" i="1"/>
  <c r="AS43" i="1"/>
  <c r="AT43" i="1"/>
  <c r="AU43" i="1" s="1"/>
  <c r="AV43" i="1"/>
  <c r="AW43" i="1"/>
  <c r="AX43" i="1"/>
  <c r="BB43" i="1"/>
  <c r="BC43" i="1"/>
  <c r="BH43" i="1" s="1"/>
  <c r="BQ43" i="1"/>
  <c r="BR43" i="1" s="1"/>
  <c r="BS43" i="1"/>
  <c r="BT43" i="1"/>
  <c r="CB43" i="1" s="1"/>
  <c r="BU43" i="1"/>
  <c r="BV43" i="1"/>
  <c r="BX43" i="1"/>
  <c r="BZ43" i="1"/>
  <c r="CD43" i="1"/>
  <c r="CF43" i="1"/>
  <c r="CK43" i="1"/>
  <c r="CL43" i="1"/>
  <c r="CO43" i="1" s="1"/>
  <c r="DM43" i="1"/>
  <c r="DN43" i="1"/>
  <c r="DX43" i="1"/>
  <c r="DY43" i="1"/>
  <c r="DZ43" i="1"/>
  <c r="EA43" i="1"/>
  <c r="EK43" i="1"/>
  <c r="EL43" i="1"/>
  <c r="EM43" i="1"/>
  <c r="EN43" i="1"/>
  <c r="EX43" i="1"/>
  <c r="EY43" i="1"/>
  <c r="EZ43" i="1"/>
  <c r="FA43" i="1"/>
  <c r="FK43" i="1"/>
  <c r="FL43" i="1"/>
  <c r="FM43" i="1"/>
  <c r="FN43" i="1"/>
  <c r="FX43" i="1"/>
  <c r="FY43" i="1"/>
  <c r="FZ43" i="1"/>
  <c r="GA43" i="1"/>
  <c r="GK43" i="1"/>
  <c r="GL43" i="1"/>
  <c r="GM43" i="1"/>
  <c r="GN43" i="1"/>
  <c r="GX43" i="1"/>
  <c r="GY43" i="1"/>
  <c r="GZ43" i="1"/>
  <c r="HA43" i="1"/>
  <c r="HK43" i="1"/>
  <c r="HL43" i="1"/>
  <c r="HM43" i="1"/>
  <c r="HN43" i="1"/>
  <c r="HX43" i="1"/>
  <c r="HY43" i="1"/>
  <c r="HZ43" i="1"/>
  <c r="IA43" i="1"/>
  <c r="IK43" i="1"/>
  <c r="IL43" i="1"/>
  <c r="IM43" i="1"/>
  <c r="IN43" i="1"/>
  <c r="J44" i="1"/>
  <c r="K44" i="1" s="1"/>
  <c r="L44" i="1"/>
  <c r="AS44" i="1"/>
  <c r="AT44" i="1"/>
  <c r="AU44" i="1" s="1"/>
  <c r="AV44" i="1"/>
  <c r="AW44" i="1"/>
  <c r="AX44" i="1"/>
  <c r="BB44" i="1"/>
  <c r="BD44" i="1" s="1"/>
  <c r="BC44" i="1"/>
  <c r="BF44" i="1"/>
  <c r="BH44" i="1"/>
  <c r="BQ44" i="1"/>
  <c r="BR44" i="1" s="1"/>
  <c r="BS44" i="1"/>
  <c r="BT44" i="1"/>
  <c r="CB44" i="1" s="1"/>
  <c r="BU44" i="1"/>
  <c r="BV44" i="1"/>
  <c r="BW44" i="1" s="1"/>
  <c r="BX44" i="1"/>
  <c r="BZ44" i="1"/>
  <c r="CG44" i="1" s="1"/>
  <c r="CH44" i="1" s="1"/>
  <c r="CD44" i="1"/>
  <c r="CF44" i="1"/>
  <c r="CI44" i="1"/>
  <c r="CK44" i="1"/>
  <c r="CL44" i="1"/>
  <c r="CO44" i="1" s="1"/>
  <c r="DM44" i="1"/>
  <c r="DN44" i="1"/>
  <c r="DX44" i="1"/>
  <c r="DY44" i="1"/>
  <c r="DZ44" i="1"/>
  <c r="EA44" i="1"/>
  <c r="EK44" i="1"/>
  <c r="EL44" i="1"/>
  <c r="EM44" i="1"/>
  <c r="EN44" i="1"/>
  <c r="EX44" i="1"/>
  <c r="EY44" i="1"/>
  <c r="EZ44" i="1"/>
  <c r="FA44" i="1"/>
  <c r="FK44" i="1"/>
  <c r="FL44" i="1"/>
  <c r="FM44" i="1"/>
  <c r="FN44" i="1"/>
  <c r="FX44" i="1"/>
  <c r="FY44" i="1"/>
  <c r="FZ44" i="1"/>
  <c r="GA44" i="1"/>
  <c r="GK44" i="1"/>
  <c r="GL44" i="1"/>
  <c r="GM44" i="1"/>
  <c r="GN44" i="1"/>
  <c r="GX44" i="1"/>
  <c r="GY44" i="1"/>
  <c r="GZ44" i="1"/>
  <c r="HA44" i="1"/>
  <c r="HK44" i="1"/>
  <c r="HL44" i="1"/>
  <c r="HM44" i="1"/>
  <c r="HN44" i="1"/>
  <c r="HX44" i="1"/>
  <c r="HY44" i="1"/>
  <c r="HZ44" i="1"/>
  <c r="IA44" i="1"/>
  <c r="IK44" i="1"/>
  <c r="IL44" i="1"/>
  <c r="IM44" i="1"/>
  <c r="IN44" i="1"/>
  <c r="J45" i="1"/>
  <c r="AS45" i="1"/>
  <c r="AT45" i="1" s="1"/>
  <c r="AU45" i="1"/>
  <c r="AV45" i="1"/>
  <c r="AW45" i="1"/>
  <c r="AX45" i="1"/>
  <c r="BB45" i="1"/>
  <c r="BC45" i="1"/>
  <c r="BD45" i="1" s="1"/>
  <c r="BF45" i="1"/>
  <c r="BI45" i="1" s="1"/>
  <c r="BH45" i="1"/>
  <c r="BQ45" i="1"/>
  <c r="BR45" i="1"/>
  <c r="CI45" i="1" s="1"/>
  <c r="BS45" i="1"/>
  <c r="BT45" i="1"/>
  <c r="BU45" i="1"/>
  <c r="CD45" i="1" s="1"/>
  <c r="BV45" i="1"/>
  <c r="BW45" i="1"/>
  <c r="BX45" i="1"/>
  <c r="BZ45" i="1"/>
  <c r="CB45" i="1"/>
  <c r="CF45" i="1"/>
  <c r="CK45" i="1"/>
  <c r="CL45" i="1"/>
  <c r="CR45" i="1" s="1"/>
  <c r="CT45" i="1" s="1"/>
  <c r="CO45" i="1"/>
  <c r="DM45" i="1"/>
  <c r="DN45" i="1"/>
  <c r="DX45" i="1"/>
  <c r="DY45" i="1"/>
  <c r="DZ45" i="1"/>
  <c r="EA45" i="1"/>
  <c r="EK45" i="1"/>
  <c r="EL45" i="1"/>
  <c r="EM45" i="1"/>
  <c r="EN45" i="1"/>
  <c r="EX45" i="1"/>
  <c r="EY45" i="1"/>
  <c r="EZ45" i="1"/>
  <c r="FA45" i="1"/>
  <c r="FK45" i="1"/>
  <c r="FL45" i="1"/>
  <c r="FM45" i="1"/>
  <c r="FN45" i="1"/>
  <c r="FX45" i="1"/>
  <c r="FY45" i="1"/>
  <c r="FZ45" i="1"/>
  <c r="GA45" i="1"/>
  <c r="GK45" i="1"/>
  <c r="GL45" i="1"/>
  <c r="GM45" i="1"/>
  <c r="GN45" i="1"/>
  <c r="GX45" i="1"/>
  <c r="GY45" i="1"/>
  <c r="GZ45" i="1"/>
  <c r="HA45" i="1"/>
  <c r="HK45" i="1"/>
  <c r="HL45" i="1"/>
  <c r="HM45" i="1"/>
  <c r="HN45" i="1"/>
  <c r="HX45" i="1"/>
  <c r="HY45" i="1"/>
  <c r="HZ45" i="1"/>
  <c r="IA45" i="1"/>
  <c r="IK45" i="1"/>
  <c r="IL45" i="1"/>
  <c r="IM45" i="1"/>
  <c r="IN45" i="1"/>
  <c r="J46" i="1"/>
  <c r="K46" i="1" s="1"/>
  <c r="AS46" i="1"/>
  <c r="AT46" i="1" s="1"/>
  <c r="AU46" i="1" s="1"/>
  <c r="AV46" i="1"/>
  <c r="AW46" i="1"/>
  <c r="AX46" i="1"/>
  <c r="BB46" i="1"/>
  <c r="BF46" i="1" s="1"/>
  <c r="BC46" i="1"/>
  <c r="BH46" i="1" s="1"/>
  <c r="BD46" i="1"/>
  <c r="BQ46" i="1"/>
  <c r="BR46" i="1"/>
  <c r="BS46" i="1"/>
  <c r="BT46" i="1"/>
  <c r="BU46" i="1"/>
  <c r="CD46" i="1" s="1"/>
  <c r="BV46" i="1"/>
  <c r="BX46" i="1"/>
  <c r="BZ46" i="1"/>
  <c r="CB46" i="1"/>
  <c r="CF46" i="1"/>
  <c r="CG46" i="1"/>
  <c r="CH46" i="1" s="1"/>
  <c r="CK46" i="1"/>
  <c r="CL46" i="1" s="1"/>
  <c r="CR46" i="1" s="1"/>
  <c r="CO46" i="1"/>
  <c r="CT46" i="1"/>
  <c r="DM46" i="1"/>
  <c r="DN46" i="1"/>
  <c r="DX46" i="1"/>
  <c r="DY46" i="1"/>
  <c r="DZ46" i="1"/>
  <c r="EA46" i="1"/>
  <c r="EK46" i="1"/>
  <c r="EL46" i="1"/>
  <c r="EM46" i="1"/>
  <c r="EN46" i="1"/>
  <c r="EX46" i="1"/>
  <c r="EY46" i="1"/>
  <c r="EZ46" i="1"/>
  <c r="FA46" i="1"/>
  <c r="FK46" i="1"/>
  <c r="FL46" i="1"/>
  <c r="FM46" i="1"/>
  <c r="FN46" i="1"/>
  <c r="FX46" i="1"/>
  <c r="FY46" i="1"/>
  <c r="FZ46" i="1"/>
  <c r="GA46" i="1"/>
  <c r="GK46" i="1"/>
  <c r="GL46" i="1"/>
  <c r="GM46" i="1"/>
  <c r="GN46" i="1"/>
  <c r="GX46" i="1"/>
  <c r="GY46" i="1"/>
  <c r="GZ46" i="1"/>
  <c r="HA46" i="1"/>
  <c r="HK46" i="1"/>
  <c r="HL46" i="1"/>
  <c r="HM46" i="1"/>
  <c r="HN46" i="1"/>
  <c r="HX46" i="1"/>
  <c r="HY46" i="1"/>
  <c r="HZ46" i="1"/>
  <c r="IA46" i="1"/>
  <c r="IK46" i="1"/>
  <c r="IL46" i="1"/>
  <c r="IM46" i="1"/>
  <c r="IN46" i="1"/>
  <c r="J47" i="1"/>
  <c r="K47" i="1" s="1"/>
  <c r="AS47" i="1"/>
  <c r="AT47" i="1" s="1"/>
  <c r="AU47" i="1"/>
  <c r="AV47" i="1"/>
  <c r="AW47" i="1"/>
  <c r="AX47" i="1"/>
  <c r="BB47" i="1"/>
  <c r="BF47" i="1" s="1"/>
  <c r="BC47" i="1"/>
  <c r="BD47" i="1"/>
  <c r="BH47" i="1"/>
  <c r="BI47" i="1"/>
  <c r="BQ47" i="1"/>
  <c r="BR47" i="1"/>
  <c r="BS47" i="1"/>
  <c r="BZ47" i="1" s="1"/>
  <c r="BT47" i="1"/>
  <c r="BU47" i="1"/>
  <c r="CD47" i="1" s="1"/>
  <c r="CG47" i="1" s="1"/>
  <c r="CH47" i="1" s="1"/>
  <c r="BV47" i="1"/>
  <c r="BX47" i="1"/>
  <c r="CF47" i="1" s="1"/>
  <c r="CB47" i="1"/>
  <c r="CK47" i="1"/>
  <c r="CL47" i="1" s="1"/>
  <c r="DM47" i="1"/>
  <c r="DN47" i="1"/>
  <c r="DX47" i="1"/>
  <c r="DY47" i="1"/>
  <c r="DZ47" i="1"/>
  <c r="EA47" i="1"/>
  <c r="EK47" i="1"/>
  <c r="EL47" i="1"/>
  <c r="EM47" i="1"/>
  <c r="EN47" i="1"/>
  <c r="EX47" i="1"/>
  <c r="EY47" i="1"/>
  <c r="EZ47" i="1"/>
  <c r="FA47" i="1"/>
  <c r="FK47" i="1"/>
  <c r="FL47" i="1"/>
  <c r="FM47" i="1"/>
  <c r="FN47" i="1"/>
  <c r="FX47" i="1"/>
  <c r="FY47" i="1"/>
  <c r="FZ47" i="1"/>
  <c r="GA47" i="1"/>
  <c r="GK47" i="1"/>
  <c r="GL47" i="1"/>
  <c r="GM47" i="1"/>
  <c r="GN47" i="1"/>
  <c r="GX47" i="1"/>
  <c r="GY47" i="1"/>
  <c r="GZ47" i="1"/>
  <c r="HA47" i="1"/>
  <c r="HK47" i="1"/>
  <c r="HL47" i="1"/>
  <c r="HM47" i="1"/>
  <c r="HN47" i="1"/>
  <c r="HX47" i="1"/>
  <c r="HY47" i="1"/>
  <c r="HZ47" i="1"/>
  <c r="IA47" i="1"/>
  <c r="IK47" i="1"/>
  <c r="IL47" i="1"/>
  <c r="IM47" i="1"/>
  <c r="IN47" i="1"/>
  <c r="J48" i="1"/>
  <c r="L48" i="1" s="1"/>
  <c r="K48" i="1"/>
  <c r="AS48" i="1"/>
  <c r="AT48" i="1" s="1"/>
  <c r="AU48" i="1" s="1"/>
  <c r="AV48" i="1"/>
  <c r="AW48" i="1"/>
  <c r="AX48" i="1"/>
  <c r="BB48" i="1"/>
  <c r="BC48" i="1"/>
  <c r="BH48" i="1"/>
  <c r="BQ48" i="1"/>
  <c r="BR48" i="1"/>
  <c r="BS48" i="1"/>
  <c r="BT48" i="1"/>
  <c r="BU48" i="1"/>
  <c r="BV48" i="1"/>
  <c r="BX48" i="1"/>
  <c r="CF48" i="1" s="1"/>
  <c r="CB48" i="1"/>
  <c r="CD48" i="1"/>
  <c r="CK48" i="1"/>
  <c r="CL48" i="1" s="1"/>
  <c r="CO48" i="1" s="1"/>
  <c r="CR48" i="1"/>
  <c r="CT48" i="1" s="1"/>
  <c r="DM48" i="1"/>
  <c r="DN48" i="1"/>
  <c r="DX48" i="1"/>
  <c r="DY48" i="1"/>
  <c r="DZ48" i="1"/>
  <c r="EA48" i="1"/>
  <c r="EK48" i="1"/>
  <c r="EL48" i="1"/>
  <c r="EM48" i="1"/>
  <c r="EN48" i="1"/>
  <c r="EX48" i="1"/>
  <c r="EY48" i="1"/>
  <c r="EZ48" i="1"/>
  <c r="FA48" i="1"/>
  <c r="FK48" i="1"/>
  <c r="FL48" i="1"/>
  <c r="FM48" i="1"/>
  <c r="FN48" i="1"/>
  <c r="FX48" i="1"/>
  <c r="FY48" i="1"/>
  <c r="FZ48" i="1"/>
  <c r="GA48" i="1"/>
  <c r="GK48" i="1"/>
  <c r="GL48" i="1"/>
  <c r="GM48" i="1"/>
  <c r="GN48" i="1"/>
  <c r="GX48" i="1"/>
  <c r="GY48" i="1"/>
  <c r="GZ48" i="1"/>
  <c r="HA48" i="1"/>
  <c r="HK48" i="1"/>
  <c r="HL48" i="1"/>
  <c r="HM48" i="1"/>
  <c r="HN48" i="1"/>
  <c r="HX48" i="1"/>
  <c r="HY48" i="1"/>
  <c r="HZ48" i="1"/>
  <c r="IA48" i="1"/>
  <c r="IK48" i="1"/>
  <c r="IL48" i="1"/>
  <c r="IM48" i="1"/>
  <c r="IN48" i="1"/>
  <c r="J49" i="1"/>
  <c r="L49" i="1" s="1"/>
  <c r="K49" i="1"/>
  <c r="AS49" i="1"/>
  <c r="AT49" i="1"/>
  <c r="AU49" i="1" s="1"/>
  <c r="AV49" i="1"/>
  <c r="AW49" i="1"/>
  <c r="AX49" i="1"/>
  <c r="BB49" i="1"/>
  <c r="BF49" i="1" s="1"/>
  <c r="BI49" i="1" s="1"/>
  <c r="BC49" i="1"/>
  <c r="BH49" i="1" s="1"/>
  <c r="BD49" i="1"/>
  <c r="BQ49" i="1"/>
  <c r="BR49" i="1" s="1"/>
  <c r="BS49" i="1"/>
  <c r="BT49" i="1"/>
  <c r="BU49" i="1"/>
  <c r="CD49" i="1" s="1"/>
  <c r="BV49" i="1"/>
  <c r="BX49" i="1"/>
  <c r="CF49" i="1" s="1"/>
  <c r="CB49" i="1"/>
  <c r="CK49" i="1"/>
  <c r="CL49" i="1" s="1"/>
  <c r="CO49" i="1" s="1"/>
  <c r="CR49" i="1"/>
  <c r="CT49" i="1" s="1"/>
  <c r="DM49" i="1"/>
  <c r="DN49" i="1"/>
  <c r="DX49" i="1"/>
  <c r="DY49" i="1"/>
  <c r="DZ49" i="1"/>
  <c r="EA49" i="1"/>
  <c r="EK49" i="1"/>
  <c r="EL49" i="1"/>
  <c r="EM49" i="1"/>
  <c r="EN49" i="1"/>
  <c r="EX49" i="1"/>
  <c r="EY49" i="1"/>
  <c r="EZ49" i="1"/>
  <c r="FA49" i="1"/>
  <c r="FK49" i="1"/>
  <c r="FL49" i="1"/>
  <c r="FM49" i="1"/>
  <c r="FN49" i="1"/>
  <c r="FX49" i="1"/>
  <c r="FY49" i="1"/>
  <c r="FZ49" i="1"/>
  <c r="GA49" i="1"/>
  <c r="GK49" i="1"/>
  <c r="GL49" i="1"/>
  <c r="GM49" i="1"/>
  <c r="GN49" i="1"/>
  <c r="GX49" i="1"/>
  <c r="GY49" i="1"/>
  <c r="GZ49" i="1"/>
  <c r="HA49" i="1"/>
  <c r="HK49" i="1"/>
  <c r="HL49" i="1"/>
  <c r="HM49" i="1"/>
  <c r="HN49" i="1"/>
  <c r="HX49" i="1"/>
  <c r="HY49" i="1"/>
  <c r="HZ49" i="1"/>
  <c r="IA49" i="1"/>
  <c r="IK49" i="1"/>
  <c r="IL49" i="1"/>
  <c r="IM49" i="1"/>
  <c r="IN49" i="1"/>
  <c r="J50" i="1"/>
  <c r="K50" i="1"/>
  <c r="L50" i="1"/>
  <c r="AS50" i="1"/>
  <c r="AT50" i="1"/>
  <c r="AU50" i="1" s="1"/>
  <c r="AV50" i="1"/>
  <c r="AW50" i="1"/>
  <c r="AX50" i="1"/>
  <c r="BB50" i="1"/>
  <c r="BD50" i="1" s="1"/>
  <c r="BC50" i="1"/>
  <c r="BH50" i="1" s="1"/>
  <c r="BF50" i="1"/>
  <c r="BI50" i="1" s="1"/>
  <c r="BQ50" i="1"/>
  <c r="BR50" i="1" s="1"/>
  <c r="CI50" i="1" s="1"/>
  <c r="BS50" i="1"/>
  <c r="BW50" i="1" s="1"/>
  <c r="BT50" i="1"/>
  <c r="CB50" i="1" s="1"/>
  <c r="BU50" i="1"/>
  <c r="BV50" i="1"/>
  <c r="BX50" i="1"/>
  <c r="CF50" i="1" s="1"/>
  <c r="BZ50" i="1"/>
  <c r="CD50" i="1"/>
  <c r="CK50" i="1"/>
  <c r="CL50" i="1" s="1"/>
  <c r="DM50" i="1"/>
  <c r="DN50" i="1"/>
  <c r="DX50" i="1"/>
  <c r="DY50" i="1"/>
  <c r="DZ50" i="1"/>
  <c r="EA50" i="1"/>
  <c r="EK50" i="1"/>
  <c r="EL50" i="1"/>
  <c r="EM50" i="1"/>
  <c r="EN50" i="1"/>
  <c r="EX50" i="1"/>
  <c r="EY50" i="1"/>
  <c r="EZ50" i="1"/>
  <c r="FA50" i="1"/>
  <c r="FK50" i="1"/>
  <c r="FL50" i="1"/>
  <c r="FM50" i="1"/>
  <c r="FN50" i="1"/>
  <c r="FX50" i="1"/>
  <c r="FY50" i="1"/>
  <c r="FZ50" i="1"/>
  <c r="GA50" i="1"/>
  <c r="GK50" i="1"/>
  <c r="GL50" i="1"/>
  <c r="GM50" i="1"/>
  <c r="GN50" i="1"/>
  <c r="GX50" i="1"/>
  <c r="GY50" i="1"/>
  <c r="GZ50" i="1"/>
  <c r="HA50" i="1"/>
  <c r="HK50" i="1"/>
  <c r="HL50" i="1"/>
  <c r="HM50" i="1"/>
  <c r="HN50" i="1"/>
  <c r="HX50" i="1"/>
  <c r="HY50" i="1"/>
  <c r="HZ50" i="1"/>
  <c r="IA50" i="1"/>
  <c r="IK50" i="1"/>
  <c r="IL50" i="1"/>
  <c r="IM50" i="1"/>
  <c r="IN50" i="1"/>
  <c r="J51" i="1"/>
  <c r="K51" i="1"/>
  <c r="L51" i="1"/>
  <c r="AS51" i="1"/>
  <c r="AT51" i="1"/>
  <c r="AU51" i="1" s="1"/>
  <c r="AV51" i="1"/>
  <c r="AW51" i="1"/>
  <c r="AX51" i="1"/>
  <c r="BB51" i="1"/>
  <c r="BC51" i="1"/>
  <c r="BH51" i="1" s="1"/>
  <c r="BQ51" i="1"/>
  <c r="BR51" i="1" s="1"/>
  <c r="BS51" i="1"/>
  <c r="BT51" i="1"/>
  <c r="CB51" i="1" s="1"/>
  <c r="BU51" i="1"/>
  <c r="BV51" i="1"/>
  <c r="BX51" i="1"/>
  <c r="CD51" i="1"/>
  <c r="CF51" i="1"/>
  <c r="CK51" i="1"/>
  <c r="CL51" i="1"/>
  <c r="CO51" i="1" s="1"/>
  <c r="DM51" i="1"/>
  <c r="DN51" i="1"/>
  <c r="DX51" i="1"/>
  <c r="DY51" i="1"/>
  <c r="DZ51" i="1"/>
  <c r="EA51" i="1"/>
  <c r="EK51" i="1"/>
  <c r="EL51" i="1"/>
  <c r="EM51" i="1"/>
  <c r="EN51" i="1"/>
  <c r="EX51" i="1"/>
  <c r="EY51" i="1"/>
  <c r="EZ51" i="1"/>
  <c r="FA51" i="1"/>
  <c r="FK51" i="1"/>
  <c r="FL51" i="1"/>
  <c r="FM51" i="1"/>
  <c r="FN51" i="1"/>
  <c r="FX51" i="1"/>
  <c r="FY51" i="1"/>
  <c r="FZ51" i="1"/>
  <c r="GA51" i="1"/>
  <c r="GK51" i="1"/>
  <c r="GL51" i="1"/>
  <c r="GM51" i="1"/>
  <c r="GN51" i="1"/>
  <c r="GX51" i="1"/>
  <c r="GY51" i="1"/>
  <c r="GZ51" i="1"/>
  <c r="HA51" i="1"/>
  <c r="HK51" i="1"/>
  <c r="HL51" i="1"/>
  <c r="HM51" i="1"/>
  <c r="HN51" i="1"/>
  <c r="HX51" i="1"/>
  <c r="HY51" i="1"/>
  <c r="HZ51" i="1"/>
  <c r="IA51" i="1"/>
  <c r="IK51" i="1"/>
  <c r="IL51" i="1"/>
  <c r="IM51" i="1"/>
  <c r="IN51" i="1"/>
  <c r="J52" i="1"/>
  <c r="K52" i="1" s="1"/>
  <c r="L52" i="1"/>
  <c r="AS52" i="1"/>
  <c r="AT52" i="1"/>
  <c r="AU52" i="1" s="1"/>
  <c r="AV52" i="1"/>
  <c r="AW52" i="1"/>
  <c r="AX52" i="1"/>
  <c r="BB52" i="1"/>
  <c r="BD52" i="1" s="1"/>
  <c r="BC52" i="1"/>
  <c r="BF52" i="1"/>
  <c r="BH52" i="1"/>
  <c r="BQ52" i="1"/>
  <c r="BR52" i="1" s="1"/>
  <c r="CI52" i="1" s="1"/>
  <c r="BS52" i="1"/>
  <c r="BT52" i="1"/>
  <c r="CB52" i="1" s="1"/>
  <c r="BU52" i="1"/>
  <c r="BV52" i="1"/>
  <c r="BX52" i="1"/>
  <c r="BZ52" i="1"/>
  <c r="CG52" i="1" s="1"/>
  <c r="CH52" i="1" s="1"/>
  <c r="CD52" i="1"/>
  <c r="CF52" i="1"/>
  <c r="CK52" i="1"/>
  <c r="CL52" i="1"/>
  <c r="DM52" i="1"/>
  <c r="DN52" i="1"/>
  <c r="DX52" i="1"/>
  <c r="DY52" i="1"/>
  <c r="DZ52" i="1"/>
  <c r="EA52" i="1"/>
  <c r="EK52" i="1"/>
  <c r="EL52" i="1"/>
  <c r="EM52" i="1"/>
  <c r="EN52" i="1"/>
  <c r="EX52" i="1"/>
  <c r="EY52" i="1"/>
  <c r="EZ52" i="1"/>
  <c r="FA52" i="1"/>
  <c r="FK52" i="1"/>
  <c r="FL52" i="1"/>
  <c r="FM52" i="1"/>
  <c r="FN52" i="1"/>
  <c r="FX52" i="1"/>
  <c r="FY52" i="1"/>
  <c r="FZ52" i="1"/>
  <c r="GA52" i="1"/>
  <c r="GK52" i="1"/>
  <c r="GL52" i="1"/>
  <c r="GM52" i="1"/>
  <c r="GN52" i="1"/>
  <c r="GX52" i="1"/>
  <c r="GY52" i="1"/>
  <c r="GZ52" i="1"/>
  <c r="HA52" i="1"/>
  <c r="HK52" i="1"/>
  <c r="HL52" i="1"/>
  <c r="HM52" i="1"/>
  <c r="HN52" i="1"/>
  <c r="HX52" i="1"/>
  <c r="HY52" i="1"/>
  <c r="HZ52" i="1"/>
  <c r="IA52" i="1"/>
  <c r="IK52" i="1"/>
  <c r="IL52" i="1"/>
  <c r="IM52" i="1"/>
  <c r="IN52" i="1"/>
  <c r="J53" i="1"/>
  <c r="K53" i="1" s="1"/>
  <c r="L53" i="1"/>
  <c r="AS53" i="1"/>
  <c r="AT53" i="1" s="1"/>
  <c r="AU53" i="1"/>
  <c r="AV53" i="1"/>
  <c r="AW53" i="1"/>
  <c r="AX53" i="1"/>
  <c r="BB53" i="1"/>
  <c r="BC53" i="1"/>
  <c r="BD53" i="1" s="1"/>
  <c r="BF53" i="1"/>
  <c r="BQ53" i="1"/>
  <c r="BR53" i="1" s="1"/>
  <c r="CI53" i="1" s="1"/>
  <c r="BS53" i="1"/>
  <c r="BT53" i="1"/>
  <c r="CB53" i="1" s="1"/>
  <c r="BU53" i="1"/>
  <c r="CD53" i="1" s="1"/>
  <c r="BV53" i="1"/>
  <c r="BX53" i="1"/>
  <c r="BZ53" i="1"/>
  <c r="CF53" i="1"/>
  <c r="CK53" i="1"/>
  <c r="CL53" i="1"/>
  <c r="CR53" i="1" s="1"/>
  <c r="CT53" i="1" s="1"/>
  <c r="CO53" i="1"/>
  <c r="DM53" i="1"/>
  <c r="DN53" i="1"/>
  <c r="DX53" i="1"/>
  <c r="DY53" i="1"/>
  <c r="DZ53" i="1"/>
  <c r="EA53" i="1"/>
  <c r="EK53" i="1"/>
  <c r="EL53" i="1"/>
  <c r="EM53" i="1"/>
  <c r="EN53" i="1"/>
  <c r="EX53" i="1"/>
  <c r="EY53" i="1"/>
  <c r="EZ53" i="1"/>
  <c r="FA53" i="1"/>
  <c r="FK53" i="1"/>
  <c r="FL53" i="1"/>
  <c r="FM53" i="1"/>
  <c r="FN53" i="1"/>
  <c r="FX53" i="1"/>
  <c r="FY53" i="1"/>
  <c r="FZ53" i="1"/>
  <c r="GA53" i="1"/>
  <c r="GK53" i="1"/>
  <c r="GL53" i="1"/>
  <c r="GM53" i="1"/>
  <c r="GN53" i="1"/>
  <c r="GX53" i="1"/>
  <c r="GY53" i="1"/>
  <c r="GZ53" i="1"/>
  <c r="HA53" i="1"/>
  <c r="HK53" i="1"/>
  <c r="HL53" i="1"/>
  <c r="HM53" i="1"/>
  <c r="HN53" i="1"/>
  <c r="HX53" i="1"/>
  <c r="HY53" i="1"/>
  <c r="HZ53" i="1"/>
  <c r="IA53" i="1"/>
  <c r="IK53" i="1"/>
  <c r="IL53" i="1"/>
  <c r="IM53" i="1"/>
  <c r="IN53" i="1"/>
  <c r="K54" i="1"/>
  <c r="L54" i="1"/>
  <c r="AS54" i="1"/>
  <c r="AT54" i="1" s="1"/>
  <c r="AU54" i="1" s="1"/>
  <c r="AV54" i="1"/>
  <c r="AW54" i="1"/>
  <c r="AX54" i="1"/>
  <c r="BB54" i="1"/>
  <c r="BC54" i="1"/>
  <c r="BH54" i="1" s="1"/>
  <c r="BD54" i="1"/>
  <c r="BF54" i="1"/>
  <c r="BI54" i="1" s="1"/>
  <c r="BQ54" i="1"/>
  <c r="BR54" i="1" s="1"/>
  <c r="BS54" i="1"/>
  <c r="BT54" i="1"/>
  <c r="BU54" i="1"/>
  <c r="BV54" i="1"/>
  <c r="BX54" i="1"/>
  <c r="CF54" i="1" s="1"/>
  <c r="BZ54" i="1"/>
  <c r="CG54" i="1" s="1"/>
  <c r="CH54" i="1" s="1"/>
  <c r="CB54" i="1"/>
  <c r="CD54" i="1"/>
  <c r="CK54" i="1"/>
  <c r="CL54" i="1"/>
  <c r="CO54" i="1" s="1"/>
  <c r="CR54" i="1"/>
  <c r="CT54" i="1" s="1"/>
  <c r="DM54" i="1"/>
  <c r="DN54" i="1"/>
  <c r="DX54" i="1"/>
  <c r="DY54" i="1"/>
  <c r="DZ54" i="1"/>
  <c r="EA54" i="1"/>
  <c r="EK54" i="1"/>
  <c r="EL54" i="1"/>
  <c r="EM54" i="1"/>
  <c r="EN54" i="1"/>
  <c r="EX54" i="1"/>
  <c r="EY54" i="1"/>
  <c r="EZ54" i="1"/>
  <c r="FA54" i="1"/>
  <c r="FK54" i="1"/>
  <c r="FL54" i="1"/>
  <c r="FM54" i="1"/>
  <c r="FN54" i="1"/>
  <c r="FX54" i="1"/>
  <c r="FY54" i="1"/>
  <c r="FZ54" i="1"/>
  <c r="GA54" i="1"/>
  <c r="GK54" i="1"/>
  <c r="GL54" i="1"/>
  <c r="GM54" i="1"/>
  <c r="GN54" i="1"/>
  <c r="GX54" i="1"/>
  <c r="GY54" i="1"/>
  <c r="GZ54" i="1"/>
  <c r="HA54" i="1"/>
  <c r="HK54" i="1"/>
  <c r="HL54" i="1"/>
  <c r="HM54" i="1"/>
  <c r="HN54" i="1"/>
  <c r="HX54" i="1"/>
  <c r="HY54" i="1"/>
  <c r="HZ54" i="1"/>
  <c r="IA54" i="1"/>
  <c r="IK54" i="1"/>
  <c r="IL54" i="1"/>
  <c r="IM54" i="1"/>
  <c r="IN54" i="1"/>
  <c r="K55" i="1"/>
  <c r="L55" i="1"/>
  <c r="AS55" i="1"/>
  <c r="AT55" i="1" s="1"/>
  <c r="AU55" i="1" s="1"/>
  <c r="AV55" i="1"/>
  <c r="AW55" i="1"/>
  <c r="AX55" i="1"/>
  <c r="BB55" i="1"/>
  <c r="BC55" i="1"/>
  <c r="BD55" i="1" s="1"/>
  <c r="BF55" i="1"/>
  <c r="BQ55" i="1"/>
  <c r="BR55" i="1"/>
  <c r="CI55" i="1" s="1"/>
  <c r="BS55" i="1"/>
  <c r="BT55" i="1"/>
  <c r="BU55" i="1"/>
  <c r="CD55" i="1" s="1"/>
  <c r="BV55" i="1"/>
  <c r="BX55" i="1"/>
  <c r="BZ55" i="1"/>
  <c r="CG55" i="1" s="1"/>
  <c r="CH55" i="1" s="1"/>
  <c r="CB55" i="1"/>
  <c r="CF55" i="1"/>
  <c r="CK55" i="1"/>
  <c r="CL55" i="1"/>
  <c r="CR55" i="1" s="1"/>
  <c r="CT55" i="1"/>
  <c r="DM55" i="1"/>
  <c r="DN55" i="1"/>
  <c r="DX55" i="1"/>
  <c r="DY55" i="1"/>
  <c r="DZ55" i="1"/>
  <c r="EA55" i="1"/>
  <c r="EK55" i="1"/>
  <c r="EL55" i="1"/>
  <c r="EM55" i="1"/>
  <c r="EN55" i="1"/>
  <c r="EX55" i="1"/>
  <c r="EY55" i="1"/>
  <c r="EZ55" i="1"/>
  <c r="FA55" i="1"/>
  <c r="FK55" i="1"/>
  <c r="FL55" i="1"/>
  <c r="FM55" i="1"/>
  <c r="FN55" i="1"/>
  <c r="FX55" i="1"/>
  <c r="FY55" i="1"/>
  <c r="FZ55" i="1"/>
  <c r="GA55" i="1"/>
  <c r="GK55" i="1"/>
  <c r="GL55" i="1"/>
  <c r="GM55" i="1"/>
  <c r="GN55" i="1"/>
  <c r="GX55" i="1"/>
  <c r="GY55" i="1"/>
  <c r="GZ55" i="1"/>
  <c r="HA55" i="1"/>
  <c r="HK55" i="1"/>
  <c r="HL55" i="1"/>
  <c r="HM55" i="1"/>
  <c r="HN55" i="1"/>
  <c r="HX55" i="1"/>
  <c r="HY55" i="1"/>
  <c r="HZ55" i="1"/>
  <c r="IA55" i="1"/>
  <c r="IK55" i="1"/>
  <c r="IL55" i="1"/>
  <c r="IM55" i="1"/>
  <c r="IN55" i="1"/>
  <c r="K56" i="1"/>
  <c r="L56" i="1"/>
  <c r="AS56" i="1"/>
  <c r="AT56" i="1"/>
  <c r="AU56" i="1" s="1"/>
  <c r="AV56" i="1"/>
  <c r="AW56" i="1"/>
  <c r="AX56" i="1"/>
  <c r="BB56" i="1"/>
  <c r="BF56" i="1" s="1"/>
  <c r="BI56" i="1" s="1"/>
  <c r="BC56" i="1"/>
  <c r="BH56" i="1" s="1"/>
  <c r="BD56" i="1"/>
  <c r="BQ56" i="1"/>
  <c r="BR56" i="1"/>
  <c r="BS56" i="1"/>
  <c r="BW56" i="1" s="1"/>
  <c r="BT56" i="1"/>
  <c r="BU56" i="1"/>
  <c r="BV56" i="1"/>
  <c r="BX56" i="1"/>
  <c r="CF56" i="1" s="1"/>
  <c r="CB56" i="1"/>
  <c r="CD56" i="1"/>
  <c r="CK56" i="1"/>
  <c r="CL56" i="1"/>
  <c r="CO56" i="1" s="1"/>
  <c r="DM56" i="1"/>
  <c r="DN56" i="1"/>
  <c r="DX56" i="1"/>
  <c r="DY56" i="1"/>
  <c r="DZ56" i="1"/>
  <c r="EA56" i="1"/>
  <c r="EK56" i="1"/>
  <c r="EL56" i="1"/>
  <c r="EM56" i="1"/>
  <c r="EN56" i="1"/>
  <c r="EX56" i="1"/>
  <c r="EY56" i="1"/>
  <c r="EZ56" i="1"/>
  <c r="FA56" i="1"/>
  <c r="FK56" i="1"/>
  <c r="FL56" i="1"/>
  <c r="FM56" i="1"/>
  <c r="FN56" i="1"/>
  <c r="FX56" i="1"/>
  <c r="FY56" i="1"/>
  <c r="FZ56" i="1"/>
  <c r="GA56" i="1"/>
  <c r="GK56" i="1"/>
  <c r="GL56" i="1"/>
  <c r="GM56" i="1"/>
  <c r="GN56" i="1"/>
  <c r="GX56" i="1"/>
  <c r="GY56" i="1"/>
  <c r="GZ56" i="1"/>
  <c r="HA56" i="1"/>
  <c r="HK56" i="1"/>
  <c r="HL56" i="1"/>
  <c r="HM56" i="1"/>
  <c r="HN56" i="1"/>
  <c r="HX56" i="1"/>
  <c r="HY56" i="1"/>
  <c r="HZ56" i="1"/>
  <c r="IA56" i="1"/>
  <c r="IK56" i="1"/>
  <c r="IL56" i="1"/>
  <c r="IM56" i="1"/>
  <c r="IN56" i="1"/>
  <c r="K57" i="1"/>
  <c r="L57" i="1"/>
  <c r="AS57" i="1"/>
  <c r="AT57" i="1"/>
  <c r="AU57" i="1" s="1"/>
  <c r="AV57" i="1"/>
  <c r="AW57" i="1"/>
  <c r="AX57" i="1"/>
  <c r="BB57" i="1"/>
  <c r="BC57" i="1"/>
  <c r="BH57" i="1" s="1"/>
  <c r="BF57" i="1"/>
  <c r="BQ57" i="1"/>
  <c r="BR57" i="1" s="1"/>
  <c r="CI57" i="1" s="1"/>
  <c r="BS57" i="1"/>
  <c r="BT57" i="1"/>
  <c r="CB57" i="1" s="1"/>
  <c r="CG57" i="1" s="1"/>
  <c r="CH57" i="1" s="1"/>
  <c r="BU57" i="1"/>
  <c r="CD57" i="1" s="1"/>
  <c r="BV57" i="1"/>
  <c r="BX57" i="1"/>
  <c r="BZ57" i="1"/>
  <c r="CF57" i="1"/>
  <c r="CK57" i="1"/>
  <c r="CL57" i="1"/>
  <c r="CR57" i="1" s="1"/>
  <c r="CT57" i="1" s="1"/>
  <c r="CO57" i="1"/>
  <c r="DM57" i="1"/>
  <c r="DN57" i="1"/>
  <c r="DX57" i="1"/>
  <c r="DY57" i="1"/>
  <c r="DZ57" i="1"/>
  <c r="EA57" i="1"/>
  <c r="EK57" i="1"/>
  <c r="EL57" i="1"/>
  <c r="EM57" i="1"/>
  <c r="EN57" i="1"/>
  <c r="EX57" i="1"/>
  <c r="EY57" i="1"/>
  <c r="EZ57" i="1"/>
  <c r="FA57" i="1"/>
  <c r="FK57" i="1"/>
  <c r="FL57" i="1"/>
  <c r="FM57" i="1"/>
  <c r="FN57" i="1"/>
  <c r="FX57" i="1"/>
  <c r="FY57" i="1"/>
  <c r="FZ57" i="1"/>
  <c r="GA57" i="1"/>
  <c r="GK57" i="1"/>
  <c r="GL57" i="1"/>
  <c r="GM57" i="1"/>
  <c r="GN57" i="1"/>
  <c r="GX57" i="1"/>
  <c r="GY57" i="1"/>
  <c r="GZ57" i="1"/>
  <c r="HA57" i="1"/>
  <c r="HK57" i="1"/>
  <c r="HL57" i="1"/>
  <c r="HM57" i="1"/>
  <c r="HN57" i="1"/>
  <c r="HX57" i="1"/>
  <c r="HY57" i="1"/>
  <c r="HZ57" i="1"/>
  <c r="IA57" i="1"/>
  <c r="IK57" i="1"/>
  <c r="IL57" i="1"/>
  <c r="IM57" i="1"/>
  <c r="IN57" i="1"/>
  <c r="J58" i="1"/>
  <c r="K58" i="1" s="1"/>
  <c r="AS58" i="1"/>
  <c r="AT58" i="1" s="1"/>
  <c r="AU58" i="1" s="1"/>
  <c r="AV58" i="1"/>
  <c r="AW58" i="1"/>
  <c r="AX58" i="1"/>
  <c r="BB58" i="1"/>
  <c r="BC58" i="1"/>
  <c r="BH58" i="1" s="1"/>
  <c r="BI58" i="1" s="1"/>
  <c r="BF58" i="1"/>
  <c r="BQ58" i="1"/>
  <c r="BR58" i="1"/>
  <c r="CI58" i="1" s="1"/>
  <c r="BS58" i="1"/>
  <c r="BT58" i="1"/>
  <c r="BW58" i="1" s="1"/>
  <c r="BU58" i="1"/>
  <c r="CD58" i="1" s="1"/>
  <c r="BV58" i="1"/>
  <c r="BX58" i="1"/>
  <c r="BZ58" i="1"/>
  <c r="CB58" i="1"/>
  <c r="CG58" i="1" s="1"/>
  <c r="CH58" i="1" s="1"/>
  <c r="CF58" i="1"/>
  <c r="CK58" i="1"/>
  <c r="CL58" i="1" s="1"/>
  <c r="DM58" i="1"/>
  <c r="DN58" i="1"/>
  <c r="DX58" i="1"/>
  <c r="DY58" i="1"/>
  <c r="DZ58" i="1"/>
  <c r="EA58" i="1"/>
  <c r="EK58" i="1"/>
  <c r="EL58" i="1"/>
  <c r="EM58" i="1"/>
  <c r="EN58" i="1"/>
  <c r="EX58" i="1"/>
  <c r="EY58" i="1"/>
  <c r="EZ58" i="1"/>
  <c r="FA58" i="1"/>
  <c r="FK58" i="1"/>
  <c r="FL58" i="1"/>
  <c r="FM58" i="1"/>
  <c r="FN58" i="1"/>
  <c r="FX58" i="1"/>
  <c r="FY58" i="1"/>
  <c r="FZ58" i="1"/>
  <c r="GA58" i="1"/>
  <c r="GK58" i="1"/>
  <c r="GL58" i="1"/>
  <c r="GM58" i="1"/>
  <c r="GN58" i="1"/>
  <c r="GX58" i="1"/>
  <c r="GY58" i="1"/>
  <c r="GZ58" i="1"/>
  <c r="HA58" i="1"/>
  <c r="HK58" i="1"/>
  <c r="HL58" i="1"/>
  <c r="HM58" i="1"/>
  <c r="HN58" i="1"/>
  <c r="HX58" i="1"/>
  <c r="HY58" i="1"/>
  <c r="HZ58" i="1"/>
  <c r="IA58" i="1"/>
  <c r="IK58" i="1"/>
  <c r="IL58" i="1"/>
  <c r="IM58" i="1"/>
  <c r="IN58" i="1"/>
  <c r="J59" i="1"/>
  <c r="K59" i="1" s="1"/>
  <c r="L59" i="1"/>
  <c r="AS59" i="1"/>
  <c r="AT59" i="1" s="1"/>
  <c r="AU59" i="1"/>
  <c r="AV59" i="1"/>
  <c r="AW59" i="1"/>
  <c r="AX59" i="1"/>
  <c r="BB59" i="1"/>
  <c r="BF59" i="1" s="1"/>
  <c r="BI59" i="1" s="1"/>
  <c r="BC59" i="1"/>
  <c r="BH59" i="1" s="1"/>
  <c r="BD59" i="1"/>
  <c r="BQ59" i="1"/>
  <c r="BR59" i="1"/>
  <c r="CI59" i="1" s="1"/>
  <c r="BS59" i="1"/>
  <c r="BZ59" i="1" s="1"/>
  <c r="BT59" i="1"/>
  <c r="CB59" i="1" s="1"/>
  <c r="BU59" i="1"/>
  <c r="BV59" i="1"/>
  <c r="BX59" i="1"/>
  <c r="CD59" i="1"/>
  <c r="CF59" i="1"/>
  <c r="CK59" i="1"/>
  <c r="CL59" i="1" s="1"/>
  <c r="CO59" i="1" s="1"/>
  <c r="DM59" i="1"/>
  <c r="DN59" i="1"/>
  <c r="DX59" i="1"/>
  <c r="DY59" i="1"/>
  <c r="DZ59" i="1"/>
  <c r="EA59" i="1"/>
  <c r="EK59" i="1"/>
  <c r="EL59" i="1"/>
  <c r="EM59" i="1"/>
  <c r="EN59" i="1"/>
  <c r="EX59" i="1"/>
  <c r="EY59" i="1"/>
  <c r="EZ59" i="1"/>
  <c r="FA59" i="1"/>
  <c r="FK59" i="1"/>
  <c r="FL59" i="1"/>
  <c r="FM59" i="1"/>
  <c r="FN59" i="1"/>
  <c r="FX59" i="1"/>
  <c r="FY59" i="1"/>
  <c r="FZ59" i="1"/>
  <c r="GA59" i="1"/>
  <c r="GK59" i="1"/>
  <c r="GL59" i="1"/>
  <c r="GM59" i="1"/>
  <c r="GN59" i="1"/>
  <c r="GX59" i="1"/>
  <c r="GY59" i="1"/>
  <c r="GZ59" i="1"/>
  <c r="HA59" i="1"/>
  <c r="HK59" i="1"/>
  <c r="HL59" i="1"/>
  <c r="HM59" i="1"/>
  <c r="HN59" i="1"/>
  <c r="HX59" i="1"/>
  <c r="HY59" i="1"/>
  <c r="HZ59" i="1"/>
  <c r="IA59" i="1"/>
  <c r="IK59" i="1"/>
  <c r="IL59" i="1"/>
  <c r="IM59" i="1"/>
  <c r="IN59" i="1"/>
  <c r="J60" i="1"/>
  <c r="L60" i="1" s="1"/>
  <c r="AS60" i="1"/>
  <c r="AT60" i="1" s="1"/>
  <c r="AU60" i="1" s="1"/>
  <c r="AV60" i="1"/>
  <c r="AW60" i="1"/>
  <c r="AX60" i="1"/>
  <c r="BB60" i="1"/>
  <c r="BF60" i="1" s="1"/>
  <c r="BI60" i="1" s="1"/>
  <c r="BC60" i="1"/>
  <c r="BD60" i="1"/>
  <c r="BH60" i="1"/>
  <c r="BQ60" i="1"/>
  <c r="BR60" i="1"/>
  <c r="CI60" i="1" s="1"/>
  <c r="BS60" i="1"/>
  <c r="BZ60" i="1" s="1"/>
  <c r="BT60" i="1"/>
  <c r="BU60" i="1"/>
  <c r="BV60" i="1"/>
  <c r="BX60" i="1"/>
  <c r="CF60" i="1" s="1"/>
  <c r="CB60" i="1"/>
  <c r="CG60" i="1" s="1"/>
  <c r="CH60" i="1" s="1"/>
  <c r="CD60" i="1"/>
  <c r="CK60" i="1"/>
  <c r="CL60" i="1" s="1"/>
  <c r="CR60" i="1" s="1"/>
  <c r="CT60" i="1" s="1"/>
  <c r="CO60" i="1"/>
  <c r="DM60" i="1"/>
  <c r="DN60" i="1"/>
  <c r="DX60" i="1"/>
  <c r="DY60" i="1"/>
  <c r="DZ60" i="1"/>
  <c r="EA60" i="1"/>
  <c r="EK60" i="1"/>
  <c r="EL60" i="1"/>
  <c r="EM60" i="1"/>
  <c r="EN60" i="1"/>
  <c r="EX60" i="1"/>
  <c r="EY60" i="1"/>
  <c r="EZ60" i="1"/>
  <c r="FA60" i="1"/>
  <c r="FK60" i="1"/>
  <c r="FL60" i="1"/>
  <c r="FM60" i="1"/>
  <c r="FN60" i="1"/>
  <c r="FX60" i="1"/>
  <c r="FY60" i="1"/>
  <c r="FZ60" i="1"/>
  <c r="GA60" i="1"/>
  <c r="GK60" i="1"/>
  <c r="GL60" i="1"/>
  <c r="GM60" i="1"/>
  <c r="GN60" i="1"/>
  <c r="GX60" i="1"/>
  <c r="GY60" i="1"/>
  <c r="GZ60" i="1"/>
  <c r="HA60" i="1"/>
  <c r="HK60" i="1"/>
  <c r="HL60" i="1"/>
  <c r="HM60" i="1"/>
  <c r="HN60" i="1"/>
  <c r="HX60" i="1"/>
  <c r="HY60" i="1"/>
  <c r="HZ60" i="1"/>
  <c r="IA60" i="1"/>
  <c r="IK60" i="1"/>
  <c r="IL60" i="1"/>
  <c r="IM60" i="1"/>
  <c r="IN60" i="1"/>
  <c r="J61" i="1"/>
  <c r="L61" i="1" s="1"/>
  <c r="AS61" i="1"/>
  <c r="AT61" i="1" s="1"/>
  <c r="AU61" i="1" s="1"/>
  <c r="AV61" i="1"/>
  <c r="AW61" i="1"/>
  <c r="AX61" i="1"/>
  <c r="BB61" i="1"/>
  <c r="BF61" i="1" s="1"/>
  <c r="BI61" i="1" s="1"/>
  <c r="BC61" i="1"/>
  <c r="BH61" i="1" s="1"/>
  <c r="BQ61" i="1"/>
  <c r="BR61" i="1" s="1"/>
  <c r="CI61" i="1" s="1"/>
  <c r="BS61" i="1"/>
  <c r="BW61" i="1" s="1"/>
  <c r="BT61" i="1"/>
  <c r="BU61" i="1"/>
  <c r="CD61" i="1" s="1"/>
  <c r="BV61" i="1"/>
  <c r="BX61" i="1"/>
  <c r="CF61" i="1" s="1"/>
  <c r="CB61" i="1"/>
  <c r="CK61" i="1"/>
  <c r="CL61" i="1" s="1"/>
  <c r="DM61" i="1"/>
  <c r="DN61" i="1"/>
  <c r="DX61" i="1"/>
  <c r="DY61" i="1"/>
  <c r="DZ61" i="1"/>
  <c r="EA61" i="1"/>
  <c r="EK61" i="1"/>
  <c r="EL61" i="1"/>
  <c r="EM61" i="1"/>
  <c r="EN61" i="1"/>
  <c r="EX61" i="1"/>
  <c r="EY61" i="1"/>
  <c r="EZ61" i="1"/>
  <c r="FA61" i="1"/>
  <c r="FK61" i="1"/>
  <c r="FL61" i="1"/>
  <c r="FM61" i="1"/>
  <c r="FN61" i="1"/>
  <c r="FX61" i="1"/>
  <c r="FY61" i="1"/>
  <c r="FZ61" i="1"/>
  <c r="GA61" i="1"/>
  <c r="GK61" i="1"/>
  <c r="GL61" i="1"/>
  <c r="GM61" i="1"/>
  <c r="GN61" i="1"/>
  <c r="GX61" i="1"/>
  <c r="GY61" i="1"/>
  <c r="GZ61" i="1"/>
  <c r="HA61" i="1"/>
  <c r="HK61" i="1"/>
  <c r="HL61" i="1"/>
  <c r="HM61" i="1"/>
  <c r="HN61" i="1"/>
  <c r="HX61" i="1"/>
  <c r="HY61" i="1"/>
  <c r="HZ61" i="1"/>
  <c r="IA61" i="1"/>
  <c r="IK61" i="1"/>
  <c r="IL61" i="1"/>
  <c r="IM61" i="1"/>
  <c r="IN61" i="1"/>
  <c r="K62" i="1"/>
  <c r="L62" i="1"/>
  <c r="AS62" i="1"/>
  <c r="AT62" i="1" s="1"/>
  <c r="AU62" i="1" s="1"/>
  <c r="AV62" i="1"/>
  <c r="AW62" i="1"/>
  <c r="AX62" i="1"/>
  <c r="BB62" i="1"/>
  <c r="BC62" i="1"/>
  <c r="BD62" i="1" s="1"/>
  <c r="BF62" i="1"/>
  <c r="BQ62" i="1"/>
  <c r="BR62" i="1"/>
  <c r="BS62" i="1"/>
  <c r="BT62" i="1"/>
  <c r="CB62" i="1" s="1"/>
  <c r="BU62" i="1"/>
  <c r="CD62" i="1" s="1"/>
  <c r="BV62" i="1"/>
  <c r="BX62" i="1"/>
  <c r="CF62" i="1" s="1"/>
  <c r="BZ62" i="1"/>
  <c r="CK62" i="1"/>
  <c r="CL62" i="1"/>
  <c r="CR62" i="1" s="1"/>
  <c r="CT62" i="1" s="1"/>
  <c r="DM62" i="1"/>
  <c r="DN62" i="1"/>
  <c r="DX62" i="1"/>
  <c r="DY62" i="1"/>
  <c r="DZ62" i="1"/>
  <c r="EA62" i="1"/>
  <c r="EK62" i="1"/>
  <c r="EL62" i="1"/>
  <c r="EM62" i="1"/>
  <c r="EN62" i="1"/>
  <c r="EX62" i="1"/>
  <c r="EY62" i="1"/>
  <c r="EZ62" i="1"/>
  <c r="FA62" i="1"/>
  <c r="FK62" i="1"/>
  <c r="FL62" i="1"/>
  <c r="FM62" i="1"/>
  <c r="FN62" i="1"/>
  <c r="FX62" i="1"/>
  <c r="FY62" i="1"/>
  <c r="FZ62" i="1"/>
  <c r="GA62" i="1"/>
  <c r="GK62" i="1"/>
  <c r="GL62" i="1"/>
  <c r="GM62" i="1"/>
  <c r="GN62" i="1"/>
  <c r="GX62" i="1"/>
  <c r="GY62" i="1"/>
  <c r="GZ62" i="1"/>
  <c r="HA62" i="1"/>
  <c r="HK62" i="1"/>
  <c r="HL62" i="1"/>
  <c r="HM62" i="1"/>
  <c r="HN62" i="1"/>
  <c r="HX62" i="1"/>
  <c r="HY62" i="1"/>
  <c r="HZ62" i="1"/>
  <c r="IA62" i="1"/>
  <c r="IK62" i="1"/>
  <c r="IL62" i="1"/>
  <c r="IM62" i="1"/>
  <c r="IN62" i="1"/>
  <c r="K63" i="1"/>
  <c r="L63" i="1"/>
  <c r="AS63" i="1"/>
  <c r="AT63" i="1"/>
  <c r="AU63" i="1" s="1"/>
  <c r="AV63" i="1"/>
  <c r="AW63" i="1"/>
  <c r="AX63" i="1"/>
  <c r="BB63" i="1"/>
  <c r="BD63" i="1" s="1"/>
  <c r="BC63" i="1"/>
  <c r="BH63" i="1" s="1"/>
  <c r="BQ63" i="1"/>
  <c r="BR63" i="1"/>
  <c r="CI63" i="1" s="1"/>
  <c r="BS63" i="1"/>
  <c r="BW63" i="1" s="1"/>
  <c r="BT63" i="1"/>
  <c r="BU63" i="1"/>
  <c r="BV63" i="1"/>
  <c r="BX63" i="1"/>
  <c r="CB63" i="1"/>
  <c r="CD63" i="1"/>
  <c r="CF63" i="1"/>
  <c r="CK63" i="1"/>
  <c r="CL63" i="1" s="1"/>
  <c r="DM63" i="1"/>
  <c r="DN63" i="1"/>
  <c r="DX63" i="1"/>
  <c r="DY63" i="1"/>
  <c r="DZ63" i="1"/>
  <c r="EA63" i="1"/>
  <c r="EK63" i="1"/>
  <c r="EL63" i="1"/>
  <c r="EM63" i="1"/>
  <c r="EN63" i="1"/>
  <c r="EX63" i="1"/>
  <c r="EY63" i="1"/>
  <c r="EZ63" i="1"/>
  <c r="FA63" i="1"/>
  <c r="FK63" i="1"/>
  <c r="FL63" i="1"/>
  <c r="FM63" i="1"/>
  <c r="FN63" i="1"/>
  <c r="FX63" i="1"/>
  <c r="FY63" i="1"/>
  <c r="FZ63" i="1"/>
  <c r="GA63" i="1"/>
  <c r="GK63" i="1"/>
  <c r="GL63" i="1"/>
  <c r="GM63" i="1"/>
  <c r="GN63" i="1"/>
  <c r="GX63" i="1"/>
  <c r="GY63" i="1"/>
  <c r="GZ63" i="1"/>
  <c r="HA63" i="1"/>
  <c r="HK63" i="1"/>
  <c r="HL63" i="1"/>
  <c r="HM63" i="1"/>
  <c r="HN63" i="1"/>
  <c r="HX63" i="1"/>
  <c r="HY63" i="1"/>
  <c r="HZ63" i="1"/>
  <c r="IA63" i="1"/>
  <c r="IK63" i="1"/>
  <c r="IL63" i="1"/>
  <c r="IM63" i="1"/>
  <c r="IN63" i="1"/>
  <c r="K64" i="1"/>
  <c r="L64" i="1"/>
  <c r="AS64" i="1"/>
  <c r="AT64" i="1"/>
  <c r="AU64" i="1"/>
  <c r="AV64" i="1"/>
  <c r="AW64" i="1"/>
  <c r="AX64" i="1"/>
  <c r="BB64" i="1"/>
  <c r="BD64" i="1" s="1"/>
  <c r="BC64" i="1"/>
  <c r="BF64" i="1"/>
  <c r="BI64" i="1" s="1"/>
  <c r="BH64" i="1"/>
  <c r="BQ64" i="1"/>
  <c r="BR64" i="1"/>
  <c r="BS64" i="1"/>
  <c r="BT64" i="1"/>
  <c r="BU64" i="1"/>
  <c r="BV64" i="1"/>
  <c r="BW64" i="1"/>
  <c r="BX64" i="1"/>
  <c r="CF64" i="1" s="1"/>
  <c r="BZ64" i="1"/>
  <c r="CG64" i="1" s="1"/>
  <c r="CH64" i="1" s="1"/>
  <c r="CB64" i="1"/>
  <c r="CD64" i="1"/>
  <c r="CI64" i="1"/>
  <c r="CK64" i="1"/>
  <c r="CL64" i="1" s="1"/>
  <c r="DM64" i="1"/>
  <c r="DN64" i="1"/>
  <c r="DX64" i="1"/>
  <c r="DY64" i="1"/>
  <c r="DZ64" i="1"/>
  <c r="EA64" i="1"/>
  <c r="EK64" i="1"/>
  <c r="EL64" i="1"/>
  <c r="EM64" i="1"/>
  <c r="EN64" i="1"/>
  <c r="EX64" i="1"/>
  <c r="EY64" i="1"/>
  <c r="EZ64" i="1"/>
  <c r="FA64" i="1"/>
  <c r="FK64" i="1"/>
  <c r="FL64" i="1"/>
  <c r="FM64" i="1"/>
  <c r="FN64" i="1"/>
  <c r="FX64" i="1"/>
  <c r="FY64" i="1"/>
  <c r="FZ64" i="1"/>
  <c r="GA64" i="1"/>
  <c r="GK64" i="1"/>
  <c r="GL64" i="1"/>
  <c r="GM64" i="1"/>
  <c r="GN64" i="1"/>
  <c r="GX64" i="1"/>
  <c r="GY64" i="1"/>
  <c r="GZ64" i="1"/>
  <c r="HA64" i="1"/>
  <c r="HK64" i="1"/>
  <c r="HL64" i="1"/>
  <c r="HM64" i="1"/>
  <c r="HN64" i="1"/>
  <c r="HX64" i="1"/>
  <c r="HY64" i="1"/>
  <c r="HZ64" i="1"/>
  <c r="IA64" i="1"/>
  <c r="IK64" i="1"/>
  <c r="IL64" i="1"/>
  <c r="IM64" i="1"/>
  <c r="IN64" i="1"/>
  <c r="K65" i="1"/>
  <c r="L65" i="1"/>
  <c r="AS65" i="1"/>
  <c r="AT65" i="1"/>
  <c r="AU65" i="1" s="1"/>
  <c r="AV65" i="1"/>
  <c r="AW65" i="1"/>
  <c r="AX65" i="1"/>
  <c r="BB65" i="1"/>
  <c r="BD65" i="1" s="1"/>
  <c r="BC65" i="1"/>
  <c r="BH65" i="1" s="1"/>
  <c r="BQ65" i="1"/>
  <c r="BR65" i="1"/>
  <c r="CI65" i="1" s="1"/>
  <c r="BS65" i="1"/>
  <c r="BW65" i="1" s="1"/>
  <c r="BT65" i="1"/>
  <c r="BU65" i="1"/>
  <c r="BV65" i="1"/>
  <c r="BX65" i="1"/>
  <c r="CB65" i="1"/>
  <c r="CD65" i="1"/>
  <c r="CF65" i="1"/>
  <c r="CK65" i="1"/>
  <c r="CL65" i="1" s="1"/>
  <c r="DM65" i="1"/>
  <c r="DN65" i="1"/>
  <c r="DX65" i="1"/>
  <c r="DY65" i="1"/>
  <c r="DZ65" i="1"/>
  <c r="EA65" i="1"/>
  <c r="EK65" i="1"/>
  <c r="EL65" i="1"/>
  <c r="EM65" i="1"/>
  <c r="EN65" i="1"/>
  <c r="EX65" i="1"/>
  <c r="EY65" i="1"/>
  <c r="EZ65" i="1"/>
  <c r="FA65" i="1"/>
  <c r="FK65" i="1"/>
  <c r="FL65" i="1"/>
  <c r="FM65" i="1"/>
  <c r="FN65" i="1"/>
  <c r="FX65" i="1"/>
  <c r="FY65" i="1"/>
  <c r="FZ65" i="1"/>
  <c r="GA65" i="1"/>
  <c r="GK65" i="1"/>
  <c r="GL65" i="1"/>
  <c r="GM65" i="1"/>
  <c r="GN65" i="1"/>
  <c r="GX65" i="1"/>
  <c r="GY65" i="1"/>
  <c r="GZ65" i="1"/>
  <c r="HA65" i="1"/>
  <c r="HK65" i="1"/>
  <c r="HL65" i="1"/>
  <c r="HM65" i="1"/>
  <c r="HN65" i="1"/>
  <c r="HX65" i="1"/>
  <c r="HY65" i="1"/>
  <c r="HZ65" i="1"/>
  <c r="IA65" i="1"/>
  <c r="IK65" i="1"/>
  <c r="IL65" i="1"/>
  <c r="IM65" i="1"/>
  <c r="IN65" i="1"/>
  <c r="K66" i="1"/>
  <c r="L66" i="1"/>
  <c r="AS66" i="1"/>
  <c r="AT66" i="1"/>
  <c r="AU66" i="1"/>
  <c r="AV66" i="1"/>
  <c r="AW66" i="1"/>
  <c r="AX66" i="1"/>
  <c r="BB66" i="1"/>
  <c r="BD66" i="1" s="1"/>
  <c r="BC66" i="1"/>
  <c r="BF66" i="1"/>
  <c r="BI66" i="1" s="1"/>
  <c r="BH66" i="1"/>
  <c r="BQ66" i="1"/>
  <c r="BR66" i="1"/>
  <c r="BS66" i="1"/>
  <c r="BT66" i="1"/>
  <c r="BU66" i="1"/>
  <c r="BV66" i="1"/>
  <c r="BW66" i="1"/>
  <c r="BX66" i="1"/>
  <c r="CF66" i="1" s="1"/>
  <c r="BZ66" i="1"/>
  <c r="CG66" i="1" s="1"/>
  <c r="CH66" i="1" s="1"/>
  <c r="CB66" i="1"/>
  <c r="CD66" i="1"/>
  <c r="CI66" i="1"/>
  <c r="CK66" i="1"/>
  <c r="CL66" i="1" s="1"/>
  <c r="DM66" i="1"/>
  <c r="DN66" i="1"/>
  <c r="EK66" i="1"/>
  <c r="EL66" i="1"/>
  <c r="EM66" i="1"/>
  <c r="EN66" i="1"/>
  <c r="EX66" i="1"/>
  <c r="EY66" i="1"/>
  <c r="EZ66" i="1"/>
  <c r="FA66" i="1"/>
  <c r="FK66" i="1"/>
  <c r="FL66" i="1"/>
  <c r="FM66" i="1"/>
  <c r="FN66" i="1"/>
  <c r="FX66" i="1"/>
  <c r="FY66" i="1"/>
  <c r="FZ66" i="1"/>
  <c r="GA66" i="1"/>
  <c r="GK66" i="1"/>
  <c r="GL66" i="1"/>
  <c r="GM66" i="1"/>
  <c r="GN66" i="1"/>
  <c r="GX66" i="1"/>
  <c r="GY66" i="1"/>
  <c r="GZ66" i="1"/>
  <c r="HA66" i="1"/>
  <c r="HK66" i="1"/>
  <c r="HL66" i="1"/>
  <c r="HM66" i="1"/>
  <c r="HN66" i="1"/>
  <c r="HX66" i="1"/>
  <c r="HY66" i="1"/>
  <c r="HZ66" i="1"/>
  <c r="IA66" i="1"/>
  <c r="IK66" i="1"/>
  <c r="IL66" i="1"/>
  <c r="IM66" i="1"/>
  <c r="IN66" i="1"/>
  <c r="K67" i="1"/>
  <c r="L67" i="1"/>
  <c r="AS67" i="1"/>
  <c r="AT67" i="1"/>
  <c r="AU67" i="1"/>
  <c r="AV67" i="1"/>
  <c r="AW67" i="1"/>
  <c r="AX67" i="1"/>
  <c r="BB67" i="1"/>
  <c r="BD67" i="1" s="1"/>
  <c r="BC67" i="1"/>
  <c r="BF67" i="1"/>
  <c r="BI67" i="1" s="1"/>
  <c r="BH67" i="1"/>
  <c r="BQ67" i="1"/>
  <c r="BR67" i="1"/>
  <c r="BS67" i="1"/>
  <c r="BT67" i="1"/>
  <c r="BU67" i="1"/>
  <c r="BV67" i="1"/>
  <c r="BW67" i="1"/>
  <c r="BX67" i="1"/>
  <c r="CF67" i="1" s="1"/>
  <c r="BZ67" i="1"/>
  <c r="CG67" i="1" s="1"/>
  <c r="CH67" i="1" s="1"/>
  <c r="CB67" i="1"/>
  <c r="CD67" i="1"/>
  <c r="CI67" i="1"/>
  <c r="CK67" i="1"/>
  <c r="CL67" i="1" s="1"/>
  <c r="DM67" i="1"/>
  <c r="DN67" i="1"/>
  <c r="EK67" i="1"/>
  <c r="EL67" i="1"/>
  <c r="EM67" i="1"/>
  <c r="EN67" i="1"/>
  <c r="EX67" i="1"/>
  <c r="EY67" i="1"/>
  <c r="EZ67" i="1"/>
  <c r="FA67" i="1"/>
  <c r="FK67" i="1"/>
  <c r="FL67" i="1"/>
  <c r="FM67" i="1"/>
  <c r="FN67" i="1"/>
  <c r="FX67" i="1"/>
  <c r="FY67" i="1"/>
  <c r="FZ67" i="1"/>
  <c r="GA67" i="1"/>
  <c r="GK67" i="1"/>
  <c r="GL67" i="1"/>
  <c r="GM67" i="1"/>
  <c r="GN67" i="1"/>
  <c r="GX67" i="1"/>
  <c r="GY67" i="1"/>
  <c r="GZ67" i="1"/>
  <c r="HA67" i="1"/>
  <c r="HK67" i="1"/>
  <c r="HL67" i="1"/>
  <c r="HM67" i="1"/>
  <c r="HN67" i="1"/>
  <c r="HX67" i="1"/>
  <c r="HY67" i="1"/>
  <c r="HZ67" i="1"/>
  <c r="IA67" i="1"/>
  <c r="IK67" i="1"/>
  <c r="IL67" i="1"/>
  <c r="IM67" i="1"/>
  <c r="IN67" i="1"/>
  <c r="K68" i="1"/>
  <c r="L68" i="1"/>
  <c r="AS68" i="1"/>
  <c r="AT68" i="1"/>
  <c r="AU68" i="1"/>
  <c r="AV68" i="1"/>
  <c r="AW68" i="1"/>
  <c r="AX68" i="1"/>
  <c r="BB68" i="1"/>
  <c r="BD68" i="1" s="1"/>
  <c r="BC68" i="1"/>
  <c r="BF68" i="1"/>
  <c r="BI68" i="1" s="1"/>
  <c r="BH68" i="1"/>
  <c r="BQ68" i="1"/>
  <c r="BR68" i="1"/>
  <c r="BS68" i="1"/>
  <c r="BT68" i="1"/>
  <c r="BU68" i="1"/>
  <c r="BV68" i="1"/>
  <c r="BW68" i="1"/>
  <c r="BX68" i="1"/>
  <c r="CF68" i="1" s="1"/>
  <c r="BZ68" i="1"/>
  <c r="CB68" i="1"/>
  <c r="CD68" i="1"/>
  <c r="CI68" i="1"/>
  <c r="CK68" i="1"/>
  <c r="CL68" i="1" s="1"/>
  <c r="DM68" i="1"/>
  <c r="DN68" i="1"/>
  <c r="EK68" i="1"/>
  <c r="EL68" i="1"/>
  <c r="EM68" i="1"/>
  <c r="EN68" i="1"/>
  <c r="EX68" i="1"/>
  <c r="EY68" i="1"/>
  <c r="EZ68" i="1"/>
  <c r="FA68" i="1"/>
  <c r="FK68" i="1"/>
  <c r="FL68" i="1"/>
  <c r="FM68" i="1"/>
  <c r="FN68" i="1"/>
  <c r="FX68" i="1"/>
  <c r="FY68" i="1"/>
  <c r="FZ68" i="1"/>
  <c r="GA68" i="1"/>
  <c r="GK68" i="1"/>
  <c r="GL68" i="1"/>
  <c r="GM68" i="1"/>
  <c r="GN68" i="1"/>
  <c r="GX68" i="1"/>
  <c r="GY68" i="1"/>
  <c r="GZ68" i="1"/>
  <c r="HA68" i="1"/>
  <c r="HK68" i="1"/>
  <c r="HL68" i="1"/>
  <c r="HM68" i="1"/>
  <c r="HN68" i="1"/>
  <c r="HX68" i="1"/>
  <c r="HY68" i="1"/>
  <c r="HZ68" i="1"/>
  <c r="IA68" i="1"/>
  <c r="IK68" i="1"/>
  <c r="IL68" i="1"/>
  <c r="IM68" i="1"/>
  <c r="IN68" i="1"/>
  <c r="K69" i="1"/>
  <c r="L69" i="1"/>
  <c r="AS69" i="1"/>
  <c r="AT69" i="1"/>
  <c r="AU69" i="1"/>
  <c r="AV69" i="1"/>
  <c r="AW69" i="1"/>
  <c r="AX69" i="1"/>
  <c r="BB69" i="1"/>
  <c r="BC69" i="1"/>
  <c r="BD69" i="1" s="1"/>
  <c r="BF69" i="1"/>
  <c r="BI69" i="1" s="1"/>
  <c r="BH69" i="1"/>
  <c r="BQ69" i="1"/>
  <c r="BR69" i="1"/>
  <c r="BS69" i="1"/>
  <c r="BT69" i="1"/>
  <c r="BU69" i="1"/>
  <c r="CD69" i="1" s="1"/>
  <c r="BV69" i="1"/>
  <c r="BW69" i="1"/>
  <c r="BX69" i="1"/>
  <c r="CF69" i="1" s="1"/>
  <c r="BZ69" i="1"/>
  <c r="CG69" i="1" s="1"/>
  <c r="CH69" i="1" s="1"/>
  <c r="CB69" i="1"/>
  <c r="CI69" i="1"/>
  <c r="CK69" i="1"/>
  <c r="CL69" i="1" s="1"/>
  <c r="DM69" i="1"/>
  <c r="DN69" i="1"/>
  <c r="EK69" i="1"/>
  <c r="EL69" i="1"/>
  <c r="EM69" i="1"/>
  <c r="EN69" i="1"/>
  <c r="EX69" i="1"/>
  <c r="EY69" i="1"/>
  <c r="EZ69" i="1"/>
  <c r="FA69" i="1"/>
  <c r="FK69" i="1"/>
  <c r="FL69" i="1"/>
  <c r="FM69" i="1"/>
  <c r="FN69" i="1"/>
  <c r="FX69" i="1"/>
  <c r="FY69" i="1"/>
  <c r="FZ69" i="1"/>
  <c r="GA69" i="1"/>
  <c r="GK69" i="1"/>
  <c r="GL69" i="1"/>
  <c r="GM69" i="1"/>
  <c r="GN69" i="1"/>
  <c r="GX69" i="1"/>
  <c r="GY69" i="1"/>
  <c r="GZ69" i="1"/>
  <c r="HA69" i="1"/>
  <c r="HK69" i="1"/>
  <c r="HL69" i="1"/>
  <c r="HM69" i="1"/>
  <c r="HN69" i="1"/>
  <c r="HX69" i="1"/>
  <c r="HY69" i="1"/>
  <c r="HZ69" i="1"/>
  <c r="IA69" i="1"/>
  <c r="IK69" i="1"/>
  <c r="IL69" i="1"/>
  <c r="IM69" i="1"/>
  <c r="IN69" i="1"/>
  <c r="J70" i="1"/>
  <c r="K70" i="1"/>
  <c r="L70" i="1"/>
  <c r="AS70" i="1"/>
  <c r="AT70" i="1"/>
  <c r="AU70" i="1" s="1"/>
  <c r="AV70" i="1"/>
  <c r="AW70" i="1"/>
  <c r="AX70" i="1"/>
  <c r="BB70" i="1"/>
  <c r="BC70" i="1"/>
  <c r="BD70" i="1"/>
  <c r="BF70" i="1"/>
  <c r="BI70" i="1" s="1"/>
  <c r="BH70" i="1"/>
  <c r="BQ70" i="1"/>
  <c r="BR70" i="1" s="1"/>
  <c r="CI70" i="1" s="1"/>
  <c r="BS70" i="1"/>
  <c r="BT70" i="1"/>
  <c r="CB70" i="1" s="1"/>
  <c r="BU70" i="1"/>
  <c r="CD70" i="1" s="1"/>
  <c r="BV70" i="1"/>
  <c r="BX70" i="1"/>
  <c r="CF70" i="1" s="1"/>
  <c r="BZ70" i="1"/>
  <c r="CK70" i="1"/>
  <c r="CL70" i="1"/>
  <c r="CO70" i="1" s="1"/>
  <c r="DM70" i="1"/>
  <c r="DN70" i="1"/>
  <c r="DX70" i="1"/>
  <c r="DY70" i="1"/>
  <c r="DZ70" i="1"/>
  <c r="EA70" i="1"/>
  <c r="EK70" i="1"/>
  <c r="EL70" i="1"/>
  <c r="EM70" i="1"/>
  <c r="EN70" i="1"/>
  <c r="EX70" i="1"/>
  <c r="EY70" i="1"/>
  <c r="EZ70" i="1"/>
  <c r="FA70" i="1"/>
  <c r="FK70" i="1"/>
  <c r="FL70" i="1"/>
  <c r="FM70" i="1"/>
  <c r="FN70" i="1"/>
  <c r="FX70" i="1"/>
  <c r="FY70" i="1"/>
  <c r="FZ70" i="1"/>
  <c r="GA70" i="1"/>
  <c r="GK70" i="1"/>
  <c r="GL70" i="1"/>
  <c r="GM70" i="1"/>
  <c r="GN70" i="1"/>
  <c r="GX70" i="1"/>
  <c r="GY70" i="1"/>
  <c r="GZ70" i="1"/>
  <c r="HA70" i="1"/>
  <c r="HK70" i="1"/>
  <c r="HL70" i="1"/>
  <c r="HM70" i="1"/>
  <c r="HN70" i="1"/>
  <c r="HX70" i="1"/>
  <c r="HY70" i="1"/>
  <c r="HZ70" i="1"/>
  <c r="IA70" i="1"/>
  <c r="IK70" i="1"/>
  <c r="IL70" i="1"/>
  <c r="IM70" i="1"/>
  <c r="IN70" i="1"/>
  <c r="J71" i="1"/>
  <c r="K71" i="1" s="1"/>
  <c r="L71" i="1"/>
  <c r="AS71" i="1"/>
  <c r="AT71" i="1"/>
  <c r="AU71" i="1" s="1"/>
  <c r="AV71" i="1"/>
  <c r="AW71" i="1"/>
  <c r="AX71" i="1"/>
  <c r="BB71" i="1"/>
  <c r="BD71" i="1" s="1"/>
  <c r="BC71" i="1"/>
  <c r="BH71" i="1" s="1"/>
  <c r="BQ71" i="1"/>
  <c r="BR71" i="1" s="1"/>
  <c r="CI71" i="1" s="1"/>
  <c r="BS71" i="1"/>
  <c r="BW71" i="1" s="1"/>
  <c r="BT71" i="1"/>
  <c r="CB71" i="1" s="1"/>
  <c r="BU71" i="1"/>
  <c r="BV71" i="1"/>
  <c r="BX71" i="1"/>
  <c r="BZ71" i="1"/>
  <c r="CG71" i="1" s="1"/>
  <c r="CH71" i="1" s="1"/>
  <c r="CD71" i="1"/>
  <c r="CF71" i="1"/>
  <c r="CK71" i="1"/>
  <c r="CL71" i="1"/>
  <c r="CO71" i="1" s="1"/>
  <c r="DM71" i="1"/>
  <c r="DN71" i="1"/>
  <c r="DX71" i="1"/>
  <c r="DY71" i="1"/>
  <c r="DZ71" i="1"/>
  <c r="EA71" i="1"/>
  <c r="EK71" i="1"/>
  <c r="EL71" i="1"/>
  <c r="EM71" i="1"/>
  <c r="EN71" i="1"/>
  <c r="EX71" i="1"/>
  <c r="EY71" i="1"/>
  <c r="EZ71" i="1"/>
  <c r="FA71" i="1"/>
  <c r="FK71" i="1"/>
  <c r="FL71" i="1"/>
  <c r="FM71" i="1"/>
  <c r="FN71" i="1"/>
  <c r="FX71" i="1"/>
  <c r="FY71" i="1"/>
  <c r="FZ71" i="1"/>
  <c r="GA71" i="1"/>
  <c r="GK71" i="1"/>
  <c r="GL71" i="1"/>
  <c r="GM71" i="1"/>
  <c r="GN71" i="1"/>
  <c r="GX71" i="1"/>
  <c r="GY71" i="1"/>
  <c r="GZ71" i="1"/>
  <c r="HA71" i="1"/>
  <c r="HK71" i="1"/>
  <c r="HL71" i="1"/>
  <c r="HM71" i="1"/>
  <c r="HN71" i="1"/>
  <c r="HX71" i="1"/>
  <c r="HY71" i="1"/>
  <c r="HZ71" i="1"/>
  <c r="IA71" i="1"/>
  <c r="IK71" i="1"/>
  <c r="IL71" i="1"/>
  <c r="IM71" i="1"/>
  <c r="IN71" i="1"/>
  <c r="J72" i="1"/>
  <c r="K72" i="1"/>
  <c r="L72" i="1"/>
  <c r="AS72" i="1"/>
  <c r="AT72" i="1" s="1"/>
  <c r="AU72" i="1" s="1"/>
  <c r="AV72" i="1"/>
  <c r="AW72" i="1"/>
  <c r="AX72" i="1"/>
  <c r="BB72" i="1"/>
  <c r="BD72" i="1" s="1"/>
  <c r="BC72" i="1"/>
  <c r="BH72" i="1" s="1"/>
  <c r="BQ72" i="1"/>
  <c r="BR72" i="1" s="1"/>
  <c r="CI72" i="1" s="1"/>
  <c r="BS72" i="1"/>
  <c r="BZ72" i="1" s="1"/>
  <c r="BT72" i="1"/>
  <c r="CB72" i="1" s="1"/>
  <c r="BU72" i="1"/>
  <c r="BV72" i="1"/>
  <c r="BX72" i="1"/>
  <c r="CD72" i="1"/>
  <c r="CF72" i="1"/>
  <c r="CK72" i="1"/>
  <c r="CL72" i="1"/>
  <c r="CO72" i="1" s="1"/>
  <c r="CR72" i="1"/>
  <c r="CT72" i="1"/>
  <c r="DM72" i="1"/>
  <c r="DN72" i="1"/>
  <c r="DX72" i="1"/>
  <c r="DY72" i="1"/>
  <c r="DZ72" i="1"/>
  <c r="EA72" i="1"/>
  <c r="EK72" i="1"/>
  <c r="EL72" i="1"/>
  <c r="EM72" i="1"/>
  <c r="EN72" i="1"/>
  <c r="EX72" i="1"/>
  <c r="EY72" i="1"/>
  <c r="EZ72" i="1"/>
  <c r="FA72" i="1"/>
  <c r="FK72" i="1"/>
  <c r="FL72" i="1"/>
  <c r="FM72" i="1"/>
  <c r="FN72" i="1"/>
  <c r="FX72" i="1"/>
  <c r="FY72" i="1"/>
  <c r="FZ72" i="1"/>
  <c r="GA72" i="1"/>
  <c r="GK72" i="1"/>
  <c r="GL72" i="1"/>
  <c r="GM72" i="1"/>
  <c r="GN72" i="1"/>
  <c r="GX72" i="1"/>
  <c r="GY72" i="1"/>
  <c r="GZ72" i="1"/>
  <c r="HA72" i="1"/>
  <c r="HK72" i="1"/>
  <c r="HL72" i="1"/>
  <c r="HM72" i="1"/>
  <c r="HN72" i="1"/>
  <c r="HX72" i="1"/>
  <c r="HY72" i="1"/>
  <c r="HZ72" i="1"/>
  <c r="IA72" i="1"/>
  <c r="IK72" i="1"/>
  <c r="IL72" i="1"/>
  <c r="IM72" i="1"/>
  <c r="IN72" i="1"/>
  <c r="J73" i="1"/>
  <c r="K73" i="1" s="1"/>
  <c r="AS73" i="1"/>
  <c r="AT73" i="1"/>
  <c r="AU73" i="1"/>
  <c r="AV73" i="1"/>
  <c r="AW73" i="1"/>
  <c r="AX73" i="1"/>
  <c r="BB73" i="1"/>
  <c r="BD73" i="1" s="1"/>
  <c r="BC73" i="1"/>
  <c r="BF73" i="1"/>
  <c r="BI73" i="1" s="1"/>
  <c r="BH73" i="1"/>
  <c r="BQ73" i="1"/>
  <c r="BR73" i="1"/>
  <c r="BS73" i="1"/>
  <c r="BT73" i="1"/>
  <c r="BU73" i="1"/>
  <c r="BV73" i="1"/>
  <c r="BW73" i="1"/>
  <c r="BX73" i="1"/>
  <c r="CF73" i="1" s="1"/>
  <c r="BZ73" i="1"/>
  <c r="CG73" i="1" s="1"/>
  <c r="CH73" i="1" s="1"/>
  <c r="CB73" i="1"/>
  <c r="CD73" i="1"/>
  <c r="CI73" i="1"/>
  <c r="CK73" i="1"/>
  <c r="CL73" i="1" s="1"/>
  <c r="DM73" i="1"/>
  <c r="DN73" i="1"/>
  <c r="DX73" i="1"/>
  <c r="DY73" i="1"/>
  <c r="DZ73" i="1"/>
  <c r="EA73" i="1"/>
  <c r="EK73" i="1"/>
  <c r="EL73" i="1"/>
  <c r="EM73" i="1"/>
  <c r="EN73" i="1"/>
  <c r="EX73" i="1"/>
  <c r="EY73" i="1"/>
  <c r="EZ73" i="1"/>
  <c r="FA73" i="1"/>
  <c r="FK73" i="1"/>
  <c r="FL73" i="1"/>
  <c r="FM73" i="1"/>
  <c r="FN73" i="1"/>
  <c r="FX73" i="1"/>
  <c r="FY73" i="1"/>
  <c r="FZ73" i="1"/>
  <c r="GA73" i="1"/>
  <c r="GK73" i="1"/>
  <c r="GL73" i="1"/>
  <c r="GM73" i="1"/>
  <c r="GN73" i="1"/>
  <c r="GX73" i="1"/>
  <c r="GY73" i="1"/>
  <c r="GZ73" i="1"/>
  <c r="HA73" i="1"/>
  <c r="HK73" i="1"/>
  <c r="HL73" i="1"/>
  <c r="HM73" i="1"/>
  <c r="HN73" i="1"/>
  <c r="HX73" i="1"/>
  <c r="HY73" i="1"/>
  <c r="HZ73" i="1"/>
  <c r="IA73" i="1"/>
  <c r="IK73" i="1"/>
  <c r="IL73" i="1"/>
  <c r="IM73" i="1"/>
  <c r="IN73" i="1"/>
  <c r="CR58" i="1" l="1"/>
  <c r="CT58" i="1" s="1"/>
  <c r="CO58" i="1"/>
  <c r="CG59" i="1"/>
  <c r="CH59" i="1" s="1"/>
  <c r="CO42" i="1"/>
  <c r="CR42" i="1"/>
  <c r="CT42" i="1" s="1"/>
  <c r="CG68" i="1"/>
  <c r="CH68" i="1" s="1"/>
  <c r="CO50" i="1"/>
  <c r="CR50" i="1"/>
  <c r="CT50" i="1" s="1"/>
  <c r="CR61" i="1"/>
  <c r="CT61" i="1" s="1"/>
  <c r="CO61" i="1"/>
  <c r="CR66" i="1"/>
  <c r="CT66" i="1" s="1"/>
  <c r="CO66" i="1"/>
  <c r="CG62" i="1"/>
  <c r="CH62" i="1" s="1"/>
  <c r="CR73" i="1"/>
  <c r="CT73" i="1" s="1"/>
  <c r="CO73" i="1"/>
  <c r="CR67" i="1"/>
  <c r="CT67" i="1" s="1"/>
  <c r="CO67" i="1"/>
  <c r="CR64" i="1"/>
  <c r="CT64" i="1" s="1"/>
  <c r="CO64" i="1"/>
  <c r="CG70" i="1"/>
  <c r="CH70" i="1" s="1"/>
  <c r="CR68" i="1"/>
  <c r="CT68" i="1" s="1"/>
  <c r="CO68" i="1"/>
  <c r="CR69" i="1"/>
  <c r="CT69" i="1" s="1"/>
  <c r="CO69" i="1"/>
  <c r="CO63" i="1"/>
  <c r="CR63" i="1"/>
  <c r="CT63" i="1" s="1"/>
  <c r="CG72" i="1"/>
  <c r="CH72" i="1" s="1"/>
  <c r="CO65" i="1"/>
  <c r="CR65" i="1"/>
  <c r="CT65" i="1" s="1"/>
  <c r="BF65" i="1"/>
  <c r="BI65" i="1" s="1"/>
  <c r="BF63" i="1"/>
  <c r="BI63" i="1" s="1"/>
  <c r="BW57" i="1"/>
  <c r="CI54" i="1"/>
  <c r="BW35" i="1"/>
  <c r="BZ35" i="1"/>
  <c r="CG35" i="1" s="1"/>
  <c r="CH35" i="1" s="1"/>
  <c r="CD20" i="1"/>
  <c r="CG20" i="1" s="1"/>
  <c r="CH20" i="1" s="1"/>
  <c r="BW20" i="1"/>
  <c r="CI20" i="1"/>
  <c r="BH8" i="1"/>
  <c r="BI8" i="1" s="1"/>
  <c r="BD8" i="1"/>
  <c r="BF72" i="1"/>
  <c r="BI72" i="1" s="1"/>
  <c r="CR71" i="1"/>
  <c r="CT71" i="1" s="1"/>
  <c r="BW62" i="1"/>
  <c r="BI62" i="1"/>
  <c r="BD61" i="1"/>
  <c r="K61" i="1"/>
  <c r="K60" i="1"/>
  <c r="BD58" i="1"/>
  <c r="L58" i="1"/>
  <c r="BD57" i="1"/>
  <c r="BW47" i="1"/>
  <c r="CI46" i="1"/>
  <c r="BI44" i="1"/>
  <c r="BW43" i="1"/>
  <c r="CI42" i="1"/>
  <c r="CO40" i="1"/>
  <c r="BI40" i="1"/>
  <c r="BF39" i="1"/>
  <c r="BI39" i="1" s="1"/>
  <c r="CG36" i="1"/>
  <c r="CH36" i="1" s="1"/>
  <c r="CI35" i="1"/>
  <c r="CG29" i="1"/>
  <c r="CH29" i="1" s="1"/>
  <c r="CI21" i="1"/>
  <c r="CR16" i="1"/>
  <c r="CT16" i="1" s="1"/>
  <c r="CO16" i="1"/>
  <c r="CO2" i="1"/>
  <c r="CR2" i="1"/>
  <c r="CT2" i="1" s="1"/>
  <c r="BW72" i="1"/>
  <c r="BH62" i="1"/>
  <c r="BI57" i="1"/>
  <c r="BW53" i="1"/>
  <c r="BW70" i="1"/>
  <c r="CI62" i="1"/>
  <c r="CR51" i="1"/>
  <c r="CT51" i="1" s="1"/>
  <c r="L46" i="1"/>
  <c r="CI43" i="1"/>
  <c r="BW41" i="1"/>
  <c r="BZ41" i="1"/>
  <c r="CG41" i="1" s="1"/>
  <c r="CH41" i="1" s="1"/>
  <c r="CR37" i="1"/>
  <c r="CT37" i="1" s="1"/>
  <c r="BI35" i="1"/>
  <c r="CO30" i="1"/>
  <c r="CR30" i="1"/>
  <c r="CT30" i="1" s="1"/>
  <c r="BW3" i="1"/>
  <c r="CB3" i="1"/>
  <c r="CB18" i="1"/>
  <c r="BW18" i="1"/>
  <c r="CG43" i="1"/>
  <c r="CH43" i="1" s="1"/>
  <c r="CG38" i="1"/>
  <c r="CH38" i="1" s="1"/>
  <c r="BW27" i="1"/>
  <c r="CO26" i="1"/>
  <c r="CR26" i="1"/>
  <c r="CT26" i="1" s="1"/>
  <c r="BH22" i="1"/>
  <c r="BD22" i="1"/>
  <c r="K21" i="1"/>
  <c r="L21" i="1"/>
  <c r="CO18" i="1"/>
  <c r="CR18" i="1"/>
  <c r="CT18" i="1" s="1"/>
  <c r="CG15" i="1"/>
  <c r="CH15" i="1" s="1"/>
  <c r="BH15" i="1"/>
  <c r="BD15" i="1"/>
  <c r="BH6" i="1"/>
  <c r="BI6" i="1" s="1"/>
  <c r="BD6" i="1"/>
  <c r="BI5" i="1"/>
  <c r="BZ65" i="1"/>
  <c r="CG65" i="1" s="1"/>
  <c r="CH65" i="1" s="1"/>
  <c r="BZ63" i="1"/>
  <c r="CG63" i="1" s="1"/>
  <c r="CH63" i="1" s="1"/>
  <c r="CO55" i="1"/>
  <c r="BH55" i="1"/>
  <c r="CO52" i="1"/>
  <c r="CR52" i="1"/>
  <c r="CT52" i="1" s="1"/>
  <c r="BW52" i="1"/>
  <c r="CI51" i="1"/>
  <c r="BW49" i="1"/>
  <c r="BZ49" i="1"/>
  <c r="CG49" i="1" s="1"/>
  <c r="CH49" i="1" s="1"/>
  <c r="BW48" i="1"/>
  <c r="BZ48" i="1"/>
  <c r="CG48" i="1" s="1"/>
  <c r="CH48" i="1" s="1"/>
  <c r="CI47" i="1"/>
  <c r="BI46" i="1"/>
  <c r="CR39" i="1"/>
  <c r="CT39" i="1" s="1"/>
  <c r="CI37" i="1"/>
  <c r="CG34" i="1"/>
  <c r="CH34" i="1" s="1"/>
  <c r="CI33" i="1"/>
  <c r="BI30" i="1"/>
  <c r="CG28" i="1"/>
  <c r="CH28" i="1" s="1"/>
  <c r="CI18" i="1"/>
  <c r="BD43" i="1"/>
  <c r="BF43" i="1"/>
  <c r="BI43" i="1" s="1"/>
  <c r="L73" i="1"/>
  <c r="BW60" i="1"/>
  <c r="CR59" i="1"/>
  <c r="CT59" i="1" s="1"/>
  <c r="CR56" i="1"/>
  <c r="CT56" i="1" s="1"/>
  <c r="BZ56" i="1"/>
  <c r="CG56" i="1" s="1"/>
  <c r="CH56" i="1" s="1"/>
  <c r="BW55" i="1"/>
  <c r="BI55" i="1"/>
  <c r="CG53" i="1"/>
  <c r="CH53" i="1" s="1"/>
  <c r="CG50" i="1"/>
  <c r="CH50" i="1" s="1"/>
  <c r="CI49" i="1"/>
  <c r="CI48" i="1"/>
  <c r="K45" i="1"/>
  <c r="L45" i="1"/>
  <c r="BI37" i="1"/>
  <c r="BI33" i="1"/>
  <c r="CI27" i="1"/>
  <c r="CD16" i="1"/>
  <c r="CG16" i="1" s="1"/>
  <c r="CH16" i="1" s="1"/>
  <c r="BW16" i="1"/>
  <c r="BD48" i="1"/>
  <c r="BF48" i="1"/>
  <c r="BI48" i="1" s="1"/>
  <c r="CO17" i="1"/>
  <c r="CR17" i="1"/>
  <c r="CT17" i="1" s="1"/>
  <c r="BI15" i="1"/>
  <c r="CI56" i="1"/>
  <c r="BI52" i="1"/>
  <c r="BW51" i="1"/>
  <c r="CO47" i="1"/>
  <c r="CR47" i="1"/>
  <c r="CT47" i="1" s="1"/>
  <c r="CG45" i="1"/>
  <c r="CH45" i="1" s="1"/>
  <c r="BW37" i="1"/>
  <c r="BZ37" i="1"/>
  <c r="CG37" i="1" s="1"/>
  <c r="CH37" i="1" s="1"/>
  <c r="BW33" i="1"/>
  <c r="BZ33" i="1"/>
  <c r="CG33" i="1" s="1"/>
  <c r="CH33" i="1" s="1"/>
  <c r="BF71" i="1"/>
  <c r="BI71" i="1" s="1"/>
  <c r="CR70" i="1"/>
  <c r="CT70" i="1" s="1"/>
  <c r="CO62" i="1"/>
  <c r="BZ61" i="1"/>
  <c r="CG61" i="1" s="1"/>
  <c r="CH61" i="1" s="1"/>
  <c r="BW59" i="1"/>
  <c r="BW54" i="1"/>
  <c r="BH53" i="1"/>
  <c r="BI53" i="1" s="1"/>
  <c r="BZ51" i="1"/>
  <c r="CG51" i="1" s="1"/>
  <c r="CH51" i="1" s="1"/>
  <c r="BD51" i="1"/>
  <c r="BF51" i="1"/>
  <c r="BI51" i="1" s="1"/>
  <c r="BW46" i="1"/>
  <c r="CR43" i="1"/>
  <c r="CT43" i="1" s="1"/>
  <c r="CG40" i="1"/>
  <c r="CH40" i="1" s="1"/>
  <c r="BW39" i="1"/>
  <c r="BZ39" i="1"/>
  <c r="CG39" i="1" s="1"/>
  <c r="CH39" i="1" s="1"/>
  <c r="CR35" i="1"/>
  <c r="CT35" i="1" s="1"/>
  <c r="CO34" i="1"/>
  <c r="CR29" i="1"/>
  <c r="CT29" i="1" s="1"/>
  <c r="CO29" i="1"/>
  <c r="CG26" i="1"/>
  <c r="CH26" i="1" s="1"/>
  <c r="BD26" i="1"/>
  <c r="K20" i="1"/>
  <c r="L20" i="1"/>
  <c r="BI7" i="1"/>
  <c r="BW31" i="1"/>
  <c r="CI28" i="1"/>
  <c r="CG24" i="1"/>
  <c r="CH24" i="1" s="1"/>
  <c r="BH24" i="1"/>
  <c r="BI24" i="1" s="1"/>
  <c r="BD24" i="1"/>
  <c r="BI22" i="1"/>
  <c r="CG13" i="1"/>
  <c r="CH13" i="1" s="1"/>
  <c r="BH13" i="1"/>
  <c r="BI13" i="1" s="1"/>
  <c r="BD13" i="1"/>
  <c r="CG12" i="1"/>
  <c r="CH12" i="1" s="1"/>
  <c r="BD12" i="1"/>
  <c r="BF12" i="1"/>
  <c r="BI12" i="1" s="1"/>
  <c r="BI10" i="1"/>
  <c r="BI4" i="1"/>
  <c r="CG3" i="1"/>
  <c r="CH3" i="1" s="1"/>
  <c r="L47" i="1"/>
  <c r="CR44" i="1"/>
  <c r="CT44" i="1" s="1"/>
  <c r="BD28" i="1"/>
  <c r="CO25" i="1"/>
  <c r="BD19" i="1"/>
  <c r="CG18" i="1"/>
  <c r="CH18" i="1" s="1"/>
  <c r="BH18" i="1"/>
  <c r="BI18" i="1" s="1"/>
  <c r="BW17" i="1"/>
  <c r="CI16" i="1"/>
  <c r="CO14" i="1"/>
  <c r="BW14" i="1"/>
  <c r="CO11" i="1"/>
  <c r="CR11" i="1"/>
  <c r="CT11" i="1" s="1"/>
  <c r="CO9" i="1"/>
  <c r="CO7" i="1"/>
  <c r="CI31" i="1"/>
  <c r="BW30" i="1"/>
  <c r="BW26" i="1"/>
  <c r="BW25" i="1"/>
  <c r="CO23" i="1"/>
  <c r="CI17" i="1"/>
  <c r="CO15" i="1"/>
  <c r="CR15" i="1"/>
  <c r="CT15" i="1" s="1"/>
  <c r="CR12" i="1"/>
  <c r="CT12" i="1" s="1"/>
  <c r="CR10" i="1"/>
  <c r="CT10" i="1" s="1"/>
  <c r="BW10" i="1"/>
  <c r="CI10" i="1"/>
  <c r="BZ10" i="1"/>
  <c r="CG10" i="1" s="1"/>
  <c r="CH10" i="1" s="1"/>
  <c r="CI9" i="1"/>
  <c r="CI7" i="1"/>
  <c r="BW6" i="1"/>
  <c r="CG5" i="1"/>
  <c r="CH5" i="1" s="1"/>
  <c r="L3" i="1"/>
  <c r="CG31" i="1"/>
  <c r="CH31" i="1" s="1"/>
  <c r="CI30" i="1"/>
  <c r="CI26" i="1"/>
  <c r="CI25" i="1"/>
  <c r="CO24" i="1"/>
  <c r="CR24" i="1"/>
  <c r="CT24" i="1" s="1"/>
  <c r="BW15" i="1"/>
  <c r="CI14" i="1"/>
  <c r="CO13" i="1"/>
  <c r="CR13" i="1"/>
  <c r="CT13" i="1" s="1"/>
  <c r="CG9" i="1"/>
  <c r="CH9" i="1" s="1"/>
  <c r="BW8" i="1"/>
  <c r="CG7" i="1"/>
  <c r="CH7" i="1" s="1"/>
  <c r="K5" i="1"/>
  <c r="L5" i="1"/>
  <c r="CG2" i="1"/>
  <c r="CH2" i="1" s="1"/>
  <c r="CO28" i="1"/>
  <c r="CR28" i="1"/>
  <c r="CT28" i="1" s="1"/>
  <c r="BI26" i="1"/>
  <c r="BW24" i="1"/>
  <c r="CI23" i="1"/>
  <c r="CO22" i="1"/>
  <c r="CR22" i="1"/>
  <c r="CT22" i="1" s="1"/>
  <c r="BI20" i="1"/>
  <c r="CG19" i="1"/>
  <c r="CH19" i="1" s="1"/>
  <c r="CG17" i="1"/>
  <c r="CH17" i="1" s="1"/>
  <c r="BH17" i="1"/>
  <c r="BI17" i="1" s="1"/>
  <c r="BD17" i="1"/>
  <c r="CI15" i="1"/>
  <c r="BW13" i="1"/>
  <c r="CI8" i="1"/>
  <c r="CI11" i="1"/>
  <c r="BW11" i="1"/>
  <c r="CR8" i="1"/>
  <c r="CT8" i="1" s="1"/>
  <c r="CR6" i="1"/>
  <c r="CT6" i="1" s="1"/>
  <c r="L4" i="1"/>
  <c r="BF2" i="1"/>
  <c r="BI2" i="1" s="1"/>
  <c r="BF19" i="1"/>
  <c r="BI19" i="1" s="1"/>
  <c r="BF3" i="1"/>
  <c r="BI3" i="1" s="1"/>
</calcChain>
</file>

<file path=xl/sharedStrings.xml><?xml version="1.0" encoding="utf-8"?>
<sst xmlns="http://schemas.openxmlformats.org/spreadsheetml/2006/main" count="1312" uniqueCount="497">
  <si>
    <t>GPSpoint</t>
  </si>
  <si>
    <t>Plot_no</t>
  </si>
  <si>
    <t>Treat</t>
  </si>
  <si>
    <t>Treat_no</t>
  </si>
  <si>
    <t>Rep</t>
  </si>
  <si>
    <t>Long</t>
  </si>
  <si>
    <t>Lat</t>
  </si>
  <si>
    <t>Easting</t>
  </si>
  <si>
    <t>Northing</t>
  </si>
  <si>
    <t>N_Rateha</t>
  </si>
  <si>
    <t>Nraha529</t>
  </si>
  <si>
    <t>Nraha627</t>
  </si>
  <si>
    <t>Sand_A</t>
  </si>
  <si>
    <t>Silt_A</t>
  </si>
  <si>
    <t>Clay_A</t>
  </si>
  <si>
    <t>Sand_C</t>
  </si>
  <si>
    <t>Silt_C</t>
  </si>
  <si>
    <t>Clay_C</t>
  </si>
  <si>
    <t>Sand_D</t>
  </si>
  <si>
    <t>Silt_D</t>
  </si>
  <si>
    <t>Clay_D</t>
  </si>
  <si>
    <t xml:space="preserve">1:1SSalts </t>
  </si>
  <si>
    <t xml:space="preserve">K ppm </t>
  </si>
  <si>
    <t>Znppm</t>
  </si>
  <si>
    <t xml:space="preserve">Cappm </t>
  </si>
  <si>
    <t xml:space="preserve">Mgppm </t>
  </si>
  <si>
    <t xml:space="preserve">Nappm </t>
  </si>
  <si>
    <t>CEC</t>
  </si>
  <si>
    <t>HSat</t>
  </si>
  <si>
    <t>KSat</t>
  </si>
  <si>
    <t>CaSat</t>
  </si>
  <si>
    <t>MgSat</t>
  </si>
  <si>
    <t>NaSat</t>
  </si>
  <si>
    <t>Meh3_P</t>
  </si>
  <si>
    <t>pcntN_A</t>
  </si>
  <si>
    <t>pcntC_A</t>
  </si>
  <si>
    <t>NO3ppm_A</t>
  </si>
  <si>
    <t>NO3ppm_B</t>
  </si>
  <si>
    <t>NO3ppm_C</t>
  </si>
  <si>
    <t>NO3ppm_D</t>
  </si>
  <si>
    <t>NO3ppm_E</t>
  </si>
  <si>
    <t>NO3ppm_F</t>
  </si>
  <si>
    <t>NO3ppm_G</t>
  </si>
  <si>
    <t>NO3_0_24</t>
  </si>
  <si>
    <t>NO3_0_36</t>
  </si>
  <si>
    <t>NO3_0_48</t>
  </si>
  <si>
    <t>NO3_36_48</t>
  </si>
  <si>
    <t>NO3_48_60</t>
  </si>
  <si>
    <t>NO3_60_72</t>
  </si>
  <si>
    <t>stmcnt_625</t>
  </si>
  <si>
    <t>lvs_g625</t>
  </si>
  <si>
    <t>stm_g625</t>
  </si>
  <si>
    <t>lvs_ha625</t>
  </si>
  <si>
    <t>stm_ha625</t>
  </si>
  <si>
    <t>BM_ha625</t>
  </si>
  <si>
    <t>lvsN_625</t>
  </si>
  <si>
    <t>lvsNha625</t>
  </si>
  <si>
    <t>STMN_625</t>
  </si>
  <si>
    <t>STMNha625</t>
  </si>
  <si>
    <t>TNU_HA625</t>
  </si>
  <si>
    <t>stm_ct_g803</t>
  </si>
  <si>
    <t>lvs_g803</t>
  </si>
  <si>
    <t>stm_g803</t>
  </si>
  <si>
    <t>Bol_ct_g803</t>
  </si>
  <si>
    <t>Bur_g803</t>
  </si>
  <si>
    <t>Sdlntg83</t>
  </si>
  <si>
    <t>Sed_g803</t>
  </si>
  <si>
    <t>lnt_g_803</t>
  </si>
  <si>
    <t>lntha803</t>
  </si>
  <si>
    <t>lvsha803</t>
  </si>
  <si>
    <t>stmha803</t>
  </si>
  <si>
    <t>Burha803</t>
  </si>
  <si>
    <t>Sdltha803</t>
  </si>
  <si>
    <t>FOB_kgha</t>
  </si>
  <si>
    <t>Sedha803</t>
  </si>
  <si>
    <t>lvsN_803</t>
  </si>
  <si>
    <t>lvsNha803</t>
  </si>
  <si>
    <t>STMN_803</t>
  </si>
  <si>
    <t>STMNha803</t>
  </si>
  <si>
    <t>BurN_803</t>
  </si>
  <si>
    <t>BurNha803</t>
  </si>
  <si>
    <t>SedN_803</t>
  </si>
  <si>
    <t>SedNha803</t>
  </si>
  <si>
    <t>TNUha803</t>
  </si>
  <si>
    <t>TNUac803</t>
  </si>
  <si>
    <t>BM_ha803</t>
  </si>
  <si>
    <t>SedLnt_kg20ft</t>
  </si>
  <si>
    <t>SedLnt_g20ft</t>
  </si>
  <si>
    <t>sedLnt_ac</t>
  </si>
  <si>
    <t>Lntkg20ft</t>
  </si>
  <si>
    <t>pcnt_Lnt</t>
  </si>
  <si>
    <t>Lint_ac</t>
  </si>
  <si>
    <t>Sedkg20ft</t>
  </si>
  <si>
    <t>pcnt_seed</t>
  </si>
  <si>
    <t>Seed_ac</t>
  </si>
  <si>
    <t>SedN</t>
  </si>
  <si>
    <t>SedNac</t>
  </si>
  <si>
    <t>HcmB_185</t>
  </si>
  <si>
    <t>HcmF_185</t>
  </si>
  <si>
    <t>HcmB_202</t>
  </si>
  <si>
    <t>HcmF_202</t>
  </si>
  <si>
    <t>HcmB_208</t>
  </si>
  <si>
    <t>HcmF_208</t>
  </si>
  <si>
    <t>TT1_185</t>
  </si>
  <si>
    <t>TT2_185</t>
  </si>
  <si>
    <t>TT3_185</t>
  </si>
  <si>
    <t>SoV_185</t>
  </si>
  <si>
    <t>r800_139</t>
  </si>
  <si>
    <t>r780_139</t>
  </si>
  <si>
    <t>r670_139</t>
  </si>
  <si>
    <t>r590_139</t>
  </si>
  <si>
    <t>r730_139</t>
  </si>
  <si>
    <t>NDARE_139</t>
  </si>
  <si>
    <t>NVA8_139</t>
  </si>
  <si>
    <t>NVR8_139</t>
  </si>
  <si>
    <t>SAVIR139</t>
  </si>
  <si>
    <t>SAVIA139</t>
  </si>
  <si>
    <t>r800_150</t>
  </si>
  <si>
    <t>r780_150</t>
  </si>
  <si>
    <t>r670_150</t>
  </si>
  <si>
    <t>r590_150</t>
  </si>
  <si>
    <t>r730_150</t>
  </si>
  <si>
    <t>r530_150</t>
  </si>
  <si>
    <t>NDARE150</t>
  </si>
  <si>
    <t>NVA8_150</t>
  </si>
  <si>
    <t>NVR8_150</t>
  </si>
  <si>
    <t>NVG8150</t>
  </si>
  <si>
    <t>PRI150</t>
  </si>
  <si>
    <t>SAVIR150</t>
  </si>
  <si>
    <t>SAVIA150</t>
  </si>
  <si>
    <t>r800_156</t>
  </si>
  <si>
    <t>r780_156</t>
  </si>
  <si>
    <t>r670_156</t>
  </si>
  <si>
    <t>r590_156</t>
  </si>
  <si>
    <t>r730_156</t>
  </si>
  <si>
    <t>r530_156</t>
  </si>
  <si>
    <t>NDARE156</t>
  </si>
  <si>
    <t>NVA8_156</t>
  </si>
  <si>
    <t>NVR8_156</t>
  </si>
  <si>
    <t>NVG8156</t>
  </si>
  <si>
    <t>PRI156</t>
  </si>
  <si>
    <t>SAVIR156</t>
  </si>
  <si>
    <t>SAVIA156</t>
  </si>
  <si>
    <t>r800_165</t>
  </si>
  <si>
    <t>r780_165</t>
  </si>
  <si>
    <t>r670_165</t>
  </si>
  <si>
    <t>r590_165</t>
  </si>
  <si>
    <t>r730_165</t>
  </si>
  <si>
    <t>r530_165</t>
  </si>
  <si>
    <t>NDARE165</t>
  </si>
  <si>
    <t>NVA8_165</t>
  </si>
  <si>
    <t>NVR8_165</t>
  </si>
  <si>
    <t>NVG8165</t>
  </si>
  <si>
    <t>PRI165</t>
  </si>
  <si>
    <t>SAVIR165</t>
  </si>
  <si>
    <t>SAVIA165</t>
  </si>
  <si>
    <t>r800_171</t>
  </si>
  <si>
    <t>r780_171</t>
  </si>
  <si>
    <t>r670_171</t>
  </si>
  <si>
    <t>r590_171</t>
  </si>
  <si>
    <t>r730_171</t>
  </si>
  <si>
    <t>r530_171</t>
  </si>
  <si>
    <t>NDARE171</t>
  </si>
  <si>
    <t>NVA8_171</t>
  </si>
  <si>
    <t>NVR8_171</t>
  </si>
  <si>
    <t>NVG8171</t>
  </si>
  <si>
    <t>PRI171</t>
  </si>
  <si>
    <t>SAVIR171</t>
  </si>
  <si>
    <t>SAVIA171</t>
  </si>
  <si>
    <t>r800_174</t>
  </si>
  <si>
    <t>r780_174</t>
  </si>
  <si>
    <t>r670_174</t>
  </si>
  <si>
    <t>r590_174</t>
  </si>
  <si>
    <t>r730_174</t>
  </si>
  <si>
    <t>r530_174</t>
  </si>
  <si>
    <t>NDARE174</t>
  </si>
  <si>
    <t>NVA8_174</t>
  </si>
  <si>
    <t>NVR8_174</t>
  </si>
  <si>
    <t>NVG8174</t>
  </si>
  <si>
    <t>PRI174</t>
  </si>
  <si>
    <t>SAVIR174</t>
  </si>
  <si>
    <t>SAVIA174</t>
  </si>
  <si>
    <t>r800_177</t>
  </si>
  <si>
    <t>r780_177</t>
  </si>
  <si>
    <t>r670_177</t>
  </si>
  <si>
    <t>r590_177</t>
  </si>
  <si>
    <t>r730_177</t>
  </si>
  <si>
    <t>r530_177</t>
  </si>
  <si>
    <t>NDARE177</t>
  </si>
  <si>
    <t>NVA8_177</t>
  </si>
  <si>
    <t>NVR8_177</t>
  </si>
  <si>
    <t>NVG8177</t>
  </si>
  <si>
    <t>PRI177</t>
  </si>
  <si>
    <t>SAVIR177</t>
  </si>
  <si>
    <t>SAVIA177</t>
  </si>
  <si>
    <t>r800_184</t>
  </si>
  <si>
    <t>r780_184</t>
  </si>
  <si>
    <t>r670_184</t>
  </si>
  <si>
    <t>r590_184</t>
  </si>
  <si>
    <t>r730_184</t>
  </si>
  <si>
    <t>r530_184</t>
  </si>
  <si>
    <t>NDARE184</t>
  </si>
  <si>
    <t>NVA8_184</t>
  </si>
  <si>
    <t>NVR8_184</t>
  </si>
  <si>
    <t>NVG8184</t>
  </si>
  <si>
    <t>PRI184</t>
  </si>
  <si>
    <t>SAVIR184</t>
  </si>
  <si>
    <t>SAVIA184</t>
  </si>
  <si>
    <t>r800_191</t>
  </si>
  <si>
    <t>r780_191</t>
  </si>
  <si>
    <t>r670_191</t>
  </si>
  <si>
    <t>r590_191</t>
  </si>
  <si>
    <t>r730_191</t>
  </si>
  <si>
    <t>r530_191</t>
  </si>
  <si>
    <t>NDARE191</t>
  </si>
  <si>
    <t>NVA8_191</t>
  </si>
  <si>
    <t>NVR8_191</t>
  </si>
  <si>
    <t>NVG8191</t>
  </si>
  <si>
    <t>PRI191</t>
  </si>
  <si>
    <t>SAVIR191</t>
  </si>
  <si>
    <t>SAVIA191</t>
  </si>
  <si>
    <t>r800_200</t>
  </si>
  <si>
    <t>r780_200</t>
  </si>
  <si>
    <t>r670_200</t>
  </si>
  <si>
    <t>r590_200</t>
  </si>
  <si>
    <t>r730_200</t>
  </si>
  <si>
    <t>r530_200</t>
  </si>
  <si>
    <t>NDARE200</t>
  </si>
  <si>
    <t>NVA8_200</t>
  </si>
  <si>
    <t>NVR8_200</t>
  </si>
  <si>
    <t>NVG8200</t>
  </si>
  <si>
    <t>PRI200</t>
  </si>
  <si>
    <t>SAVIR200</t>
  </si>
  <si>
    <t>SAVIA200</t>
  </si>
  <si>
    <t>r800_209</t>
  </si>
  <si>
    <t>r780_209</t>
  </si>
  <si>
    <t>r670_209</t>
  </si>
  <si>
    <t>r590_209</t>
  </si>
  <si>
    <t>r730_209</t>
  </si>
  <si>
    <t>r530_209</t>
  </si>
  <si>
    <t>NDARE209</t>
  </si>
  <si>
    <t>NVA8_209</t>
  </si>
  <si>
    <t>NVR8_209</t>
  </si>
  <si>
    <t>NVG8209</t>
  </si>
  <si>
    <t>PRI209</t>
  </si>
  <si>
    <t>SAVIR209</t>
  </si>
  <si>
    <t>SAVIA209</t>
  </si>
  <si>
    <t>r800_216</t>
  </si>
  <si>
    <t>r780_216</t>
  </si>
  <si>
    <t>r670_216</t>
  </si>
  <si>
    <t>r590_216</t>
  </si>
  <si>
    <t>r730_216</t>
  </si>
  <si>
    <t>r530_216</t>
  </si>
  <si>
    <t>NDARE216</t>
  </si>
  <si>
    <t>NVA8_216</t>
  </si>
  <si>
    <t>STBK</t>
  </si>
  <si>
    <t>Zero</t>
  </si>
  <si>
    <t>STBF</t>
  </si>
  <si>
    <t>RBF</t>
  </si>
  <si>
    <t>AmSF</t>
  </si>
  <si>
    <t>RBK</t>
  </si>
  <si>
    <t>Pearson</t>
  </si>
  <si>
    <t>Correlation</t>
  </si>
  <si>
    <t>Coefficients,</t>
  </si>
  <si>
    <t>N</t>
  </si>
  <si>
    <t>=</t>
  </si>
  <si>
    <t>Prob</t>
  </si>
  <si>
    <t>&gt;</t>
  </si>
  <si>
    <t>|r|</t>
  </si>
  <si>
    <t>under</t>
  </si>
  <si>
    <t>H0:</t>
  </si>
  <si>
    <t>Rho=0</t>
  </si>
  <si>
    <t>BM_HA625</t>
  </si>
  <si>
    <t>BM_HA803</t>
  </si>
  <si>
    <t>AE</t>
  </si>
  <si>
    <t>TNUHA625</t>
  </si>
  <si>
    <t>TNUHA803</t>
  </si>
  <si>
    <t>LVSN_625</t>
  </si>
  <si>
    <t>LVSN_803</t>
  </si>
  <si>
    <t>NVR8_216</t>
  </si>
  <si>
    <t>N_RATEHA</t>
  </si>
  <si>
    <t>NORTHING</t>
  </si>
  <si>
    <t>EASTING</t>
  </si>
  <si>
    <t>northeast</t>
  </si>
  <si>
    <t>&lt;.0001</t>
  </si>
  <si>
    <t>proc</t>
  </si>
  <si>
    <t>mixed</t>
  </si>
  <si>
    <t>for</t>
  </si>
  <si>
    <t>Wednesday,</t>
  </si>
  <si>
    <t>October</t>
  </si>
  <si>
    <t>10,</t>
  </si>
  <si>
    <t>The</t>
  </si>
  <si>
    <t>Mixed</t>
  </si>
  <si>
    <t>Procedure</t>
  </si>
  <si>
    <t>Covariance</t>
  </si>
  <si>
    <t>Parameter</t>
  </si>
  <si>
    <t>Estimates</t>
  </si>
  <si>
    <t>Standard</t>
  </si>
  <si>
    <t>Z</t>
  </si>
  <si>
    <t>Cov</t>
  </si>
  <si>
    <t>Parm</t>
  </si>
  <si>
    <t>Ratio</t>
  </si>
  <si>
    <t>Estimate</t>
  </si>
  <si>
    <t>Error</t>
  </si>
  <si>
    <t>Value</t>
  </si>
  <si>
    <t>Pr</t>
  </si>
  <si>
    <t>Residual</t>
  </si>
  <si>
    <t>Fit</t>
  </si>
  <si>
    <t>Statistics</t>
  </si>
  <si>
    <t>Res</t>
  </si>
  <si>
    <t>Log</t>
  </si>
  <si>
    <t>Likelihood</t>
  </si>
  <si>
    <t>AIC</t>
  </si>
  <si>
    <t>(smaller</t>
  </si>
  <si>
    <t>is</t>
  </si>
  <si>
    <t>better)</t>
  </si>
  <si>
    <t>AICC</t>
  </si>
  <si>
    <t>BIC</t>
  </si>
  <si>
    <t>Type</t>
  </si>
  <si>
    <t>Tests</t>
  </si>
  <si>
    <t>of</t>
  </si>
  <si>
    <t>Fixed</t>
  </si>
  <si>
    <t>Effects</t>
  </si>
  <si>
    <t>Num</t>
  </si>
  <si>
    <t>Den</t>
  </si>
  <si>
    <t>Effect</t>
  </si>
  <si>
    <t>DF</t>
  </si>
  <si>
    <t>F</t>
  </si>
  <si>
    <t>TREAT</t>
  </si>
  <si>
    <t>Label</t>
  </si>
  <si>
    <t>t</t>
  </si>
  <si>
    <t>|t|</t>
  </si>
  <si>
    <t>zero-N</t>
  </si>
  <si>
    <t>vs.</t>
  </si>
  <si>
    <t>N-fertilized</t>
  </si>
  <si>
    <t>Least</t>
  </si>
  <si>
    <t>Squares</t>
  </si>
  <si>
    <t>Means</t>
  </si>
  <si>
    <t>Differences</t>
  </si>
  <si>
    <t>_x000C_</t>
  </si>
  <si>
    <t>Model</t>
  </si>
  <si>
    <t>Information</t>
  </si>
  <si>
    <t>Data</t>
  </si>
  <si>
    <t>Set</t>
  </si>
  <si>
    <t>WORK.DS3</t>
  </si>
  <si>
    <t>Dependent</t>
  </si>
  <si>
    <t>Variable</t>
  </si>
  <si>
    <t>LINT_AC</t>
  </si>
  <si>
    <t>Structure</t>
  </si>
  <si>
    <t>Variance</t>
  </si>
  <si>
    <t>Components</t>
  </si>
  <si>
    <t>Estimation</t>
  </si>
  <si>
    <t>Method</t>
  </si>
  <si>
    <t>REML</t>
  </si>
  <si>
    <t>Profile</t>
  </si>
  <si>
    <t>SE</t>
  </si>
  <si>
    <t>Model-Based</t>
  </si>
  <si>
    <t>Degrees</t>
  </si>
  <si>
    <t>Freedom</t>
  </si>
  <si>
    <t>Containment</t>
  </si>
  <si>
    <t>Class</t>
  </si>
  <si>
    <t>Level</t>
  </si>
  <si>
    <t>Levels</t>
  </si>
  <si>
    <t>Values</t>
  </si>
  <si>
    <t>REP</t>
  </si>
  <si>
    <t>1:1 pH</t>
  </si>
  <si>
    <t>Location point ascribed to a plot transect or sub-plot area of analysis</t>
  </si>
  <si>
    <t>Number of experimental plot</t>
  </si>
  <si>
    <t>Nitrogen application treatment alpha code</t>
  </si>
  <si>
    <t>Nitrogen application treatment number</t>
  </si>
  <si>
    <t>Experimental replication or block number</t>
  </si>
  <si>
    <t>UTM meters east in WGS84</t>
  </si>
  <si>
    <t>UTM meters north in WGS84</t>
  </si>
  <si>
    <t>Nitrogen fertilizer rate applied (total) (kg N/ha)</t>
  </si>
  <si>
    <t>Nitrogen fertilizer rate applied on May 29 (kg N/ha)</t>
  </si>
  <si>
    <t>Nitrogen fertilizer rate applied on June 27 (kg N/ha)</t>
  </si>
  <si>
    <t>% sand in the 0-30 cm soil zone</t>
  </si>
  <si>
    <t>% silt in the 0-30 cm soil zone</t>
  </si>
  <si>
    <t>% clay in the 0-30 cm soil zone</t>
  </si>
  <si>
    <t>% sand in 60-90 cm soil</t>
  </si>
  <si>
    <t>% silt in 60-90 cm soil</t>
  </si>
  <si>
    <t>% clay in 60-90 cm soil</t>
  </si>
  <si>
    <t>% sand in 90-120 cm soil</t>
  </si>
  <si>
    <t>% silt in 90-120 cm soil</t>
  </si>
  <si>
    <t>% clay in 90-120 cm soil</t>
  </si>
  <si>
    <t>Soil pH in 0-30 cm soil (1:1 soil:water)</t>
  </si>
  <si>
    <t>Soluble salts in 0-30 cm soil (1:1 soil:water)</t>
  </si>
  <si>
    <t>extractable K in ppm in 0-30 cm soil</t>
  </si>
  <si>
    <t>extractable Zn in ppm in 0-30 cm soil</t>
  </si>
  <si>
    <t>extractable Ca in ppm in 0-30 cm soil</t>
  </si>
  <si>
    <t>extractable Mg in ppm in 0-30 cm soil</t>
  </si>
  <si>
    <t>extractable Na in ppm in 0-30 cm soil</t>
  </si>
  <si>
    <t>cation ion exchange in 0-30 cm in mmol/kg</t>
  </si>
  <si>
    <t>Saturation is percent of CEC of in the 0-30 cm soil</t>
  </si>
  <si>
    <t>Saturation is percent of CEC of in in 0-30 cm soil</t>
  </si>
  <si>
    <t>Mehlich-3 extractable P in 0-30 cm soil</t>
  </si>
  <si>
    <t>mg/kg 1 M KCL-extractable NO3-N in 0-30 cm</t>
  </si>
  <si>
    <t>mg/kg 1 M KCL-extractable NO3-N in 30-60 cm</t>
  </si>
  <si>
    <t>mg/kg 1 M KCL-extractable NO3-N in 60-90 cm</t>
  </si>
  <si>
    <t>mg/kg 1 M KCL-extractable NO3-N in 90-120 cm</t>
  </si>
  <si>
    <t>mg/kg 1 M KCL-extractable NO3-N in 120-150 cm</t>
  </si>
  <si>
    <t>mg/kg 1 M KCL-extractable NO3-N in 150-180 cm</t>
  </si>
  <si>
    <t>mg/kg 1 M KCL-extractable NO3-N in 180+ cm</t>
  </si>
  <si>
    <t>lb NO3-N/ac per 0-24 inches soil profile or 0-60 cm</t>
  </si>
  <si>
    <t>lb NO3-N/ac per 0-36 inches</t>
  </si>
  <si>
    <t>lb NO3-N/ac per 0-48 inches</t>
  </si>
  <si>
    <t>lb NO3-N/ac per 36-48 inches</t>
  </si>
  <si>
    <t>lb NO3-N/ac per 48-60 inches</t>
  </si>
  <si>
    <t>lb NO3-N/ac per 60-72 inches</t>
  </si>
  <si>
    <t>Stem/plant counts in 1 m cut of row on June 25</t>
  </si>
  <si>
    <t>Leaf biomass (g)  in 1 m cut of row on June 25</t>
  </si>
  <si>
    <t>Stem biomass (g)  in 1 m cut of row on June 25</t>
  </si>
  <si>
    <t>Leaf biomass (kg/ha) in 1 m cut of row on June 25</t>
  </si>
  <si>
    <t>Stem biomass in 1 m cut of row on June 25</t>
  </si>
  <si>
    <t>Total biomass (kg/ha) in 1 m cut of row on June 25</t>
  </si>
  <si>
    <t>Leaf N content (%) in 1 m cut of row on June 25</t>
  </si>
  <si>
    <t>Leaf N uptake (kg N/ha) in 1 m cut of row on June 25</t>
  </si>
  <si>
    <t>Stem N content (%) from 1 m cut of row on June 25</t>
  </si>
  <si>
    <t>Stem N uptake (kg N/ha) in 1 m cut of row on June 25</t>
  </si>
  <si>
    <t>Total N uptake (kg N/ha) in 1 m cut of row on June 25</t>
  </si>
  <si>
    <t>Leaf biomass (g)  in 1 m cut of row on August 3</t>
  </si>
  <si>
    <t>Stem/plant counts in 1 m cut of row on August 3</t>
  </si>
  <si>
    <t>Stem biomass (g)  in 1 m cut of row on August 3</t>
  </si>
  <si>
    <t>Boll count (green opened) in 1 m cut of row on August 3</t>
  </si>
  <si>
    <t>Burr biomass (g)  in 1 m cut of row on August 3</t>
  </si>
  <si>
    <t>Seedlint yield (g)  in 1 m cut of row on August 3</t>
  </si>
  <si>
    <t>Seed yield (g)  in 1 m cut of row on August 3</t>
  </si>
  <si>
    <t>Lint yield (g)  in 1 m cut of row on August 3</t>
  </si>
  <si>
    <t>Lint yield  (kg/ha)  in 1 m cut of row on August 3</t>
  </si>
  <si>
    <t>Leaf biomass (kg/ha)  in 1 m cut of row on August 3</t>
  </si>
  <si>
    <t>Stem biomass (kg/ha)  in 1 m cut of row on August 3</t>
  </si>
  <si>
    <t>Burr biomass (kg/ha)  in 1 m cut of row on August 3</t>
  </si>
  <si>
    <t>Seedlint yield (kg/ha)  in 1 m cut of row on August 3</t>
  </si>
  <si>
    <t>First open boll biomass in 1 m cut of row on August 3</t>
  </si>
  <si>
    <t>Seed yield (kg/ha)  in 1 m cut of row on August 3</t>
  </si>
  <si>
    <t>Leaf N content (%) in 1 m cut of row on August 3</t>
  </si>
  <si>
    <t>Leaf N uptake (kg N/ha) in 1 m cut of row on August 3</t>
  </si>
  <si>
    <t>Stem N content (%) in 1 m cut of row on August 3</t>
  </si>
  <si>
    <t>Stem N uptake (kg N/ha) in 1 m cut of row on August 3</t>
  </si>
  <si>
    <t>Burr N content (%) (kg N/ha) 1 m cut of row on August 3</t>
  </si>
  <si>
    <t>Burr  N uptake (kg N/ha) in 1 m cut of row on August 3</t>
  </si>
  <si>
    <t>Seed N content (%) in 1 m cut of row on August 3</t>
  </si>
  <si>
    <t>Seed N uptake (kg N/ha) in 1 m cut of row on August 3</t>
  </si>
  <si>
    <t>Total N uptake (kg N/ha) in 1 m cut of row on August 3</t>
  </si>
  <si>
    <t>Total N uptake (lb N/ac) in 1 m cut of row on August 3</t>
  </si>
  <si>
    <t>Total biomass (kg/ha) in 1 m cut of row on August 3</t>
  </si>
  <si>
    <t xml:space="preserve">Seedlint yield (kg) final harvest, 2 rows/20 feet </t>
  </si>
  <si>
    <t>Seedlint yield (lb/ac) final harvest, 2 rows/20 feet</t>
  </si>
  <si>
    <t>Lint yield (kg) final harvest, 2 rows/20 feet</t>
  </si>
  <si>
    <t>Lint percentage (%)  seedlint final harvest, 2 rows/20 feet</t>
  </si>
  <si>
    <t>Lint yield (lb/ac) final harvest, 2 rows/20 feet</t>
  </si>
  <si>
    <t>Seed yield (kg) final harvest, 2 rows/20 feet</t>
  </si>
  <si>
    <t>Seed (%)  seedlint final harvest, 2 rows/20 feet</t>
  </si>
  <si>
    <t>Seed yield (lb/ac) final harvest, 2 rows/20 feet</t>
  </si>
  <si>
    <t>Seed N (%) final harvest, 2 rows/20 feet</t>
  </si>
  <si>
    <t>Seed N uptake (lb N/ac) final harvest, 2 rows/20 feet</t>
  </si>
  <si>
    <t>Height of canopy in cm from rear mounted ultrasonic sensor on DOY185</t>
  </si>
  <si>
    <t>Height of canopy in cm from front mounted ultrasonic sensor on DOY185</t>
  </si>
  <si>
    <t>Height of canopy in cm from rear mounted ultrasonic sensor on DOY202</t>
  </si>
  <si>
    <t>Height of canopy in cm from front mounted ultrasonic sensor on DOY202</t>
  </si>
  <si>
    <t>Height of canopy in cm from rear mounted ultrasonic sensor on DOY208</t>
  </si>
  <si>
    <t>Height of canopy in cm from front mounted ultrasonic sensor on DOY208</t>
  </si>
  <si>
    <t>Canopy temperature fron sensor 1 on DOY185</t>
  </si>
  <si>
    <t>Canopy temperature fron sensor 2 on DOY185</t>
  </si>
  <si>
    <t>Canopy temperature fron sensor 3 on DOY185</t>
  </si>
  <si>
    <t>Soil visible</t>
  </si>
  <si>
    <t>raw 800nm reflection detector return on DOY 139</t>
  </si>
  <si>
    <t>raw 780nm reflection detector return on DOY 139</t>
  </si>
  <si>
    <t>raw 670nm reflection detector return on DOY 139</t>
  </si>
  <si>
    <t>raw 590nm reflection detector return on DOY 139</t>
  </si>
  <si>
    <t>raw 730nm reflection detector return on DOY 139</t>
  </si>
  <si>
    <t>calculated VI NDARE on DOY 139</t>
  </si>
  <si>
    <t>calculated VI NVA8 on DOY 139</t>
  </si>
  <si>
    <t>calculated VI NVR800 on DOY 139</t>
  </si>
  <si>
    <t>calculated VI SAVIR on DOY 139</t>
  </si>
  <si>
    <t>calculated VI SAVIA on DOY 139</t>
  </si>
  <si>
    <t>raw 800nm reflection detector return on DOY 150</t>
  </si>
  <si>
    <t>raw 780nm reflection detector return on DOY 150</t>
  </si>
  <si>
    <t>raw 670nm reflection detector return on DOY 150</t>
  </si>
  <si>
    <t>raw 590nm reflection detector return on DOY 150</t>
  </si>
  <si>
    <t>raw 730nm reflection detector return on DOY 150</t>
  </si>
  <si>
    <t>raw 530nm reflection detector return on DOY 150</t>
  </si>
  <si>
    <t>Red edge VI form DOY150</t>
  </si>
  <si>
    <t>amber and NIR VI from DOY150</t>
  </si>
  <si>
    <t>red and NIR VI from DOY150</t>
  </si>
  <si>
    <t>green and NIR VI from DOY150</t>
  </si>
  <si>
    <t>calculated PRI on DOY150</t>
  </si>
  <si>
    <t>soil adjusted NIR VI from DOY150</t>
  </si>
  <si>
    <t>soil adjusted amber VI from DOY150</t>
  </si>
  <si>
    <t>raw detector return on DOY</t>
  </si>
  <si>
    <t>calculated VI on DOY</t>
  </si>
  <si>
    <t>Description</t>
  </si>
  <si>
    <t>Not output - Null value</t>
  </si>
  <si>
    <t>percent nitrogen in the upper 0-30 cm soil profile</t>
  </si>
  <si>
    <t>percent Calcium in the upper 0-30 cm soil profile</t>
  </si>
  <si>
    <t xml:space="preserve">Seedlint yield (g) final harvest, 2 rows/20 feet </t>
  </si>
  <si>
    <t>Variable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</si>
</sst>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color theme="0"/>
      <name val="Calibri"/>
      <scheme val="minor"/>
    </font>
    <font>
      <sz val="10"/>
      <color rgb="FF9C0006"/>
      <name val="Calibri"/>
      <scheme val="minor"/>
    </font>
    <font>
      <sz val="10"/>
      <color rgb="FFFA7D00"/>
      <name val="Calibri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9C6500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  <font>
      <b/>
      <sz val="10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0340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7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7"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</cellXfs>
  <cellStyles count="30340">
    <cellStyle name="20% - Accent1" xfId="1" builtinId="30" customBuiltin="1"/>
    <cellStyle name="20% - Accent1 10" xfId="2"/>
    <cellStyle name="20% - Accent1 10 10" xfId="3"/>
    <cellStyle name="20% - Accent1 10 11" xfId="4"/>
    <cellStyle name="20% - Accent1 10 2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0 8" xfId="11"/>
    <cellStyle name="20% - Accent1 10 9" xfId="12"/>
    <cellStyle name="20% - Accent1 11" xfId="13"/>
    <cellStyle name="20% - Accent1 12" xfId="14"/>
    <cellStyle name="20% - Accent1 13" xfId="15"/>
    <cellStyle name="20% - Accent1 14" xfId="16"/>
    <cellStyle name="20% - Accent1 15" xfId="17"/>
    <cellStyle name="20% - Accent1 16" xfId="18"/>
    <cellStyle name="20% - Accent1 16 2" xfId="19"/>
    <cellStyle name="20% - Accent1 16 2 2" xfId="20"/>
    <cellStyle name="20% - Accent1 16 2 3" xfId="21"/>
    <cellStyle name="20% - Accent1 16 2 4" xfId="22"/>
    <cellStyle name="20% - Accent1 16 2 5" xfId="23"/>
    <cellStyle name="20% - Accent1 16 3" xfId="24"/>
    <cellStyle name="20% - Accent1 16 3 2" xfId="25"/>
    <cellStyle name="20% - Accent1 16 3 3" xfId="26"/>
    <cellStyle name="20% - Accent1 16 3 4" xfId="27"/>
    <cellStyle name="20% - Accent1 16 3 5" xfId="28"/>
    <cellStyle name="20% - Accent1 16 4" xfId="29"/>
    <cellStyle name="20% - Accent1 16 5" xfId="30"/>
    <cellStyle name="20% - Accent1 16 6" xfId="31"/>
    <cellStyle name="20% - Accent1 16 7" xfId="32"/>
    <cellStyle name="20% - Accent1 17" xfId="33"/>
    <cellStyle name="20% - Accent1 17 2" xfId="34"/>
    <cellStyle name="20% - Accent1 17 2 2" xfId="35"/>
    <cellStyle name="20% - Accent1 17 2 3" xfId="36"/>
    <cellStyle name="20% - Accent1 17 2 4" xfId="37"/>
    <cellStyle name="20% - Accent1 17 2 5" xfId="38"/>
    <cellStyle name="20% - Accent1 17 3" xfId="39"/>
    <cellStyle name="20% - Accent1 17 3 2" xfId="40"/>
    <cellStyle name="20% - Accent1 17 3 3" xfId="41"/>
    <cellStyle name="20% - Accent1 17 3 4" xfId="42"/>
    <cellStyle name="20% - Accent1 17 3 5" xfId="43"/>
    <cellStyle name="20% - Accent1 17 4" xfId="44"/>
    <cellStyle name="20% - Accent1 17 5" xfId="45"/>
    <cellStyle name="20% - Accent1 17 6" xfId="46"/>
    <cellStyle name="20% - Accent1 17 7" xfId="47"/>
    <cellStyle name="20% - Accent1 18" xfId="48"/>
    <cellStyle name="20% - Accent1 18 2" xfId="49"/>
    <cellStyle name="20% - Accent1 18 2 2" xfId="50"/>
    <cellStyle name="20% - Accent1 18 2 3" xfId="51"/>
    <cellStyle name="20% - Accent1 18 2 4" xfId="52"/>
    <cellStyle name="20% - Accent1 18 2 5" xfId="53"/>
    <cellStyle name="20% - Accent1 18 3" xfId="54"/>
    <cellStyle name="20% - Accent1 18 3 2" xfId="55"/>
    <cellStyle name="20% - Accent1 18 3 3" xfId="56"/>
    <cellStyle name="20% - Accent1 18 3 4" xfId="57"/>
    <cellStyle name="20% - Accent1 18 3 5" xfId="58"/>
    <cellStyle name="20% - Accent1 18 4" xfId="59"/>
    <cellStyle name="20% - Accent1 18 5" xfId="60"/>
    <cellStyle name="20% - Accent1 18 6" xfId="61"/>
    <cellStyle name="20% - Accent1 18 7" xfId="62"/>
    <cellStyle name="20% - Accent1 19" xfId="63"/>
    <cellStyle name="20% - Accent1 19 2" xfId="64"/>
    <cellStyle name="20% - Accent1 19 2 2" xfId="65"/>
    <cellStyle name="20% - Accent1 19 2 3" xfId="66"/>
    <cellStyle name="20% - Accent1 19 2 4" xfId="67"/>
    <cellStyle name="20% - Accent1 19 2 5" xfId="68"/>
    <cellStyle name="20% - Accent1 19 3" xfId="69"/>
    <cellStyle name="20% - Accent1 19 3 2" xfId="70"/>
    <cellStyle name="20% - Accent1 19 3 3" xfId="71"/>
    <cellStyle name="20% - Accent1 19 3 4" xfId="72"/>
    <cellStyle name="20% - Accent1 19 3 5" xfId="73"/>
    <cellStyle name="20% - Accent1 19 4" xfId="74"/>
    <cellStyle name="20% - Accent1 19 5" xfId="75"/>
    <cellStyle name="20% - Accent1 19 6" xfId="76"/>
    <cellStyle name="20% - Accent1 19 7" xfId="77"/>
    <cellStyle name="20% - Accent1 2" xfId="78"/>
    <cellStyle name="20% - Accent1 2 10" xfId="79"/>
    <cellStyle name="20% - Accent1 2 11" xfId="80"/>
    <cellStyle name="20% - Accent1 2 12" xfId="81"/>
    <cellStyle name="20% - Accent1 2 13" xfId="82"/>
    <cellStyle name="20% - Accent1 2 14" xfId="83"/>
    <cellStyle name="20% - Accent1 2 15" xfId="84"/>
    <cellStyle name="20% - Accent1 2 16" xfId="85"/>
    <cellStyle name="20% - Accent1 2 17" xfId="86"/>
    <cellStyle name="20% - Accent1 2 18" xfId="87"/>
    <cellStyle name="20% - Accent1 2 19" xfId="88"/>
    <cellStyle name="20% - Accent1 2 2" xfId="89"/>
    <cellStyle name="20% - Accent1 2 20" xfId="90"/>
    <cellStyle name="20% - Accent1 2 21" xfId="91"/>
    <cellStyle name="20% - Accent1 2 22" xfId="92"/>
    <cellStyle name="20% - Accent1 2 23" xfId="93"/>
    <cellStyle name="20% - Accent1 2 24" xfId="94"/>
    <cellStyle name="20% - Accent1 2 25" xfId="95"/>
    <cellStyle name="20% - Accent1 2 26" xfId="96"/>
    <cellStyle name="20% - Accent1 2 27" xfId="97"/>
    <cellStyle name="20% - Accent1 2 28" xfId="98"/>
    <cellStyle name="20% - Accent1 2 29" xfId="99"/>
    <cellStyle name="20% - Accent1 2 3" xfId="100"/>
    <cellStyle name="20% - Accent1 2 30" xfId="101"/>
    <cellStyle name="20% - Accent1 2 31" xfId="102"/>
    <cellStyle name="20% - Accent1 2 32" xfId="103"/>
    <cellStyle name="20% - Accent1 2 33" xfId="104"/>
    <cellStyle name="20% - Accent1 2 34" xfId="105"/>
    <cellStyle name="20% - Accent1 2 35" xfId="106"/>
    <cellStyle name="20% - Accent1 2 35 2" xfId="107"/>
    <cellStyle name="20% - Accent1 2 35 3" xfId="108"/>
    <cellStyle name="20% - Accent1 2 35 4" xfId="109"/>
    <cellStyle name="20% - Accent1 2 35 5" xfId="110"/>
    <cellStyle name="20% - Accent1 2 36" xfId="111"/>
    <cellStyle name="20% - Accent1 2 37" xfId="112"/>
    <cellStyle name="20% - Accent1 2 38" xfId="113"/>
    <cellStyle name="20% - Accent1 2 4" xfId="114"/>
    <cellStyle name="20% - Accent1 2 5" xfId="115"/>
    <cellStyle name="20% - Accent1 2 6" xfId="116"/>
    <cellStyle name="20% - Accent1 2 7" xfId="117"/>
    <cellStyle name="20% - Accent1 2 8" xfId="118"/>
    <cellStyle name="20% - Accent1 2 8 10" xfId="119"/>
    <cellStyle name="20% - Accent1 2 8 11" xfId="120"/>
    <cellStyle name="20% - Accent1 2 8 2" xfId="121"/>
    <cellStyle name="20% - Accent1 2 8 2 2" xfId="122"/>
    <cellStyle name="20% - Accent1 2 8 2 3" xfId="123"/>
    <cellStyle name="20% - Accent1 2 8 2 4" xfId="124"/>
    <cellStyle name="20% - Accent1 2 8 2 5" xfId="125"/>
    <cellStyle name="20% - Accent1 2 8 3" xfId="126"/>
    <cellStyle name="20% - Accent1 2 8 3 2" xfId="127"/>
    <cellStyle name="20% - Accent1 2 8 3 3" xfId="128"/>
    <cellStyle name="20% - Accent1 2 8 3 4" xfId="129"/>
    <cellStyle name="20% - Accent1 2 8 3 5" xfId="130"/>
    <cellStyle name="20% - Accent1 2 8 4" xfId="131"/>
    <cellStyle name="20% - Accent1 2 8 5" xfId="132"/>
    <cellStyle name="20% - Accent1 2 8 6" xfId="133"/>
    <cellStyle name="20% - Accent1 2 8 7" xfId="134"/>
    <cellStyle name="20% - Accent1 2 8 8" xfId="135"/>
    <cellStyle name="20% - Accent1 2 8 9" xfId="136"/>
    <cellStyle name="20% - Accent1 2 9" xfId="137"/>
    <cellStyle name="20% - Accent1 2 9 2" xfId="138"/>
    <cellStyle name="20% - Accent1 20" xfId="139"/>
    <cellStyle name="20% - Accent1 20 2" xfId="140"/>
    <cellStyle name="20% - Accent1 20 2 2" xfId="141"/>
    <cellStyle name="20% - Accent1 20 2 3" xfId="142"/>
    <cellStyle name="20% - Accent1 20 2 4" xfId="143"/>
    <cellStyle name="20% - Accent1 20 2 5" xfId="144"/>
    <cellStyle name="20% - Accent1 20 3" xfId="145"/>
    <cellStyle name="20% - Accent1 20 3 2" xfId="146"/>
    <cellStyle name="20% - Accent1 20 3 3" xfId="147"/>
    <cellStyle name="20% - Accent1 20 3 4" xfId="148"/>
    <cellStyle name="20% - Accent1 20 3 5" xfId="149"/>
    <cellStyle name="20% - Accent1 20 4" xfId="150"/>
    <cellStyle name="20% - Accent1 20 5" xfId="151"/>
    <cellStyle name="20% - Accent1 20 6" xfId="152"/>
    <cellStyle name="20% - Accent1 20 7" xfId="153"/>
    <cellStyle name="20% - Accent1 21" xfId="154"/>
    <cellStyle name="20% - Accent1 21 2" xfId="155"/>
    <cellStyle name="20% - Accent1 21 2 2" xfId="156"/>
    <cellStyle name="20% - Accent1 21 2 3" xfId="157"/>
    <cellStyle name="20% - Accent1 21 2 4" xfId="158"/>
    <cellStyle name="20% - Accent1 21 2 5" xfId="159"/>
    <cellStyle name="20% - Accent1 21 3" xfId="160"/>
    <cellStyle name="20% - Accent1 21 3 2" xfId="161"/>
    <cellStyle name="20% - Accent1 21 3 3" xfId="162"/>
    <cellStyle name="20% - Accent1 21 3 4" xfId="163"/>
    <cellStyle name="20% - Accent1 21 3 5" xfId="164"/>
    <cellStyle name="20% - Accent1 21 4" xfId="165"/>
    <cellStyle name="20% - Accent1 21 5" xfId="166"/>
    <cellStyle name="20% - Accent1 21 6" xfId="167"/>
    <cellStyle name="20% - Accent1 21 7" xfId="168"/>
    <cellStyle name="20% - Accent1 22" xfId="169"/>
    <cellStyle name="20% - Accent1 22 2" xfId="170"/>
    <cellStyle name="20% - Accent1 22 2 2" xfId="171"/>
    <cellStyle name="20% - Accent1 22 2 3" xfId="172"/>
    <cellStyle name="20% - Accent1 22 2 4" xfId="173"/>
    <cellStyle name="20% - Accent1 22 2 5" xfId="174"/>
    <cellStyle name="20% - Accent1 22 3" xfId="175"/>
    <cellStyle name="20% - Accent1 22 3 2" xfId="176"/>
    <cellStyle name="20% - Accent1 22 3 3" xfId="177"/>
    <cellStyle name="20% - Accent1 22 3 4" xfId="178"/>
    <cellStyle name="20% - Accent1 22 3 5" xfId="179"/>
    <cellStyle name="20% - Accent1 22 4" xfId="180"/>
    <cellStyle name="20% - Accent1 22 5" xfId="181"/>
    <cellStyle name="20% - Accent1 22 6" xfId="182"/>
    <cellStyle name="20% - Accent1 22 7" xfId="183"/>
    <cellStyle name="20% - Accent1 23" xfId="184"/>
    <cellStyle name="20% - Accent1 23 2" xfId="185"/>
    <cellStyle name="20% - Accent1 23 2 2" xfId="186"/>
    <cellStyle name="20% - Accent1 23 2 3" xfId="187"/>
    <cellStyle name="20% - Accent1 23 2 4" xfId="188"/>
    <cellStyle name="20% - Accent1 23 2 5" xfId="189"/>
    <cellStyle name="20% - Accent1 23 3" xfId="190"/>
    <cellStyle name="20% - Accent1 23 3 2" xfId="191"/>
    <cellStyle name="20% - Accent1 23 3 3" xfId="192"/>
    <cellStyle name="20% - Accent1 23 3 4" xfId="193"/>
    <cellStyle name="20% - Accent1 23 3 5" xfId="194"/>
    <cellStyle name="20% - Accent1 23 4" xfId="195"/>
    <cellStyle name="20% - Accent1 23 5" xfId="196"/>
    <cellStyle name="20% - Accent1 23 6" xfId="197"/>
    <cellStyle name="20% - Accent1 23 7" xfId="198"/>
    <cellStyle name="20% - Accent1 24" xfId="199"/>
    <cellStyle name="20% - Accent1 24 2" xfId="200"/>
    <cellStyle name="20% - Accent1 24 2 2" xfId="201"/>
    <cellStyle name="20% - Accent1 24 2 3" xfId="202"/>
    <cellStyle name="20% - Accent1 24 2 4" xfId="203"/>
    <cellStyle name="20% - Accent1 24 2 5" xfId="204"/>
    <cellStyle name="20% - Accent1 24 3" xfId="205"/>
    <cellStyle name="20% - Accent1 24 3 2" xfId="206"/>
    <cellStyle name="20% - Accent1 24 3 3" xfId="207"/>
    <cellStyle name="20% - Accent1 24 3 4" xfId="208"/>
    <cellStyle name="20% - Accent1 24 3 5" xfId="209"/>
    <cellStyle name="20% - Accent1 24 4" xfId="210"/>
    <cellStyle name="20% - Accent1 24 5" xfId="211"/>
    <cellStyle name="20% - Accent1 24 6" xfId="212"/>
    <cellStyle name="20% - Accent1 24 7" xfId="213"/>
    <cellStyle name="20% - Accent1 25" xfId="214"/>
    <cellStyle name="20% - Accent1 25 2" xfId="215"/>
    <cellStyle name="20% - Accent1 25 2 2" xfId="216"/>
    <cellStyle name="20% - Accent1 25 2 3" xfId="217"/>
    <cellStyle name="20% - Accent1 25 2 4" xfId="218"/>
    <cellStyle name="20% - Accent1 25 2 5" xfId="219"/>
    <cellStyle name="20% - Accent1 25 3" xfId="220"/>
    <cellStyle name="20% - Accent1 25 3 2" xfId="221"/>
    <cellStyle name="20% - Accent1 25 3 3" xfId="222"/>
    <cellStyle name="20% - Accent1 25 3 4" xfId="223"/>
    <cellStyle name="20% - Accent1 25 3 5" xfId="224"/>
    <cellStyle name="20% - Accent1 25 4" xfId="225"/>
    <cellStyle name="20% - Accent1 25 5" xfId="226"/>
    <cellStyle name="20% - Accent1 25 6" xfId="227"/>
    <cellStyle name="20% - Accent1 25 7" xfId="228"/>
    <cellStyle name="20% - Accent1 26" xfId="229"/>
    <cellStyle name="20% - Accent1 26 2" xfId="230"/>
    <cellStyle name="20% - Accent1 26 2 2" xfId="231"/>
    <cellStyle name="20% - Accent1 26 2 3" xfId="232"/>
    <cellStyle name="20% - Accent1 26 2 4" xfId="233"/>
    <cellStyle name="20% - Accent1 26 2 5" xfId="234"/>
    <cellStyle name="20% - Accent1 26 3" xfId="235"/>
    <cellStyle name="20% - Accent1 26 3 2" xfId="236"/>
    <cellStyle name="20% - Accent1 26 3 3" xfId="237"/>
    <cellStyle name="20% - Accent1 26 3 4" xfId="238"/>
    <cellStyle name="20% - Accent1 26 3 5" xfId="239"/>
    <cellStyle name="20% - Accent1 26 4" xfId="240"/>
    <cellStyle name="20% - Accent1 26 5" xfId="241"/>
    <cellStyle name="20% - Accent1 26 6" xfId="242"/>
    <cellStyle name="20% - Accent1 26 7" xfId="243"/>
    <cellStyle name="20% - Accent1 27" xfId="244"/>
    <cellStyle name="20% - Accent1 27 2" xfId="245"/>
    <cellStyle name="20% - Accent1 27 2 2" xfId="246"/>
    <cellStyle name="20% - Accent1 27 2 3" xfId="247"/>
    <cellStyle name="20% - Accent1 27 2 4" xfId="248"/>
    <cellStyle name="20% - Accent1 27 2 5" xfId="249"/>
    <cellStyle name="20% - Accent1 27 3" xfId="250"/>
    <cellStyle name="20% - Accent1 27 3 2" xfId="251"/>
    <cellStyle name="20% - Accent1 27 3 3" xfId="252"/>
    <cellStyle name="20% - Accent1 27 3 4" xfId="253"/>
    <cellStyle name="20% - Accent1 27 3 5" xfId="254"/>
    <cellStyle name="20% - Accent1 27 4" xfId="255"/>
    <cellStyle name="20% - Accent1 27 5" xfId="256"/>
    <cellStyle name="20% - Accent1 27 6" xfId="257"/>
    <cellStyle name="20% - Accent1 27 7" xfId="258"/>
    <cellStyle name="20% - Accent1 28" xfId="259"/>
    <cellStyle name="20% - Accent1 28 2" xfId="260"/>
    <cellStyle name="20% - Accent1 28 2 2" xfId="261"/>
    <cellStyle name="20% - Accent1 28 2 3" xfId="262"/>
    <cellStyle name="20% - Accent1 28 2 4" xfId="263"/>
    <cellStyle name="20% - Accent1 28 2 5" xfId="264"/>
    <cellStyle name="20% - Accent1 28 3" xfId="265"/>
    <cellStyle name="20% - Accent1 28 3 2" xfId="266"/>
    <cellStyle name="20% - Accent1 28 3 3" xfId="267"/>
    <cellStyle name="20% - Accent1 28 3 4" xfId="268"/>
    <cellStyle name="20% - Accent1 28 3 5" xfId="269"/>
    <cellStyle name="20% - Accent1 28 4" xfId="270"/>
    <cellStyle name="20% - Accent1 28 5" xfId="271"/>
    <cellStyle name="20% - Accent1 28 6" xfId="272"/>
    <cellStyle name="20% - Accent1 28 7" xfId="273"/>
    <cellStyle name="20% - Accent1 29" xfId="274"/>
    <cellStyle name="20% - Accent1 29 2" xfId="275"/>
    <cellStyle name="20% - Accent1 29 2 2" xfId="276"/>
    <cellStyle name="20% - Accent1 29 2 3" xfId="277"/>
    <cellStyle name="20% - Accent1 29 2 4" xfId="278"/>
    <cellStyle name="20% - Accent1 29 2 5" xfId="279"/>
    <cellStyle name="20% - Accent1 29 3" xfId="280"/>
    <cellStyle name="20% - Accent1 29 3 2" xfId="281"/>
    <cellStyle name="20% - Accent1 29 3 3" xfId="282"/>
    <cellStyle name="20% - Accent1 29 3 4" xfId="283"/>
    <cellStyle name="20% - Accent1 29 3 5" xfId="284"/>
    <cellStyle name="20% - Accent1 29 4" xfId="285"/>
    <cellStyle name="20% - Accent1 29 5" xfId="286"/>
    <cellStyle name="20% - Accent1 29 6" xfId="287"/>
    <cellStyle name="20% - Accent1 29 7" xfId="288"/>
    <cellStyle name="20% - Accent1 3" xfId="289"/>
    <cellStyle name="20% - Accent1 3 10" xfId="290"/>
    <cellStyle name="20% - Accent1 3 11" xfId="291"/>
    <cellStyle name="20% - Accent1 3 12" xfId="292"/>
    <cellStyle name="20% - Accent1 3 13" xfId="293"/>
    <cellStyle name="20% - Accent1 3 14" xfId="294"/>
    <cellStyle name="20% - Accent1 3 15" xfId="295"/>
    <cellStyle name="20% - Accent1 3 16" xfId="296"/>
    <cellStyle name="20% - Accent1 3 17" xfId="297"/>
    <cellStyle name="20% - Accent1 3 18" xfId="298"/>
    <cellStyle name="20% - Accent1 3 19" xfId="299"/>
    <cellStyle name="20% - Accent1 3 2" xfId="300"/>
    <cellStyle name="20% - Accent1 3 20" xfId="301"/>
    <cellStyle name="20% - Accent1 3 21" xfId="302"/>
    <cellStyle name="20% - Accent1 3 22" xfId="303"/>
    <cellStyle name="20% - Accent1 3 23" xfId="304"/>
    <cellStyle name="20% - Accent1 3 24" xfId="305"/>
    <cellStyle name="20% - Accent1 3 25" xfId="306"/>
    <cellStyle name="20% - Accent1 3 26" xfId="307"/>
    <cellStyle name="20% - Accent1 3 27" xfId="308"/>
    <cellStyle name="20% - Accent1 3 28" xfId="309"/>
    <cellStyle name="20% - Accent1 3 29" xfId="310"/>
    <cellStyle name="20% - Accent1 3 3" xfId="311"/>
    <cellStyle name="20% - Accent1 3 30" xfId="312"/>
    <cellStyle name="20% - Accent1 3 31" xfId="313"/>
    <cellStyle name="20% - Accent1 3 32" xfId="314"/>
    <cellStyle name="20% - Accent1 3 33" xfId="315"/>
    <cellStyle name="20% - Accent1 3 34" xfId="316"/>
    <cellStyle name="20% - Accent1 3 4" xfId="317"/>
    <cellStyle name="20% - Accent1 3 5" xfId="318"/>
    <cellStyle name="20% - Accent1 3 6" xfId="319"/>
    <cellStyle name="20% - Accent1 3 7" xfId="320"/>
    <cellStyle name="20% - Accent1 3 8" xfId="321"/>
    <cellStyle name="20% - Accent1 3 9" xfId="322"/>
    <cellStyle name="20% - Accent1 30" xfId="323"/>
    <cellStyle name="20% - Accent1 30 2" xfId="324"/>
    <cellStyle name="20% - Accent1 30 2 2" xfId="325"/>
    <cellStyle name="20% - Accent1 30 2 3" xfId="326"/>
    <cellStyle name="20% - Accent1 30 2 4" xfId="327"/>
    <cellStyle name="20% - Accent1 30 2 5" xfId="328"/>
    <cellStyle name="20% - Accent1 30 3" xfId="329"/>
    <cellStyle name="20% - Accent1 30 3 2" xfId="330"/>
    <cellStyle name="20% - Accent1 30 3 3" xfId="331"/>
    <cellStyle name="20% - Accent1 30 3 4" xfId="332"/>
    <cellStyle name="20% - Accent1 30 3 5" xfId="333"/>
    <cellStyle name="20% - Accent1 30 4" xfId="334"/>
    <cellStyle name="20% - Accent1 30 5" xfId="335"/>
    <cellStyle name="20% - Accent1 30 6" xfId="336"/>
    <cellStyle name="20% - Accent1 30 7" xfId="337"/>
    <cellStyle name="20% - Accent1 31" xfId="338"/>
    <cellStyle name="20% - Accent1 31 2" xfId="339"/>
    <cellStyle name="20% - Accent1 31 2 2" xfId="340"/>
    <cellStyle name="20% - Accent1 31 2 3" xfId="341"/>
    <cellStyle name="20% - Accent1 31 2 4" xfId="342"/>
    <cellStyle name="20% - Accent1 31 2 5" xfId="343"/>
    <cellStyle name="20% - Accent1 31 3" xfId="344"/>
    <cellStyle name="20% - Accent1 31 3 2" xfId="345"/>
    <cellStyle name="20% - Accent1 31 3 3" xfId="346"/>
    <cellStyle name="20% - Accent1 31 3 4" xfId="347"/>
    <cellStyle name="20% - Accent1 31 3 5" xfId="348"/>
    <cellStyle name="20% - Accent1 31 4" xfId="349"/>
    <cellStyle name="20% - Accent1 31 5" xfId="350"/>
    <cellStyle name="20% - Accent1 31 6" xfId="351"/>
    <cellStyle name="20% - Accent1 31 7" xfId="352"/>
    <cellStyle name="20% - Accent1 32" xfId="353"/>
    <cellStyle name="20% - Accent1 32 2" xfId="354"/>
    <cellStyle name="20% - Accent1 32 2 2" xfId="355"/>
    <cellStyle name="20% - Accent1 32 2 3" xfId="356"/>
    <cellStyle name="20% - Accent1 32 2 4" xfId="357"/>
    <cellStyle name="20% - Accent1 32 2 5" xfId="358"/>
    <cellStyle name="20% - Accent1 32 3" xfId="359"/>
    <cellStyle name="20% - Accent1 32 3 2" xfId="360"/>
    <cellStyle name="20% - Accent1 32 3 3" xfId="361"/>
    <cellStyle name="20% - Accent1 32 3 4" xfId="362"/>
    <cellStyle name="20% - Accent1 32 3 5" xfId="363"/>
    <cellStyle name="20% - Accent1 32 4" xfId="364"/>
    <cellStyle name="20% - Accent1 32 5" xfId="365"/>
    <cellStyle name="20% - Accent1 32 6" xfId="366"/>
    <cellStyle name="20% - Accent1 32 7" xfId="367"/>
    <cellStyle name="20% - Accent1 33" xfId="368"/>
    <cellStyle name="20% - Accent1 33 2" xfId="369"/>
    <cellStyle name="20% - Accent1 33 2 2" xfId="370"/>
    <cellStyle name="20% - Accent1 33 2 3" xfId="371"/>
    <cellStyle name="20% - Accent1 33 2 4" xfId="372"/>
    <cellStyle name="20% - Accent1 33 2 5" xfId="373"/>
    <cellStyle name="20% - Accent1 33 3" xfId="374"/>
    <cellStyle name="20% - Accent1 33 3 2" xfId="375"/>
    <cellStyle name="20% - Accent1 33 3 3" xfId="376"/>
    <cellStyle name="20% - Accent1 33 3 4" xfId="377"/>
    <cellStyle name="20% - Accent1 33 3 5" xfId="378"/>
    <cellStyle name="20% - Accent1 33 4" xfId="379"/>
    <cellStyle name="20% - Accent1 33 5" xfId="380"/>
    <cellStyle name="20% - Accent1 33 6" xfId="381"/>
    <cellStyle name="20% - Accent1 33 7" xfId="382"/>
    <cellStyle name="20% - Accent1 34" xfId="383"/>
    <cellStyle name="20% - Accent1 34 2" xfId="384"/>
    <cellStyle name="20% - Accent1 34 2 2" xfId="385"/>
    <cellStyle name="20% - Accent1 34 2 3" xfId="386"/>
    <cellStyle name="20% - Accent1 34 2 4" xfId="387"/>
    <cellStyle name="20% - Accent1 34 2 5" xfId="388"/>
    <cellStyle name="20% - Accent1 34 3" xfId="389"/>
    <cellStyle name="20% - Accent1 34 3 2" xfId="390"/>
    <cellStyle name="20% - Accent1 34 3 3" xfId="391"/>
    <cellStyle name="20% - Accent1 34 3 4" xfId="392"/>
    <cellStyle name="20% - Accent1 34 3 5" xfId="393"/>
    <cellStyle name="20% - Accent1 34 4" xfId="394"/>
    <cellStyle name="20% - Accent1 34 5" xfId="395"/>
    <cellStyle name="20% - Accent1 34 6" xfId="396"/>
    <cellStyle name="20% - Accent1 34 7" xfId="397"/>
    <cellStyle name="20% - Accent1 35" xfId="398"/>
    <cellStyle name="20% - Accent1 35 2" xfId="399"/>
    <cellStyle name="20% - Accent1 35 2 2" xfId="400"/>
    <cellStyle name="20% - Accent1 35 2 3" xfId="401"/>
    <cellStyle name="20% - Accent1 35 2 4" xfId="402"/>
    <cellStyle name="20% - Accent1 35 2 5" xfId="403"/>
    <cellStyle name="20% - Accent1 35 3" xfId="404"/>
    <cellStyle name="20% - Accent1 35 3 2" xfId="405"/>
    <cellStyle name="20% - Accent1 35 3 3" xfId="406"/>
    <cellStyle name="20% - Accent1 35 3 4" xfId="407"/>
    <cellStyle name="20% - Accent1 35 3 5" xfId="408"/>
    <cellStyle name="20% - Accent1 35 4" xfId="409"/>
    <cellStyle name="20% - Accent1 35 5" xfId="410"/>
    <cellStyle name="20% - Accent1 35 6" xfId="411"/>
    <cellStyle name="20% - Accent1 35 7" xfId="412"/>
    <cellStyle name="20% - Accent1 36" xfId="413"/>
    <cellStyle name="20% - Accent1 36 2" xfId="414"/>
    <cellStyle name="20% - Accent1 36 2 2" xfId="415"/>
    <cellStyle name="20% - Accent1 36 2 3" xfId="416"/>
    <cellStyle name="20% - Accent1 36 2 4" xfId="417"/>
    <cellStyle name="20% - Accent1 36 2 5" xfId="418"/>
    <cellStyle name="20% - Accent1 36 3" xfId="419"/>
    <cellStyle name="20% - Accent1 36 3 2" xfId="420"/>
    <cellStyle name="20% - Accent1 36 3 3" xfId="421"/>
    <cellStyle name="20% - Accent1 36 3 4" xfId="422"/>
    <cellStyle name="20% - Accent1 36 3 5" xfId="423"/>
    <cellStyle name="20% - Accent1 36 4" xfId="424"/>
    <cellStyle name="20% - Accent1 36 5" xfId="425"/>
    <cellStyle name="20% - Accent1 36 6" xfId="426"/>
    <cellStyle name="20% - Accent1 36 7" xfId="427"/>
    <cellStyle name="20% - Accent1 37" xfId="428"/>
    <cellStyle name="20% - Accent1 37 2" xfId="429"/>
    <cellStyle name="20% - Accent1 37 2 2" xfId="430"/>
    <cellStyle name="20% - Accent1 37 2 3" xfId="431"/>
    <cellStyle name="20% - Accent1 37 2 4" xfId="432"/>
    <cellStyle name="20% - Accent1 37 2 5" xfId="433"/>
    <cellStyle name="20% - Accent1 37 3" xfId="434"/>
    <cellStyle name="20% - Accent1 37 3 2" xfId="435"/>
    <cellStyle name="20% - Accent1 37 3 3" xfId="436"/>
    <cellStyle name="20% - Accent1 37 3 4" xfId="437"/>
    <cellStyle name="20% - Accent1 37 3 5" xfId="438"/>
    <cellStyle name="20% - Accent1 37 4" xfId="439"/>
    <cellStyle name="20% - Accent1 37 5" xfId="440"/>
    <cellStyle name="20% - Accent1 37 6" xfId="441"/>
    <cellStyle name="20% - Accent1 37 7" xfId="442"/>
    <cellStyle name="20% - Accent1 38" xfId="443"/>
    <cellStyle name="20% - Accent1 38 2" xfId="444"/>
    <cellStyle name="20% - Accent1 38 2 2" xfId="445"/>
    <cellStyle name="20% - Accent1 38 2 3" xfId="446"/>
    <cellStyle name="20% - Accent1 38 2 4" xfId="447"/>
    <cellStyle name="20% - Accent1 38 2 5" xfId="448"/>
    <cellStyle name="20% - Accent1 38 3" xfId="449"/>
    <cellStyle name="20% - Accent1 38 3 2" xfId="450"/>
    <cellStyle name="20% - Accent1 38 3 3" xfId="451"/>
    <cellStyle name="20% - Accent1 38 3 4" xfId="452"/>
    <cellStyle name="20% - Accent1 38 3 5" xfId="453"/>
    <cellStyle name="20% - Accent1 38 4" xfId="454"/>
    <cellStyle name="20% - Accent1 38 5" xfId="455"/>
    <cellStyle name="20% - Accent1 38 6" xfId="456"/>
    <cellStyle name="20% - Accent1 38 7" xfId="457"/>
    <cellStyle name="20% - Accent1 39" xfId="458"/>
    <cellStyle name="20% - Accent1 39 2" xfId="459"/>
    <cellStyle name="20% - Accent1 39 2 2" xfId="460"/>
    <cellStyle name="20% - Accent1 39 2 3" xfId="461"/>
    <cellStyle name="20% - Accent1 39 2 4" xfId="462"/>
    <cellStyle name="20% - Accent1 39 2 5" xfId="463"/>
    <cellStyle name="20% - Accent1 39 3" xfId="464"/>
    <cellStyle name="20% - Accent1 39 3 2" xfId="465"/>
    <cellStyle name="20% - Accent1 39 3 3" xfId="466"/>
    <cellStyle name="20% - Accent1 39 3 4" xfId="467"/>
    <cellStyle name="20% - Accent1 39 3 5" xfId="468"/>
    <cellStyle name="20% - Accent1 39 4" xfId="469"/>
    <cellStyle name="20% - Accent1 39 5" xfId="470"/>
    <cellStyle name="20% - Accent1 39 6" xfId="471"/>
    <cellStyle name="20% - Accent1 39 7" xfId="472"/>
    <cellStyle name="20% - Accent1 4" xfId="473"/>
    <cellStyle name="20% - Accent1 4 10" xfId="474"/>
    <cellStyle name="20% - Accent1 4 11" xfId="475"/>
    <cellStyle name="20% - Accent1 4 12" xfId="476"/>
    <cellStyle name="20% - Accent1 4 13" xfId="477"/>
    <cellStyle name="20% - Accent1 4 14" xfId="478"/>
    <cellStyle name="20% - Accent1 4 15" xfId="479"/>
    <cellStyle name="20% - Accent1 4 16" xfId="480"/>
    <cellStyle name="20% - Accent1 4 17" xfId="481"/>
    <cellStyle name="20% - Accent1 4 18" xfId="482"/>
    <cellStyle name="20% - Accent1 4 19" xfId="483"/>
    <cellStyle name="20% - Accent1 4 2" xfId="484"/>
    <cellStyle name="20% - Accent1 4 20" xfId="485"/>
    <cellStyle name="20% - Accent1 4 21" xfId="486"/>
    <cellStyle name="20% - Accent1 4 22" xfId="487"/>
    <cellStyle name="20% - Accent1 4 23" xfId="488"/>
    <cellStyle name="20% - Accent1 4 24" xfId="489"/>
    <cellStyle name="20% - Accent1 4 25" xfId="490"/>
    <cellStyle name="20% - Accent1 4 26" xfId="491"/>
    <cellStyle name="20% - Accent1 4 27" xfId="492"/>
    <cellStyle name="20% - Accent1 4 28" xfId="493"/>
    <cellStyle name="20% - Accent1 4 29" xfId="494"/>
    <cellStyle name="20% - Accent1 4 3" xfId="495"/>
    <cellStyle name="20% - Accent1 4 30" xfId="496"/>
    <cellStyle name="20% - Accent1 4 31" xfId="497"/>
    <cellStyle name="20% - Accent1 4 32" xfId="498"/>
    <cellStyle name="20% - Accent1 4 33" xfId="499"/>
    <cellStyle name="20% - Accent1 4 34" xfId="500"/>
    <cellStyle name="20% - Accent1 4 4" xfId="501"/>
    <cellStyle name="20% - Accent1 4 5" xfId="502"/>
    <cellStyle name="20% - Accent1 4 6" xfId="503"/>
    <cellStyle name="20% - Accent1 4 7" xfId="504"/>
    <cellStyle name="20% - Accent1 4 8" xfId="505"/>
    <cellStyle name="20% - Accent1 4 9" xfId="506"/>
    <cellStyle name="20% - Accent1 40" xfId="507"/>
    <cellStyle name="20% - Accent1 40 2" xfId="508"/>
    <cellStyle name="20% - Accent1 40 2 2" xfId="509"/>
    <cellStyle name="20% - Accent1 40 2 3" xfId="510"/>
    <cellStyle name="20% - Accent1 40 2 4" xfId="511"/>
    <cellStyle name="20% - Accent1 40 2 5" xfId="512"/>
    <cellStyle name="20% - Accent1 40 3" xfId="513"/>
    <cellStyle name="20% - Accent1 40 3 2" xfId="514"/>
    <cellStyle name="20% - Accent1 40 3 3" xfId="515"/>
    <cellStyle name="20% - Accent1 40 3 4" xfId="516"/>
    <cellStyle name="20% - Accent1 40 3 5" xfId="517"/>
    <cellStyle name="20% - Accent1 40 4" xfId="518"/>
    <cellStyle name="20% - Accent1 40 5" xfId="519"/>
    <cellStyle name="20% - Accent1 40 6" xfId="520"/>
    <cellStyle name="20% - Accent1 40 7" xfId="521"/>
    <cellStyle name="20% - Accent1 41" xfId="522"/>
    <cellStyle name="20% - Accent1 41 2" xfId="523"/>
    <cellStyle name="20% - Accent1 41 2 2" xfId="524"/>
    <cellStyle name="20% - Accent1 41 2 3" xfId="525"/>
    <cellStyle name="20% - Accent1 41 2 4" xfId="526"/>
    <cellStyle name="20% - Accent1 41 2 5" xfId="527"/>
    <cellStyle name="20% - Accent1 41 3" xfId="528"/>
    <cellStyle name="20% - Accent1 41 3 2" xfId="529"/>
    <cellStyle name="20% - Accent1 41 3 3" xfId="530"/>
    <cellStyle name="20% - Accent1 41 3 4" xfId="531"/>
    <cellStyle name="20% - Accent1 41 3 5" xfId="532"/>
    <cellStyle name="20% - Accent1 41 4" xfId="533"/>
    <cellStyle name="20% - Accent1 41 5" xfId="534"/>
    <cellStyle name="20% - Accent1 41 6" xfId="535"/>
    <cellStyle name="20% - Accent1 41 7" xfId="536"/>
    <cellStyle name="20% - Accent1 42" xfId="537"/>
    <cellStyle name="20% - Accent1 42 2" xfId="538"/>
    <cellStyle name="20% - Accent1 42 2 2" xfId="539"/>
    <cellStyle name="20% - Accent1 42 2 3" xfId="540"/>
    <cellStyle name="20% - Accent1 42 2 4" xfId="541"/>
    <cellStyle name="20% - Accent1 42 2 5" xfId="542"/>
    <cellStyle name="20% - Accent1 42 3" xfId="543"/>
    <cellStyle name="20% - Accent1 42 3 2" xfId="544"/>
    <cellStyle name="20% - Accent1 42 3 3" xfId="545"/>
    <cellStyle name="20% - Accent1 42 3 4" xfId="546"/>
    <cellStyle name="20% - Accent1 42 3 5" xfId="547"/>
    <cellStyle name="20% - Accent1 42 4" xfId="548"/>
    <cellStyle name="20% - Accent1 42 5" xfId="549"/>
    <cellStyle name="20% - Accent1 42 6" xfId="550"/>
    <cellStyle name="20% - Accent1 42 7" xfId="551"/>
    <cellStyle name="20% - Accent1 43" xfId="552"/>
    <cellStyle name="20% - Accent1 43 2" xfId="553"/>
    <cellStyle name="20% - Accent1 43 2 2" xfId="554"/>
    <cellStyle name="20% - Accent1 43 2 3" xfId="555"/>
    <cellStyle name="20% - Accent1 43 2 4" xfId="556"/>
    <cellStyle name="20% - Accent1 43 2 5" xfId="557"/>
    <cellStyle name="20% - Accent1 43 3" xfId="558"/>
    <cellStyle name="20% - Accent1 43 3 2" xfId="559"/>
    <cellStyle name="20% - Accent1 43 3 3" xfId="560"/>
    <cellStyle name="20% - Accent1 43 3 4" xfId="561"/>
    <cellStyle name="20% - Accent1 43 3 5" xfId="562"/>
    <cellStyle name="20% - Accent1 43 4" xfId="563"/>
    <cellStyle name="20% - Accent1 43 5" xfId="564"/>
    <cellStyle name="20% - Accent1 43 6" xfId="565"/>
    <cellStyle name="20% - Accent1 43 7" xfId="566"/>
    <cellStyle name="20% - Accent1 44" xfId="567"/>
    <cellStyle name="20% - Accent1 44 2" xfId="568"/>
    <cellStyle name="20% - Accent1 44 2 2" xfId="569"/>
    <cellStyle name="20% - Accent1 44 2 3" xfId="570"/>
    <cellStyle name="20% - Accent1 44 2 4" xfId="571"/>
    <cellStyle name="20% - Accent1 44 2 5" xfId="572"/>
    <cellStyle name="20% - Accent1 44 3" xfId="573"/>
    <cellStyle name="20% - Accent1 44 3 2" xfId="574"/>
    <cellStyle name="20% - Accent1 44 3 3" xfId="575"/>
    <cellStyle name="20% - Accent1 44 3 4" xfId="576"/>
    <cellStyle name="20% - Accent1 44 3 5" xfId="577"/>
    <cellStyle name="20% - Accent1 44 4" xfId="578"/>
    <cellStyle name="20% - Accent1 44 5" xfId="579"/>
    <cellStyle name="20% - Accent1 44 6" xfId="580"/>
    <cellStyle name="20% - Accent1 44 7" xfId="581"/>
    <cellStyle name="20% - Accent1 45" xfId="582"/>
    <cellStyle name="20% - Accent1 45 2" xfId="583"/>
    <cellStyle name="20% - Accent1 45 2 2" xfId="584"/>
    <cellStyle name="20% - Accent1 45 2 3" xfId="585"/>
    <cellStyle name="20% - Accent1 45 2 4" xfId="586"/>
    <cellStyle name="20% - Accent1 45 2 5" xfId="587"/>
    <cellStyle name="20% - Accent1 45 3" xfId="588"/>
    <cellStyle name="20% - Accent1 45 3 2" xfId="589"/>
    <cellStyle name="20% - Accent1 45 3 3" xfId="590"/>
    <cellStyle name="20% - Accent1 45 3 4" xfId="591"/>
    <cellStyle name="20% - Accent1 45 3 5" xfId="592"/>
    <cellStyle name="20% - Accent1 45 4" xfId="593"/>
    <cellStyle name="20% - Accent1 45 5" xfId="594"/>
    <cellStyle name="20% - Accent1 45 6" xfId="595"/>
    <cellStyle name="20% - Accent1 45 7" xfId="596"/>
    <cellStyle name="20% - Accent1 46" xfId="597"/>
    <cellStyle name="20% - Accent1 46 2" xfId="598"/>
    <cellStyle name="20% - Accent1 46 2 2" xfId="599"/>
    <cellStyle name="20% - Accent1 46 2 3" xfId="600"/>
    <cellStyle name="20% - Accent1 46 2 4" xfId="601"/>
    <cellStyle name="20% - Accent1 46 2 5" xfId="602"/>
    <cellStyle name="20% - Accent1 46 3" xfId="603"/>
    <cellStyle name="20% - Accent1 46 3 2" xfId="604"/>
    <cellStyle name="20% - Accent1 46 3 3" xfId="605"/>
    <cellStyle name="20% - Accent1 46 3 4" xfId="606"/>
    <cellStyle name="20% - Accent1 46 3 5" xfId="607"/>
    <cellStyle name="20% - Accent1 46 4" xfId="608"/>
    <cellStyle name="20% - Accent1 46 5" xfId="609"/>
    <cellStyle name="20% - Accent1 46 6" xfId="610"/>
    <cellStyle name="20% - Accent1 46 7" xfId="611"/>
    <cellStyle name="20% - Accent1 47" xfId="612"/>
    <cellStyle name="20% - Accent1 47 2" xfId="613"/>
    <cellStyle name="20% - Accent1 47 3" xfId="614"/>
    <cellStyle name="20% - Accent1 47 4" xfId="615"/>
    <cellStyle name="20% - Accent1 47 5" xfId="616"/>
    <cellStyle name="20% - Accent1 48" xfId="617"/>
    <cellStyle name="20% - Accent1 48 2" xfId="618"/>
    <cellStyle name="20% - Accent1 48 3" xfId="619"/>
    <cellStyle name="20% - Accent1 48 4" xfId="620"/>
    <cellStyle name="20% - Accent1 48 5" xfId="621"/>
    <cellStyle name="20% - Accent1 49" xfId="622"/>
    <cellStyle name="20% - Accent1 49 2" xfId="623"/>
    <cellStyle name="20% - Accent1 49 3" xfId="624"/>
    <cellStyle name="20% - Accent1 49 4" xfId="625"/>
    <cellStyle name="20% - Accent1 49 5" xfId="626"/>
    <cellStyle name="20% - Accent1 5" xfId="627"/>
    <cellStyle name="20% - Accent1 5 10" xfId="628"/>
    <cellStyle name="20% - Accent1 5 11" xfId="629"/>
    <cellStyle name="20% - Accent1 5 12" xfId="630"/>
    <cellStyle name="20% - Accent1 5 13" xfId="631"/>
    <cellStyle name="20% - Accent1 5 14" xfId="632"/>
    <cellStyle name="20% - Accent1 5 15" xfId="633"/>
    <cellStyle name="20% - Accent1 5 16" xfId="634"/>
    <cellStyle name="20% - Accent1 5 2" xfId="635"/>
    <cellStyle name="20% - Accent1 5 3" xfId="636"/>
    <cellStyle name="20% - Accent1 5 4" xfId="637"/>
    <cellStyle name="20% - Accent1 5 5" xfId="638"/>
    <cellStyle name="20% - Accent1 5 6" xfId="639"/>
    <cellStyle name="20% - Accent1 5 7" xfId="640"/>
    <cellStyle name="20% - Accent1 5 8" xfId="641"/>
    <cellStyle name="20% - Accent1 5 9" xfId="642"/>
    <cellStyle name="20% - Accent1 50" xfId="643"/>
    <cellStyle name="20% - Accent1 50 2" xfId="644"/>
    <cellStyle name="20% - Accent1 50 3" xfId="645"/>
    <cellStyle name="20% - Accent1 50 4" xfId="646"/>
    <cellStyle name="20% - Accent1 50 5" xfId="647"/>
    <cellStyle name="20% - Accent1 51" xfId="648"/>
    <cellStyle name="20% - Accent1 51 2" xfId="649"/>
    <cellStyle name="20% - Accent1 51 3" xfId="650"/>
    <cellStyle name="20% - Accent1 51 4" xfId="651"/>
    <cellStyle name="20% - Accent1 51 5" xfId="652"/>
    <cellStyle name="20% - Accent1 52" xfId="653"/>
    <cellStyle name="20% - Accent1 52 2" xfId="654"/>
    <cellStyle name="20% - Accent1 52 3" xfId="655"/>
    <cellStyle name="20% - Accent1 52 4" xfId="656"/>
    <cellStyle name="20% - Accent1 52 5" xfId="657"/>
    <cellStyle name="20% - Accent1 53" xfId="658"/>
    <cellStyle name="20% - Accent1 53 2" xfId="659"/>
    <cellStyle name="20% - Accent1 53 3" xfId="660"/>
    <cellStyle name="20% - Accent1 53 4" xfId="661"/>
    <cellStyle name="20% - Accent1 53 5" xfId="662"/>
    <cellStyle name="20% - Accent1 54" xfId="663"/>
    <cellStyle name="20% - Accent1 54 2" xfId="664"/>
    <cellStyle name="20% - Accent1 54 3" xfId="665"/>
    <cellStyle name="20% - Accent1 54 4" xfId="666"/>
    <cellStyle name="20% - Accent1 54 5" xfId="667"/>
    <cellStyle name="20% - Accent1 55" xfId="668"/>
    <cellStyle name="20% - Accent1 55 2" xfId="669"/>
    <cellStyle name="20% - Accent1 55 3" xfId="670"/>
    <cellStyle name="20% - Accent1 55 4" xfId="671"/>
    <cellStyle name="20% - Accent1 55 5" xfId="672"/>
    <cellStyle name="20% - Accent1 56" xfId="673"/>
    <cellStyle name="20% - Accent1 56 2" xfId="674"/>
    <cellStyle name="20% - Accent1 56 3" xfId="675"/>
    <cellStyle name="20% - Accent1 56 4" xfId="676"/>
    <cellStyle name="20% - Accent1 56 5" xfId="677"/>
    <cellStyle name="20% - Accent1 57" xfId="678"/>
    <cellStyle name="20% - Accent1 57 2" xfId="679"/>
    <cellStyle name="20% - Accent1 57 3" xfId="680"/>
    <cellStyle name="20% - Accent1 57 4" xfId="681"/>
    <cellStyle name="20% - Accent1 57 5" xfId="682"/>
    <cellStyle name="20% - Accent1 58" xfId="683"/>
    <cellStyle name="20% - Accent1 58 2" xfId="684"/>
    <cellStyle name="20% - Accent1 58 3" xfId="685"/>
    <cellStyle name="20% - Accent1 58 4" xfId="686"/>
    <cellStyle name="20% - Accent1 58 5" xfId="687"/>
    <cellStyle name="20% - Accent1 59" xfId="688"/>
    <cellStyle name="20% - Accent1 59 2" xfId="689"/>
    <cellStyle name="20% - Accent1 59 3" xfId="690"/>
    <cellStyle name="20% - Accent1 59 4" xfId="691"/>
    <cellStyle name="20% - Accent1 59 5" xfId="692"/>
    <cellStyle name="20% - Accent1 6" xfId="693"/>
    <cellStyle name="20% - Accent1 6 10" xfId="694"/>
    <cellStyle name="20% - Accent1 6 11" xfId="695"/>
    <cellStyle name="20% - Accent1 6 2" xfId="696"/>
    <cellStyle name="20% - Accent1 6 3" xfId="697"/>
    <cellStyle name="20% - Accent1 6 4" xfId="698"/>
    <cellStyle name="20% - Accent1 6 5" xfId="699"/>
    <cellStyle name="20% - Accent1 6 6" xfId="700"/>
    <cellStyle name="20% - Accent1 6 7" xfId="701"/>
    <cellStyle name="20% - Accent1 6 8" xfId="702"/>
    <cellStyle name="20% - Accent1 6 9" xfId="703"/>
    <cellStyle name="20% - Accent1 60" xfId="704"/>
    <cellStyle name="20% - Accent1 60 2" xfId="705"/>
    <cellStyle name="20% - Accent1 60 3" xfId="706"/>
    <cellStyle name="20% - Accent1 60 4" xfId="707"/>
    <cellStyle name="20% - Accent1 60 5" xfId="708"/>
    <cellStyle name="20% - Accent1 61" xfId="709"/>
    <cellStyle name="20% - Accent1 61 2" xfId="710"/>
    <cellStyle name="20% - Accent1 61 3" xfId="711"/>
    <cellStyle name="20% - Accent1 61 4" xfId="712"/>
    <cellStyle name="20% - Accent1 61 5" xfId="713"/>
    <cellStyle name="20% - Accent1 62" xfId="714"/>
    <cellStyle name="20% - Accent1 62 2" xfId="715"/>
    <cellStyle name="20% - Accent1 62 3" xfId="716"/>
    <cellStyle name="20% - Accent1 62 4" xfId="717"/>
    <cellStyle name="20% - Accent1 62 5" xfId="718"/>
    <cellStyle name="20% - Accent1 63" xfId="719"/>
    <cellStyle name="20% - Accent1 7" xfId="720"/>
    <cellStyle name="20% - Accent1 7 10" xfId="721"/>
    <cellStyle name="20% - Accent1 7 11" xfId="722"/>
    <cellStyle name="20% - Accent1 7 2" xfId="723"/>
    <cellStyle name="20% - Accent1 7 3" xfId="724"/>
    <cellStyle name="20% - Accent1 7 4" xfId="725"/>
    <cellStyle name="20% - Accent1 7 5" xfId="726"/>
    <cellStyle name="20% - Accent1 7 6" xfId="727"/>
    <cellStyle name="20% - Accent1 7 7" xfId="728"/>
    <cellStyle name="20% - Accent1 7 8" xfId="729"/>
    <cellStyle name="20% - Accent1 7 9" xfId="730"/>
    <cellStyle name="20% - Accent1 8" xfId="731"/>
    <cellStyle name="20% - Accent1 8 10" xfId="732"/>
    <cellStyle name="20% - Accent1 8 11" xfId="733"/>
    <cellStyle name="20% - Accent1 8 2" xfId="734"/>
    <cellStyle name="20% - Accent1 8 3" xfId="735"/>
    <cellStyle name="20% - Accent1 8 4" xfId="736"/>
    <cellStyle name="20% - Accent1 8 5" xfId="737"/>
    <cellStyle name="20% - Accent1 8 6" xfId="738"/>
    <cellStyle name="20% - Accent1 8 7" xfId="739"/>
    <cellStyle name="20% - Accent1 8 8" xfId="740"/>
    <cellStyle name="20% - Accent1 8 9" xfId="741"/>
    <cellStyle name="20% - Accent1 9" xfId="742"/>
    <cellStyle name="20% - Accent1 9 10" xfId="743"/>
    <cellStyle name="20% - Accent1 9 11" xfId="744"/>
    <cellStyle name="20% - Accent1 9 2" xfId="745"/>
    <cellStyle name="20% - Accent1 9 3" xfId="746"/>
    <cellStyle name="20% - Accent1 9 4" xfId="747"/>
    <cellStyle name="20% - Accent1 9 5" xfId="748"/>
    <cellStyle name="20% - Accent1 9 6" xfId="749"/>
    <cellStyle name="20% - Accent1 9 7" xfId="750"/>
    <cellStyle name="20% - Accent1 9 8" xfId="751"/>
    <cellStyle name="20% - Accent1 9 9" xfId="752"/>
    <cellStyle name="20% - Accent2" xfId="753" builtinId="34" customBuiltin="1"/>
    <cellStyle name="20% - Accent2 10" xfId="754"/>
    <cellStyle name="20% - Accent2 10 10" xfId="755"/>
    <cellStyle name="20% - Accent2 10 11" xfId="756"/>
    <cellStyle name="20% - Accent2 10 2" xfId="757"/>
    <cellStyle name="20% - Accent2 10 3" xfId="758"/>
    <cellStyle name="20% - Accent2 10 4" xfId="759"/>
    <cellStyle name="20% - Accent2 10 5" xfId="760"/>
    <cellStyle name="20% - Accent2 10 6" xfId="761"/>
    <cellStyle name="20% - Accent2 10 7" xfId="762"/>
    <cellStyle name="20% - Accent2 10 8" xfId="763"/>
    <cellStyle name="20% - Accent2 10 9" xfId="764"/>
    <cellStyle name="20% - Accent2 11" xfId="765"/>
    <cellStyle name="20% - Accent2 12" xfId="766"/>
    <cellStyle name="20% - Accent2 13" xfId="767"/>
    <cellStyle name="20% - Accent2 14" xfId="768"/>
    <cellStyle name="20% - Accent2 15" xfId="769"/>
    <cellStyle name="20% - Accent2 16" xfId="770"/>
    <cellStyle name="20% - Accent2 16 2" xfId="771"/>
    <cellStyle name="20% - Accent2 16 2 2" xfId="772"/>
    <cellStyle name="20% - Accent2 16 2 3" xfId="773"/>
    <cellStyle name="20% - Accent2 16 2 4" xfId="774"/>
    <cellStyle name="20% - Accent2 16 2 5" xfId="775"/>
    <cellStyle name="20% - Accent2 16 3" xfId="776"/>
    <cellStyle name="20% - Accent2 16 3 2" xfId="777"/>
    <cellStyle name="20% - Accent2 16 3 3" xfId="778"/>
    <cellStyle name="20% - Accent2 16 3 4" xfId="779"/>
    <cellStyle name="20% - Accent2 16 3 5" xfId="780"/>
    <cellStyle name="20% - Accent2 16 4" xfId="781"/>
    <cellStyle name="20% - Accent2 16 5" xfId="782"/>
    <cellStyle name="20% - Accent2 16 6" xfId="783"/>
    <cellStyle name="20% - Accent2 16 7" xfId="784"/>
    <cellStyle name="20% - Accent2 17" xfId="785"/>
    <cellStyle name="20% - Accent2 17 2" xfId="786"/>
    <cellStyle name="20% - Accent2 17 2 2" xfId="787"/>
    <cellStyle name="20% - Accent2 17 2 3" xfId="788"/>
    <cellStyle name="20% - Accent2 17 2 4" xfId="789"/>
    <cellStyle name="20% - Accent2 17 2 5" xfId="790"/>
    <cellStyle name="20% - Accent2 17 3" xfId="791"/>
    <cellStyle name="20% - Accent2 17 3 2" xfId="792"/>
    <cellStyle name="20% - Accent2 17 3 3" xfId="793"/>
    <cellStyle name="20% - Accent2 17 3 4" xfId="794"/>
    <cellStyle name="20% - Accent2 17 3 5" xfId="795"/>
    <cellStyle name="20% - Accent2 17 4" xfId="796"/>
    <cellStyle name="20% - Accent2 17 5" xfId="797"/>
    <cellStyle name="20% - Accent2 17 6" xfId="798"/>
    <cellStyle name="20% - Accent2 17 7" xfId="799"/>
    <cellStyle name="20% - Accent2 18" xfId="800"/>
    <cellStyle name="20% - Accent2 18 2" xfId="801"/>
    <cellStyle name="20% - Accent2 18 2 2" xfId="802"/>
    <cellStyle name="20% - Accent2 18 2 3" xfId="803"/>
    <cellStyle name="20% - Accent2 18 2 4" xfId="804"/>
    <cellStyle name="20% - Accent2 18 2 5" xfId="805"/>
    <cellStyle name="20% - Accent2 18 3" xfId="806"/>
    <cellStyle name="20% - Accent2 18 3 2" xfId="807"/>
    <cellStyle name="20% - Accent2 18 3 3" xfId="808"/>
    <cellStyle name="20% - Accent2 18 3 4" xfId="809"/>
    <cellStyle name="20% - Accent2 18 3 5" xfId="810"/>
    <cellStyle name="20% - Accent2 18 4" xfId="811"/>
    <cellStyle name="20% - Accent2 18 5" xfId="812"/>
    <cellStyle name="20% - Accent2 18 6" xfId="813"/>
    <cellStyle name="20% - Accent2 18 7" xfId="814"/>
    <cellStyle name="20% - Accent2 19" xfId="815"/>
    <cellStyle name="20% - Accent2 19 2" xfId="816"/>
    <cellStyle name="20% - Accent2 19 2 2" xfId="817"/>
    <cellStyle name="20% - Accent2 19 2 3" xfId="818"/>
    <cellStyle name="20% - Accent2 19 2 4" xfId="819"/>
    <cellStyle name="20% - Accent2 19 2 5" xfId="820"/>
    <cellStyle name="20% - Accent2 19 3" xfId="821"/>
    <cellStyle name="20% - Accent2 19 3 2" xfId="822"/>
    <cellStyle name="20% - Accent2 19 3 3" xfId="823"/>
    <cellStyle name="20% - Accent2 19 3 4" xfId="824"/>
    <cellStyle name="20% - Accent2 19 3 5" xfId="825"/>
    <cellStyle name="20% - Accent2 19 4" xfId="826"/>
    <cellStyle name="20% - Accent2 19 5" xfId="827"/>
    <cellStyle name="20% - Accent2 19 6" xfId="828"/>
    <cellStyle name="20% - Accent2 19 7" xfId="829"/>
    <cellStyle name="20% - Accent2 2" xfId="830"/>
    <cellStyle name="20% - Accent2 2 10" xfId="831"/>
    <cellStyle name="20% - Accent2 2 11" xfId="832"/>
    <cellStyle name="20% - Accent2 2 12" xfId="833"/>
    <cellStyle name="20% - Accent2 2 13" xfId="834"/>
    <cellStyle name="20% - Accent2 2 14" xfId="835"/>
    <cellStyle name="20% - Accent2 2 15" xfId="836"/>
    <cellStyle name="20% - Accent2 2 16" xfId="837"/>
    <cellStyle name="20% - Accent2 2 17" xfId="838"/>
    <cellStyle name="20% - Accent2 2 18" xfId="839"/>
    <cellStyle name="20% - Accent2 2 19" xfId="840"/>
    <cellStyle name="20% - Accent2 2 2" xfId="841"/>
    <cellStyle name="20% - Accent2 2 20" xfId="842"/>
    <cellStyle name="20% - Accent2 2 21" xfId="843"/>
    <cellStyle name="20% - Accent2 2 22" xfId="844"/>
    <cellStyle name="20% - Accent2 2 23" xfId="845"/>
    <cellStyle name="20% - Accent2 2 24" xfId="846"/>
    <cellStyle name="20% - Accent2 2 25" xfId="847"/>
    <cellStyle name="20% - Accent2 2 26" xfId="848"/>
    <cellStyle name="20% - Accent2 2 27" xfId="849"/>
    <cellStyle name="20% - Accent2 2 28" xfId="850"/>
    <cellStyle name="20% - Accent2 2 29" xfId="851"/>
    <cellStyle name="20% - Accent2 2 3" xfId="852"/>
    <cellStyle name="20% - Accent2 2 30" xfId="853"/>
    <cellStyle name="20% - Accent2 2 31" xfId="854"/>
    <cellStyle name="20% - Accent2 2 32" xfId="855"/>
    <cellStyle name="20% - Accent2 2 33" xfId="856"/>
    <cellStyle name="20% - Accent2 2 34" xfId="857"/>
    <cellStyle name="20% - Accent2 2 35" xfId="858"/>
    <cellStyle name="20% - Accent2 2 35 2" xfId="859"/>
    <cellStyle name="20% - Accent2 2 35 3" xfId="860"/>
    <cellStyle name="20% - Accent2 2 35 4" xfId="861"/>
    <cellStyle name="20% - Accent2 2 35 5" xfId="862"/>
    <cellStyle name="20% - Accent2 2 36" xfId="863"/>
    <cellStyle name="20% - Accent2 2 37" xfId="864"/>
    <cellStyle name="20% - Accent2 2 38" xfId="865"/>
    <cellStyle name="20% - Accent2 2 4" xfId="866"/>
    <cellStyle name="20% - Accent2 2 5" xfId="867"/>
    <cellStyle name="20% - Accent2 2 6" xfId="868"/>
    <cellStyle name="20% - Accent2 2 7" xfId="869"/>
    <cellStyle name="20% - Accent2 2 8" xfId="870"/>
    <cellStyle name="20% - Accent2 2 8 10" xfId="871"/>
    <cellStyle name="20% - Accent2 2 8 11" xfId="872"/>
    <cellStyle name="20% - Accent2 2 8 2" xfId="873"/>
    <cellStyle name="20% - Accent2 2 8 2 2" xfId="874"/>
    <cellStyle name="20% - Accent2 2 8 2 3" xfId="875"/>
    <cellStyle name="20% - Accent2 2 8 2 4" xfId="876"/>
    <cellStyle name="20% - Accent2 2 8 2 5" xfId="877"/>
    <cellStyle name="20% - Accent2 2 8 3" xfId="878"/>
    <cellStyle name="20% - Accent2 2 8 3 2" xfId="879"/>
    <cellStyle name="20% - Accent2 2 8 3 3" xfId="880"/>
    <cellStyle name="20% - Accent2 2 8 3 4" xfId="881"/>
    <cellStyle name="20% - Accent2 2 8 3 5" xfId="882"/>
    <cellStyle name="20% - Accent2 2 8 4" xfId="883"/>
    <cellStyle name="20% - Accent2 2 8 5" xfId="884"/>
    <cellStyle name="20% - Accent2 2 8 6" xfId="885"/>
    <cellStyle name="20% - Accent2 2 8 7" xfId="886"/>
    <cellStyle name="20% - Accent2 2 8 8" xfId="887"/>
    <cellStyle name="20% - Accent2 2 8 9" xfId="888"/>
    <cellStyle name="20% - Accent2 2 9" xfId="889"/>
    <cellStyle name="20% - Accent2 2 9 2" xfId="890"/>
    <cellStyle name="20% - Accent2 20" xfId="891"/>
    <cellStyle name="20% - Accent2 20 2" xfId="892"/>
    <cellStyle name="20% - Accent2 20 2 2" xfId="893"/>
    <cellStyle name="20% - Accent2 20 2 3" xfId="894"/>
    <cellStyle name="20% - Accent2 20 2 4" xfId="895"/>
    <cellStyle name="20% - Accent2 20 2 5" xfId="896"/>
    <cellStyle name="20% - Accent2 20 3" xfId="897"/>
    <cellStyle name="20% - Accent2 20 3 2" xfId="898"/>
    <cellStyle name="20% - Accent2 20 3 3" xfId="899"/>
    <cellStyle name="20% - Accent2 20 3 4" xfId="900"/>
    <cellStyle name="20% - Accent2 20 3 5" xfId="901"/>
    <cellStyle name="20% - Accent2 20 4" xfId="902"/>
    <cellStyle name="20% - Accent2 20 5" xfId="903"/>
    <cellStyle name="20% - Accent2 20 6" xfId="904"/>
    <cellStyle name="20% - Accent2 20 7" xfId="905"/>
    <cellStyle name="20% - Accent2 21" xfId="906"/>
    <cellStyle name="20% - Accent2 21 2" xfId="907"/>
    <cellStyle name="20% - Accent2 21 2 2" xfId="908"/>
    <cellStyle name="20% - Accent2 21 2 3" xfId="909"/>
    <cellStyle name="20% - Accent2 21 2 4" xfId="910"/>
    <cellStyle name="20% - Accent2 21 2 5" xfId="911"/>
    <cellStyle name="20% - Accent2 21 3" xfId="912"/>
    <cellStyle name="20% - Accent2 21 3 2" xfId="913"/>
    <cellStyle name="20% - Accent2 21 3 3" xfId="914"/>
    <cellStyle name="20% - Accent2 21 3 4" xfId="915"/>
    <cellStyle name="20% - Accent2 21 3 5" xfId="916"/>
    <cellStyle name="20% - Accent2 21 4" xfId="917"/>
    <cellStyle name="20% - Accent2 21 5" xfId="918"/>
    <cellStyle name="20% - Accent2 21 6" xfId="919"/>
    <cellStyle name="20% - Accent2 21 7" xfId="920"/>
    <cellStyle name="20% - Accent2 22" xfId="921"/>
    <cellStyle name="20% - Accent2 22 2" xfId="922"/>
    <cellStyle name="20% - Accent2 22 2 2" xfId="923"/>
    <cellStyle name="20% - Accent2 22 2 3" xfId="924"/>
    <cellStyle name="20% - Accent2 22 2 4" xfId="925"/>
    <cellStyle name="20% - Accent2 22 2 5" xfId="926"/>
    <cellStyle name="20% - Accent2 22 3" xfId="927"/>
    <cellStyle name="20% - Accent2 22 3 2" xfId="928"/>
    <cellStyle name="20% - Accent2 22 3 3" xfId="929"/>
    <cellStyle name="20% - Accent2 22 3 4" xfId="930"/>
    <cellStyle name="20% - Accent2 22 3 5" xfId="931"/>
    <cellStyle name="20% - Accent2 22 4" xfId="932"/>
    <cellStyle name="20% - Accent2 22 5" xfId="933"/>
    <cellStyle name="20% - Accent2 22 6" xfId="934"/>
    <cellStyle name="20% - Accent2 22 7" xfId="935"/>
    <cellStyle name="20% - Accent2 23" xfId="936"/>
    <cellStyle name="20% - Accent2 23 2" xfId="937"/>
    <cellStyle name="20% - Accent2 23 2 2" xfId="938"/>
    <cellStyle name="20% - Accent2 23 2 3" xfId="939"/>
    <cellStyle name="20% - Accent2 23 2 4" xfId="940"/>
    <cellStyle name="20% - Accent2 23 2 5" xfId="941"/>
    <cellStyle name="20% - Accent2 23 3" xfId="942"/>
    <cellStyle name="20% - Accent2 23 3 2" xfId="943"/>
    <cellStyle name="20% - Accent2 23 3 3" xfId="944"/>
    <cellStyle name="20% - Accent2 23 3 4" xfId="945"/>
    <cellStyle name="20% - Accent2 23 3 5" xfId="946"/>
    <cellStyle name="20% - Accent2 23 4" xfId="947"/>
    <cellStyle name="20% - Accent2 23 5" xfId="948"/>
    <cellStyle name="20% - Accent2 23 6" xfId="949"/>
    <cellStyle name="20% - Accent2 23 7" xfId="950"/>
    <cellStyle name="20% - Accent2 24" xfId="951"/>
    <cellStyle name="20% - Accent2 24 2" xfId="952"/>
    <cellStyle name="20% - Accent2 24 2 2" xfId="953"/>
    <cellStyle name="20% - Accent2 24 2 3" xfId="954"/>
    <cellStyle name="20% - Accent2 24 2 4" xfId="955"/>
    <cellStyle name="20% - Accent2 24 2 5" xfId="956"/>
    <cellStyle name="20% - Accent2 24 3" xfId="957"/>
    <cellStyle name="20% - Accent2 24 3 2" xfId="958"/>
    <cellStyle name="20% - Accent2 24 3 3" xfId="959"/>
    <cellStyle name="20% - Accent2 24 3 4" xfId="960"/>
    <cellStyle name="20% - Accent2 24 3 5" xfId="961"/>
    <cellStyle name="20% - Accent2 24 4" xfId="962"/>
    <cellStyle name="20% - Accent2 24 5" xfId="963"/>
    <cellStyle name="20% - Accent2 24 6" xfId="964"/>
    <cellStyle name="20% - Accent2 24 7" xfId="965"/>
    <cellStyle name="20% - Accent2 25" xfId="966"/>
    <cellStyle name="20% - Accent2 25 2" xfId="967"/>
    <cellStyle name="20% - Accent2 25 2 2" xfId="968"/>
    <cellStyle name="20% - Accent2 25 2 3" xfId="969"/>
    <cellStyle name="20% - Accent2 25 2 4" xfId="970"/>
    <cellStyle name="20% - Accent2 25 2 5" xfId="971"/>
    <cellStyle name="20% - Accent2 25 3" xfId="972"/>
    <cellStyle name="20% - Accent2 25 3 2" xfId="973"/>
    <cellStyle name="20% - Accent2 25 3 3" xfId="974"/>
    <cellStyle name="20% - Accent2 25 3 4" xfId="975"/>
    <cellStyle name="20% - Accent2 25 3 5" xfId="976"/>
    <cellStyle name="20% - Accent2 25 4" xfId="977"/>
    <cellStyle name="20% - Accent2 25 5" xfId="978"/>
    <cellStyle name="20% - Accent2 25 6" xfId="979"/>
    <cellStyle name="20% - Accent2 25 7" xfId="980"/>
    <cellStyle name="20% - Accent2 26" xfId="981"/>
    <cellStyle name="20% - Accent2 26 2" xfId="982"/>
    <cellStyle name="20% - Accent2 26 2 2" xfId="983"/>
    <cellStyle name="20% - Accent2 26 2 3" xfId="984"/>
    <cellStyle name="20% - Accent2 26 2 4" xfId="985"/>
    <cellStyle name="20% - Accent2 26 2 5" xfId="986"/>
    <cellStyle name="20% - Accent2 26 3" xfId="987"/>
    <cellStyle name="20% - Accent2 26 3 2" xfId="988"/>
    <cellStyle name="20% - Accent2 26 3 3" xfId="989"/>
    <cellStyle name="20% - Accent2 26 3 4" xfId="990"/>
    <cellStyle name="20% - Accent2 26 3 5" xfId="991"/>
    <cellStyle name="20% - Accent2 26 4" xfId="992"/>
    <cellStyle name="20% - Accent2 26 5" xfId="993"/>
    <cellStyle name="20% - Accent2 26 6" xfId="994"/>
    <cellStyle name="20% - Accent2 26 7" xfId="995"/>
    <cellStyle name="20% - Accent2 27" xfId="996"/>
    <cellStyle name="20% - Accent2 27 2" xfId="997"/>
    <cellStyle name="20% - Accent2 27 2 2" xfId="998"/>
    <cellStyle name="20% - Accent2 27 2 3" xfId="999"/>
    <cellStyle name="20% - Accent2 27 2 4" xfId="1000"/>
    <cellStyle name="20% - Accent2 27 2 5" xfId="1001"/>
    <cellStyle name="20% - Accent2 27 3" xfId="1002"/>
    <cellStyle name="20% - Accent2 27 3 2" xfId="1003"/>
    <cellStyle name="20% - Accent2 27 3 3" xfId="1004"/>
    <cellStyle name="20% - Accent2 27 3 4" xfId="1005"/>
    <cellStyle name="20% - Accent2 27 3 5" xfId="1006"/>
    <cellStyle name="20% - Accent2 27 4" xfId="1007"/>
    <cellStyle name="20% - Accent2 27 5" xfId="1008"/>
    <cellStyle name="20% - Accent2 27 6" xfId="1009"/>
    <cellStyle name="20% - Accent2 27 7" xfId="1010"/>
    <cellStyle name="20% - Accent2 28" xfId="1011"/>
    <cellStyle name="20% - Accent2 28 2" xfId="1012"/>
    <cellStyle name="20% - Accent2 28 2 2" xfId="1013"/>
    <cellStyle name="20% - Accent2 28 2 3" xfId="1014"/>
    <cellStyle name="20% - Accent2 28 2 4" xfId="1015"/>
    <cellStyle name="20% - Accent2 28 2 5" xfId="1016"/>
    <cellStyle name="20% - Accent2 28 3" xfId="1017"/>
    <cellStyle name="20% - Accent2 28 3 2" xfId="1018"/>
    <cellStyle name="20% - Accent2 28 3 3" xfId="1019"/>
    <cellStyle name="20% - Accent2 28 3 4" xfId="1020"/>
    <cellStyle name="20% - Accent2 28 3 5" xfId="1021"/>
    <cellStyle name="20% - Accent2 28 4" xfId="1022"/>
    <cellStyle name="20% - Accent2 28 5" xfId="1023"/>
    <cellStyle name="20% - Accent2 28 6" xfId="1024"/>
    <cellStyle name="20% - Accent2 28 7" xfId="1025"/>
    <cellStyle name="20% - Accent2 29" xfId="1026"/>
    <cellStyle name="20% - Accent2 29 2" xfId="1027"/>
    <cellStyle name="20% - Accent2 29 2 2" xfId="1028"/>
    <cellStyle name="20% - Accent2 29 2 3" xfId="1029"/>
    <cellStyle name="20% - Accent2 29 2 4" xfId="1030"/>
    <cellStyle name="20% - Accent2 29 2 5" xfId="1031"/>
    <cellStyle name="20% - Accent2 29 3" xfId="1032"/>
    <cellStyle name="20% - Accent2 29 3 2" xfId="1033"/>
    <cellStyle name="20% - Accent2 29 3 3" xfId="1034"/>
    <cellStyle name="20% - Accent2 29 3 4" xfId="1035"/>
    <cellStyle name="20% - Accent2 29 3 5" xfId="1036"/>
    <cellStyle name="20% - Accent2 29 4" xfId="1037"/>
    <cellStyle name="20% - Accent2 29 5" xfId="1038"/>
    <cellStyle name="20% - Accent2 29 6" xfId="1039"/>
    <cellStyle name="20% - Accent2 29 7" xfId="1040"/>
    <cellStyle name="20% - Accent2 3" xfId="1041"/>
    <cellStyle name="20% - Accent2 3 10" xfId="1042"/>
    <cellStyle name="20% - Accent2 3 11" xfId="1043"/>
    <cellStyle name="20% - Accent2 3 12" xfId="1044"/>
    <cellStyle name="20% - Accent2 3 13" xfId="1045"/>
    <cellStyle name="20% - Accent2 3 14" xfId="1046"/>
    <cellStyle name="20% - Accent2 3 15" xfId="1047"/>
    <cellStyle name="20% - Accent2 3 16" xfId="1048"/>
    <cellStyle name="20% - Accent2 3 17" xfId="1049"/>
    <cellStyle name="20% - Accent2 3 18" xfId="1050"/>
    <cellStyle name="20% - Accent2 3 19" xfId="1051"/>
    <cellStyle name="20% - Accent2 3 2" xfId="1052"/>
    <cellStyle name="20% - Accent2 3 20" xfId="1053"/>
    <cellStyle name="20% - Accent2 3 21" xfId="1054"/>
    <cellStyle name="20% - Accent2 3 22" xfId="1055"/>
    <cellStyle name="20% - Accent2 3 23" xfId="1056"/>
    <cellStyle name="20% - Accent2 3 24" xfId="1057"/>
    <cellStyle name="20% - Accent2 3 25" xfId="1058"/>
    <cellStyle name="20% - Accent2 3 26" xfId="1059"/>
    <cellStyle name="20% - Accent2 3 27" xfId="1060"/>
    <cellStyle name="20% - Accent2 3 28" xfId="1061"/>
    <cellStyle name="20% - Accent2 3 29" xfId="1062"/>
    <cellStyle name="20% - Accent2 3 3" xfId="1063"/>
    <cellStyle name="20% - Accent2 3 30" xfId="1064"/>
    <cellStyle name="20% - Accent2 3 31" xfId="1065"/>
    <cellStyle name="20% - Accent2 3 32" xfId="1066"/>
    <cellStyle name="20% - Accent2 3 33" xfId="1067"/>
    <cellStyle name="20% - Accent2 3 34" xfId="1068"/>
    <cellStyle name="20% - Accent2 3 4" xfId="1069"/>
    <cellStyle name="20% - Accent2 3 5" xfId="1070"/>
    <cellStyle name="20% - Accent2 3 6" xfId="1071"/>
    <cellStyle name="20% - Accent2 3 7" xfId="1072"/>
    <cellStyle name="20% - Accent2 3 8" xfId="1073"/>
    <cellStyle name="20% - Accent2 3 9" xfId="1074"/>
    <cellStyle name="20% - Accent2 30" xfId="1075"/>
    <cellStyle name="20% - Accent2 30 2" xfId="1076"/>
    <cellStyle name="20% - Accent2 30 2 2" xfId="1077"/>
    <cellStyle name="20% - Accent2 30 2 3" xfId="1078"/>
    <cellStyle name="20% - Accent2 30 2 4" xfId="1079"/>
    <cellStyle name="20% - Accent2 30 2 5" xfId="1080"/>
    <cellStyle name="20% - Accent2 30 3" xfId="1081"/>
    <cellStyle name="20% - Accent2 30 3 2" xfId="1082"/>
    <cellStyle name="20% - Accent2 30 3 3" xfId="1083"/>
    <cellStyle name="20% - Accent2 30 3 4" xfId="1084"/>
    <cellStyle name="20% - Accent2 30 3 5" xfId="1085"/>
    <cellStyle name="20% - Accent2 30 4" xfId="1086"/>
    <cellStyle name="20% - Accent2 30 5" xfId="1087"/>
    <cellStyle name="20% - Accent2 30 6" xfId="1088"/>
    <cellStyle name="20% - Accent2 30 7" xfId="1089"/>
    <cellStyle name="20% - Accent2 31" xfId="1090"/>
    <cellStyle name="20% - Accent2 31 2" xfId="1091"/>
    <cellStyle name="20% - Accent2 31 2 2" xfId="1092"/>
    <cellStyle name="20% - Accent2 31 2 3" xfId="1093"/>
    <cellStyle name="20% - Accent2 31 2 4" xfId="1094"/>
    <cellStyle name="20% - Accent2 31 2 5" xfId="1095"/>
    <cellStyle name="20% - Accent2 31 3" xfId="1096"/>
    <cellStyle name="20% - Accent2 31 3 2" xfId="1097"/>
    <cellStyle name="20% - Accent2 31 3 3" xfId="1098"/>
    <cellStyle name="20% - Accent2 31 3 4" xfId="1099"/>
    <cellStyle name="20% - Accent2 31 3 5" xfId="1100"/>
    <cellStyle name="20% - Accent2 31 4" xfId="1101"/>
    <cellStyle name="20% - Accent2 31 5" xfId="1102"/>
    <cellStyle name="20% - Accent2 31 6" xfId="1103"/>
    <cellStyle name="20% - Accent2 31 7" xfId="1104"/>
    <cellStyle name="20% - Accent2 32" xfId="1105"/>
    <cellStyle name="20% - Accent2 32 2" xfId="1106"/>
    <cellStyle name="20% - Accent2 32 2 2" xfId="1107"/>
    <cellStyle name="20% - Accent2 32 2 3" xfId="1108"/>
    <cellStyle name="20% - Accent2 32 2 4" xfId="1109"/>
    <cellStyle name="20% - Accent2 32 2 5" xfId="1110"/>
    <cellStyle name="20% - Accent2 32 3" xfId="1111"/>
    <cellStyle name="20% - Accent2 32 3 2" xfId="1112"/>
    <cellStyle name="20% - Accent2 32 3 3" xfId="1113"/>
    <cellStyle name="20% - Accent2 32 3 4" xfId="1114"/>
    <cellStyle name="20% - Accent2 32 3 5" xfId="1115"/>
    <cellStyle name="20% - Accent2 32 4" xfId="1116"/>
    <cellStyle name="20% - Accent2 32 5" xfId="1117"/>
    <cellStyle name="20% - Accent2 32 6" xfId="1118"/>
    <cellStyle name="20% - Accent2 32 7" xfId="1119"/>
    <cellStyle name="20% - Accent2 33" xfId="1120"/>
    <cellStyle name="20% - Accent2 33 2" xfId="1121"/>
    <cellStyle name="20% - Accent2 33 2 2" xfId="1122"/>
    <cellStyle name="20% - Accent2 33 2 3" xfId="1123"/>
    <cellStyle name="20% - Accent2 33 2 4" xfId="1124"/>
    <cellStyle name="20% - Accent2 33 2 5" xfId="1125"/>
    <cellStyle name="20% - Accent2 33 3" xfId="1126"/>
    <cellStyle name="20% - Accent2 33 3 2" xfId="1127"/>
    <cellStyle name="20% - Accent2 33 3 3" xfId="1128"/>
    <cellStyle name="20% - Accent2 33 3 4" xfId="1129"/>
    <cellStyle name="20% - Accent2 33 3 5" xfId="1130"/>
    <cellStyle name="20% - Accent2 33 4" xfId="1131"/>
    <cellStyle name="20% - Accent2 33 5" xfId="1132"/>
    <cellStyle name="20% - Accent2 33 6" xfId="1133"/>
    <cellStyle name="20% - Accent2 33 7" xfId="1134"/>
    <cellStyle name="20% - Accent2 34" xfId="1135"/>
    <cellStyle name="20% - Accent2 34 2" xfId="1136"/>
    <cellStyle name="20% - Accent2 34 2 2" xfId="1137"/>
    <cellStyle name="20% - Accent2 34 2 3" xfId="1138"/>
    <cellStyle name="20% - Accent2 34 2 4" xfId="1139"/>
    <cellStyle name="20% - Accent2 34 2 5" xfId="1140"/>
    <cellStyle name="20% - Accent2 34 3" xfId="1141"/>
    <cellStyle name="20% - Accent2 34 3 2" xfId="1142"/>
    <cellStyle name="20% - Accent2 34 3 3" xfId="1143"/>
    <cellStyle name="20% - Accent2 34 3 4" xfId="1144"/>
    <cellStyle name="20% - Accent2 34 3 5" xfId="1145"/>
    <cellStyle name="20% - Accent2 34 4" xfId="1146"/>
    <cellStyle name="20% - Accent2 34 5" xfId="1147"/>
    <cellStyle name="20% - Accent2 34 6" xfId="1148"/>
    <cellStyle name="20% - Accent2 34 7" xfId="1149"/>
    <cellStyle name="20% - Accent2 35" xfId="1150"/>
    <cellStyle name="20% - Accent2 35 2" xfId="1151"/>
    <cellStyle name="20% - Accent2 35 2 2" xfId="1152"/>
    <cellStyle name="20% - Accent2 35 2 3" xfId="1153"/>
    <cellStyle name="20% - Accent2 35 2 4" xfId="1154"/>
    <cellStyle name="20% - Accent2 35 2 5" xfId="1155"/>
    <cellStyle name="20% - Accent2 35 3" xfId="1156"/>
    <cellStyle name="20% - Accent2 35 3 2" xfId="1157"/>
    <cellStyle name="20% - Accent2 35 3 3" xfId="1158"/>
    <cellStyle name="20% - Accent2 35 3 4" xfId="1159"/>
    <cellStyle name="20% - Accent2 35 3 5" xfId="1160"/>
    <cellStyle name="20% - Accent2 35 4" xfId="1161"/>
    <cellStyle name="20% - Accent2 35 5" xfId="1162"/>
    <cellStyle name="20% - Accent2 35 6" xfId="1163"/>
    <cellStyle name="20% - Accent2 35 7" xfId="1164"/>
    <cellStyle name="20% - Accent2 36" xfId="1165"/>
    <cellStyle name="20% - Accent2 36 2" xfId="1166"/>
    <cellStyle name="20% - Accent2 36 2 2" xfId="1167"/>
    <cellStyle name="20% - Accent2 36 2 3" xfId="1168"/>
    <cellStyle name="20% - Accent2 36 2 4" xfId="1169"/>
    <cellStyle name="20% - Accent2 36 2 5" xfId="1170"/>
    <cellStyle name="20% - Accent2 36 3" xfId="1171"/>
    <cellStyle name="20% - Accent2 36 3 2" xfId="1172"/>
    <cellStyle name="20% - Accent2 36 3 3" xfId="1173"/>
    <cellStyle name="20% - Accent2 36 3 4" xfId="1174"/>
    <cellStyle name="20% - Accent2 36 3 5" xfId="1175"/>
    <cellStyle name="20% - Accent2 36 4" xfId="1176"/>
    <cellStyle name="20% - Accent2 36 5" xfId="1177"/>
    <cellStyle name="20% - Accent2 36 6" xfId="1178"/>
    <cellStyle name="20% - Accent2 36 7" xfId="1179"/>
    <cellStyle name="20% - Accent2 37" xfId="1180"/>
    <cellStyle name="20% - Accent2 37 2" xfId="1181"/>
    <cellStyle name="20% - Accent2 37 2 2" xfId="1182"/>
    <cellStyle name="20% - Accent2 37 2 3" xfId="1183"/>
    <cellStyle name="20% - Accent2 37 2 4" xfId="1184"/>
    <cellStyle name="20% - Accent2 37 2 5" xfId="1185"/>
    <cellStyle name="20% - Accent2 37 3" xfId="1186"/>
    <cellStyle name="20% - Accent2 37 3 2" xfId="1187"/>
    <cellStyle name="20% - Accent2 37 3 3" xfId="1188"/>
    <cellStyle name="20% - Accent2 37 3 4" xfId="1189"/>
    <cellStyle name="20% - Accent2 37 3 5" xfId="1190"/>
    <cellStyle name="20% - Accent2 37 4" xfId="1191"/>
    <cellStyle name="20% - Accent2 37 5" xfId="1192"/>
    <cellStyle name="20% - Accent2 37 6" xfId="1193"/>
    <cellStyle name="20% - Accent2 37 7" xfId="1194"/>
    <cellStyle name="20% - Accent2 38" xfId="1195"/>
    <cellStyle name="20% - Accent2 38 2" xfId="1196"/>
    <cellStyle name="20% - Accent2 38 2 2" xfId="1197"/>
    <cellStyle name="20% - Accent2 38 2 3" xfId="1198"/>
    <cellStyle name="20% - Accent2 38 2 4" xfId="1199"/>
    <cellStyle name="20% - Accent2 38 2 5" xfId="1200"/>
    <cellStyle name="20% - Accent2 38 3" xfId="1201"/>
    <cellStyle name="20% - Accent2 38 3 2" xfId="1202"/>
    <cellStyle name="20% - Accent2 38 3 3" xfId="1203"/>
    <cellStyle name="20% - Accent2 38 3 4" xfId="1204"/>
    <cellStyle name="20% - Accent2 38 3 5" xfId="1205"/>
    <cellStyle name="20% - Accent2 38 4" xfId="1206"/>
    <cellStyle name="20% - Accent2 38 5" xfId="1207"/>
    <cellStyle name="20% - Accent2 38 6" xfId="1208"/>
    <cellStyle name="20% - Accent2 38 7" xfId="1209"/>
    <cellStyle name="20% - Accent2 39" xfId="1210"/>
    <cellStyle name="20% - Accent2 39 2" xfId="1211"/>
    <cellStyle name="20% - Accent2 39 2 2" xfId="1212"/>
    <cellStyle name="20% - Accent2 39 2 3" xfId="1213"/>
    <cellStyle name="20% - Accent2 39 2 4" xfId="1214"/>
    <cellStyle name="20% - Accent2 39 2 5" xfId="1215"/>
    <cellStyle name="20% - Accent2 39 3" xfId="1216"/>
    <cellStyle name="20% - Accent2 39 3 2" xfId="1217"/>
    <cellStyle name="20% - Accent2 39 3 3" xfId="1218"/>
    <cellStyle name="20% - Accent2 39 3 4" xfId="1219"/>
    <cellStyle name="20% - Accent2 39 3 5" xfId="1220"/>
    <cellStyle name="20% - Accent2 39 4" xfId="1221"/>
    <cellStyle name="20% - Accent2 39 5" xfId="1222"/>
    <cellStyle name="20% - Accent2 39 6" xfId="1223"/>
    <cellStyle name="20% - Accent2 39 7" xfId="1224"/>
    <cellStyle name="20% - Accent2 4" xfId="1225"/>
    <cellStyle name="20% - Accent2 4 10" xfId="1226"/>
    <cellStyle name="20% - Accent2 4 11" xfId="1227"/>
    <cellStyle name="20% - Accent2 4 12" xfId="1228"/>
    <cellStyle name="20% - Accent2 4 13" xfId="1229"/>
    <cellStyle name="20% - Accent2 4 14" xfId="1230"/>
    <cellStyle name="20% - Accent2 4 15" xfId="1231"/>
    <cellStyle name="20% - Accent2 4 16" xfId="1232"/>
    <cellStyle name="20% - Accent2 4 17" xfId="1233"/>
    <cellStyle name="20% - Accent2 4 18" xfId="1234"/>
    <cellStyle name="20% - Accent2 4 19" xfId="1235"/>
    <cellStyle name="20% - Accent2 4 2" xfId="1236"/>
    <cellStyle name="20% - Accent2 4 20" xfId="1237"/>
    <cellStyle name="20% - Accent2 4 21" xfId="1238"/>
    <cellStyle name="20% - Accent2 4 22" xfId="1239"/>
    <cellStyle name="20% - Accent2 4 23" xfId="1240"/>
    <cellStyle name="20% - Accent2 4 24" xfId="1241"/>
    <cellStyle name="20% - Accent2 4 25" xfId="1242"/>
    <cellStyle name="20% - Accent2 4 26" xfId="1243"/>
    <cellStyle name="20% - Accent2 4 27" xfId="1244"/>
    <cellStyle name="20% - Accent2 4 28" xfId="1245"/>
    <cellStyle name="20% - Accent2 4 29" xfId="1246"/>
    <cellStyle name="20% - Accent2 4 3" xfId="1247"/>
    <cellStyle name="20% - Accent2 4 30" xfId="1248"/>
    <cellStyle name="20% - Accent2 4 31" xfId="1249"/>
    <cellStyle name="20% - Accent2 4 32" xfId="1250"/>
    <cellStyle name="20% - Accent2 4 33" xfId="1251"/>
    <cellStyle name="20% - Accent2 4 34" xfId="1252"/>
    <cellStyle name="20% - Accent2 4 4" xfId="1253"/>
    <cellStyle name="20% - Accent2 4 5" xfId="1254"/>
    <cellStyle name="20% - Accent2 4 6" xfId="1255"/>
    <cellStyle name="20% - Accent2 4 7" xfId="1256"/>
    <cellStyle name="20% - Accent2 4 8" xfId="1257"/>
    <cellStyle name="20% - Accent2 4 9" xfId="1258"/>
    <cellStyle name="20% - Accent2 40" xfId="1259"/>
    <cellStyle name="20% - Accent2 40 2" xfId="1260"/>
    <cellStyle name="20% - Accent2 40 2 2" xfId="1261"/>
    <cellStyle name="20% - Accent2 40 2 3" xfId="1262"/>
    <cellStyle name="20% - Accent2 40 2 4" xfId="1263"/>
    <cellStyle name="20% - Accent2 40 2 5" xfId="1264"/>
    <cellStyle name="20% - Accent2 40 3" xfId="1265"/>
    <cellStyle name="20% - Accent2 40 3 2" xfId="1266"/>
    <cellStyle name="20% - Accent2 40 3 3" xfId="1267"/>
    <cellStyle name="20% - Accent2 40 3 4" xfId="1268"/>
    <cellStyle name="20% - Accent2 40 3 5" xfId="1269"/>
    <cellStyle name="20% - Accent2 40 4" xfId="1270"/>
    <cellStyle name="20% - Accent2 40 5" xfId="1271"/>
    <cellStyle name="20% - Accent2 40 6" xfId="1272"/>
    <cellStyle name="20% - Accent2 40 7" xfId="1273"/>
    <cellStyle name="20% - Accent2 41" xfId="1274"/>
    <cellStyle name="20% - Accent2 41 2" xfId="1275"/>
    <cellStyle name="20% - Accent2 41 2 2" xfId="1276"/>
    <cellStyle name="20% - Accent2 41 2 3" xfId="1277"/>
    <cellStyle name="20% - Accent2 41 2 4" xfId="1278"/>
    <cellStyle name="20% - Accent2 41 2 5" xfId="1279"/>
    <cellStyle name="20% - Accent2 41 3" xfId="1280"/>
    <cellStyle name="20% - Accent2 41 3 2" xfId="1281"/>
    <cellStyle name="20% - Accent2 41 3 3" xfId="1282"/>
    <cellStyle name="20% - Accent2 41 3 4" xfId="1283"/>
    <cellStyle name="20% - Accent2 41 3 5" xfId="1284"/>
    <cellStyle name="20% - Accent2 41 4" xfId="1285"/>
    <cellStyle name="20% - Accent2 41 5" xfId="1286"/>
    <cellStyle name="20% - Accent2 41 6" xfId="1287"/>
    <cellStyle name="20% - Accent2 41 7" xfId="1288"/>
    <cellStyle name="20% - Accent2 42" xfId="1289"/>
    <cellStyle name="20% - Accent2 42 2" xfId="1290"/>
    <cellStyle name="20% - Accent2 42 2 2" xfId="1291"/>
    <cellStyle name="20% - Accent2 42 2 3" xfId="1292"/>
    <cellStyle name="20% - Accent2 42 2 4" xfId="1293"/>
    <cellStyle name="20% - Accent2 42 2 5" xfId="1294"/>
    <cellStyle name="20% - Accent2 42 3" xfId="1295"/>
    <cellStyle name="20% - Accent2 42 3 2" xfId="1296"/>
    <cellStyle name="20% - Accent2 42 3 3" xfId="1297"/>
    <cellStyle name="20% - Accent2 42 3 4" xfId="1298"/>
    <cellStyle name="20% - Accent2 42 3 5" xfId="1299"/>
    <cellStyle name="20% - Accent2 42 4" xfId="1300"/>
    <cellStyle name="20% - Accent2 42 5" xfId="1301"/>
    <cellStyle name="20% - Accent2 42 6" xfId="1302"/>
    <cellStyle name="20% - Accent2 42 7" xfId="1303"/>
    <cellStyle name="20% - Accent2 43" xfId="1304"/>
    <cellStyle name="20% - Accent2 43 2" xfId="1305"/>
    <cellStyle name="20% - Accent2 43 2 2" xfId="1306"/>
    <cellStyle name="20% - Accent2 43 2 3" xfId="1307"/>
    <cellStyle name="20% - Accent2 43 2 4" xfId="1308"/>
    <cellStyle name="20% - Accent2 43 2 5" xfId="1309"/>
    <cellStyle name="20% - Accent2 43 3" xfId="1310"/>
    <cellStyle name="20% - Accent2 43 3 2" xfId="1311"/>
    <cellStyle name="20% - Accent2 43 3 3" xfId="1312"/>
    <cellStyle name="20% - Accent2 43 3 4" xfId="1313"/>
    <cellStyle name="20% - Accent2 43 3 5" xfId="1314"/>
    <cellStyle name="20% - Accent2 43 4" xfId="1315"/>
    <cellStyle name="20% - Accent2 43 5" xfId="1316"/>
    <cellStyle name="20% - Accent2 43 6" xfId="1317"/>
    <cellStyle name="20% - Accent2 43 7" xfId="1318"/>
    <cellStyle name="20% - Accent2 44" xfId="1319"/>
    <cellStyle name="20% - Accent2 44 2" xfId="1320"/>
    <cellStyle name="20% - Accent2 44 2 2" xfId="1321"/>
    <cellStyle name="20% - Accent2 44 2 3" xfId="1322"/>
    <cellStyle name="20% - Accent2 44 2 4" xfId="1323"/>
    <cellStyle name="20% - Accent2 44 2 5" xfId="1324"/>
    <cellStyle name="20% - Accent2 44 3" xfId="1325"/>
    <cellStyle name="20% - Accent2 44 3 2" xfId="1326"/>
    <cellStyle name="20% - Accent2 44 3 3" xfId="1327"/>
    <cellStyle name="20% - Accent2 44 3 4" xfId="1328"/>
    <cellStyle name="20% - Accent2 44 3 5" xfId="1329"/>
    <cellStyle name="20% - Accent2 44 4" xfId="1330"/>
    <cellStyle name="20% - Accent2 44 5" xfId="1331"/>
    <cellStyle name="20% - Accent2 44 6" xfId="1332"/>
    <cellStyle name="20% - Accent2 44 7" xfId="1333"/>
    <cellStyle name="20% - Accent2 45" xfId="1334"/>
    <cellStyle name="20% - Accent2 45 2" xfId="1335"/>
    <cellStyle name="20% - Accent2 45 2 2" xfId="1336"/>
    <cellStyle name="20% - Accent2 45 2 3" xfId="1337"/>
    <cellStyle name="20% - Accent2 45 2 4" xfId="1338"/>
    <cellStyle name="20% - Accent2 45 2 5" xfId="1339"/>
    <cellStyle name="20% - Accent2 45 3" xfId="1340"/>
    <cellStyle name="20% - Accent2 45 3 2" xfId="1341"/>
    <cellStyle name="20% - Accent2 45 3 3" xfId="1342"/>
    <cellStyle name="20% - Accent2 45 3 4" xfId="1343"/>
    <cellStyle name="20% - Accent2 45 3 5" xfId="1344"/>
    <cellStyle name="20% - Accent2 45 4" xfId="1345"/>
    <cellStyle name="20% - Accent2 45 5" xfId="1346"/>
    <cellStyle name="20% - Accent2 45 6" xfId="1347"/>
    <cellStyle name="20% - Accent2 45 7" xfId="1348"/>
    <cellStyle name="20% - Accent2 46" xfId="1349"/>
    <cellStyle name="20% - Accent2 46 2" xfId="1350"/>
    <cellStyle name="20% - Accent2 46 2 2" xfId="1351"/>
    <cellStyle name="20% - Accent2 46 2 3" xfId="1352"/>
    <cellStyle name="20% - Accent2 46 2 4" xfId="1353"/>
    <cellStyle name="20% - Accent2 46 2 5" xfId="1354"/>
    <cellStyle name="20% - Accent2 46 3" xfId="1355"/>
    <cellStyle name="20% - Accent2 46 3 2" xfId="1356"/>
    <cellStyle name="20% - Accent2 46 3 3" xfId="1357"/>
    <cellStyle name="20% - Accent2 46 3 4" xfId="1358"/>
    <cellStyle name="20% - Accent2 46 3 5" xfId="1359"/>
    <cellStyle name="20% - Accent2 46 4" xfId="1360"/>
    <cellStyle name="20% - Accent2 46 5" xfId="1361"/>
    <cellStyle name="20% - Accent2 46 6" xfId="1362"/>
    <cellStyle name="20% - Accent2 46 7" xfId="1363"/>
    <cellStyle name="20% - Accent2 47" xfId="1364"/>
    <cellStyle name="20% - Accent2 47 2" xfId="1365"/>
    <cellStyle name="20% - Accent2 47 3" xfId="1366"/>
    <cellStyle name="20% - Accent2 47 4" xfId="1367"/>
    <cellStyle name="20% - Accent2 47 5" xfId="1368"/>
    <cellStyle name="20% - Accent2 48" xfId="1369"/>
    <cellStyle name="20% - Accent2 48 2" xfId="1370"/>
    <cellStyle name="20% - Accent2 48 3" xfId="1371"/>
    <cellStyle name="20% - Accent2 48 4" xfId="1372"/>
    <cellStyle name="20% - Accent2 48 5" xfId="1373"/>
    <cellStyle name="20% - Accent2 49" xfId="1374"/>
    <cellStyle name="20% - Accent2 49 2" xfId="1375"/>
    <cellStyle name="20% - Accent2 49 3" xfId="1376"/>
    <cellStyle name="20% - Accent2 49 4" xfId="1377"/>
    <cellStyle name="20% - Accent2 49 5" xfId="1378"/>
    <cellStyle name="20% - Accent2 5" xfId="1379"/>
    <cellStyle name="20% - Accent2 5 10" xfId="1380"/>
    <cellStyle name="20% - Accent2 5 11" xfId="1381"/>
    <cellStyle name="20% - Accent2 5 12" xfId="1382"/>
    <cellStyle name="20% - Accent2 5 13" xfId="1383"/>
    <cellStyle name="20% - Accent2 5 14" xfId="1384"/>
    <cellStyle name="20% - Accent2 5 15" xfId="1385"/>
    <cellStyle name="20% - Accent2 5 16" xfId="1386"/>
    <cellStyle name="20% - Accent2 5 2" xfId="1387"/>
    <cellStyle name="20% - Accent2 5 3" xfId="1388"/>
    <cellStyle name="20% - Accent2 5 4" xfId="1389"/>
    <cellStyle name="20% - Accent2 5 5" xfId="1390"/>
    <cellStyle name="20% - Accent2 5 6" xfId="1391"/>
    <cellStyle name="20% - Accent2 5 7" xfId="1392"/>
    <cellStyle name="20% - Accent2 5 8" xfId="1393"/>
    <cellStyle name="20% - Accent2 5 9" xfId="1394"/>
    <cellStyle name="20% - Accent2 50" xfId="1395"/>
    <cellStyle name="20% - Accent2 50 2" xfId="1396"/>
    <cellStyle name="20% - Accent2 50 3" xfId="1397"/>
    <cellStyle name="20% - Accent2 50 4" xfId="1398"/>
    <cellStyle name="20% - Accent2 50 5" xfId="1399"/>
    <cellStyle name="20% - Accent2 51" xfId="1400"/>
    <cellStyle name="20% - Accent2 51 2" xfId="1401"/>
    <cellStyle name="20% - Accent2 51 3" xfId="1402"/>
    <cellStyle name="20% - Accent2 51 4" xfId="1403"/>
    <cellStyle name="20% - Accent2 51 5" xfId="1404"/>
    <cellStyle name="20% - Accent2 52" xfId="1405"/>
    <cellStyle name="20% - Accent2 52 2" xfId="1406"/>
    <cellStyle name="20% - Accent2 52 3" xfId="1407"/>
    <cellStyle name="20% - Accent2 52 4" xfId="1408"/>
    <cellStyle name="20% - Accent2 52 5" xfId="1409"/>
    <cellStyle name="20% - Accent2 53" xfId="1410"/>
    <cellStyle name="20% - Accent2 53 2" xfId="1411"/>
    <cellStyle name="20% - Accent2 53 3" xfId="1412"/>
    <cellStyle name="20% - Accent2 53 4" xfId="1413"/>
    <cellStyle name="20% - Accent2 53 5" xfId="1414"/>
    <cellStyle name="20% - Accent2 54" xfId="1415"/>
    <cellStyle name="20% - Accent2 54 2" xfId="1416"/>
    <cellStyle name="20% - Accent2 54 3" xfId="1417"/>
    <cellStyle name="20% - Accent2 54 4" xfId="1418"/>
    <cellStyle name="20% - Accent2 54 5" xfId="1419"/>
    <cellStyle name="20% - Accent2 55" xfId="1420"/>
    <cellStyle name="20% - Accent2 55 2" xfId="1421"/>
    <cellStyle name="20% - Accent2 55 3" xfId="1422"/>
    <cellStyle name="20% - Accent2 55 4" xfId="1423"/>
    <cellStyle name="20% - Accent2 55 5" xfId="1424"/>
    <cellStyle name="20% - Accent2 56" xfId="1425"/>
    <cellStyle name="20% - Accent2 56 2" xfId="1426"/>
    <cellStyle name="20% - Accent2 56 3" xfId="1427"/>
    <cellStyle name="20% - Accent2 56 4" xfId="1428"/>
    <cellStyle name="20% - Accent2 56 5" xfId="1429"/>
    <cellStyle name="20% - Accent2 57" xfId="1430"/>
    <cellStyle name="20% - Accent2 57 2" xfId="1431"/>
    <cellStyle name="20% - Accent2 57 3" xfId="1432"/>
    <cellStyle name="20% - Accent2 57 4" xfId="1433"/>
    <cellStyle name="20% - Accent2 57 5" xfId="1434"/>
    <cellStyle name="20% - Accent2 58" xfId="1435"/>
    <cellStyle name="20% - Accent2 58 2" xfId="1436"/>
    <cellStyle name="20% - Accent2 58 3" xfId="1437"/>
    <cellStyle name="20% - Accent2 58 4" xfId="1438"/>
    <cellStyle name="20% - Accent2 58 5" xfId="1439"/>
    <cellStyle name="20% - Accent2 59" xfId="1440"/>
    <cellStyle name="20% - Accent2 59 2" xfId="1441"/>
    <cellStyle name="20% - Accent2 59 3" xfId="1442"/>
    <cellStyle name="20% - Accent2 59 4" xfId="1443"/>
    <cellStyle name="20% - Accent2 59 5" xfId="1444"/>
    <cellStyle name="20% - Accent2 6" xfId="1445"/>
    <cellStyle name="20% - Accent2 6 10" xfId="1446"/>
    <cellStyle name="20% - Accent2 6 11" xfId="1447"/>
    <cellStyle name="20% - Accent2 6 2" xfId="1448"/>
    <cellStyle name="20% - Accent2 6 3" xfId="1449"/>
    <cellStyle name="20% - Accent2 6 4" xfId="1450"/>
    <cellStyle name="20% - Accent2 6 5" xfId="1451"/>
    <cellStyle name="20% - Accent2 6 6" xfId="1452"/>
    <cellStyle name="20% - Accent2 6 7" xfId="1453"/>
    <cellStyle name="20% - Accent2 6 8" xfId="1454"/>
    <cellStyle name="20% - Accent2 6 9" xfId="1455"/>
    <cellStyle name="20% - Accent2 60" xfId="1456"/>
    <cellStyle name="20% - Accent2 60 2" xfId="1457"/>
    <cellStyle name="20% - Accent2 60 3" xfId="1458"/>
    <cellStyle name="20% - Accent2 60 4" xfId="1459"/>
    <cellStyle name="20% - Accent2 60 5" xfId="1460"/>
    <cellStyle name="20% - Accent2 61" xfId="1461"/>
    <cellStyle name="20% - Accent2 61 2" xfId="1462"/>
    <cellStyle name="20% - Accent2 61 3" xfId="1463"/>
    <cellStyle name="20% - Accent2 61 4" xfId="1464"/>
    <cellStyle name="20% - Accent2 61 5" xfId="1465"/>
    <cellStyle name="20% - Accent2 62" xfId="1466"/>
    <cellStyle name="20% - Accent2 62 2" xfId="1467"/>
    <cellStyle name="20% - Accent2 62 3" xfId="1468"/>
    <cellStyle name="20% - Accent2 62 4" xfId="1469"/>
    <cellStyle name="20% - Accent2 62 5" xfId="1470"/>
    <cellStyle name="20% - Accent2 63" xfId="1471"/>
    <cellStyle name="20% - Accent2 7" xfId="1472"/>
    <cellStyle name="20% - Accent2 7 10" xfId="1473"/>
    <cellStyle name="20% - Accent2 7 11" xfId="1474"/>
    <cellStyle name="20% - Accent2 7 2" xfId="1475"/>
    <cellStyle name="20% - Accent2 7 3" xfId="1476"/>
    <cellStyle name="20% - Accent2 7 4" xfId="1477"/>
    <cellStyle name="20% - Accent2 7 5" xfId="1478"/>
    <cellStyle name="20% - Accent2 7 6" xfId="1479"/>
    <cellStyle name="20% - Accent2 7 7" xfId="1480"/>
    <cellStyle name="20% - Accent2 7 8" xfId="1481"/>
    <cellStyle name="20% - Accent2 7 9" xfId="1482"/>
    <cellStyle name="20% - Accent2 8" xfId="1483"/>
    <cellStyle name="20% - Accent2 8 10" xfId="1484"/>
    <cellStyle name="20% - Accent2 8 11" xfId="1485"/>
    <cellStyle name="20% - Accent2 8 2" xfId="1486"/>
    <cellStyle name="20% - Accent2 8 3" xfId="1487"/>
    <cellStyle name="20% - Accent2 8 4" xfId="1488"/>
    <cellStyle name="20% - Accent2 8 5" xfId="1489"/>
    <cellStyle name="20% - Accent2 8 6" xfId="1490"/>
    <cellStyle name="20% - Accent2 8 7" xfId="1491"/>
    <cellStyle name="20% - Accent2 8 8" xfId="1492"/>
    <cellStyle name="20% - Accent2 8 9" xfId="1493"/>
    <cellStyle name="20% - Accent2 9" xfId="1494"/>
    <cellStyle name="20% - Accent2 9 10" xfId="1495"/>
    <cellStyle name="20% - Accent2 9 11" xfId="1496"/>
    <cellStyle name="20% - Accent2 9 2" xfId="1497"/>
    <cellStyle name="20% - Accent2 9 3" xfId="1498"/>
    <cellStyle name="20% - Accent2 9 4" xfId="1499"/>
    <cellStyle name="20% - Accent2 9 5" xfId="1500"/>
    <cellStyle name="20% - Accent2 9 6" xfId="1501"/>
    <cellStyle name="20% - Accent2 9 7" xfId="1502"/>
    <cellStyle name="20% - Accent2 9 8" xfId="1503"/>
    <cellStyle name="20% - Accent2 9 9" xfId="1504"/>
    <cellStyle name="20% - Accent3" xfId="1505" builtinId="38" customBuiltin="1"/>
    <cellStyle name="20% - Accent3 10" xfId="1506"/>
    <cellStyle name="20% - Accent3 10 10" xfId="1507"/>
    <cellStyle name="20% - Accent3 10 11" xfId="1508"/>
    <cellStyle name="20% - Accent3 10 2" xfId="1509"/>
    <cellStyle name="20% - Accent3 10 3" xfId="1510"/>
    <cellStyle name="20% - Accent3 10 4" xfId="1511"/>
    <cellStyle name="20% - Accent3 10 5" xfId="1512"/>
    <cellStyle name="20% - Accent3 10 6" xfId="1513"/>
    <cellStyle name="20% - Accent3 10 7" xfId="1514"/>
    <cellStyle name="20% - Accent3 10 8" xfId="1515"/>
    <cellStyle name="20% - Accent3 10 9" xfId="1516"/>
    <cellStyle name="20% - Accent3 11" xfId="1517"/>
    <cellStyle name="20% - Accent3 12" xfId="1518"/>
    <cellStyle name="20% - Accent3 13" xfId="1519"/>
    <cellStyle name="20% - Accent3 14" xfId="1520"/>
    <cellStyle name="20% - Accent3 15" xfId="1521"/>
    <cellStyle name="20% - Accent3 16" xfId="1522"/>
    <cellStyle name="20% - Accent3 16 2" xfId="1523"/>
    <cellStyle name="20% - Accent3 16 2 2" xfId="1524"/>
    <cellStyle name="20% - Accent3 16 2 3" xfId="1525"/>
    <cellStyle name="20% - Accent3 16 2 4" xfId="1526"/>
    <cellStyle name="20% - Accent3 16 2 5" xfId="1527"/>
    <cellStyle name="20% - Accent3 16 3" xfId="1528"/>
    <cellStyle name="20% - Accent3 16 3 2" xfId="1529"/>
    <cellStyle name="20% - Accent3 16 3 3" xfId="1530"/>
    <cellStyle name="20% - Accent3 16 3 4" xfId="1531"/>
    <cellStyle name="20% - Accent3 16 3 5" xfId="1532"/>
    <cellStyle name="20% - Accent3 16 4" xfId="1533"/>
    <cellStyle name="20% - Accent3 16 5" xfId="1534"/>
    <cellStyle name="20% - Accent3 16 6" xfId="1535"/>
    <cellStyle name="20% - Accent3 16 7" xfId="1536"/>
    <cellStyle name="20% - Accent3 17" xfId="1537"/>
    <cellStyle name="20% - Accent3 17 2" xfId="1538"/>
    <cellStyle name="20% - Accent3 17 2 2" xfId="1539"/>
    <cellStyle name="20% - Accent3 17 2 3" xfId="1540"/>
    <cellStyle name="20% - Accent3 17 2 4" xfId="1541"/>
    <cellStyle name="20% - Accent3 17 2 5" xfId="1542"/>
    <cellStyle name="20% - Accent3 17 3" xfId="1543"/>
    <cellStyle name="20% - Accent3 17 3 2" xfId="1544"/>
    <cellStyle name="20% - Accent3 17 3 3" xfId="1545"/>
    <cellStyle name="20% - Accent3 17 3 4" xfId="1546"/>
    <cellStyle name="20% - Accent3 17 3 5" xfId="1547"/>
    <cellStyle name="20% - Accent3 17 4" xfId="1548"/>
    <cellStyle name="20% - Accent3 17 5" xfId="1549"/>
    <cellStyle name="20% - Accent3 17 6" xfId="1550"/>
    <cellStyle name="20% - Accent3 17 7" xfId="1551"/>
    <cellStyle name="20% - Accent3 18" xfId="1552"/>
    <cellStyle name="20% - Accent3 18 2" xfId="1553"/>
    <cellStyle name="20% - Accent3 18 2 2" xfId="1554"/>
    <cellStyle name="20% - Accent3 18 2 3" xfId="1555"/>
    <cellStyle name="20% - Accent3 18 2 4" xfId="1556"/>
    <cellStyle name="20% - Accent3 18 2 5" xfId="1557"/>
    <cellStyle name="20% - Accent3 18 3" xfId="1558"/>
    <cellStyle name="20% - Accent3 18 3 2" xfId="1559"/>
    <cellStyle name="20% - Accent3 18 3 3" xfId="1560"/>
    <cellStyle name="20% - Accent3 18 3 4" xfId="1561"/>
    <cellStyle name="20% - Accent3 18 3 5" xfId="1562"/>
    <cellStyle name="20% - Accent3 18 4" xfId="1563"/>
    <cellStyle name="20% - Accent3 18 5" xfId="1564"/>
    <cellStyle name="20% - Accent3 18 6" xfId="1565"/>
    <cellStyle name="20% - Accent3 18 7" xfId="1566"/>
    <cellStyle name="20% - Accent3 19" xfId="1567"/>
    <cellStyle name="20% - Accent3 19 2" xfId="1568"/>
    <cellStyle name="20% - Accent3 19 2 2" xfId="1569"/>
    <cellStyle name="20% - Accent3 19 2 3" xfId="1570"/>
    <cellStyle name="20% - Accent3 19 2 4" xfId="1571"/>
    <cellStyle name="20% - Accent3 19 2 5" xfId="1572"/>
    <cellStyle name="20% - Accent3 19 3" xfId="1573"/>
    <cellStyle name="20% - Accent3 19 3 2" xfId="1574"/>
    <cellStyle name="20% - Accent3 19 3 3" xfId="1575"/>
    <cellStyle name="20% - Accent3 19 3 4" xfId="1576"/>
    <cellStyle name="20% - Accent3 19 3 5" xfId="1577"/>
    <cellStyle name="20% - Accent3 19 4" xfId="1578"/>
    <cellStyle name="20% - Accent3 19 5" xfId="1579"/>
    <cellStyle name="20% - Accent3 19 6" xfId="1580"/>
    <cellStyle name="20% - Accent3 19 7" xfId="1581"/>
    <cellStyle name="20% - Accent3 2" xfId="1582"/>
    <cellStyle name="20% - Accent3 2 10" xfId="1583"/>
    <cellStyle name="20% - Accent3 2 11" xfId="1584"/>
    <cellStyle name="20% - Accent3 2 12" xfId="1585"/>
    <cellStyle name="20% - Accent3 2 13" xfId="1586"/>
    <cellStyle name="20% - Accent3 2 14" xfId="1587"/>
    <cellStyle name="20% - Accent3 2 15" xfId="1588"/>
    <cellStyle name="20% - Accent3 2 16" xfId="1589"/>
    <cellStyle name="20% - Accent3 2 17" xfId="1590"/>
    <cellStyle name="20% - Accent3 2 18" xfId="1591"/>
    <cellStyle name="20% - Accent3 2 19" xfId="1592"/>
    <cellStyle name="20% - Accent3 2 2" xfId="1593"/>
    <cellStyle name="20% - Accent3 2 20" xfId="1594"/>
    <cellStyle name="20% - Accent3 2 21" xfId="1595"/>
    <cellStyle name="20% - Accent3 2 22" xfId="1596"/>
    <cellStyle name="20% - Accent3 2 23" xfId="1597"/>
    <cellStyle name="20% - Accent3 2 24" xfId="1598"/>
    <cellStyle name="20% - Accent3 2 25" xfId="1599"/>
    <cellStyle name="20% - Accent3 2 26" xfId="1600"/>
    <cellStyle name="20% - Accent3 2 27" xfId="1601"/>
    <cellStyle name="20% - Accent3 2 28" xfId="1602"/>
    <cellStyle name="20% - Accent3 2 29" xfId="1603"/>
    <cellStyle name="20% - Accent3 2 3" xfId="1604"/>
    <cellStyle name="20% - Accent3 2 30" xfId="1605"/>
    <cellStyle name="20% - Accent3 2 31" xfId="1606"/>
    <cellStyle name="20% - Accent3 2 32" xfId="1607"/>
    <cellStyle name="20% - Accent3 2 33" xfId="1608"/>
    <cellStyle name="20% - Accent3 2 34" xfId="1609"/>
    <cellStyle name="20% - Accent3 2 35" xfId="1610"/>
    <cellStyle name="20% - Accent3 2 35 2" xfId="1611"/>
    <cellStyle name="20% - Accent3 2 35 3" xfId="1612"/>
    <cellStyle name="20% - Accent3 2 35 4" xfId="1613"/>
    <cellStyle name="20% - Accent3 2 35 5" xfId="1614"/>
    <cellStyle name="20% - Accent3 2 36" xfId="1615"/>
    <cellStyle name="20% - Accent3 2 37" xfId="1616"/>
    <cellStyle name="20% - Accent3 2 38" xfId="1617"/>
    <cellStyle name="20% - Accent3 2 4" xfId="1618"/>
    <cellStyle name="20% - Accent3 2 5" xfId="1619"/>
    <cellStyle name="20% - Accent3 2 6" xfId="1620"/>
    <cellStyle name="20% - Accent3 2 7" xfId="1621"/>
    <cellStyle name="20% - Accent3 2 8" xfId="1622"/>
    <cellStyle name="20% - Accent3 2 8 10" xfId="1623"/>
    <cellStyle name="20% - Accent3 2 8 11" xfId="1624"/>
    <cellStyle name="20% - Accent3 2 8 2" xfId="1625"/>
    <cellStyle name="20% - Accent3 2 8 2 2" xfId="1626"/>
    <cellStyle name="20% - Accent3 2 8 2 3" xfId="1627"/>
    <cellStyle name="20% - Accent3 2 8 2 4" xfId="1628"/>
    <cellStyle name="20% - Accent3 2 8 2 5" xfId="1629"/>
    <cellStyle name="20% - Accent3 2 8 3" xfId="1630"/>
    <cellStyle name="20% - Accent3 2 8 3 2" xfId="1631"/>
    <cellStyle name="20% - Accent3 2 8 3 3" xfId="1632"/>
    <cellStyle name="20% - Accent3 2 8 3 4" xfId="1633"/>
    <cellStyle name="20% - Accent3 2 8 3 5" xfId="1634"/>
    <cellStyle name="20% - Accent3 2 8 4" xfId="1635"/>
    <cellStyle name="20% - Accent3 2 8 5" xfId="1636"/>
    <cellStyle name="20% - Accent3 2 8 6" xfId="1637"/>
    <cellStyle name="20% - Accent3 2 8 7" xfId="1638"/>
    <cellStyle name="20% - Accent3 2 8 8" xfId="1639"/>
    <cellStyle name="20% - Accent3 2 8 9" xfId="1640"/>
    <cellStyle name="20% - Accent3 2 9" xfId="1641"/>
    <cellStyle name="20% - Accent3 2 9 2" xfId="1642"/>
    <cellStyle name="20% - Accent3 20" xfId="1643"/>
    <cellStyle name="20% - Accent3 20 2" xfId="1644"/>
    <cellStyle name="20% - Accent3 20 2 2" xfId="1645"/>
    <cellStyle name="20% - Accent3 20 2 3" xfId="1646"/>
    <cellStyle name="20% - Accent3 20 2 4" xfId="1647"/>
    <cellStyle name="20% - Accent3 20 2 5" xfId="1648"/>
    <cellStyle name="20% - Accent3 20 3" xfId="1649"/>
    <cellStyle name="20% - Accent3 20 3 2" xfId="1650"/>
    <cellStyle name="20% - Accent3 20 3 3" xfId="1651"/>
    <cellStyle name="20% - Accent3 20 3 4" xfId="1652"/>
    <cellStyle name="20% - Accent3 20 3 5" xfId="1653"/>
    <cellStyle name="20% - Accent3 20 4" xfId="1654"/>
    <cellStyle name="20% - Accent3 20 5" xfId="1655"/>
    <cellStyle name="20% - Accent3 20 6" xfId="1656"/>
    <cellStyle name="20% - Accent3 20 7" xfId="1657"/>
    <cellStyle name="20% - Accent3 21" xfId="1658"/>
    <cellStyle name="20% - Accent3 21 2" xfId="1659"/>
    <cellStyle name="20% - Accent3 21 2 2" xfId="1660"/>
    <cellStyle name="20% - Accent3 21 2 3" xfId="1661"/>
    <cellStyle name="20% - Accent3 21 2 4" xfId="1662"/>
    <cellStyle name="20% - Accent3 21 2 5" xfId="1663"/>
    <cellStyle name="20% - Accent3 21 3" xfId="1664"/>
    <cellStyle name="20% - Accent3 21 3 2" xfId="1665"/>
    <cellStyle name="20% - Accent3 21 3 3" xfId="1666"/>
    <cellStyle name="20% - Accent3 21 3 4" xfId="1667"/>
    <cellStyle name="20% - Accent3 21 3 5" xfId="1668"/>
    <cellStyle name="20% - Accent3 21 4" xfId="1669"/>
    <cellStyle name="20% - Accent3 21 5" xfId="1670"/>
    <cellStyle name="20% - Accent3 21 6" xfId="1671"/>
    <cellStyle name="20% - Accent3 21 7" xfId="1672"/>
    <cellStyle name="20% - Accent3 22" xfId="1673"/>
    <cellStyle name="20% - Accent3 22 2" xfId="1674"/>
    <cellStyle name="20% - Accent3 22 2 2" xfId="1675"/>
    <cellStyle name="20% - Accent3 22 2 3" xfId="1676"/>
    <cellStyle name="20% - Accent3 22 2 4" xfId="1677"/>
    <cellStyle name="20% - Accent3 22 2 5" xfId="1678"/>
    <cellStyle name="20% - Accent3 22 3" xfId="1679"/>
    <cellStyle name="20% - Accent3 22 3 2" xfId="1680"/>
    <cellStyle name="20% - Accent3 22 3 3" xfId="1681"/>
    <cellStyle name="20% - Accent3 22 3 4" xfId="1682"/>
    <cellStyle name="20% - Accent3 22 3 5" xfId="1683"/>
    <cellStyle name="20% - Accent3 22 4" xfId="1684"/>
    <cellStyle name="20% - Accent3 22 5" xfId="1685"/>
    <cellStyle name="20% - Accent3 22 6" xfId="1686"/>
    <cellStyle name="20% - Accent3 22 7" xfId="1687"/>
    <cellStyle name="20% - Accent3 23" xfId="1688"/>
    <cellStyle name="20% - Accent3 23 2" xfId="1689"/>
    <cellStyle name="20% - Accent3 23 2 2" xfId="1690"/>
    <cellStyle name="20% - Accent3 23 2 3" xfId="1691"/>
    <cellStyle name="20% - Accent3 23 2 4" xfId="1692"/>
    <cellStyle name="20% - Accent3 23 2 5" xfId="1693"/>
    <cellStyle name="20% - Accent3 23 3" xfId="1694"/>
    <cellStyle name="20% - Accent3 23 3 2" xfId="1695"/>
    <cellStyle name="20% - Accent3 23 3 3" xfId="1696"/>
    <cellStyle name="20% - Accent3 23 3 4" xfId="1697"/>
    <cellStyle name="20% - Accent3 23 3 5" xfId="1698"/>
    <cellStyle name="20% - Accent3 23 4" xfId="1699"/>
    <cellStyle name="20% - Accent3 23 5" xfId="1700"/>
    <cellStyle name="20% - Accent3 23 6" xfId="1701"/>
    <cellStyle name="20% - Accent3 23 7" xfId="1702"/>
    <cellStyle name="20% - Accent3 24" xfId="1703"/>
    <cellStyle name="20% - Accent3 24 2" xfId="1704"/>
    <cellStyle name="20% - Accent3 24 2 2" xfId="1705"/>
    <cellStyle name="20% - Accent3 24 2 3" xfId="1706"/>
    <cellStyle name="20% - Accent3 24 2 4" xfId="1707"/>
    <cellStyle name="20% - Accent3 24 2 5" xfId="1708"/>
    <cellStyle name="20% - Accent3 24 3" xfId="1709"/>
    <cellStyle name="20% - Accent3 24 3 2" xfId="1710"/>
    <cellStyle name="20% - Accent3 24 3 3" xfId="1711"/>
    <cellStyle name="20% - Accent3 24 3 4" xfId="1712"/>
    <cellStyle name="20% - Accent3 24 3 5" xfId="1713"/>
    <cellStyle name="20% - Accent3 24 4" xfId="1714"/>
    <cellStyle name="20% - Accent3 24 5" xfId="1715"/>
    <cellStyle name="20% - Accent3 24 6" xfId="1716"/>
    <cellStyle name="20% - Accent3 24 7" xfId="1717"/>
    <cellStyle name="20% - Accent3 25" xfId="1718"/>
    <cellStyle name="20% - Accent3 25 2" xfId="1719"/>
    <cellStyle name="20% - Accent3 25 2 2" xfId="1720"/>
    <cellStyle name="20% - Accent3 25 2 3" xfId="1721"/>
    <cellStyle name="20% - Accent3 25 2 4" xfId="1722"/>
    <cellStyle name="20% - Accent3 25 2 5" xfId="1723"/>
    <cellStyle name="20% - Accent3 25 3" xfId="1724"/>
    <cellStyle name="20% - Accent3 25 3 2" xfId="1725"/>
    <cellStyle name="20% - Accent3 25 3 3" xfId="1726"/>
    <cellStyle name="20% - Accent3 25 3 4" xfId="1727"/>
    <cellStyle name="20% - Accent3 25 3 5" xfId="1728"/>
    <cellStyle name="20% - Accent3 25 4" xfId="1729"/>
    <cellStyle name="20% - Accent3 25 5" xfId="1730"/>
    <cellStyle name="20% - Accent3 25 6" xfId="1731"/>
    <cellStyle name="20% - Accent3 25 7" xfId="1732"/>
    <cellStyle name="20% - Accent3 26" xfId="1733"/>
    <cellStyle name="20% - Accent3 26 2" xfId="1734"/>
    <cellStyle name="20% - Accent3 26 2 2" xfId="1735"/>
    <cellStyle name="20% - Accent3 26 2 3" xfId="1736"/>
    <cellStyle name="20% - Accent3 26 2 4" xfId="1737"/>
    <cellStyle name="20% - Accent3 26 2 5" xfId="1738"/>
    <cellStyle name="20% - Accent3 26 3" xfId="1739"/>
    <cellStyle name="20% - Accent3 26 3 2" xfId="1740"/>
    <cellStyle name="20% - Accent3 26 3 3" xfId="1741"/>
    <cellStyle name="20% - Accent3 26 3 4" xfId="1742"/>
    <cellStyle name="20% - Accent3 26 3 5" xfId="1743"/>
    <cellStyle name="20% - Accent3 26 4" xfId="1744"/>
    <cellStyle name="20% - Accent3 26 5" xfId="1745"/>
    <cellStyle name="20% - Accent3 26 6" xfId="1746"/>
    <cellStyle name="20% - Accent3 26 7" xfId="1747"/>
    <cellStyle name="20% - Accent3 27" xfId="1748"/>
    <cellStyle name="20% - Accent3 27 2" xfId="1749"/>
    <cellStyle name="20% - Accent3 27 2 2" xfId="1750"/>
    <cellStyle name="20% - Accent3 27 2 3" xfId="1751"/>
    <cellStyle name="20% - Accent3 27 2 4" xfId="1752"/>
    <cellStyle name="20% - Accent3 27 2 5" xfId="1753"/>
    <cellStyle name="20% - Accent3 27 3" xfId="1754"/>
    <cellStyle name="20% - Accent3 27 3 2" xfId="1755"/>
    <cellStyle name="20% - Accent3 27 3 3" xfId="1756"/>
    <cellStyle name="20% - Accent3 27 3 4" xfId="1757"/>
    <cellStyle name="20% - Accent3 27 3 5" xfId="1758"/>
    <cellStyle name="20% - Accent3 27 4" xfId="1759"/>
    <cellStyle name="20% - Accent3 27 5" xfId="1760"/>
    <cellStyle name="20% - Accent3 27 6" xfId="1761"/>
    <cellStyle name="20% - Accent3 27 7" xfId="1762"/>
    <cellStyle name="20% - Accent3 28" xfId="1763"/>
    <cellStyle name="20% - Accent3 28 2" xfId="1764"/>
    <cellStyle name="20% - Accent3 28 2 2" xfId="1765"/>
    <cellStyle name="20% - Accent3 28 2 3" xfId="1766"/>
    <cellStyle name="20% - Accent3 28 2 4" xfId="1767"/>
    <cellStyle name="20% - Accent3 28 2 5" xfId="1768"/>
    <cellStyle name="20% - Accent3 28 3" xfId="1769"/>
    <cellStyle name="20% - Accent3 28 3 2" xfId="1770"/>
    <cellStyle name="20% - Accent3 28 3 3" xfId="1771"/>
    <cellStyle name="20% - Accent3 28 3 4" xfId="1772"/>
    <cellStyle name="20% - Accent3 28 3 5" xfId="1773"/>
    <cellStyle name="20% - Accent3 28 4" xfId="1774"/>
    <cellStyle name="20% - Accent3 28 5" xfId="1775"/>
    <cellStyle name="20% - Accent3 28 6" xfId="1776"/>
    <cellStyle name="20% - Accent3 28 7" xfId="1777"/>
    <cellStyle name="20% - Accent3 29" xfId="1778"/>
    <cellStyle name="20% - Accent3 29 2" xfId="1779"/>
    <cellStyle name="20% - Accent3 29 2 2" xfId="1780"/>
    <cellStyle name="20% - Accent3 29 2 3" xfId="1781"/>
    <cellStyle name="20% - Accent3 29 2 4" xfId="1782"/>
    <cellStyle name="20% - Accent3 29 2 5" xfId="1783"/>
    <cellStyle name="20% - Accent3 29 3" xfId="1784"/>
    <cellStyle name="20% - Accent3 29 3 2" xfId="1785"/>
    <cellStyle name="20% - Accent3 29 3 3" xfId="1786"/>
    <cellStyle name="20% - Accent3 29 3 4" xfId="1787"/>
    <cellStyle name="20% - Accent3 29 3 5" xfId="1788"/>
    <cellStyle name="20% - Accent3 29 4" xfId="1789"/>
    <cellStyle name="20% - Accent3 29 5" xfId="1790"/>
    <cellStyle name="20% - Accent3 29 6" xfId="1791"/>
    <cellStyle name="20% - Accent3 29 7" xfId="1792"/>
    <cellStyle name="20% - Accent3 3" xfId="1793"/>
    <cellStyle name="20% - Accent3 3 10" xfId="1794"/>
    <cellStyle name="20% - Accent3 3 11" xfId="1795"/>
    <cellStyle name="20% - Accent3 3 12" xfId="1796"/>
    <cellStyle name="20% - Accent3 3 13" xfId="1797"/>
    <cellStyle name="20% - Accent3 3 14" xfId="1798"/>
    <cellStyle name="20% - Accent3 3 15" xfId="1799"/>
    <cellStyle name="20% - Accent3 3 16" xfId="1800"/>
    <cellStyle name="20% - Accent3 3 17" xfId="1801"/>
    <cellStyle name="20% - Accent3 3 18" xfId="1802"/>
    <cellStyle name="20% - Accent3 3 19" xfId="1803"/>
    <cellStyle name="20% - Accent3 3 2" xfId="1804"/>
    <cellStyle name="20% - Accent3 3 20" xfId="1805"/>
    <cellStyle name="20% - Accent3 3 21" xfId="1806"/>
    <cellStyle name="20% - Accent3 3 22" xfId="1807"/>
    <cellStyle name="20% - Accent3 3 23" xfId="1808"/>
    <cellStyle name="20% - Accent3 3 24" xfId="1809"/>
    <cellStyle name="20% - Accent3 3 25" xfId="1810"/>
    <cellStyle name="20% - Accent3 3 26" xfId="1811"/>
    <cellStyle name="20% - Accent3 3 27" xfId="1812"/>
    <cellStyle name="20% - Accent3 3 28" xfId="1813"/>
    <cellStyle name="20% - Accent3 3 29" xfId="1814"/>
    <cellStyle name="20% - Accent3 3 3" xfId="1815"/>
    <cellStyle name="20% - Accent3 3 30" xfId="1816"/>
    <cellStyle name="20% - Accent3 3 31" xfId="1817"/>
    <cellStyle name="20% - Accent3 3 32" xfId="1818"/>
    <cellStyle name="20% - Accent3 3 33" xfId="1819"/>
    <cellStyle name="20% - Accent3 3 34" xfId="1820"/>
    <cellStyle name="20% - Accent3 3 4" xfId="1821"/>
    <cellStyle name="20% - Accent3 3 5" xfId="1822"/>
    <cellStyle name="20% - Accent3 3 6" xfId="1823"/>
    <cellStyle name="20% - Accent3 3 7" xfId="1824"/>
    <cellStyle name="20% - Accent3 3 8" xfId="1825"/>
    <cellStyle name="20% - Accent3 3 9" xfId="1826"/>
    <cellStyle name="20% - Accent3 30" xfId="1827"/>
    <cellStyle name="20% - Accent3 30 2" xfId="1828"/>
    <cellStyle name="20% - Accent3 30 2 2" xfId="1829"/>
    <cellStyle name="20% - Accent3 30 2 3" xfId="1830"/>
    <cellStyle name="20% - Accent3 30 2 4" xfId="1831"/>
    <cellStyle name="20% - Accent3 30 2 5" xfId="1832"/>
    <cellStyle name="20% - Accent3 30 3" xfId="1833"/>
    <cellStyle name="20% - Accent3 30 3 2" xfId="1834"/>
    <cellStyle name="20% - Accent3 30 3 3" xfId="1835"/>
    <cellStyle name="20% - Accent3 30 3 4" xfId="1836"/>
    <cellStyle name="20% - Accent3 30 3 5" xfId="1837"/>
    <cellStyle name="20% - Accent3 30 4" xfId="1838"/>
    <cellStyle name="20% - Accent3 30 5" xfId="1839"/>
    <cellStyle name="20% - Accent3 30 6" xfId="1840"/>
    <cellStyle name="20% - Accent3 30 7" xfId="1841"/>
    <cellStyle name="20% - Accent3 31" xfId="1842"/>
    <cellStyle name="20% - Accent3 31 2" xfId="1843"/>
    <cellStyle name="20% - Accent3 31 2 2" xfId="1844"/>
    <cellStyle name="20% - Accent3 31 2 3" xfId="1845"/>
    <cellStyle name="20% - Accent3 31 2 4" xfId="1846"/>
    <cellStyle name="20% - Accent3 31 2 5" xfId="1847"/>
    <cellStyle name="20% - Accent3 31 3" xfId="1848"/>
    <cellStyle name="20% - Accent3 31 3 2" xfId="1849"/>
    <cellStyle name="20% - Accent3 31 3 3" xfId="1850"/>
    <cellStyle name="20% - Accent3 31 3 4" xfId="1851"/>
    <cellStyle name="20% - Accent3 31 3 5" xfId="1852"/>
    <cellStyle name="20% - Accent3 31 4" xfId="1853"/>
    <cellStyle name="20% - Accent3 31 5" xfId="1854"/>
    <cellStyle name="20% - Accent3 31 6" xfId="1855"/>
    <cellStyle name="20% - Accent3 31 7" xfId="1856"/>
    <cellStyle name="20% - Accent3 32" xfId="1857"/>
    <cellStyle name="20% - Accent3 32 2" xfId="1858"/>
    <cellStyle name="20% - Accent3 32 2 2" xfId="1859"/>
    <cellStyle name="20% - Accent3 32 2 3" xfId="1860"/>
    <cellStyle name="20% - Accent3 32 2 4" xfId="1861"/>
    <cellStyle name="20% - Accent3 32 2 5" xfId="1862"/>
    <cellStyle name="20% - Accent3 32 3" xfId="1863"/>
    <cellStyle name="20% - Accent3 32 3 2" xfId="1864"/>
    <cellStyle name="20% - Accent3 32 3 3" xfId="1865"/>
    <cellStyle name="20% - Accent3 32 3 4" xfId="1866"/>
    <cellStyle name="20% - Accent3 32 3 5" xfId="1867"/>
    <cellStyle name="20% - Accent3 32 4" xfId="1868"/>
    <cellStyle name="20% - Accent3 32 5" xfId="1869"/>
    <cellStyle name="20% - Accent3 32 6" xfId="1870"/>
    <cellStyle name="20% - Accent3 32 7" xfId="1871"/>
    <cellStyle name="20% - Accent3 33" xfId="1872"/>
    <cellStyle name="20% - Accent3 33 2" xfId="1873"/>
    <cellStyle name="20% - Accent3 33 2 2" xfId="1874"/>
    <cellStyle name="20% - Accent3 33 2 3" xfId="1875"/>
    <cellStyle name="20% - Accent3 33 2 4" xfId="1876"/>
    <cellStyle name="20% - Accent3 33 2 5" xfId="1877"/>
    <cellStyle name="20% - Accent3 33 3" xfId="1878"/>
    <cellStyle name="20% - Accent3 33 3 2" xfId="1879"/>
    <cellStyle name="20% - Accent3 33 3 3" xfId="1880"/>
    <cellStyle name="20% - Accent3 33 3 4" xfId="1881"/>
    <cellStyle name="20% - Accent3 33 3 5" xfId="1882"/>
    <cellStyle name="20% - Accent3 33 4" xfId="1883"/>
    <cellStyle name="20% - Accent3 33 5" xfId="1884"/>
    <cellStyle name="20% - Accent3 33 6" xfId="1885"/>
    <cellStyle name="20% - Accent3 33 7" xfId="1886"/>
    <cellStyle name="20% - Accent3 34" xfId="1887"/>
    <cellStyle name="20% - Accent3 34 2" xfId="1888"/>
    <cellStyle name="20% - Accent3 34 2 2" xfId="1889"/>
    <cellStyle name="20% - Accent3 34 2 3" xfId="1890"/>
    <cellStyle name="20% - Accent3 34 2 4" xfId="1891"/>
    <cellStyle name="20% - Accent3 34 2 5" xfId="1892"/>
    <cellStyle name="20% - Accent3 34 3" xfId="1893"/>
    <cellStyle name="20% - Accent3 34 3 2" xfId="1894"/>
    <cellStyle name="20% - Accent3 34 3 3" xfId="1895"/>
    <cellStyle name="20% - Accent3 34 3 4" xfId="1896"/>
    <cellStyle name="20% - Accent3 34 3 5" xfId="1897"/>
    <cellStyle name="20% - Accent3 34 4" xfId="1898"/>
    <cellStyle name="20% - Accent3 34 5" xfId="1899"/>
    <cellStyle name="20% - Accent3 34 6" xfId="1900"/>
    <cellStyle name="20% - Accent3 34 7" xfId="1901"/>
    <cellStyle name="20% - Accent3 35" xfId="1902"/>
    <cellStyle name="20% - Accent3 35 2" xfId="1903"/>
    <cellStyle name="20% - Accent3 35 2 2" xfId="1904"/>
    <cellStyle name="20% - Accent3 35 2 3" xfId="1905"/>
    <cellStyle name="20% - Accent3 35 2 4" xfId="1906"/>
    <cellStyle name="20% - Accent3 35 2 5" xfId="1907"/>
    <cellStyle name="20% - Accent3 35 3" xfId="1908"/>
    <cellStyle name="20% - Accent3 35 3 2" xfId="1909"/>
    <cellStyle name="20% - Accent3 35 3 3" xfId="1910"/>
    <cellStyle name="20% - Accent3 35 3 4" xfId="1911"/>
    <cellStyle name="20% - Accent3 35 3 5" xfId="1912"/>
    <cellStyle name="20% - Accent3 35 4" xfId="1913"/>
    <cellStyle name="20% - Accent3 35 5" xfId="1914"/>
    <cellStyle name="20% - Accent3 35 6" xfId="1915"/>
    <cellStyle name="20% - Accent3 35 7" xfId="1916"/>
    <cellStyle name="20% - Accent3 36" xfId="1917"/>
    <cellStyle name="20% - Accent3 36 2" xfId="1918"/>
    <cellStyle name="20% - Accent3 36 2 2" xfId="1919"/>
    <cellStyle name="20% - Accent3 36 2 3" xfId="1920"/>
    <cellStyle name="20% - Accent3 36 2 4" xfId="1921"/>
    <cellStyle name="20% - Accent3 36 2 5" xfId="1922"/>
    <cellStyle name="20% - Accent3 36 3" xfId="1923"/>
    <cellStyle name="20% - Accent3 36 3 2" xfId="1924"/>
    <cellStyle name="20% - Accent3 36 3 3" xfId="1925"/>
    <cellStyle name="20% - Accent3 36 3 4" xfId="1926"/>
    <cellStyle name="20% - Accent3 36 3 5" xfId="1927"/>
    <cellStyle name="20% - Accent3 36 4" xfId="1928"/>
    <cellStyle name="20% - Accent3 36 5" xfId="1929"/>
    <cellStyle name="20% - Accent3 36 6" xfId="1930"/>
    <cellStyle name="20% - Accent3 36 7" xfId="1931"/>
    <cellStyle name="20% - Accent3 37" xfId="1932"/>
    <cellStyle name="20% - Accent3 37 2" xfId="1933"/>
    <cellStyle name="20% - Accent3 37 2 2" xfId="1934"/>
    <cellStyle name="20% - Accent3 37 2 3" xfId="1935"/>
    <cellStyle name="20% - Accent3 37 2 4" xfId="1936"/>
    <cellStyle name="20% - Accent3 37 2 5" xfId="1937"/>
    <cellStyle name="20% - Accent3 37 3" xfId="1938"/>
    <cellStyle name="20% - Accent3 37 3 2" xfId="1939"/>
    <cellStyle name="20% - Accent3 37 3 3" xfId="1940"/>
    <cellStyle name="20% - Accent3 37 3 4" xfId="1941"/>
    <cellStyle name="20% - Accent3 37 3 5" xfId="1942"/>
    <cellStyle name="20% - Accent3 37 4" xfId="1943"/>
    <cellStyle name="20% - Accent3 37 5" xfId="1944"/>
    <cellStyle name="20% - Accent3 37 6" xfId="1945"/>
    <cellStyle name="20% - Accent3 37 7" xfId="1946"/>
    <cellStyle name="20% - Accent3 38" xfId="1947"/>
    <cellStyle name="20% - Accent3 38 2" xfId="1948"/>
    <cellStyle name="20% - Accent3 38 2 2" xfId="1949"/>
    <cellStyle name="20% - Accent3 38 2 3" xfId="1950"/>
    <cellStyle name="20% - Accent3 38 2 4" xfId="1951"/>
    <cellStyle name="20% - Accent3 38 2 5" xfId="1952"/>
    <cellStyle name="20% - Accent3 38 3" xfId="1953"/>
    <cellStyle name="20% - Accent3 38 3 2" xfId="1954"/>
    <cellStyle name="20% - Accent3 38 3 3" xfId="1955"/>
    <cellStyle name="20% - Accent3 38 3 4" xfId="1956"/>
    <cellStyle name="20% - Accent3 38 3 5" xfId="1957"/>
    <cellStyle name="20% - Accent3 38 4" xfId="1958"/>
    <cellStyle name="20% - Accent3 38 5" xfId="1959"/>
    <cellStyle name="20% - Accent3 38 6" xfId="1960"/>
    <cellStyle name="20% - Accent3 38 7" xfId="1961"/>
    <cellStyle name="20% - Accent3 39" xfId="1962"/>
    <cellStyle name="20% - Accent3 39 2" xfId="1963"/>
    <cellStyle name="20% - Accent3 39 2 2" xfId="1964"/>
    <cellStyle name="20% - Accent3 39 2 3" xfId="1965"/>
    <cellStyle name="20% - Accent3 39 2 4" xfId="1966"/>
    <cellStyle name="20% - Accent3 39 2 5" xfId="1967"/>
    <cellStyle name="20% - Accent3 39 3" xfId="1968"/>
    <cellStyle name="20% - Accent3 39 3 2" xfId="1969"/>
    <cellStyle name="20% - Accent3 39 3 3" xfId="1970"/>
    <cellStyle name="20% - Accent3 39 3 4" xfId="1971"/>
    <cellStyle name="20% - Accent3 39 3 5" xfId="1972"/>
    <cellStyle name="20% - Accent3 39 4" xfId="1973"/>
    <cellStyle name="20% - Accent3 39 5" xfId="1974"/>
    <cellStyle name="20% - Accent3 39 6" xfId="1975"/>
    <cellStyle name="20% - Accent3 39 7" xfId="1976"/>
    <cellStyle name="20% - Accent3 4" xfId="1977"/>
    <cellStyle name="20% - Accent3 4 10" xfId="1978"/>
    <cellStyle name="20% - Accent3 4 11" xfId="1979"/>
    <cellStyle name="20% - Accent3 4 12" xfId="1980"/>
    <cellStyle name="20% - Accent3 4 13" xfId="1981"/>
    <cellStyle name="20% - Accent3 4 14" xfId="1982"/>
    <cellStyle name="20% - Accent3 4 15" xfId="1983"/>
    <cellStyle name="20% - Accent3 4 16" xfId="1984"/>
    <cellStyle name="20% - Accent3 4 17" xfId="1985"/>
    <cellStyle name="20% - Accent3 4 18" xfId="1986"/>
    <cellStyle name="20% - Accent3 4 19" xfId="1987"/>
    <cellStyle name="20% - Accent3 4 2" xfId="1988"/>
    <cellStyle name="20% - Accent3 4 20" xfId="1989"/>
    <cellStyle name="20% - Accent3 4 21" xfId="1990"/>
    <cellStyle name="20% - Accent3 4 22" xfId="1991"/>
    <cellStyle name="20% - Accent3 4 23" xfId="1992"/>
    <cellStyle name="20% - Accent3 4 24" xfId="1993"/>
    <cellStyle name="20% - Accent3 4 25" xfId="1994"/>
    <cellStyle name="20% - Accent3 4 26" xfId="1995"/>
    <cellStyle name="20% - Accent3 4 27" xfId="1996"/>
    <cellStyle name="20% - Accent3 4 28" xfId="1997"/>
    <cellStyle name="20% - Accent3 4 29" xfId="1998"/>
    <cellStyle name="20% - Accent3 4 3" xfId="1999"/>
    <cellStyle name="20% - Accent3 4 30" xfId="2000"/>
    <cellStyle name="20% - Accent3 4 31" xfId="2001"/>
    <cellStyle name="20% - Accent3 4 32" xfId="2002"/>
    <cellStyle name="20% - Accent3 4 33" xfId="2003"/>
    <cellStyle name="20% - Accent3 4 34" xfId="2004"/>
    <cellStyle name="20% - Accent3 4 4" xfId="2005"/>
    <cellStyle name="20% - Accent3 4 5" xfId="2006"/>
    <cellStyle name="20% - Accent3 4 6" xfId="2007"/>
    <cellStyle name="20% - Accent3 4 7" xfId="2008"/>
    <cellStyle name="20% - Accent3 4 8" xfId="2009"/>
    <cellStyle name="20% - Accent3 4 9" xfId="2010"/>
    <cellStyle name="20% - Accent3 40" xfId="2011"/>
    <cellStyle name="20% - Accent3 40 2" xfId="2012"/>
    <cellStyle name="20% - Accent3 40 2 2" xfId="2013"/>
    <cellStyle name="20% - Accent3 40 2 3" xfId="2014"/>
    <cellStyle name="20% - Accent3 40 2 4" xfId="2015"/>
    <cellStyle name="20% - Accent3 40 2 5" xfId="2016"/>
    <cellStyle name="20% - Accent3 40 3" xfId="2017"/>
    <cellStyle name="20% - Accent3 40 3 2" xfId="2018"/>
    <cellStyle name="20% - Accent3 40 3 3" xfId="2019"/>
    <cellStyle name="20% - Accent3 40 3 4" xfId="2020"/>
    <cellStyle name="20% - Accent3 40 3 5" xfId="2021"/>
    <cellStyle name="20% - Accent3 40 4" xfId="2022"/>
    <cellStyle name="20% - Accent3 40 5" xfId="2023"/>
    <cellStyle name="20% - Accent3 40 6" xfId="2024"/>
    <cellStyle name="20% - Accent3 40 7" xfId="2025"/>
    <cellStyle name="20% - Accent3 41" xfId="2026"/>
    <cellStyle name="20% - Accent3 41 2" xfId="2027"/>
    <cellStyle name="20% - Accent3 41 2 2" xfId="2028"/>
    <cellStyle name="20% - Accent3 41 2 3" xfId="2029"/>
    <cellStyle name="20% - Accent3 41 2 4" xfId="2030"/>
    <cellStyle name="20% - Accent3 41 2 5" xfId="2031"/>
    <cellStyle name="20% - Accent3 41 3" xfId="2032"/>
    <cellStyle name="20% - Accent3 41 3 2" xfId="2033"/>
    <cellStyle name="20% - Accent3 41 3 3" xfId="2034"/>
    <cellStyle name="20% - Accent3 41 3 4" xfId="2035"/>
    <cellStyle name="20% - Accent3 41 3 5" xfId="2036"/>
    <cellStyle name="20% - Accent3 41 4" xfId="2037"/>
    <cellStyle name="20% - Accent3 41 5" xfId="2038"/>
    <cellStyle name="20% - Accent3 41 6" xfId="2039"/>
    <cellStyle name="20% - Accent3 41 7" xfId="2040"/>
    <cellStyle name="20% - Accent3 42" xfId="2041"/>
    <cellStyle name="20% - Accent3 42 2" xfId="2042"/>
    <cellStyle name="20% - Accent3 42 2 2" xfId="2043"/>
    <cellStyle name="20% - Accent3 42 2 3" xfId="2044"/>
    <cellStyle name="20% - Accent3 42 2 4" xfId="2045"/>
    <cellStyle name="20% - Accent3 42 2 5" xfId="2046"/>
    <cellStyle name="20% - Accent3 42 3" xfId="2047"/>
    <cellStyle name="20% - Accent3 42 3 2" xfId="2048"/>
    <cellStyle name="20% - Accent3 42 3 3" xfId="2049"/>
    <cellStyle name="20% - Accent3 42 3 4" xfId="2050"/>
    <cellStyle name="20% - Accent3 42 3 5" xfId="2051"/>
    <cellStyle name="20% - Accent3 42 4" xfId="2052"/>
    <cellStyle name="20% - Accent3 42 5" xfId="2053"/>
    <cellStyle name="20% - Accent3 42 6" xfId="2054"/>
    <cellStyle name="20% - Accent3 42 7" xfId="2055"/>
    <cellStyle name="20% - Accent3 43" xfId="2056"/>
    <cellStyle name="20% - Accent3 43 2" xfId="2057"/>
    <cellStyle name="20% - Accent3 43 2 2" xfId="2058"/>
    <cellStyle name="20% - Accent3 43 2 3" xfId="2059"/>
    <cellStyle name="20% - Accent3 43 2 4" xfId="2060"/>
    <cellStyle name="20% - Accent3 43 2 5" xfId="2061"/>
    <cellStyle name="20% - Accent3 43 3" xfId="2062"/>
    <cellStyle name="20% - Accent3 43 3 2" xfId="2063"/>
    <cellStyle name="20% - Accent3 43 3 3" xfId="2064"/>
    <cellStyle name="20% - Accent3 43 3 4" xfId="2065"/>
    <cellStyle name="20% - Accent3 43 3 5" xfId="2066"/>
    <cellStyle name="20% - Accent3 43 4" xfId="2067"/>
    <cellStyle name="20% - Accent3 43 5" xfId="2068"/>
    <cellStyle name="20% - Accent3 43 6" xfId="2069"/>
    <cellStyle name="20% - Accent3 43 7" xfId="2070"/>
    <cellStyle name="20% - Accent3 44" xfId="2071"/>
    <cellStyle name="20% - Accent3 44 2" xfId="2072"/>
    <cellStyle name="20% - Accent3 44 2 2" xfId="2073"/>
    <cellStyle name="20% - Accent3 44 2 3" xfId="2074"/>
    <cellStyle name="20% - Accent3 44 2 4" xfId="2075"/>
    <cellStyle name="20% - Accent3 44 2 5" xfId="2076"/>
    <cellStyle name="20% - Accent3 44 3" xfId="2077"/>
    <cellStyle name="20% - Accent3 44 3 2" xfId="2078"/>
    <cellStyle name="20% - Accent3 44 3 3" xfId="2079"/>
    <cellStyle name="20% - Accent3 44 3 4" xfId="2080"/>
    <cellStyle name="20% - Accent3 44 3 5" xfId="2081"/>
    <cellStyle name="20% - Accent3 44 4" xfId="2082"/>
    <cellStyle name="20% - Accent3 44 5" xfId="2083"/>
    <cellStyle name="20% - Accent3 44 6" xfId="2084"/>
    <cellStyle name="20% - Accent3 44 7" xfId="2085"/>
    <cellStyle name="20% - Accent3 45" xfId="2086"/>
    <cellStyle name="20% - Accent3 45 2" xfId="2087"/>
    <cellStyle name="20% - Accent3 45 2 2" xfId="2088"/>
    <cellStyle name="20% - Accent3 45 2 3" xfId="2089"/>
    <cellStyle name="20% - Accent3 45 2 4" xfId="2090"/>
    <cellStyle name="20% - Accent3 45 2 5" xfId="2091"/>
    <cellStyle name="20% - Accent3 45 3" xfId="2092"/>
    <cellStyle name="20% - Accent3 45 3 2" xfId="2093"/>
    <cellStyle name="20% - Accent3 45 3 3" xfId="2094"/>
    <cellStyle name="20% - Accent3 45 3 4" xfId="2095"/>
    <cellStyle name="20% - Accent3 45 3 5" xfId="2096"/>
    <cellStyle name="20% - Accent3 45 4" xfId="2097"/>
    <cellStyle name="20% - Accent3 45 5" xfId="2098"/>
    <cellStyle name="20% - Accent3 45 6" xfId="2099"/>
    <cellStyle name="20% - Accent3 45 7" xfId="2100"/>
    <cellStyle name="20% - Accent3 46" xfId="2101"/>
    <cellStyle name="20% - Accent3 46 2" xfId="2102"/>
    <cellStyle name="20% - Accent3 46 2 2" xfId="2103"/>
    <cellStyle name="20% - Accent3 46 2 3" xfId="2104"/>
    <cellStyle name="20% - Accent3 46 2 4" xfId="2105"/>
    <cellStyle name="20% - Accent3 46 2 5" xfId="2106"/>
    <cellStyle name="20% - Accent3 46 3" xfId="2107"/>
    <cellStyle name="20% - Accent3 46 3 2" xfId="2108"/>
    <cellStyle name="20% - Accent3 46 3 3" xfId="2109"/>
    <cellStyle name="20% - Accent3 46 3 4" xfId="2110"/>
    <cellStyle name="20% - Accent3 46 3 5" xfId="2111"/>
    <cellStyle name="20% - Accent3 46 4" xfId="2112"/>
    <cellStyle name="20% - Accent3 46 5" xfId="2113"/>
    <cellStyle name="20% - Accent3 46 6" xfId="2114"/>
    <cellStyle name="20% - Accent3 46 7" xfId="2115"/>
    <cellStyle name="20% - Accent3 47" xfId="2116"/>
    <cellStyle name="20% - Accent3 47 2" xfId="2117"/>
    <cellStyle name="20% - Accent3 47 3" xfId="2118"/>
    <cellStyle name="20% - Accent3 47 4" xfId="2119"/>
    <cellStyle name="20% - Accent3 47 5" xfId="2120"/>
    <cellStyle name="20% - Accent3 48" xfId="2121"/>
    <cellStyle name="20% - Accent3 48 2" xfId="2122"/>
    <cellStyle name="20% - Accent3 48 3" xfId="2123"/>
    <cellStyle name="20% - Accent3 48 4" xfId="2124"/>
    <cellStyle name="20% - Accent3 48 5" xfId="2125"/>
    <cellStyle name="20% - Accent3 49" xfId="2126"/>
    <cellStyle name="20% - Accent3 49 2" xfId="2127"/>
    <cellStyle name="20% - Accent3 49 3" xfId="2128"/>
    <cellStyle name="20% - Accent3 49 4" xfId="2129"/>
    <cellStyle name="20% - Accent3 49 5" xfId="2130"/>
    <cellStyle name="20% - Accent3 5" xfId="2131"/>
    <cellStyle name="20% - Accent3 5 10" xfId="2132"/>
    <cellStyle name="20% - Accent3 5 11" xfId="2133"/>
    <cellStyle name="20% - Accent3 5 12" xfId="2134"/>
    <cellStyle name="20% - Accent3 5 13" xfId="2135"/>
    <cellStyle name="20% - Accent3 5 14" xfId="2136"/>
    <cellStyle name="20% - Accent3 5 15" xfId="2137"/>
    <cellStyle name="20% - Accent3 5 16" xfId="2138"/>
    <cellStyle name="20% - Accent3 5 2" xfId="2139"/>
    <cellStyle name="20% - Accent3 5 3" xfId="2140"/>
    <cellStyle name="20% - Accent3 5 4" xfId="2141"/>
    <cellStyle name="20% - Accent3 5 5" xfId="2142"/>
    <cellStyle name="20% - Accent3 5 6" xfId="2143"/>
    <cellStyle name="20% - Accent3 5 7" xfId="2144"/>
    <cellStyle name="20% - Accent3 5 8" xfId="2145"/>
    <cellStyle name="20% - Accent3 5 9" xfId="2146"/>
    <cellStyle name="20% - Accent3 50" xfId="2147"/>
    <cellStyle name="20% - Accent3 50 2" xfId="2148"/>
    <cellStyle name="20% - Accent3 50 3" xfId="2149"/>
    <cellStyle name="20% - Accent3 50 4" xfId="2150"/>
    <cellStyle name="20% - Accent3 50 5" xfId="2151"/>
    <cellStyle name="20% - Accent3 51" xfId="2152"/>
    <cellStyle name="20% - Accent3 51 2" xfId="2153"/>
    <cellStyle name="20% - Accent3 51 3" xfId="2154"/>
    <cellStyle name="20% - Accent3 51 4" xfId="2155"/>
    <cellStyle name="20% - Accent3 51 5" xfId="2156"/>
    <cellStyle name="20% - Accent3 52" xfId="2157"/>
    <cellStyle name="20% - Accent3 52 2" xfId="2158"/>
    <cellStyle name="20% - Accent3 52 3" xfId="2159"/>
    <cellStyle name="20% - Accent3 52 4" xfId="2160"/>
    <cellStyle name="20% - Accent3 52 5" xfId="2161"/>
    <cellStyle name="20% - Accent3 53" xfId="2162"/>
    <cellStyle name="20% - Accent3 53 2" xfId="2163"/>
    <cellStyle name="20% - Accent3 53 3" xfId="2164"/>
    <cellStyle name="20% - Accent3 53 4" xfId="2165"/>
    <cellStyle name="20% - Accent3 53 5" xfId="2166"/>
    <cellStyle name="20% - Accent3 54" xfId="2167"/>
    <cellStyle name="20% - Accent3 54 2" xfId="2168"/>
    <cellStyle name="20% - Accent3 54 3" xfId="2169"/>
    <cellStyle name="20% - Accent3 54 4" xfId="2170"/>
    <cellStyle name="20% - Accent3 54 5" xfId="2171"/>
    <cellStyle name="20% - Accent3 55" xfId="2172"/>
    <cellStyle name="20% - Accent3 55 2" xfId="2173"/>
    <cellStyle name="20% - Accent3 55 3" xfId="2174"/>
    <cellStyle name="20% - Accent3 55 4" xfId="2175"/>
    <cellStyle name="20% - Accent3 55 5" xfId="2176"/>
    <cellStyle name="20% - Accent3 56" xfId="2177"/>
    <cellStyle name="20% - Accent3 56 2" xfId="2178"/>
    <cellStyle name="20% - Accent3 56 3" xfId="2179"/>
    <cellStyle name="20% - Accent3 56 4" xfId="2180"/>
    <cellStyle name="20% - Accent3 56 5" xfId="2181"/>
    <cellStyle name="20% - Accent3 57" xfId="2182"/>
    <cellStyle name="20% - Accent3 57 2" xfId="2183"/>
    <cellStyle name="20% - Accent3 57 3" xfId="2184"/>
    <cellStyle name="20% - Accent3 57 4" xfId="2185"/>
    <cellStyle name="20% - Accent3 57 5" xfId="2186"/>
    <cellStyle name="20% - Accent3 58" xfId="2187"/>
    <cellStyle name="20% - Accent3 58 2" xfId="2188"/>
    <cellStyle name="20% - Accent3 58 3" xfId="2189"/>
    <cellStyle name="20% - Accent3 58 4" xfId="2190"/>
    <cellStyle name="20% - Accent3 58 5" xfId="2191"/>
    <cellStyle name="20% - Accent3 59" xfId="2192"/>
    <cellStyle name="20% - Accent3 59 2" xfId="2193"/>
    <cellStyle name="20% - Accent3 59 3" xfId="2194"/>
    <cellStyle name="20% - Accent3 59 4" xfId="2195"/>
    <cellStyle name="20% - Accent3 59 5" xfId="2196"/>
    <cellStyle name="20% - Accent3 6" xfId="2197"/>
    <cellStyle name="20% - Accent3 6 10" xfId="2198"/>
    <cellStyle name="20% - Accent3 6 11" xfId="2199"/>
    <cellStyle name="20% - Accent3 6 2" xfId="2200"/>
    <cellStyle name="20% - Accent3 6 3" xfId="2201"/>
    <cellStyle name="20% - Accent3 6 4" xfId="2202"/>
    <cellStyle name="20% - Accent3 6 5" xfId="2203"/>
    <cellStyle name="20% - Accent3 6 6" xfId="2204"/>
    <cellStyle name="20% - Accent3 6 7" xfId="2205"/>
    <cellStyle name="20% - Accent3 6 8" xfId="2206"/>
    <cellStyle name="20% - Accent3 6 9" xfId="2207"/>
    <cellStyle name="20% - Accent3 60" xfId="2208"/>
    <cellStyle name="20% - Accent3 60 2" xfId="2209"/>
    <cellStyle name="20% - Accent3 60 3" xfId="2210"/>
    <cellStyle name="20% - Accent3 60 4" xfId="2211"/>
    <cellStyle name="20% - Accent3 60 5" xfId="2212"/>
    <cellStyle name="20% - Accent3 61" xfId="2213"/>
    <cellStyle name="20% - Accent3 61 2" xfId="2214"/>
    <cellStyle name="20% - Accent3 61 3" xfId="2215"/>
    <cellStyle name="20% - Accent3 61 4" xfId="2216"/>
    <cellStyle name="20% - Accent3 61 5" xfId="2217"/>
    <cellStyle name="20% - Accent3 62" xfId="2218"/>
    <cellStyle name="20% - Accent3 62 2" xfId="2219"/>
    <cellStyle name="20% - Accent3 62 3" xfId="2220"/>
    <cellStyle name="20% - Accent3 62 4" xfId="2221"/>
    <cellStyle name="20% - Accent3 62 5" xfId="2222"/>
    <cellStyle name="20% - Accent3 63" xfId="2223"/>
    <cellStyle name="20% - Accent3 7" xfId="2224"/>
    <cellStyle name="20% - Accent3 7 10" xfId="2225"/>
    <cellStyle name="20% - Accent3 7 11" xfId="2226"/>
    <cellStyle name="20% - Accent3 7 2" xfId="2227"/>
    <cellStyle name="20% - Accent3 7 3" xfId="2228"/>
    <cellStyle name="20% - Accent3 7 4" xfId="2229"/>
    <cellStyle name="20% - Accent3 7 5" xfId="2230"/>
    <cellStyle name="20% - Accent3 7 6" xfId="2231"/>
    <cellStyle name="20% - Accent3 7 7" xfId="2232"/>
    <cellStyle name="20% - Accent3 7 8" xfId="2233"/>
    <cellStyle name="20% - Accent3 7 9" xfId="2234"/>
    <cellStyle name="20% - Accent3 8" xfId="2235"/>
    <cellStyle name="20% - Accent3 8 10" xfId="2236"/>
    <cellStyle name="20% - Accent3 8 11" xfId="2237"/>
    <cellStyle name="20% - Accent3 8 2" xfId="2238"/>
    <cellStyle name="20% - Accent3 8 3" xfId="2239"/>
    <cellStyle name="20% - Accent3 8 4" xfId="2240"/>
    <cellStyle name="20% - Accent3 8 5" xfId="2241"/>
    <cellStyle name="20% - Accent3 8 6" xfId="2242"/>
    <cellStyle name="20% - Accent3 8 7" xfId="2243"/>
    <cellStyle name="20% - Accent3 8 8" xfId="2244"/>
    <cellStyle name="20% - Accent3 8 9" xfId="2245"/>
    <cellStyle name="20% - Accent3 9" xfId="2246"/>
    <cellStyle name="20% - Accent3 9 10" xfId="2247"/>
    <cellStyle name="20% - Accent3 9 11" xfId="2248"/>
    <cellStyle name="20% - Accent3 9 2" xfId="2249"/>
    <cellStyle name="20% - Accent3 9 3" xfId="2250"/>
    <cellStyle name="20% - Accent3 9 4" xfId="2251"/>
    <cellStyle name="20% - Accent3 9 5" xfId="2252"/>
    <cellStyle name="20% - Accent3 9 6" xfId="2253"/>
    <cellStyle name="20% - Accent3 9 7" xfId="2254"/>
    <cellStyle name="20% - Accent3 9 8" xfId="2255"/>
    <cellStyle name="20% - Accent3 9 9" xfId="2256"/>
    <cellStyle name="20% - Accent4" xfId="2257" builtinId="42" customBuiltin="1"/>
    <cellStyle name="20% - Accent4 10" xfId="2258"/>
    <cellStyle name="20% - Accent4 10 10" xfId="2259"/>
    <cellStyle name="20% - Accent4 10 11" xfId="2260"/>
    <cellStyle name="20% - Accent4 10 2" xfId="2261"/>
    <cellStyle name="20% - Accent4 10 3" xfId="2262"/>
    <cellStyle name="20% - Accent4 10 4" xfId="2263"/>
    <cellStyle name="20% - Accent4 10 5" xfId="2264"/>
    <cellStyle name="20% - Accent4 10 6" xfId="2265"/>
    <cellStyle name="20% - Accent4 10 7" xfId="2266"/>
    <cellStyle name="20% - Accent4 10 8" xfId="2267"/>
    <cellStyle name="20% - Accent4 10 9" xfId="2268"/>
    <cellStyle name="20% - Accent4 11" xfId="2269"/>
    <cellStyle name="20% - Accent4 12" xfId="2270"/>
    <cellStyle name="20% - Accent4 13" xfId="2271"/>
    <cellStyle name="20% - Accent4 14" xfId="2272"/>
    <cellStyle name="20% - Accent4 15" xfId="2273"/>
    <cellStyle name="20% - Accent4 16" xfId="2274"/>
    <cellStyle name="20% - Accent4 16 2" xfId="2275"/>
    <cellStyle name="20% - Accent4 16 2 2" xfId="2276"/>
    <cellStyle name="20% - Accent4 16 2 3" xfId="2277"/>
    <cellStyle name="20% - Accent4 16 2 4" xfId="2278"/>
    <cellStyle name="20% - Accent4 16 2 5" xfId="2279"/>
    <cellStyle name="20% - Accent4 16 3" xfId="2280"/>
    <cellStyle name="20% - Accent4 16 3 2" xfId="2281"/>
    <cellStyle name="20% - Accent4 16 3 3" xfId="2282"/>
    <cellStyle name="20% - Accent4 16 3 4" xfId="2283"/>
    <cellStyle name="20% - Accent4 16 3 5" xfId="2284"/>
    <cellStyle name="20% - Accent4 16 4" xfId="2285"/>
    <cellStyle name="20% - Accent4 16 5" xfId="2286"/>
    <cellStyle name="20% - Accent4 16 6" xfId="2287"/>
    <cellStyle name="20% - Accent4 16 7" xfId="2288"/>
    <cellStyle name="20% - Accent4 17" xfId="2289"/>
    <cellStyle name="20% - Accent4 17 2" xfId="2290"/>
    <cellStyle name="20% - Accent4 17 2 2" xfId="2291"/>
    <cellStyle name="20% - Accent4 17 2 3" xfId="2292"/>
    <cellStyle name="20% - Accent4 17 2 4" xfId="2293"/>
    <cellStyle name="20% - Accent4 17 2 5" xfId="2294"/>
    <cellStyle name="20% - Accent4 17 3" xfId="2295"/>
    <cellStyle name="20% - Accent4 17 3 2" xfId="2296"/>
    <cellStyle name="20% - Accent4 17 3 3" xfId="2297"/>
    <cellStyle name="20% - Accent4 17 3 4" xfId="2298"/>
    <cellStyle name="20% - Accent4 17 3 5" xfId="2299"/>
    <cellStyle name="20% - Accent4 17 4" xfId="2300"/>
    <cellStyle name="20% - Accent4 17 5" xfId="2301"/>
    <cellStyle name="20% - Accent4 17 6" xfId="2302"/>
    <cellStyle name="20% - Accent4 17 7" xfId="2303"/>
    <cellStyle name="20% - Accent4 18" xfId="2304"/>
    <cellStyle name="20% - Accent4 18 2" xfId="2305"/>
    <cellStyle name="20% - Accent4 18 2 2" xfId="2306"/>
    <cellStyle name="20% - Accent4 18 2 3" xfId="2307"/>
    <cellStyle name="20% - Accent4 18 2 4" xfId="2308"/>
    <cellStyle name="20% - Accent4 18 2 5" xfId="2309"/>
    <cellStyle name="20% - Accent4 18 3" xfId="2310"/>
    <cellStyle name="20% - Accent4 18 3 2" xfId="2311"/>
    <cellStyle name="20% - Accent4 18 3 3" xfId="2312"/>
    <cellStyle name="20% - Accent4 18 3 4" xfId="2313"/>
    <cellStyle name="20% - Accent4 18 3 5" xfId="2314"/>
    <cellStyle name="20% - Accent4 18 4" xfId="2315"/>
    <cellStyle name="20% - Accent4 18 5" xfId="2316"/>
    <cellStyle name="20% - Accent4 18 6" xfId="2317"/>
    <cellStyle name="20% - Accent4 18 7" xfId="2318"/>
    <cellStyle name="20% - Accent4 19" xfId="2319"/>
    <cellStyle name="20% - Accent4 19 2" xfId="2320"/>
    <cellStyle name="20% - Accent4 19 2 2" xfId="2321"/>
    <cellStyle name="20% - Accent4 19 2 3" xfId="2322"/>
    <cellStyle name="20% - Accent4 19 2 4" xfId="2323"/>
    <cellStyle name="20% - Accent4 19 2 5" xfId="2324"/>
    <cellStyle name="20% - Accent4 19 3" xfId="2325"/>
    <cellStyle name="20% - Accent4 19 3 2" xfId="2326"/>
    <cellStyle name="20% - Accent4 19 3 3" xfId="2327"/>
    <cellStyle name="20% - Accent4 19 3 4" xfId="2328"/>
    <cellStyle name="20% - Accent4 19 3 5" xfId="2329"/>
    <cellStyle name="20% - Accent4 19 4" xfId="2330"/>
    <cellStyle name="20% - Accent4 19 5" xfId="2331"/>
    <cellStyle name="20% - Accent4 19 6" xfId="2332"/>
    <cellStyle name="20% - Accent4 19 7" xfId="2333"/>
    <cellStyle name="20% - Accent4 2" xfId="2334"/>
    <cellStyle name="20% - Accent4 2 10" xfId="2335"/>
    <cellStyle name="20% - Accent4 2 11" xfId="2336"/>
    <cellStyle name="20% - Accent4 2 12" xfId="2337"/>
    <cellStyle name="20% - Accent4 2 13" xfId="2338"/>
    <cellStyle name="20% - Accent4 2 14" xfId="2339"/>
    <cellStyle name="20% - Accent4 2 15" xfId="2340"/>
    <cellStyle name="20% - Accent4 2 16" xfId="2341"/>
    <cellStyle name="20% - Accent4 2 17" xfId="2342"/>
    <cellStyle name="20% - Accent4 2 18" xfId="2343"/>
    <cellStyle name="20% - Accent4 2 19" xfId="2344"/>
    <cellStyle name="20% - Accent4 2 2" xfId="2345"/>
    <cellStyle name="20% - Accent4 2 20" xfId="2346"/>
    <cellStyle name="20% - Accent4 2 21" xfId="2347"/>
    <cellStyle name="20% - Accent4 2 22" xfId="2348"/>
    <cellStyle name="20% - Accent4 2 23" xfId="2349"/>
    <cellStyle name="20% - Accent4 2 24" xfId="2350"/>
    <cellStyle name="20% - Accent4 2 25" xfId="2351"/>
    <cellStyle name="20% - Accent4 2 26" xfId="2352"/>
    <cellStyle name="20% - Accent4 2 27" xfId="2353"/>
    <cellStyle name="20% - Accent4 2 28" xfId="2354"/>
    <cellStyle name="20% - Accent4 2 29" xfId="2355"/>
    <cellStyle name="20% - Accent4 2 3" xfId="2356"/>
    <cellStyle name="20% - Accent4 2 30" xfId="2357"/>
    <cellStyle name="20% - Accent4 2 31" xfId="2358"/>
    <cellStyle name="20% - Accent4 2 32" xfId="2359"/>
    <cellStyle name="20% - Accent4 2 33" xfId="2360"/>
    <cellStyle name="20% - Accent4 2 34" xfId="2361"/>
    <cellStyle name="20% - Accent4 2 35" xfId="2362"/>
    <cellStyle name="20% - Accent4 2 35 2" xfId="2363"/>
    <cellStyle name="20% - Accent4 2 35 3" xfId="2364"/>
    <cellStyle name="20% - Accent4 2 35 4" xfId="2365"/>
    <cellStyle name="20% - Accent4 2 35 5" xfId="2366"/>
    <cellStyle name="20% - Accent4 2 36" xfId="2367"/>
    <cellStyle name="20% - Accent4 2 37" xfId="2368"/>
    <cellStyle name="20% - Accent4 2 38" xfId="2369"/>
    <cellStyle name="20% - Accent4 2 4" xfId="2370"/>
    <cellStyle name="20% - Accent4 2 5" xfId="2371"/>
    <cellStyle name="20% - Accent4 2 6" xfId="2372"/>
    <cellStyle name="20% - Accent4 2 7" xfId="2373"/>
    <cellStyle name="20% - Accent4 2 8" xfId="2374"/>
    <cellStyle name="20% - Accent4 2 8 10" xfId="2375"/>
    <cellStyle name="20% - Accent4 2 8 11" xfId="2376"/>
    <cellStyle name="20% - Accent4 2 8 2" xfId="2377"/>
    <cellStyle name="20% - Accent4 2 8 2 2" xfId="2378"/>
    <cellStyle name="20% - Accent4 2 8 2 3" xfId="2379"/>
    <cellStyle name="20% - Accent4 2 8 2 4" xfId="2380"/>
    <cellStyle name="20% - Accent4 2 8 2 5" xfId="2381"/>
    <cellStyle name="20% - Accent4 2 8 3" xfId="2382"/>
    <cellStyle name="20% - Accent4 2 8 3 2" xfId="2383"/>
    <cellStyle name="20% - Accent4 2 8 3 3" xfId="2384"/>
    <cellStyle name="20% - Accent4 2 8 3 4" xfId="2385"/>
    <cellStyle name="20% - Accent4 2 8 3 5" xfId="2386"/>
    <cellStyle name="20% - Accent4 2 8 4" xfId="2387"/>
    <cellStyle name="20% - Accent4 2 8 5" xfId="2388"/>
    <cellStyle name="20% - Accent4 2 8 6" xfId="2389"/>
    <cellStyle name="20% - Accent4 2 8 7" xfId="2390"/>
    <cellStyle name="20% - Accent4 2 8 8" xfId="2391"/>
    <cellStyle name="20% - Accent4 2 8 9" xfId="2392"/>
    <cellStyle name="20% - Accent4 2 9" xfId="2393"/>
    <cellStyle name="20% - Accent4 2 9 2" xfId="2394"/>
    <cellStyle name="20% - Accent4 20" xfId="2395"/>
    <cellStyle name="20% - Accent4 20 2" xfId="2396"/>
    <cellStyle name="20% - Accent4 20 2 2" xfId="2397"/>
    <cellStyle name="20% - Accent4 20 2 3" xfId="2398"/>
    <cellStyle name="20% - Accent4 20 2 4" xfId="2399"/>
    <cellStyle name="20% - Accent4 20 2 5" xfId="2400"/>
    <cellStyle name="20% - Accent4 20 3" xfId="2401"/>
    <cellStyle name="20% - Accent4 20 3 2" xfId="2402"/>
    <cellStyle name="20% - Accent4 20 3 3" xfId="2403"/>
    <cellStyle name="20% - Accent4 20 3 4" xfId="2404"/>
    <cellStyle name="20% - Accent4 20 3 5" xfId="2405"/>
    <cellStyle name="20% - Accent4 20 4" xfId="2406"/>
    <cellStyle name="20% - Accent4 20 5" xfId="2407"/>
    <cellStyle name="20% - Accent4 20 6" xfId="2408"/>
    <cellStyle name="20% - Accent4 20 7" xfId="2409"/>
    <cellStyle name="20% - Accent4 21" xfId="2410"/>
    <cellStyle name="20% - Accent4 21 2" xfId="2411"/>
    <cellStyle name="20% - Accent4 21 2 2" xfId="2412"/>
    <cellStyle name="20% - Accent4 21 2 3" xfId="2413"/>
    <cellStyle name="20% - Accent4 21 2 4" xfId="2414"/>
    <cellStyle name="20% - Accent4 21 2 5" xfId="2415"/>
    <cellStyle name="20% - Accent4 21 3" xfId="2416"/>
    <cellStyle name="20% - Accent4 21 3 2" xfId="2417"/>
    <cellStyle name="20% - Accent4 21 3 3" xfId="2418"/>
    <cellStyle name="20% - Accent4 21 3 4" xfId="2419"/>
    <cellStyle name="20% - Accent4 21 3 5" xfId="2420"/>
    <cellStyle name="20% - Accent4 21 4" xfId="2421"/>
    <cellStyle name="20% - Accent4 21 5" xfId="2422"/>
    <cellStyle name="20% - Accent4 21 6" xfId="2423"/>
    <cellStyle name="20% - Accent4 21 7" xfId="2424"/>
    <cellStyle name="20% - Accent4 22" xfId="2425"/>
    <cellStyle name="20% - Accent4 22 2" xfId="2426"/>
    <cellStyle name="20% - Accent4 22 2 2" xfId="2427"/>
    <cellStyle name="20% - Accent4 22 2 3" xfId="2428"/>
    <cellStyle name="20% - Accent4 22 2 4" xfId="2429"/>
    <cellStyle name="20% - Accent4 22 2 5" xfId="2430"/>
    <cellStyle name="20% - Accent4 22 3" xfId="2431"/>
    <cellStyle name="20% - Accent4 22 3 2" xfId="2432"/>
    <cellStyle name="20% - Accent4 22 3 3" xfId="2433"/>
    <cellStyle name="20% - Accent4 22 3 4" xfId="2434"/>
    <cellStyle name="20% - Accent4 22 3 5" xfId="2435"/>
    <cellStyle name="20% - Accent4 22 4" xfId="2436"/>
    <cellStyle name="20% - Accent4 22 5" xfId="2437"/>
    <cellStyle name="20% - Accent4 22 6" xfId="2438"/>
    <cellStyle name="20% - Accent4 22 7" xfId="2439"/>
    <cellStyle name="20% - Accent4 23" xfId="2440"/>
    <cellStyle name="20% - Accent4 23 2" xfId="2441"/>
    <cellStyle name="20% - Accent4 23 2 2" xfId="2442"/>
    <cellStyle name="20% - Accent4 23 2 3" xfId="2443"/>
    <cellStyle name="20% - Accent4 23 2 4" xfId="2444"/>
    <cellStyle name="20% - Accent4 23 2 5" xfId="2445"/>
    <cellStyle name="20% - Accent4 23 3" xfId="2446"/>
    <cellStyle name="20% - Accent4 23 3 2" xfId="2447"/>
    <cellStyle name="20% - Accent4 23 3 3" xfId="2448"/>
    <cellStyle name="20% - Accent4 23 3 4" xfId="2449"/>
    <cellStyle name="20% - Accent4 23 3 5" xfId="2450"/>
    <cellStyle name="20% - Accent4 23 4" xfId="2451"/>
    <cellStyle name="20% - Accent4 23 5" xfId="2452"/>
    <cellStyle name="20% - Accent4 23 6" xfId="2453"/>
    <cellStyle name="20% - Accent4 23 7" xfId="2454"/>
    <cellStyle name="20% - Accent4 24" xfId="2455"/>
    <cellStyle name="20% - Accent4 24 2" xfId="2456"/>
    <cellStyle name="20% - Accent4 24 2 2" xfId="2457"/>
    <cellStyle name="20% - Accent4 24 2 3" xfId="2458"/>
    <cellStyle name="20% - Accent4 24 2 4" xfId="2459"/>
    <cellStyle name="20% - Accent4 24 2 5" xfId="2460"/>
    <cellStyle name="20% - Accent4 24 3" xfId="2461"/>
    <cellStyle name="20% - Accent4 24 3 2" xfId="2462"/>
    <cellStyle name="20% - Accent4 24 3 3" xfId="2463"/>
    <cellStyle name="20% - Accent4 24 3 4" xfId="2464"/>
    <cellStyle name="20% - Accent4 24 3 5" xfId="2465"/>
    <cellStyle name="20% - Accent4 24 4" xfId="2466"/>
    <cellStyle name="20% - Accent4 24 5" xfId="2467"/>
    <cellStyle name="20% - Accent4 24 6" xfId="2468"/>
    <cellStyle name="20% - Accent4 24 7" xfId="2469"/>
    <cellStyle name="20% - Accent4 25" xfId="2470"/>
    <cellStyle name="20% - Accent4 25 2" xfId="2471"/>
    <cellStyle name="20% - Accent4 25 2 2" xfId="2472"/>
    <cellStyle name="20% - Accent4 25 2 3" xfId="2473"/>
    <cellStyle name="20% - Accent4 25 2 4" xfId="2474"/>
    <cellStyle name="20% - Accent4 25 2 5" xfId="2475"/>
    <cellStyle name="20% - Accent4 25 3" xfId="2476"/>
    <cellStyle name="20% - Accent4 25 3 2" xfId="2477"/>
    <cellStyle name="20% - Accent4 25 3 3" xfId="2478"/>
    <cellStyle name="20% - Accent4 25 3 4" xfId="2479"/>
    <cellStyle name="20% - Accent4 25 3 5" xfId="2480"/>
    <cellStyle name="20% - Accent4 25 4" xfId="2481"/>
    <cellStyle name="20% - Accent4 25 5" xfId="2482"/>
    <cellStyle name="20% - Accent4 25 6" xfId="2483"/>
    <cellStyle name="20% - Accent4 25 7" xfId="2484"/>
    <cellStyle name="20% - Accent4 26" xfId="2485"/>
    <cellStyle name="20% - Accent4 26 2" xfId="2486"/>
    <cellStyle name="20% - Accent4 26 2 2" xfId="2487"/>
    <cellStyle name="20% - Accent4 26 2 3" xfId="2488"/>
    <cellStyle name="20% - Accent4 26 2 4" xfId="2489"/>
    <cellStyle name="20% - Accent4 26 2 5" xfId="2490"/>
    <cellStyle name="20% - Accent4 26 3" xfId="2491"/>
    <cellStyle name="20% - Accent4 26 3 2" xfId="2492"/>
    <cellStyle name="20% - Accent4 26 3 3" xfId="2493"/>
    <cellStyle name="20% - Accent4 26 3 4" xfId="2494"/>
    <cellStyle name="20% - Accent4 26 3 5" xfId="2495"/>
    <cellStyle name="20% - Accent4 26 4" xfId="2496"/>
    <cellStyle name="20% - Accent4 26 5" xfId="2497"/>
    <cellStyle name="20% - Accent4 26 6" xfId="2498"/>
    <cellStyle name="20% - Accent4 26 7" xfId="2499"/>
    <cellStyle name="20% - Accent4 27" xfId="2500"/>
    <cellStyle name="20% - Accent4 27 2" xfId="2501"/>
    <cellStyle name="20% - Accent4 27 2 2" xfId="2502"/>
    <cellStyle name="20% - Accent4 27 2 3" xfId="2503"/>
    <cellStyle name="20% - Accent4 27 2 4" xfId="2504"/>
    <cellStyle name="20% - Accent4 27 2 5" xfId="2505"/>
    <cellStyle name="20% - Accent4 27 3" xfId="2506"/>
    <cellStyle name="20% - Accent4 27 3 2" xfId="2507"/>
    <cellStyle name="20% - Accent4 27 3 3" xfId="2508"/>
    <cellStyle name="20% - Accent4 27 3 4" xfId="2509"/>
    <cellStyle name="20% - Accent4 27 3 5" xfId="2510"/>
    <cellStyle name="20% - Accent4 27 4" xfId="2511"/>
    <cellStyle name="20% - Accent4 27 5" xfId="2512"/>
    <cellStyle name="20% - Accent4 27 6" xfId="2513"/>
    <cellStyle name="20% - Accent4 27 7" xfId="2514"/>
    <cellStyle name="20% - Accent4 28" xfId="2515"/>
    <cellStyle name="20% - Accent4 28 2" xfId="2516"/>
    <cellStyle name="20% - Accent4 28 2 2" xfId="2517"/>
    <cellStyle name="20% - Accent4 28 2 3" xfId="2518"/>
    <cellStyle name="20% - Accent4 28 2 4" xfId="2519"/>
    <cellStyle name="20% - Accent4 28 2 5" xfId="2520"/>
    <cellStyle name="20% - Accent4 28 3" xfId="2521"/>
    <cellStyle name="20% - Accent4 28 3 2" xfId="2522"/>
    <cellStyle name="20% - Accent4 28 3 3" xfId="2523"/>
    <cellStyle name="20% - Accent4 28 3 4" xfId="2524"/>
    <cellStyle name="20% - Accent4 28 3 5" xfId="2525"/>
    <cellStyle name="20% - Accent4 28 4" xfId="2526"/>
    <cellStyle name="20% - Accent4 28 5" xfId="2527"/>
    <cellStyle name="20% - Accent4 28 6" xfId="2528"/>
    <cellStyle name="20% - Accent4 28 7" xfId="2529"/>
    <cellStyle name="20% - Accent4 29" xfId="2530"/>
    <cellStyle name="20% - Accent4 29 2" xfId="2531"/>
    <cellStyle name="20% - Accent4 29 2 2" xfId="2532"/>
    <cellStyle name="20% - Accent4 29 2 3" xfId="2533"/>
    <cellStyle name="20% - Accent4 29 2 4" xfId="2534"/>
    <cellStyle name="20% - Accent4 29 2 5" xfId="2535"/>
    <cellStyle name="20% - Accent4 29 3" xfId="2536"/>
    <cellStyle name="20% - Accent4 29 3 2" xfId="2537"/>
    <cellStyle name="20% - Accent4 29 3 3" xfId="2538"/>
    <cellStyle name="20% - Accent4 29 3 4" xfId="2539"/>
    <cellStyle name="20% - Accent4 29 3 5" xfId="2540"/>
    <cellStyle name="20% - Accent4 29 4" xfId="2541"/>
    <cellStyle name="20% - Accent4 29 5" xfId="2542"/>
    <cellStyle name="20% - Accent4 29 6" xfId="2543"/>
    <cellStyle name="20% - Accent4 29 7" xfId="2544"/>
    <cellStyle name="20% - Accent4 3" xfId="2545"/>
    <cellStyle name="20% - Accent4 3 10" xfId="2546"/>
    <cellStyle name="20% - Accent4 3 11" xfId="2547"/>
    <cellStyle name="20% - Accent4 3 12" xfId="2548"/>
    <cellStyle name="20% - Accent4 3 13" xfId="2549"/>
    <cellStyle name="20% - Accent4 3 14" xfId="2550"/>
    <cellStyle name="20% - Accent4 3 15" xfId="2551"/>
    <cellStyle name="20% - Accent4 3 16" xfId="2552"/>
    <cellStyle name="20% - Accent4 3 17" xfId="2553"/>
    <cellStyle name="20% - Accent4 3 18" xfId="2554"/>
    <cellStyle name="20% - Accent4 3 19" xfId="2555"/>
    <cellStyle name="20% - Accent4 3 2" xfId="2556"/>
    <cellStyle name="20% - Accent4 3 20" xfId="2557"/>
    <cellStyle name="20% - Accent4 3 21" xfId="2558"/>
    <cellStyle name="20% - Accent4 3 22" xfId="2559"/>
    <cellStyle name="20% - Accent4 3 23" xfId="2560"/>
    <cellStyle name="20% - Accent4 3 24" xfId="2561"/>
    <cellStyle name="20% - Accent4 3 25" xfId="2562"/>
    <cellStyle name="20% - Accent4 3 26" xfId="2563"/>
    <cellStyle name="20% - Accent4 3 27" xfId="2564"/>
    <cellStyle name="20% - Accent4 3 28" xfId="2565"/>
    <cellStyle name="20% - Accent4 3 29" xfId="2566"/>
    <cellStyle name="20% - Accent4 3 3" xfId="2567"/>
    <cellStyle name="20% - Accent4 3 30" xfId="2568"/>
    <cellStyle name="20% - Accent4 3 31" xfId="2569"/>
    <cellStyle name="20% - Accent4 3 32" xfId="2570"/>
    <cellStyle name="20% - Accent4 3 33" xfId="2571"/>
    <cellStyle name="20% - Accent4 3 34" xfId="2572"/>
    <cellStyle name="20% - Accent4 3 4" xfId="2573"/>
    <cellStyle name="20% - Accent4 3 5" xfId="2574"/>
    <cellStyle name="20% - Accent4 3 6" xfId="2575"/>
    <cellStyle name="20% - Accent4 3 7" xfId="2576"/>
    <cellStyle name="20% - Accent4 3 8" xfId="2577"/>
    <cellStyle name="20% - Accent4 3 9" xfId="2578"/>
    <cellStyle name="20% - Accent4 30" xfId="2579"/>
    <cellStyle name="20% - Accent4 30 2" xfId="2580"/>
    <cellStyle name="20% - Accent4 30 2 2" xfId="2581"/>
    <cellStyle name="20% - Accent4 30 2 3" xfId="2582"/>
    <cellStyle name="20% - Accent4 30 2 4" xfId="2583"/>
    <cellStyle name="20% - Accent4 30 2 5" xfId="2584"/>
    <cellStyle name="20% - Accent4 30 3" xfId="2585"/>
    <cellStyle name="20% - Accent4 30 3 2" xfId="2586"/>
    <cellStyle name="20% - Accent4 30 3 3" xfId="2587"/>
    <cellStyle name="20% - Accent4 30 3 4" xfId="2588"/>
    <cellStyle name="20% - Accent4 30 3 5" xfId="2589"/>
    <cellStyle name="20% - Accent4 30 4" xfId="2590"/>
    <cellStyle name="20% - Accent4 30 5" xfId="2591"/>
    <cellStyle name="20% - Accent4 30 6" xfId="2592"/>
    <cellStyle name="20% - Accent4 30 7" xfId="2593"/>
    <cellStyle name="20% - Accent4 31" xfId="2594"/>
    <cellStyle name="20% - Accent4 31 2" xfId="2595"/>
    <cellStyle name="20% - Accent4 31 2 2" xfId="2596"/>
    <cellStyle name="20% - Accent4 31 2 3" xfId="2597"/>
    <cellStyle name="20% - Accent4 31 2 4" xfId="2598"/>
    <cellStyle name="20% - Accent4 31 2 5" xfId="2599"/>
    <cellStyle name="20% - Accent4 31 3" xfId="2600"/>
    <cellStyle name="20% - Accent4 31 3 2" xfId="2601"/>
    <cellStyle name="20% - Accent4 31 3 3" xfId="2602"/>
    <cellStyle name="20% - Accent4 31 3 4" xfId="2603"/>
    <cellStyle name="20% - Accent4 31 3 5" xfId="2604"/>
    <cellStyle name="20% - Accent4 31 4" xfId="2605"/>
    <cellStyle name="20% - Accent4 31 5" xfId="2606"/>
    <cellStyle name="20% - Accent4 31 6" xfId="2607"/>
    <cellStyle name="20% - Accent4 31 7" xfId="2608"/>
    <cellStyle name="20% - Accent4 32" xfId="2609"/>
    <cellStyle name="20% - Accent4 32 2" xfId="2610"/>
    <cellStyle name="20% - Accent4 32 2 2" xfId="2611"/>
    <cellStyle name="20% - Accent4 32 2 3" xfId="2612"/>
    <cellStyle name="20% - Accent4 32 2 4" xfId="2613"/>
    <cellStyle name="20% - Accent4 32 2 5" xfId="2614"/>
    <cellStyle name="20% - Accent4 32 3" xfId="2615"/>
    <cellStyle name="20% - Accent4 32 3 2" xfId="2616"/>
    <cellStyle name="20% - Accent4 32 3 3" xfId="2617"/>
    <cellStyle name="20% - Accent4 32 3 4" xfId="2618"/>
    <cellStyle name="20% - Accent4 32 3 5" xfId="2619"/>
    <cellStyle name="20% - Accent4 32 4" xfId="2620"/>
    <cellStyle name="20% - Accent4 32 5" xfId="2621"/>
    <cellStyle name="20% - Accent4 32 6" xfId="2622"/>
    <cellStyle name="20% - Accent4 32 7" xfId="2623"/>
    <cellStyle name="20% - Accent4 33" xfId="2624"/>
    <cellStyle name="20% - Accent4 33 2" xfId="2625"/>
    <cellStyle name="20% - Accent4 33 2 2" xfId="2626"/>
    <cellStyle name="20% - Accent4 33 2 3" xfId="2627"/>
    <cellStyle name="20% - Accent4 33 2 4" xfId="2628"/>
    <cellStyle name="20% - Accent4 33 2 5" xfId="2629"/>
    <cellStyle name="20% - Accent4 33 3" xfId="2630"/>
    <cellStyle name="20% - Accent4 33 3 2" xfId="2631"/>
    <cellStyle name="20% - Accent4 33 3 3" xfId="2632"/>
    <cellStyle name="20% - Accent4 33 3 4" xfId="2633"/>
    <cellStyle name="20% - Accent4 33 3 5" xfId="2634"/>
    <cellStyle name="20% - Accent4 33 4" xfId="2635"/>
    <cellStyle name="20% - Accent4 33 5" xfId="2636"/>
    <cellStyle name="20% - Accent4 33 6" xfId="2637"/>
    <cellStyle name="20% - Accent4 33 7" xfId="2638"/>
    <cellStyle name="20% - Accent4 34" xfId="2639"/>
    <cellStyle name="20% - Accent4 34 2" xfId="2640"/>
    <cellStyle name="20% - Accent4 34 2 2" xfId="2641"/>
    <cellStyle name="20% - Accent4 34 2 3" xfId="2642"/>
    <cellStyle name="20% - Accent4 34 2 4" xfId="2643"/>
    <cellStyle name="20% - Accent4 34 2 5" xfId="2644"/>
    <cellStyle name="20% - Accent4 34 3" xfId="2645"/>
    <cellStyle name="20% - Accent4 34 3 2" xfId="2646"/>
    <cellStyle name="20% - Accent4 34 3 3" xfId="2647"/>
    <cellStyle name="20% - Accent4 34 3 4" xfId="2648"/>
    <cellStyle name="20% - Accent4 34 3 5" xfId="2649"/>
    <cellStyle name="20% - Accent4 34 4" xfId="2650"/>
    <cellStyle name="20% - Accent4 34 5" xfId="2651"/>
    <cellStyle name="20% - Accent4 34 6" xfId="2652"/>
    <cellStyle name="20% - Accent4 34 7" xfId="2653"/>
    <cellStyle name="20% - Accent4 35" xfId="2654"/>
    <cellStyle name="20% - Accent4 35 2" xfId="2655"/>
    <cellStyle name="20% - Accent4 35 2 2" xfId="2656"/>
    <cellStyle name="20% - Accent4 35 2 3" xfId="2657"/>
    <cellStyle name="20% - Accent4 35 2 4" xfId="2658"/>
    <cellStyle name="20% - Accent4 35 2 5" xfId="2659"/>
    <cellStyle name="20% - Accent4 35 3" xfId="2660"/>
    <cellStyle name="20% - Accent4 35 3 2" xfId="2661"/>
    <cellStyle name="20% - Accent4 35 3 3" xfId="2662"/>
    <cellStyle name="20% - Accent4 35 3 4" xfId="2663"/>
    <cellStyle name="20% - Accent4 35 3 5" xfId="2664"/>
    <cellStyle name="20% - Accent4 35 4" xfId="2665"/>
    <cellStyle name="20% - Accent4 35 5" xfId="2666"/>
    <cellStyle name="20% - Accent4 35 6" xfId="2667"/>
    <cellStyle name="20% - Accent4 35 7" xfId="2668"/>
    <cellStyle name="20% - Accent4 36" xfId="2669"/>
    <cellStyle name="20% - Accent4 36 2" xfId="2670"/>
    <cellStyle name="20% - Accent4 36 2 2" xfId="2671"/>
    <cellStyle name="20% - Accent4 36 2 3" xfId="2672"/>
    <cellStyle name="20% - Accent4 36 2 4" xfId="2673"/>
    <cellStyle name="20% - Accent4 36 2 5" xfId="2674"/>
    <cellStyle name="20% - Accent4 36 3" xfId="2675"/>
    <cellStyle name="20% - Accent4 36 3 2" xfId="2676"/>
    <cellStyle name="20% - Accent4 36 3 3" xfId="2677"/>
    <cellStyle name="20% - Accent4 36 3 4" xfId="2678"/>
    <cellStyle name="20% - Accent4 36 3 5" xfId="2679"/>
    <cellStyle name="20% - Accent4 36 4" xfId="2680"/>
    <cellStyle name="20% - Accent4 36 5" xfId="2681"/>
    <cellStyle name="20% - Accent4 36 6" xfId="2682"/>
    <cellStyle name="20% - Accent4 36 7" xfId="2683"/>
    <cellStyle name="20% - Accent4 37" xfId="2684"/>
    <cellStyle name="20% - Accent4 37 2" xfId="2685"/>
    <cellStyle name="20% - Accent4 37 2 2" xfId="2686"/>
    <cellStyle name="20% - Accent4 37 2 3" xfId="2687"/>
    <cellStyle name="20% - Accent4 37 2 4" xfId="2688"/>
    <cellStyle name="20% - Accent4 37 2 5" xfId="2689"/>
    <cellStyle name="20% - Accent4 37 3" xfId="2690"/>
    <cellStyle name="20% - Accent4 37 3 2" xfId="2691"/>
    <cellStyle name="20% - Accent4 37 3 3" xfId="2692"/>
    <cellStyle name="20% - Accent4 37 3 4" xfId="2693"/>
    <cellStyle name="20% - Accent4 37 3 5" xfId="2694"/>
    <cellStyle name="20% - Accent4 37 4" xfId="2695"/>
    <cellStyle name="20% - Accent4 37 5" xfId="2696"/>
    <cellStyle name="20% - Accent4 37 6" xfId="2697"/>
    <cellStyle name="20% - Accent4 37 7" xfId="2698"/>
    <cellStyle name="20% - Accent4 38" xfId="2699"/>
    <cellStyle name="20% - Accent4 38 2" xfId="2700"/>
    <cellStyle name="20% - Accent4 38 2 2" xfId="2701"/>
    <cellStyle name="20% - Accent4 38 2 3" xfId="2702"/>
    <cellStyle name="20% - Accent4 38 2 4" xfId="2703"/>
    <cellStyle name="20% - Accent4 38 2 5" xfId="2704"/>
    <cellStyle name="20% - Accent4 38 3" xfId="2705"/>
    <cellStyle name="20% - Accent4 38 3 2" xfId="2706"/>
    <cellStyle name="20% - Accent4 38 3 3" xfId="2707"/>
    <cellStyle name="20% - Accent4 38 3 4" xfId="2708"/>
    <cellStyle name="20% - Accent4 38 3 5" xfId="2709"/>
    <cellStyle name="20% - Accent4 38 4" xfId="2710"/>
    <cellStyle name="20% - Accent4 38 5" xfId="2711"/>
    <cellStyle name="20% - Accent4 38 6" xfId="2712"/>
    <cellStyle name="20% - Accent4 38 7" xfId="2713"/>
    <cellStyle name="20% - Accent4 39" xfId="2714"/>
    <cellStyle name="20% - Accent4 39 2" xfId="2715"/>
    <cellStyle name="20% - Accent4 39 2 2" xfId="2716"/>
    <cellStyle name="20% - Accent4 39 2 3" xfId="2717"/>
    <cellStyle name="20% - Accent4 39 2 4" xfId="2718"/>
    <cellStyle name="20% - Accent4 39 2 5" xfId="2719"/>
    <cellStyle name="20% - Accent4 39 3" xfId="2720"/>
    <cellStyle name="20% - Accent4 39 3 2" xfId="2721"/>
    <cellStyle name="20% - Accent4 39 3 3" xfId="2722"/>
    <cellStyle name="20% - Accent4 39 3 4" xfId="2723"/>
    <cellStyle name="20% - Accent4 39 3 5" xfId="2724"/>
    <cellStyle name="20% - Accent4 39 4" xfId="2725"/>
    <cellStyle name="20% - Accent4 39 5" xfId="2726"/>
    <cellStyle name="20% - Accent4 39 6" xfId="2727"/>
    <cellStyle name="20% - Accent4 39 7" xfId="2728"/>
    <cellStyle name="20% - Accent4 4" xfId="2729"/>
    <cellStyle name="20% - Accent4 4 10" xfId="2730"/>
    <cellStyle name="20% - Accent4 4 11" xfId="2731"/>
    <cellStyle name="20% - Accent4 4 12" xfId="2732"/>
    <cellStyle name="20% - Accent4 4 13" xfId="2733"/>
    <cellStyle name="20% - Accent4 4 14" xfId="2734"/>
    <cellStyle name="20% - Accent4 4 15" xfId="2735"/>
    <cellStyle name="20% - Accent4 4 16" xfId="2736"/>
    <cellStyle name="20% - Accent4 4 17" xfId="2737"/>
    <cellStyle name="20% - Accent4 4 18" xfId="2738"/>
    <cellStyle name="20% - Accent4 4 19" xfId="2739"/>
    <cellStyle name="20% - Accent4 4 2" xfId="2740"/>
    <cellStyle name="20% - Accent4 4 20" xfId="2741"/>
    <cellStyle name="20% - Accent4 4 21" xfId="2742"/>
    <cellStyle name="20% - Accent4 4 22" xfId="2743"/>
    <cellStyle name="20% - Accent4 4 23" xfId="2744"/>
    <cellStyle name="20% - Accent4 4 24" xfId="2745"/>
    <cellStyle name="20% - Accent4 4 25" xfId="2746"/>
    <cellStyle name="20% - Accent4 4 26" xfId="2747"/>
    <cellStyle name="20% - Accent4 4 27" xfId="2748"/>
    <cellStyle name="20% - Accent4 4 28" xfId="2749"/>
    <cellStyle name="20% - Accent4 4 29" xfId="2750"/>
    <cellStyle name="20% - Accent4 4 3" xfId="2751"/>
    <cellStyle name="20% - Accent4 4 30" xfId="2752"/>
    <cellStyle name="20% - Accent4 4 31" xfId="2753"/>
    <cellStyle name="20% - Accent4 4 32" xfId="2754"/>
    <cellStyle name="20% - Accent4 4 33" xfId="2755"/>
    <cellStyle name="20% - Accent4 4 34" xfId="2756"/>
    <cellStyle name="20% - Accent4 4 4" xfId="2757"/>
    <cellStyle name="20% - Accent4 4 5" xfId="2758"/>
    <cellStyle name="20% - Accent4 4 6" xfId="2759"/>
    <cellStyle name="20% - Accent4 4 7" xfId="2760"/>
    <cellStyle name="20% - Accent4 4 8" xfId="2761"/>
    <cellStyle name="20% - Accent4 4 9" xfId="2762"/>
    <cellStyle name="20% - Accent4 40" xfId="2763"/>
    <cellStyle name="20% - Accent4 40 2" xfId="2764"/>
    <cellStyle name="20% - Accent4 40 2 2" xfId="2765"/>
    <cellStyle name="20% - Accent4 40 2 3" xfId="2766"/>
    <cellStyle name="20% - Accent4 40 2 4" xfId="2767"/>
    <cellStyle name="20% - Accent4 40 2 5" xfId="2768"/>
    <cellStyle name="20% - Accent4 40 3" xfId="2769"/>
    <cellStyle name="20% - Accent4 40 3 2" xfId="2770"/>
    <cellStyle name="20% - Accent4 40 3 3" xfId="2771"/>
    <cellStyle name="20% - Accent4 40 3 4" xfId="2772"/>
    <cellStyle name="20% - Accent4 40 3 5" xfId="2773"/>
    <cellStyle name="20% - Accent4 40 4" xfId="2774"/>
    <cellStyle name="20% - Accent4 40 5" xfId="2775"/>
    <cellStyle name="20% - Accent4 40 6" xfId="2776"/>
    <cellStyle name="20% - Accent4 40 7" xfId="2777"/>
    <cellStyle name="20% - Accent4 41" xfId="2778"/>
    <cellStyle name="20% - Accent4 41 2" xfId="2779"/>
    <cellStyle name="20% - Accent4 41 2 2" xfId="2780"/>
    <cellStyle name="20% - Accent4 41 2 3" xfId="2781"/>
    <cellStyle name="20% - Accent4 41 2 4" xfId="2782"/>
    <cellStyle name="20% - Accent4 41 2 5" xfId="2783"/>
    <cellStyle name="20% - Accent4 41 3" xfId="2784"/>
    <cellStyle name="20% - Accent4 41 3 2" xfId="2785"/>
    <cellStyle name="20% - Accent4 41 3 3" xfId="2786"/>
    <cellStyle name="20% - Accent4 41 3 4" xfId="2787"/>
    <cellStyle name="20% - Accent4 41 3 5" xfId="2788"/>
    <cellStyle name="20% - Accent4 41 4" xfId="2789"/>
    <cellStyle name="20% - Accent4 41 5" xfId="2790"/>
    <cellStyle name="20% - Accent4 41 6" xfId="2791"/>
    <cellStyle name="20% - Accent4 41 7" xfId="2792"/>
    <cellStyle name="20% - Accent4 42" xfId="2793"/>
    <cellStyle name="20% - Accent4 42 2" xfId="2794"/>
    <cellStyle name="20% - Accent4 42 2 2" xfId="2795"/>
    <cellStyle name="20% - Accent4 42 2 3" xfId="2796"/>
    <cellStyle name="20% - Accent4 42 2 4" xfId="2797"/>
    <cellStyle name="20% - Accent4 42 2 5" xfId="2798"/>
    <cellStyle name="20% - Accent4 42 3" xfId="2799"/>
    <cellStyle name="20% - Accent4 42 3 2" xfId="2800"/>
    <cellStyle name="20% - Accent4 42 3 3" xfId="2801"/>
    <cellStyle name="20% - Accent4 42 3 4" xfId="2802"/>
    <cellStyle name="20% - Accent4 42 3 5" xfId="2803"/>
    <cellStyle name="20% - Accent4 42 4" xfId="2804"/>
    <cellStyle name="20% - Accent4 42 5" xfId="2805"/>
    <cellStyle name="20% - Accent4 42 6" xfId="2806"/>
    <cellStyle name="20% - Accent4 42 7" xfId="2807"/>
    <cellStyle name="20% - Accent4 43" xfId="2808"/>
    <cellStyle name="20% - Accent4 43 2" xfId="2809"/>
    <cellStyle name="20% - Accent4 43 2 2" xfId="2810"/>
    <cellStyle name="20% - Accent4 43 2 3" xfId="2811"/>
    <cellStyle name="20% - Accent4 43 2 4" xfId="2812"/>
    <cellStyle name="20% - Accent4 43 2 5" xfId="2813"/>
    <cellStyle name="20% - Accent4 43 3" xfId="2814"/>
    <cellStyle name="20% - Accent4 43 3 2" xfId="2815"/>
    <cellStyle name="20% - Accent4 43 3 3" xfId="2816"/>
    <cellStyle name="20% - Accent4 43 3 4" xfId="2817"/>
    <cellStyle name="20% - Accent4 43 3 5" xfId="2818"/>
    <cellStyle name="20% - Accent4 43 4" xfId="2819"/>
    <cellStyle name="20% - Accent4 43 5" xfId="2820"/>
    <cellStyle name="20% - Accent4 43 6" xfId="2821"/>
    <cellStyle name="20% - Accent4 43 7" xfId="2822"/>
    <cellStyle name="20% - Accent4 44" xfId="2823"/>
    <cellStyle name="20% - Accent4 44 2" xfId="2824"/>
    <cellStyle name="20% - Accent4 44 2 2" xfId="2825"/>
    <cellStyle name="20% - Accent4 44 2 3" xfId="2826"/>
    <cellStyle name="20% - Accent4 44 2 4" xfId="2827"/>
    <cellStyle name="20% - Accent4 44 2 5" xfId="2828"/>
    <cellStyle name="20% - Accent4 44 3" xfId="2829"/>
    <cellStyle name="20% - Accent4 44 3 2" xfId="2830"/>
    <cellStyle name="20% - Accent4 44 3 3" xfId="2831"/>
    <cellStyle name="20% - Accent4 44 3 4" xfId="2832"/>
    <cellStyle name="20% - Accent4 44 3 5" xfId="2833"/>
    <cellStyle name="20% - Accent4 44 4" xfId="2834"/>
    <cellStyle name="20% - Accent4 44 5" xfId="2835"/>
    <cellStyle name="20% - Accent4 44 6" xfId="2836"/>
    <cellStyle name="20% - Accent4 44 7" xfId="2837"/>
    <cellStyle name="20% - Accent4 45" xfId="2838"/>
    <cellStyle name="20% - Accent4 45 2" xfId="2839"/>
    <cellStyle name="20% - Accent4 45 2 2" xfId="2840"/>
    <cellStyle name="20% - Accent4 45 2 3" xfId="2841"/>
    <cellStyle name="20% - Accent4 45 2 4" xfId="2842"/>
    <cellStyle name="20% - Accent4 45 2 5" xfId="2843"/>
    <cellStyle name="20% - Accent4 45 3" xfId="2844"/>
    <cellStyle name="20% - Accent4 45 3 2" xfId="2845"/>
    <cellStyle name="20% - Accent4 45 3 3" xfId="2846"/>
    <cellStyle name="20% - Accent4 45 3 4" xfId="2847"/>
    <cellStyle name="20% - Accent4 45 3 5" xfId="2848"/>
    <cellStyle name="20% - Accent4 45 4" xfId="2849"/>
    <cellStyle name="20% - Accent4 45 5" xfId="2850"/>
    <cellStyle name="20% - Accent4 45 6" xfId="2851"/>
    <cellStyle name="20% - Accent4 45 7" xfId="2852"/>
    <cellStyle name="20% - Accent4 46" xfId="2853"/>
    <cellStyle name="20% - Accent4 46 2" xfId="2854"/>
    <cellStyle name="20% - Accent4 46 2 2" xfId="2855"/>
    <cellStyle name="20% - Accent4 46 2 3" xfId="2856"/>
    <cellStyle name="20% - Accent4 46 2 4" xfId="2857"/>
    <cellStyle name="20% - Accent4 46 2 5" xfId="2858"/>
    <cellStyle name="20% - Accent4 46 3" xfId="2859"/>
    <cellStyle name="20% - Accent4 46 3 2" xfId="2860"/>
    <cellStyle name="20% - Accent4 46 3 3" xfId="2861"/>
    <cellStyle name="20% - Accent4 46 3 4" xfId="2862"/>
    <cellStyle name="20% - Accent4 46 3 5" xfId="2863"/>
    <cellStyle name="20% - Accent4 46 4" xfId="2864"/>
    <cellStyle name="20% - Accent4 46 5" xfId="2865"/>
    <cellStyle name="20% - Accent4 46 6" xfId="2866"/>
    <cellStyle name="20% - Accent4 46 7" xfId="2867"/>
    <cellStyle name="20% - Accent4 47" xfId="2868"/>
    <cellStyle name="20% - Accent4 47 2" xfId="2869"/>
    <cellStyle name="20% - Accent4 47 3" xfId="2870"/>
    <cellStyle name="20% - Accent4 47 4" xfId="2871"/>
    <cellStyle name="20% - Accent4 47 5" xfId="2872"/>
    <cellStyle name="20% - Accent4 48" xfId="2873"/>
    <cellStyle name="20% - Accent4 48 2" xfId="2874"/>
    <cellStyle name="20% - Accent4 48 3" xfId="2875"/>
    <cellStyle name="20% - Accent4 48 4" xfId="2876"/>
    <cellStyle name="20% - Accent4 48 5" xfId="2877"/>
    <cellStyle name="20% - Accent4 49" xfId="2878"/>
    <cellStyle name="20% - Accent4 49 2" xfId="2879"/>
    <cellStyle name="20% - Accent4 49 3" xfId="2880"/>
    <cellStyle name="20% - Accent4 49 4" xfId="2881"/>
    <cellStyle name="20% - Accent4 49 5" xfId="2882"/>
    <cellStyle name="20% - Accent4 5" xfId="2883"/>
    <cellStyle name="20% - Accent4 5 10" xfId="2884"/>
    <cellStyle name="20% - Accent4 5 11" xfId="2885"/>
    <cellStyle name="20% - Accent4 5 12" xfId="2886"/>
    <cellStyle name="20% - Accent4 5 13" xfId="2887"/>
    <cellStyle name="20% - Accent4 5 14" xfId="2888"/>
    <cellStyle name="20% - Accent4 5 15" xfId="2889"/>
    <cellStyle name="20% - Accent4 5 16" xfId="2890"/>
    <cellStyle name="20% - Accent4 5 2" xfId="2891"/>
    <cellStyle name="20% - Accent4 5 3" xfId="2892"/>
    <cellStyle name="20% - Accent4 5 4" xfId="2893"/>
    <cellStyle name="20% - Accent4 5 5" xfId="2894"/>
    <cellStyle name="20% - Accent4 5 6" xfId="2895"/>
    <cellStyle name="20% - Accent4 5 7" xfId="2896"/>
    <cellStyle name="20% - Accent4 5 8" xfId="2897"/>
    <cellStyle name="20% - Accent4 5 9" xfId="2898"/>
    <cellStyle name="20% - Accent4 50" xfId="2899"/>
    <cellStyle name="20% - Accent4 50 2" xfId="2900"/>
    <cellStyle name="20% - Accent4 50 3" xfId="2901"/>
    <cellStyle name="20% - Accent4 50 4" xfId="2902"/>
    <cellStyle name="20% - Accent4 50 5" xfId="2903"/>
    <cellStyle name="20% - Accent4 51" xfId="2904"/>
    <cellStyle name="20% - Accent4 51 2" xfId="2905"/>
    <cellStyle name="20% - Accent4 51 3" xfId="2906"/>
    <cellStyle name="20% - Accent4 51 4" xfId="2907"/>
    <cellStyle name="20% - Accent4 51 5" xfId="2908"/>
    <cellStyle name="20% - Accent4 52" xfId="2909"/>
    <cellStyle name="20% - Accent4 52 2" xfId="2910"/>
    <cellStyle name="20% - Accent4 52 3" xfId="2911"/>
    <cellStyle name="20% - Accent4 52 4" xfId="2912"/>
    <cellStyle name="20% - Accent4 52 5" xfId="2913"/>
    <cellStyle name="20% - Accent4 53" xfId="2914"/>
    <cellStyle name="20% - Accent4 53 2" xfId="2915"/>
    <cellStyle name="20% - Accent4 53 3" xfId="2916"/>
    <cellStyle name="20% - Accent4 53 4" xfId="2917"/>
    <cellStyle name="20% - Accent4 53 5" xfId="2918"/>
    <cellStyle name="20% - Accent4 54" xfId="2919"/>
    <cellStyle name="20% - Accent4 54 2" xfId="2920"/>
    <cellStyle name="20% - Accent4 54 3" xfId="2921"/>
    <cellStyle name="20% - Accent4 54 4" xfId="2922"/>
    <cellStyle name="20% - Accent4 54 5" xfId="2923"/>
    <cellStyle name="20% - Accent4 55" xfId="2924"/>
    <cellStyle name="20% - Accent4 55 2" xfId="2925"/>
    <cellStyle name="20% - Accent4 55 3" xfId="2926"/>
    <cellStyle name="20% - Accent4 55 4" xfId="2927"/>
    <cellStyle name="20% - Accent4 55 5" xfId="2928"/>
    <cellStyle name="20% - Accent4 56" xfId="2929"/>
    <cellStyle name="20% - Accent4 56 2" xfId="2930"/>
    <cellStyle name="20% - Accent4 56 3" xfId="2931"/>
    <cellStyle name="20% - Accent4 56 4" xfId="2932"/>
    <cellStyle name="20% - Accent4 56 5" xfId="2933"/>
    <cellStyle name="20% - Accent4 57" xfId="2934"/>
    <cellStyle name="20% - Accent4 57 2" xfId="2935"/>
    <cellStyle name="20% - Accent4 57 3" xfId="2936"/>
    <cellStyle name="20% - Accent4 57 4" xfId="2937"/>
    <cellStyle name="20% - Accent4 57 5" xfId="2938"/>
    <cellStyle name="20% - Accent4 58" xfId="2939"/>
    <cellStyle name="20% - Accent4 58 2" xfId="2940"/>
    <cellStyle name="20% - Accent4 58 3" xfId="2941"/>
    <cellStyle name="20% - Accent4 58 4" xfId="2942"/>
    <cellStyle name="20% - Accent4 58 5" xfId="2943"/>
    <cellStyle name="20% - Accent4 59" xfId="2944"/>
    <cellStyle name="20% - Accent4 59 2" xfId="2945"/>
    <cellStyle name="20% - Accent4 59 3" xfId="2946"/>
    <cellStyle name="20% - Accent4 59 4" xfId="2947"/>
    <cellStyle name="20% - Accent4 59 5" xfId="2948"/>
    <cellStyle name="20% - Accent4 6" xfId="2949"/>
    <cellStyle name="20% - Accent4 6 10" xfId="2950"/>
    <cellStyle name="20% - Accent4 6 11" xfId="2951"/>
    <cellStyle name="20% - Accent4 6 2" xfId="2952"/>
    <cellStyle name="20% - Accent4 6 3" xfId="2953"/>
    <cellStyle name="20% - Accent4 6 4" xfId="2954"/>
    <cellStyle name="20% - Accent4 6 5" xfId="2955"/>
    <cellStyle name="20% - Accent4 6 6" xfId="2956"/>
    <cellStyle name="20% - Accent4 6 7" xfId="2957"/>
    <cellStyle name="20% - Accent4 6 8" xfId="2958"/>
    <cellStyle name="20% - Accent4 6 9" xfId="2959"/>
    <cellStyle name="20% - Accent4 60" xfId="2960"/>
    <cellStyle name="20% - Accent4 60 2" xfId="2961"/>
    <cellStyle name="20% - Accent4 60 3" xfId="2962"/>
    <cellStyle name="20% - Accent4 60 4" xfId="2963"/>
    <cellStyle name="20% - Accent4 60 5" xfId="2964"/>
    <cellStyle name="20% - Accent4 61" xfId="2965"/>
    <cellStyle name="20% - Accent4 61 2" xfId="2966"/>
    <cellStyle name="20% - Accent4 61 3" xfId="2967"/>
    <cellStyle name="20% - Accent4 61 4" xfId="2968"/>
    <cellStyle name="20% - Accent4 61 5" xfId="2969"/>
    <cellStyle name="20% - Accent4 62" xfId="2970"/>
    <cellStyle name="20% - Accent4 62 2" xfId="2971"/>
    <cellStyle name="20% - Accent4 62 3" xfId="2972"/>
    <cellStyle name="20% - Accent4 62 4" xfId="2973"/>
    <cellStyle name="20% - Accent4 62 5" xfId="2974"/>
    <cellStyle name="20% - Accent4 63" xfId="2975"/>
    <cellStyle name="20% - Accent4 7" xfId="2976"/>
    <cellStyle name="20% - Accent4 7 10" xfId="2977"/>
    <cellStyle name="20% - Accent4 7 11" xfId="2978"/>
    <cellStyle name="20% - Accent4 7 2" xfId="2979"/>
    <cellStyle name="20% - Accent4 7 3" xfId="2980"/>
    <cellStyle name="20% - Accent4 7 4" xfId="2981"/>
    <cellStyle name="20% - Accent4 7 5" xfId="2982"/>
    <cellStyle name="20% - Accent4 7 6" xfId="2983"/>
    <cellStyle name="20% - Accent4 7 7" xfId="2984"/>
    <cellStyle name="20% - Accent4 7 8" xfId="2985"/>
    <cellStyle name="20% - Accent4 7 9" xfId="2986"/>
    <cellStyle name="20% - Accent4 8" xfId="2987"/>
    <cellStyle name="20% - Accent4 8 10" xfId="2988"/>
    <cellStyle name="20% - Accent4 8 11" xfId="2989"/>
    <cellStyle name="20% - Accent4 8 2" xfId="2990"/>
    <cellStyle name="20% - Accent4 8 3" xfId="2991"/>
    <cellStyle name="20% - Accent4 8 4" xfId="2992"/>
    <cellStyle name="20% - Accent4 8 5" xfId="2993"/>
    <cellStyle name="20% - Accent4 8 6" xfId="2994"/>
    <cellStyle name="20% - Accent4 8 7" xfId="2995"/>
    <cellStyle name="20% - Accent4 8 8" xfId="2996"/>
    <cellStyle name="20% - Accent4 8 9" xfId="2997"/>
    <cellStyle name="20% - Accent4 9" xfId="2998"/>
    <cellStyle name="20% - Accent4 9 10" xfId="2999"/>
    <cellStyle name="20% - Accent4 9 11" xfId="3000"/>
    <cellStyle name="20% - Accent4 9 2" xfId="3001"/>
    <cellStyle name="20% - Accent4 9 3" xfId="3002"/>
    <cellStyle name="20% - Accent4 9 4" xfId="3003"/>
    <cellStyle name="20% - Accent4 9 5" xfId="3004"/>
    <cellStyle name="20% - Accent4 9 6" xfId="3005"/>
    <cellStyle name="20% - Accent4 9 7" xfId="3006"/>
    <cellStyle name="20% - Accent4 9 8" xfId="3007"/>
    <cellStyle name="20% - Accent4 9 9" xfId="3008"/>
    <cellStyle name="20% - Accent5" xfId="3009" builtinId="46" customBuiltin="1"/>
    <cellStyle name="20% - Accent5 10" xfId="3010"/>
    <cellStyle name="20% - Accent5 10 10" xfId="3011"/>
    <cellStyle name="20% - Accent5 10 11" xfId="3012"/>
    <cellStyle name="20% - Accent5 10 2" xfId="3013"/>
    <cellStyle name="20% - Accent5 10 3" xfId="3014"/>
    <cellStyle name="20% - Accent5 10 4" xfId="3015"/>
    <cellStyle name="20% - Accent5 10 5" xfId="3016"/>
    <cellStyle name="20% - Accent5 10 6" xfId="3017"/>
    <cellStyle name="20% - Accent5 10 7" xfId="3018"/>
    <cellStyle name="20% - Accent5 10 8" xfId="3019"/>
    <cellStyle name="20% - Accent5 10 9" xfId="3020"/>
    <cellStyle name="20% - Accent5 11" xfId="3021"/>
    <cellStyle name="20% - Accent5 12" xfId="3022"/>
    <cellStyle name="20% - Accent5 13" xfId="3023"/>
    <cellStyle name="20% - Accent5 14" xfId="3024"/>
    <cellStyle name="20% - Accent5 15" xfId="3025"/>
    <cellStyle name="20% - Accent5 16" xfId="3026"/>
    <cellStyle name="20% - Accent5 16 2" xfId="3027"/>
    <cellStyle name="20% - Accent5 16 2 2" xfId="3028"/>
    <cellStyle name="20% - Accent5 16 2 3" xfId="3029"/>
    <cellStyle name="20% - Accent5 16 2 4" xfId="3030"/>
    <cellStyle name="20% - Accent5 16 2 5" xfId="3031"/>
    <cellStyle name="20% - Accent5 16 3" xfId="3032"/>
    <cellStyle name="20% - Accent5 16 3 2" xfId="3033"/>
    <cellStyle name="20% - Accent5 16 3 3" xfId="3034"/>
    <cellStyle name="20% - Accent5 16 3 4" xfId="3035"/>
    <cellStyle name="20% - Accent5 16 3 5" xfId="3036"/>
    <cellStyle name="20% - Accent5 16 4" xfId="3037"/>
    <cellStyle name="20% - Accent5 16 5" xfId="3038"/>
    <cellStyle name="20% - Accent5 16 6" xfId="3039"/>
    <cellStyle name="20% - Accent5 16 7" xfId="3040"/>
    <cellStyle name="20% - Accent5 17" xfId="3041"/>
    <cellStyle name="20% - Accent5 17 2" xfId="3042"/>
    <cellStyle name="20% - Accent5 17 2 2" xfId="3043"/>
    <cellStyle name="20% - Accent5 17 2 3" xfId="3044"/>
    <cellStyle name="20% - Accent5 17 2 4" xfId="3045"/>
    <cellStyle name="20% - Accent5 17 2 5" xfId="3046"/>
    <cellStyle name="20% - Accent5 17 3" xfId="3047"/>
    <cellStyle name="20% - Accent5 17 3 2" xfId="3048"/>
    <cellStyle name="20% - Accent5 17 3 3" xfId="3049"/>
    <cellStyle name="20% - Accent5 17 3 4" xfId="3050"/>
    <cellStyle name="20% - Accent5 17 3 5" xfId="3051"/>
    <cellStyle name="20% - Accent5 17 4" xfId="3052"/>
    <cellStyle name="20% - Accent5 17 5" xfId="3053"/>
    <cellStyle name="20% - Accent5 17 6" xfId="3054"/>
    <cellStyle name="20% - Accent5 17 7" xfId="3055"/>
    <cellStyle name="20% - Accent5 18" xfId="3056"/>
    <cellStyle name="20% - Accent5 18 2" xfId="3057"/>
    <cellStyle name="20% - Accent5 18 2 2" xfId="3058"/>
    <cellStyle name="20% - Accent5 18 2 3" xfId="3059"/>
    <cellStyle name="20% - Accent5 18 2 4" xfId="3060"/>
    <cellStyle name="20% - Accent5 18 2 5" xfId="3061"/>
    <cellStyle name="20% - Accent5 18 3" xfId="3062"/>
    <cellStyle name="20% - Accent5 18 3 2" xfId="3063"/>
    <cellStyle name="20% - Accent5 18 3 3" xfId="3064"/>
    <cellStyle name="20% - Accent5 18 3 4" xfId="3065"/>
    <cellStyle name="20% - Accent5 18 3 5" xfId="3066"/>
    <cellStyle name="20% - Accent5 18 4" xfId="3067"/>
    <cellStyle name="20% - Accent5 18 5" xfId="3068"/>
    <cellStyle name="20% - Accent5 18 6" xfId="3069"/>
    <cellStyle name="20% - Accent5 18 7" xfId="3070"/>
    <cellStyle name="20% - Accent5 19" xfId="3071"/>
    <cellStyle name="20% - Accent5 19 2" xfId="3072"/>
    <cellStyle name="20% - Accent5 19 2 2" xfId="3073"/>
    <cellStyle name="20% - Accent5 19 2 3" xfId="3074"/>
    <cellStyle name="20% - Accent5 19 2 4" xfId="3075"/>
    <cellStyle name="20% - Accent5 19 2 5" xfId="3076"/>
    <cellStyle name="20% - Accent5 19 3" xfId="3077"/>
    <cellStyle name="20% - Accent5 19 3 2" xfId="3078"/>
    <cellStyle name="20% - Accent5 19 3 3" xfId="3079"/>
    <cellStyle name="20% - Accent5 19 3 4" xfId="3080"/>
    <cellStyle name="20% - Accent5 19 3 5" xfId="3081"/>
    <cellStyle name="20% - Accent5 19 4" xfId="3082"/>
    <cellStyle name="20% - Accent5 19 5" xfId="3083"/>
    <cellStyle name="20% - Accent5 19 6" xfId="3084"/>
    <cellStyle name="20% - Accent5 19 7" xfId="3085"/>
    <cellStyle name="20% - Accent5 2" xfId="3086"/>
    <cellStyle name="20% - Accent5 2 10" xfId="3087"/>
    <cellStyle name="20% - Accent5 2 11" xfId="3088"/>
    <cellStyle name="20% - Accent5 2 12" xfId="3089"/>
    <cellStyle name="20% - Accent5 2 13" xfId="3090"/>
    <cellStyle name="20% - Accent5 2 14" xfId="3091"/>
    <cellStyle name="20% - Accent5 2 15" xfId="3092"/>
    <cellStyle name="20% - Accent5 2 16" xfId="3093"/>
    <cellStyle name="20% - Accent5 2 17" xfId="3094"/>
    <cellStyle name="20% - Accent5 2 18" xfId="3095"/>
    <cellStyle name="20% - Accent5 2 19" xfId="3096"/>
    <cellStyle name="20% - Accent5 2 2" xfId="3097"/>
    <cellStyle name="20% - Accent5 2 20" xfId="3098"/>
    <cellStyle name="20% - Accent5 2 21" xfId="3099"/>
    <cellStyle name="20% - Accent5 2 22" xfId="3100"/>
    <cellStyle name="20% - Accent5 2 23" xfId="3101"/>
    <cellStyle name="20% - Accent5 2 24" xfId="3102"/>
    <cellStyle name="20% - Accent5 2 25" xfId="3103"/>
    <cellStyle name="20% - Accent5 2 26" xfId="3104"/>
    <cellStyle name="20% - Accent5 2 27" xfId="3105"/>
    <cellStyle name="20% - Accent5 2 28" xfId="3106"/>
    <cellStyle name="20% - Accent5 2 29" xfId="3107"/>
    <cellStyle name="20% - Accent5 2 3" xfId="3108"/>
    <cellStyle name="20% - Accent5 2 30" xfId="3109"/>
    <cellStyle name="20% - Accent5 2 31" xfId="3110"/>
    <cellStyle name="20% - Accent5 2 32" xfId="3111"/>
    <cellStyle name="20% - Accent5 2 33" xfId="3112"/>
    <cellStyle name="20% - Accent5 2 34" xfId="3113"/>
    <cellStyle name="20% - Accent5 2 4" xfId="3114"/>
    <cellStyle name="20% - Accent5 2 5" xfId="3115"/>
    <cellStyle name="20% - Accent5 2 6" xfId="3116"/>
    <cellStyle name="20% - Accent5 2 7" xfId="3117"/>
    <cellStyle name="20% - Accent5 2 8" xfId="3118"/>
    <cellStyle name="20% - Accent5 2 9" xfId="3119"/>
    <cellStyle name="20% - Accent5 20" xfId="3120"/>
    <cellStyle name="20% - Accent5 20 2" xfId="3121"/>
    <cellStyle name="20% - Accent5 20 2 2" xfId="3122"/>
    <cellStyle name="20% - Accent5 20 2 3" xfId="3123"/>
    <cellStyle name="20% - Accent5 20 2 4" xfId="3124"/>
    <cellStyle name="20% - Accent5 20 2 5" xfId="3125"/>
    <cellStyle name="20% - Accent5 20 3" xfId="3126"/>
    <cellStyle name="20% - Accent5 20 3 2" xfId="3127"/>
    <cellStyle name="20% - Accent5 20 3 3" xfId="3128"/>
    <cellStyle name="20% - Accent5 20 3 4" xfId="3129"/>
    <cellStyle name="20% - Accent5 20 3 5" xfId="3130"/>
    <cellStyle name="20% - Accent5 20 4" xfId="3131"/>
    <cellStyle name="20% - Accent5 20 5" xfId="3132"/>
    <cellStyle name="20% - Accent5 20 6" xfId="3133"/>
    <cellStyle name="20% - Accent5 20 7" xfId="3134"/>
    <cellStyle name="20% - Accent5 21" xfId="3135"/>
    <cellStyle name="20% - Accent5 21 2" xfId="3136"/>
    <cellStyle name="20% - Accent5 21 2 2" xfId="3137"/>
    <cellStyle name="20% - Accent5 21 2 3" xfId="3138"/>
    <cellStyle name="20% - Accent5 21 2 4" xfId="3139"/>
    <cellStyle name="20% - Accent5 21 2 5" xfId="3140"/>
    <cellStyle name="20% - Accent5 21 3" xfId="3141"/>
    <cellStyle name="20% - Accent5 21 3 2" xfId="3142"/>
    <cellStyle name="20% - Accent5 21 3 3" xfId="3143"/>
    <cellStyle name="20% - Accent5 21 3 4" xfId="3144"/>
    <cellStyle name="20% - Accent5 21 3 5" xfId="3145"/>
    <cellStyle name="20% - Accent5 21 4" xfId="3146"/>
    <cellStyle name="20% - Accent5 21 5" xfId="3147"/>
    <cellStyle name="20% - Accent5 21 6" xfId="3148"/>
    <cellStyle name="20% - Accent5 21 7" xfId="3149"/>
    <cellStyle name="20% - Accent5 22" xfId="3150"/>
    <cellStyle name="20% - Accent5 22 2" xfId="3151"/>
    <cellStyle name="20% - Accent5 22 2 2" xfId="3152"/>
    <cellStyle name="20% - Accent5 22 2 3" xfId="3153"/>
    <cellStyle name="20% - Accent5 22 2 4" xfId="3154"/>
    <cellStyle name="20% - Accent5 22 2 5" xfId="3155"/>
    <cellStyle name="20% - Accent5 22 3" xfId="3156"/>
    <cellStyle name="20% - Accent5 22 3 2" xfId="3157"/>
    <cellStyle name="20% - Accent5 22 3 3" xfId="3158"/>
    <cellStyle name="20% - Accent5 22 3 4" xfId="3159"/>
    <cellStyle name="20% - Accent5 22 3 5" xfId="3160"/>
    <cellStyle name="20% - Accent5 22 4" xfId="3161"/>
    <cellStyle name="20% - Accent5 22 5" xfId="3162"/>
    <cellStyle name="20% - Accent5 22 6" xfId="3163"/>
    <cellStyle name="20% - Accent5 22 7" xfId="3164"/>
    <cellStyle name="20% - Accent5 23" xfId="3165"/>
    <cellStyle name="20% - Accent5 23 2" xfId="3166"/>
    <cellStyle name="20% - Accent5 23 2 2" xfId="3167"/>
    <cellStyle name="20% - Accent5 23 2 3" xfId="3168"/>
    <cellStyle name="20% - Accent5 23 2 4" xfId="3169"/>
    <cellStyle name="20% - Accent5 23 2 5" xfId="3170"/>
    <cellStyle name="20% - Accent5 23 3" xfId="3171"/>
    <cellStyle name="20% - Accent5 23 3 2" xfId="3172"/>
    <cellStyle name="20% - Accent5 23 3 3" xfId="3173"/>
    <cellStyle name="20% - Accent5 23 3 4" xfId="3174"/>
    <cellStyle name="20% - Accent5 23 3 5" xfId="3175"/>
    <cellStyle name="20% - Accent5 23 4" xfId="3176"/>
    <cellStyle name="20% - Accent5 23 5" xfId="3177"/>
    <cellStyle name="20% - Accent5 23 6" xfId="3178"/>
    <cellStyle name="20% - Accent5 23 7" xfId="3179"/>
    <cellStyle name="20% - Accent5 24" xfId="3180"/>
    <cellStyle name="20% - Accent5 24 2" xfId="3181"/>
    <cellStyle name="20% - Accent5 24 2 2" xfId="3182"/>
    <cellStyle name="20% - Accent5 24 2 3" xfId="3183"/>
    <cellStyle name="20% - Accent5 24 2 4" xfId="3184"/>
    <cellStyle name="20% - Accent5 24 2 5" xfId="3185"/>
    <cellStyle name="20% - Accent5 24 3" xfId="3186"/>
    <cellStyle name="20% - Accent5 24 3 2" xfId="3187"/>
    <cellStyle name="20% - Accent5 24 3 3" xfId="3188"/>
    <cellStyle name="20% - Accent5 24 3 4" xfId="3189"/>
    <cellStyle name="20% - Accent5 24 3 5" xfId="3190"/>
    <cellStyle name="20% - Accent5 24 4" xfId="3191"/>
    <cellStyle name="20% - Accent5 24 5" xfId="3192"/>
    <cellStyle name="20% - Accent5 24 6" xfId="3193"/>
    <cellStyle name="20% - Accent5 24 7" xfId="3194"/>
    <cellStyle name="20% - Accent5 25" xfId="3195"/>
    <cellStyle name="20% - Accent5 25 2" xfId="3196"/>
    <cellStyle name="20% - Accent5 25 2 2" xfId="3197"/>
    <cellStyle name="20% - Accent5 25 2 3" xfId="3198"/>
    <cellStyle name="20% - Accent5 25 2 4" xfId="3199"/>
    <cellStyle name="20% - Accent5 25 2 5" xfId="3200"/>
    <cellStyle name="20% - Accent5 25 3" xfId="3201"/>
    <cellStyle name="20% - Accent5 25 3 2" xfId="3202"/>
    <cellStyle name="20% - Accent5 25 3 3" xfId="3203"/>
    <cellStyle name="20% - Accent5 25 3 4" xfId="3204"/>
    <cellStyle name="20% - Accent5 25 3 5" xfId="3205"/>
    <cellStyle name="20% - Accent5 25 4" xfId="3206"/>
    <cellStyle name="20% - Accent5 25 5" xfId="3207"/>
    <cellStyle name="20% - Accent5 25 6" xfId="3208"/>
    <cellStyle name="20% - Accent5 25 7" xfId="3209"/>
    <cellStyle name="20% - Accent5 26" xfId="3210"/>
    <cellStyle name="20% - Accent5 26 2" xfId="3211"/>
    <cellStyle name="20% - Accent5 26 2 2" xfId="3212"/>
    <cellStyle name="20% - Accent5 26 2 3" xfId="3213"/>
    <cellStyle name="20% - Accent5 26 2 4" xfId="3214"/>
    <cellStyle name="20% - Accent5 26 2 5" xfId="3215"/>
    <cellStyle name="20% - Accent5 26 3" xfId="3216"/>
    <cellStyle name="20% - Accent5 26 3 2" xfId="3217"/>
    <cellStyle name="20% - Accent5 26 3 3" xfId="3218"/>
    <cellStyle name="20% - Accent5 26 3 4" xfId="3219"/>
    <cellStyle name="20% - Accent5 26 3 5" xfId="3220"/>
    <cellStyle name="20% - Accent5 26 4" xfId="3221"/>
    <cellStyle name="20% - Accent5 26 5" xfId="3222"/>
    <cellStyle name="20% - Accent5 26 6" xfId="3223"/>
    <cellStyle name="20% - Accent5 26 7" xfId="3224"/>
    <cellStyle name="20% - Accent5 27" xfId="3225"/>
    <cellStyle name="20% - Accent5 27 2" xfId="3226"/>
    <cellStyle name="20% - Accent5 27 2 2" xfId="3227"/>
    <cellStyle name="20% - Accent5 27 2 3" xfId="3228"/>
    <cellStyle name="20% - Accent5 27 2 4" xfId="3229"/>
    <cellStyle name="20% - Accent5 27 2 5" xfId="3230"/>
    <cellStyle name="20% - Accent5 27 3" xfId="3231"/>
    <cellStyle name="20% - Accent5 27 3 2" xfId="3232"/>
    <cellStyle name="20% - Accent5 27 3 3" xfId="3233"/>
    <cellStyle name="20% - Accent5 27 3 4" xfId="3234"/>
    <cellStyle name="20% - Accent5 27 3 5" xfId="3235"/>
    <cellStyle name="20% - Accent5 27 4" xfId="3236"/>
    <cellStyle name="20% - Accent5 27 5" xfId="3237"/>
    <cellStyle name="20% - Accent5 27 6" xfId="3238"/>
    <cellStyle name="20% - Accent5 27 7" xfId="3239"/>
    <cellStyle name="20% - Accent5 28" xfId="3240"/>
    <cellStyle name="20% - Accent5 28 2" xfId="3241"/>
    <cellStyle name="20% - Accent5 28 2 2" xfId="3242"/>
    <cellStyle name="20% - Accent5 28 2 3" xfId="3243"/>
    <cellStyle name="20% - Accent5 28 2 4" xfId="3244"/>
    <cellStyle name="20% - Accent5 28 2 5" xfId="3245"/>
    <cellStyle name="20% - Accent5 28 3" xfId="3246"/>
    <cellStyle name="20% - Accent5 28 3 2" xfId="3247"/>
    <cellStyle name="20% - Accent5 28 3 3" xfId="3248"/>
    <cellStyle name="20% - Accent5 28 3 4" xfId="3249"/>
    <cellStyle name="20% - Accent5 28 3 5" xfId="3250"/>
    <cellStyle name="20% - Accent5 28 4" xfId="3251"/>
    <cellStyle name="20% - Accent5 28 5" xfId="3252"/>
    <cellStyle name="20% - Accent5 28 6" xfId="3253"/>
    <cellStyle name="20% - Accent5 28 7" xfId="3254"/>
    <cellStyle name="20% - Accent5 29" xfId="3255"/>
    <cellStyle name="20% - Accent5 29 2" xfId="3256"/>
    <cellStyle name="20% - Accent5 29 2 2" xfId="3257"/>
    <cellStyle name="20% - Accent5 29 2 3" xfId="3258"/>
    <cellStyle name="20% - Accent5 29 2 4" xfId="3259"/>
    <cellStyle name="20% - Accent5 29 2 5" xfId="3260"/>
    <cellStyle name="20% - Accent5 29 3" xfId="3261"/>
    <cellStyle name="20% - Accent5 29 3 2" xfId="3262"/>
    <cellStyle name="20% - Accent5 29 3 3" xfId="3263"/>
    <cellStyle name="20% - Accent5 29 3 4" xfId="3264"/>
    <cellStyle name="20% - Accent5 29 3 5" xfId="3265"/>
    <cellStyle name="20% - Accent5 29 4" xfId="3266"/>
    <cellStyle name="20% - Accent5 29 5" xfId="3267"/>
    <cellStyle name="20% - Accent5 29 6" xfId="3268"/>
    <cellStyle name="20% - Accent5 29 7" xfId="3269"/>
    <cellStyle name="20% - Accent5 3" xfId="3270"/>
    <cellStyle name="20% - Accent5 3 10" xfId="3271"/>
    <cellStyle name="20% - Accent5 3 11" xfId="3272"/>
    <cellStyle name="20% - Accent5 3 12" xfId="3273"/>
    <cellStyle name="20% - Accent5 3 13" xfId="3274"/>
    <cellStyle name="20% - Accent5 3 14" xfId="3275"/>
    <cellStyle name="20% - Accent5 3 15" xfId="3276"/>
    <cellStyle name="20% - Accent5 3 16" xfId="3277"/>
    <cellStyle name="20% - Accent5 3 17" xfId="3278"/>
    <cellStyle name="20% - Accent5 3 18" xfId="3279"/>
    <cellStyle name="20% - Accent5 3 19" xfId="3280"/>
    <cellStyle name="20% - Accent5 3 2" xfId="3281"/>
    <cellStyle name="20% - Accent5 3 20" xfId="3282"/>
    <cellStyle name="20% - Accent5 3 21" xfId="3283"/>
    <cellStyle name="20% - Accent5 3 22" xfId="3284"/>
    <cellStyle name="20% - Accent5 3 23" xfId="3285"/>
    <cellStyle name="20% - Accent5 3 24" xfId="3286"/>
    <cellStyle name="20% - Accent5 3 25" xfId="3287"/>
    <cellStyle name="20% - Accent5 3 26" xfId="3288"/>
    <cellStyle name="20% - Accent5 3 27" xfId="3289"/>
    <cellStyle name="20% - Accent5 3 28" xfId="3290"/>
    <cellStyle name="20% - Accent5 3 29" xfId="3291"/>
    <cellStyle name="20% - Accent5 3 3" xfId="3292"/>
    <cellStyle name="20% - Accent5 3 30" xfId="3293"/>
    <cellStyle name="20% - Accent5 3 31" xfId="3294"/>
    <cellStyle name="20% - Accent5 3 32" xfId="3295"/>
    <cellStyle name="20% - Accent5 3 33" xfId="3296"/>
    <cellStyle name="20% - Accent5 3 34" xfId="3297"/>
    <cellStyle name="20% - Accent5 3 4" xfId="3298"/>
    <cellStyle name="20% - Accent5 3 5" xfId="3299"/>
    <cellStyle name="20% - Accent5 3 6" xfId="3300"/>
    <cellStyle name="20% - Accent5 3 7" xfId="3301"/>
    <cellStyle name="20% - Accent5 3 8" xfId="3302"/>
    <cellStyle name="20% - Accent5 3 9" xfId="3303"/>
    <cellStyle name="20% - Accent5 30" xfId="3304"/>
    <cellStyle name="20% - Accent5 30 2" xfId="3305"/>
    <cellStyle name="20% - Accent5 30 2 2" xfId="3306"/>
    <cellStyle name="20% - Accent5 30 2 3" xfId="3307"/>
    <cellStyle name="20% - Accent5 30 2 4" xfId="3308"/>
    <cellStyle name="20% - Accent5 30 2 5" xfId="3309"/>
    <cellStyle name="20% - Accent5 30 3" xfId="3310"/>
    <cellStyle name="20% - Accent5 30 3 2" xfId="3311"/>
    <cellStyle name="20% - Accent5 30 3 3" xfId="3312"/>
    <cellStyle name="20% - Accent5 30 3 4" xfId="3313"/>
    <cellStyle name="20% - Accent5 30 3 5" xfId="3314"/>
    <cellStyle name="20% - Accent5 30 4" xfId="3315"/>
    <cellStyle name="20% - Accent5 30 5" xfId="3316"/>
    <cellStyle name="20% - Accent5 30 6" xfId="3317"/>
    <cellStyle name="20% - Accent5 30 7" xfId="3318"/>
    <cellStyle name="20% - Accent5 31" xfId="3319"/>
    <cellStyle name="20% - Accent5 31 2" xfId="3320"/>
    <cellStyle name="20% - Accent5 31 2 2" xfId="3321"/>
    <cellStyle name="20% - Accent5 31 2 3" xfId="3322"/>
    <cellStyle name="20% - Accent5 31 2 4" xfId="3323"/>
    <cellStyle name="20% - Accent5 31 2 5" xfId="3324"/>
    <cellStyle name="20% - Accent5 31 3" xfId="3325"/>
    <cellStyle name="20% - Accent5 31 3 2" xfId="3326"/>
    <cellStyle name="20% - Accent5 31 3 3" xfId="3327"/>
    <cellStyle name="20% - Accent5 31 3 4" xfId="3328"/>
    <cellStyle name="20% - Accent5 31 3 5" xfId="3329"/>
    <cellStyle name="20% - Accent5 31 4" xfId="3330"/>
    <cellStyle name="20% - Accent5 31 5" xfId="3331"/>
    <cellStyle name="20% - Accent5 31 6" xfId="3332"/>
    <cellStyle name="20% - Accent5 31 7" xfId="3333"/>
    <cellStyle name="20% - Accent5 32" xfId="3334"/>
    <cellStyle name="20% - Accent5 32 2" xfId="3335"/>
    <cellStyle name="20% - Accent5 32 2 2" xfId="3336"/>
    <cellStyle name="20% - Accent5 32 2 3" xfId="3337"/>
    <cellStyle name="20% - Accent5 32 2 4" xfId="3338"/>
    <cellStyle name="20% - Accent5 32 2 5" xfId="3339"/>
    <cellStyle name="20% - Accent5 32 3" xfId="3340"/>
    <cellStyle name="20% - Accent5 32 3 2" xfId="3341"/>
    <cellStyle name="20% - Accent5 32 3 3" xfId="3342"/>
    <cellStyle name="20% - Accent5 32 3 4" xfId="3343"/>
    <cellStyle name="20% - Accent5 32 3 5" xfId="3344"/>
    <cellStyle name="20% - Accent5 32 4" xfId="3345"/>
    <cellStyle name="20% - Accent5 32 5" xfId="3346"/>
    <cellStyle name="20% - Accent5 32 6" xfId="3347"/>
    <cellStyle name="20% - Accent5 32 7" xfId="3348"/>
    <cellStyle name="20% - Accent5 33" xfId="3349"/>
    <cellStyle name="20% - Accent5 33 2" xfId="3350"/>
    <cellStyle name="20% - Accent5 33 2 2" xfId="3351"/>
    <cellStyle name="20% - Accent5 33 2 3" xfId="3352"/>
    <cellStyle name="20% - Accent5 33 2 4" xfId="3353"/>
    <cellStyle name="20% - Accent5 33 2 5" xfId="3354"/>
    <cellStyle name="20% - Accent5 33 3" xfId="3355"/>
    <cellStyle name="20% - Accent5 33 3 2" xfId="3356"/>
    <cellStyle name="20% - Accent5 33 3 3" xfId="3357"/>
    <cellStyle name="20% - Accent5 33 3 4" xfId="3358"/>
    <cellStyle name="20% - Accent5 33 3 5" xfId="3359"/>
    <cellStyle name="20% - Accent5 33 4" xfId="3360"/>
    <cellStyle name="20% - Accent5 33 5" xfId="3361"/>
    <cellStyle name="20% - Accent5 33 6" xfId="3362"/>
    <cellStyle name="20% - Accent5 33 7" xfId="3363"/>
    <cellStyle name="20% - Accent5 34" xfId="3364"/>
    <cellStyle name="20% - Accent5 34 2" xfId="3365"/>
    <cellStyle name="20% - Accent5 34 2 2" xfId="3366"/>
    <cellStyle name="20% - Accent5 34 2 3" xfId="3367"/>
    <cellStyle name="20% - Accent5 34 2 4" xfId="3368"/>
    <cellStyle name="20% - Accent5 34 2 5" xfId="3369"/>
    <cellStyle name="20% - Accent5 34 3" xfId="3370"/>
    <cellStyle name="20% - Accent5 34 3 2" xfId="3371"/>
    <cellStyle name="20% - Accent5 34 3 3" xfId="3372"/>
    <cellStyle name="20% - Accent5 34 3 4" xfId="3373"/>
    <cellStyle name="20% - Accent5 34 3 5" xfId="3374"/>
    <cellStyle name="20% - Accent5 34 4" xfId="3375"/>
    <cellStyle name="20% - Accent5 34 5" xfId="3376"/>
    <cellStyle name="20% - Accent5 34 6" xfId="3377"/>
    <cellStyle name="20% - Accent5 34 7" xfId="3378"/>
    <cellStyle name="20% - Accent5 35" xfId="3379"/>
    <cellStyle name="20% - Accent5 35 2" xfId="3380"/>
    <cellStyle name="20% - Accent5 35 2 2" xfId="3381"/>
    <cellStyle name="20% - Accent5 35 2 3" xfId="3382"/>
    <cellStyle name="20% - Accent5 35 2 4" xfId="3383"/>
    <cellStyle name="20% - Accent5 35 2 5" xfId="3384"/>
    <cellStyle name="20% - Accent5 35 3" xfId="3385"/>
    <cellStyle name="20% - Accent5 35 3 2" xfId="3386"/>
    <cellStyle name="20% - Accent5 35 3 3" xfId="3387"/>
    <cellStyle name="20% - Accent5 35 3 4" xfId="3388"/>
    <cellStyle name="20% - Accent5 35 3 5" xfId="3389"/>
    <cellStyle name="20% - Accent5 35 4" xfId="3390"/>
    <cellStyle name="20% - Accent5 35 5" xfId="3391"/>
    <cellStyle name="20% - Accent5 35 6" xfId="3392"/>
    <cellStyle name="20% - Accent5 35 7" xfId="3393"/>
    <cellStyle name="20% - Accent5 36" xfId="3394"/>
    <cellStyle name="20% - Accent5 36 2" xfId="3395"/>
    <cellStyle name="20% - Accent5 36 2 2" xfId="3396"/>
    <cellStyle name="20% - Accent5 36 2 3" xfId="3397"/>
    <cellStyle name="20% - Accent5 36 2 4" xfId="3398"/>
    <cellStyle name="20% - Accent5 36 2 5" xfId="3399"/>
    <cellStyle name="20% - Accent5 36 3" xfId="3400"/>
    <cellStyle name="20% - Accent5 36 3 2" xfId="3401"/>
    <cellStyle name="20% - Accent5 36 3 3" xfId="3402"/>
    <cellStyle name="20% - Accent5 36 3 4" xfId="3403"/>
    <cellStyle name="20% - Accent5 36 3 5" xfId="3404"/>
    <cellStyle name="20% - Accent5 36 4" xfId="3405"/>
    <cellStyle name="20% - Accent5 36 5" xfId="3406"/>
    <cellStyle name="20% - Accent5 36 6" xfId="3407"/>
    <cellStyle name="20% - Accent5 36 7" xfId="3408"/>
    <cellStyle name="20% - Accent5 37" xfId="3409"/>
    <cellStyle name="20% - Accent5 37 2" xfId="3410"/>
    <cellStyle name="20% - Accent5 37 2 2" xfId="3411"/>
    <cellStyle name="20% - Accent5 37 2 3" xfId="3412"/>
    <cellStyle name="20% - Accent5 37 2 4" xfId="3413"/>
    <cellStyle name="20% - Accent5 37 2 5" xfId="3414"/>
    <cellStyle name="20% - Accent5 37 3" xfId="3415"/>
    <cellStyle name="20% - Accent5 37 3 2" xfId="3416"/>
    <cellStyle name="20% - Accent5 37 3 3" xfId="3417"/>
    <cellStyle name="20% - Accent5 37 3 4" xfId="3418"/>
    <cellStyle name="20% - Accent5 37 3 5" xfId="3419"/>
    <cellStyle name="20% - Accent5 37 4" xfId="3420"/>
    <cellStyle name="20% - Accent5 37 5" xfId="3421"/>
    <cellStyle name="20% - Accent5 37 6" xfId="3422"/>
    <cellStyle name="20% - Accent5 37 7" xfId="3423"/>
    <cellStyle name="20% - Accent5 38" xfId="3424"/>
    <cellStyle name="20% - Accent5 38 2" xfId="3425"/>
    <cellStyle name="20% - Accent5 38 2 2" xfId="3426"/>
    <cellStyle name="20% - Accent5 38 2 3" xfId="3427"/>
    <cellStyle name="20% - Accent5 38 2 4" xfId="3428"/>
    <cellStyle name="20% - Accent5 38 2 5" xfId="3429"/>
    <cellStyle name="20% - Accent5 38 3" xfId="3430"/>
    <cellStyle name="20% - Accent5 38 3 2" xfId="3431"/>
    <cellStyle name="20% - Accent5 38 3 3" xfId="3432"/>
    <cellStyle name="20% - Accent5 38 3 4" xfId="3433"/>
    <cellStyle name="20% - Accent5 38 3 5" xfId="3434"/>
    <cellStyle name="20% - Accent5 38 4" xfId="3435"/>
    <cellStyle name="20% - Accent5 38 5" xfId="3436"/>
    <cellStyle name="20% - Accent5 38 6" xfId="3437"/>
    <cellStyle name="20% - Accent5 38 7" xfId="3438"/>
    <cellStyle name="20% - Accent5 39" xfId="3439"/>
    <cellStyle name="20% - Accent5 39 2" xfId="3440"/>
    <cellStyle name="20% - Accent5 39 2 2" xfId="3441"/>
    <cellStyle name="20% - Accent5 39 2 3" xfId="3442"/>
    <cellStyle name="20% - Accent5 39 2 4" xfId="3443"/>
    <cellStyle name="20% - Accent5 39 2 5" xfId="3444"/>
    <cellStyle name="20% - Accent5 39 3" xfId="3445"/>
    <cellStyle name="20% - Accent5 39 3 2" xfId="3446"/>
    <cellStyle name="20% - Accent5 39 3 3" xfId="3447"/>
    <cellStyle name="20% - Accent5 39 3 4" xfId="3448"/>
    <cellStyle name="20% - Accent5 39 3 5" xfId="3449"/>
    <cellStyle name="20% - Accent5 39 4" xfId="3450"/>
    <cellStyle name="20% - Accent5 39 5" xfId="3451"/>
    <cellStyle name="20% - Accent5 39 6" xfId="3452"/>
    <cellStyle name="20% - Accent5 39 7" xfId="3453"/>
    <cellStyle name="20% - Accent5 4" xfId="3454"/>
    <cellStyle name="20% - Accent5 4 10" xfId="3455"/>
    <cellStyle name="20% - Accent5 4 11" xfId="3456"/>
    <cellStyle name="20% - Accent5 4 12" xfId="3457"/>
    <cellStyle name="20% - Accent5 4 13" xfId="3458"/>
    <cellStyle name="20% - Accent5 4 14" xfId="3459"/>
    <cellStyle name="20% - Accent5 4 15" xfId="3460"/>
    <cellStyle name="20% - Accent5 4 16" xfId="3461"/>
    <cellStyle name="20% - Accent5 4 17" xfId="3462"/>
    <cellStyle name="20% - Accent5 4 18" xfId="3463"/>
    <cellStyle name="20% - Accent5 4 19" xfId="3464"/>
    <cellStyle name="20% - Accent5 4 2" xfId="3465"/>
    <cellStyle name="20% - Accent5 4 20" xfId="3466"/>
    <cellStyle name="20% - Accent5 4 21" xfId="3467"/>
    <cellStyle name="20% - Accent5 4 22" xfId="3468"/>
    <cellStyle name="20% - Accent5 4 23" xfId="3469"/>
    <cellStyle name="20% - Accent5 4 24" xfId="3470"/>
    <cellStyle name="20% - Accent5 4 25" xfId="3471"/>
    <cellStyle name="20% - Accent5 4 26" xfId="3472"/>
    <cellStyle name="20% - Accent5 4 27" xfId="3473"/>
    <cellStyle name="20% - Accent5 4 28" xfId="3474"/>
    <cellStyle name="20% - Accent5 4 29" xfId="3475"/>
    <cellStyle name="20% - Accent5 4 3" xfId="3476"/>
    <cellStyle name="20% - Accent5 4 30" xfId="3477"/>
    <cellStyle name="20% - Accent5 4 31" xfId="3478"/>
    <cellStyle name="20% - Accent5 4 32" xfId="3479"/>
    <cellStyle name="20% - Accent5 4 33" xfId="3480"/>
    <cellStyle name="20% - Accent5 4 34" xfId="3481"/>
    <cellStyle name="20% - Accent5 4 4" xfId="3482"/>
    <cellStyle name="20% - Accent5 4 5" xfId="3483"/>
    <cellStyle name="20% - Accent5 4 6" xfId="3484"/>
    <cellStyle name="20% - Accent5 4 7" xfId="3485"/>
    <cellStyle name="20% - Accent5 4 8" xfId="3486"/>
    <cellStyle name="20% - Accent5 4 9" xfId="3487"/>
    <cellStyle name="20% - Accent5 40" xfId="3488"/>
    <cellStyle name="20% - Accent5 40 2" xfId="3489"/>
    <cellStyle name="20% - Accent5 40 2 2" xfId="3490"/>
    <cellStyle name="20% - Accent5 40 2 3" xfId="3491"/>
    <cellStyle name="20% - Accent5 40 2 4" xfId="3492"/>
    <cellStyle name="20% - Accent5 40 2 5" xfId="3493"/>
    <cellStyle name="20% - Accent5 40 3" xfId="3494"/>
    <cellStyle name="20% - Accent5 40 3 2" xfId="3495"/>
    <cellStyle name="20% - Accent5 40 3 3" xfId="3496"/>
    <cellStyle name="20% - Accent5 40 3 4" xfId="3497"/>
    <cellStyle name="20% - Accent5 40 3 5" xfId="3498"/>
    <cellStyle name="20% - Accent5 40 4" xfId="3499"/>
    <cellStyle name="20% - Accent5 40 5" xfId="3500"/>
    <cellStyle name="20% - Accent5 40 6" xfId="3501"/>
    <cellStyle name="20% - Accent5 40 7" xfId="3502"/>
    <cellStyle name="20% - Accent5 41" xfId="3503"/>
    <cellStyle name="20% - Accent5 41 2" xfId="3504"/>
    <cellStyle name="20% - Accent5 41 2 2" xfId="3505"/>
    <cellStyle name="20% - Accent5 41 2 3" xfId="3506"/>
    <cellStyle name="20% - Accent5 41 2 4" xfId="3507"/>
    <cellStyle name="20% - Accent5 41 2 5" xfId="3508"/>
    <cellStyle name="20% - Accent5 41 3" xfId="3509"/>
    <cellStyle name="20% - Accent5 41 3 2" xfId="3510"/>
    <cellStyle name="20% - Accent5 41 3 3" xfId="3511"/>
    <cellStyle name="20% - Accent5 41 3 4" xfId="3512"/>
    <cellStyle name="20% - Accent5 41 3 5" xfId="3513"/>
    <cellStyle name="20% - Accent5 41 4" xfId="3514"/>
    <cellStyle name="20% - Accent5 41 5" xfId="3515"/>
    <cellStyle name="20% - Accent5 41 6" xfId="3516"/>
    <cellStyle name="20% - Accent5 41 7" xfId="3517"/>
    <cellStyle name="20% - Accent5 42" xfId="3518"/>
    <cellStyle name="20% - Accent5 42 2" xfId="3519"/>
    <cellStyle name="20% - Accent5 42 2 2" xfId="3520"/>
    <cellStyle name="20% - Accent5 42 2 3" xfId="3521"/>
    <cellStyle name="20% - Accent5 42 2 4" xfId="3522"/>
    <cellStyle name="20% - Accent5 42 2 5" xfId="3523"/>
    <cellStyle name="20% - Accent5 42 3" xfId="3524"/>
    <cellStyle name="20% - Accent5 42 3 2" xfId="3525"/>
    <cellStyle name="20% - Accent5 42 3 3" xfId="3526"/>
    <cellStyle name="20% - Accent5 42 3 4" xfId="3527"/>
    <cellStyle name="20% - Accent5 42 3 5" xfId="3528"/>
    <cellStyle name="20% - Accent5 42 4" xfId="3529"/>
    <cellStyle name="20% - Accent5 42 5" xfId="3530"/>
    <cellStyle name="20% - Accent5 42 6" xfId="3531"/>
    <cellStyle name="20% - Accent5 42 7" xfId="3532"/>
    <cellStyle name="20% - Accent5 43" xfId="3533"/>
    <cellStyle name="20% - Accent5 43 2" xfId="3534"/>
    <cellStyle name="20% - Accent5 43 2 2" xfId="3535"/>
    <cellStyle name="20% - Accent5 43 2 3" xfId="3536"/>
    <cellStyle name="20% - Accent5 43 2 4" xfId="3537"/>
    <cellStyle name="20% - Accent5 43 2 5" xfId="3538"/>
    <cellStyle name="20% - Accent5 43 3" xfId="3539"/>
    <cellStyle name="20% - Accent5 43 3 2" xfId="3540"/>
    <cellStyle name="20% - Accent5 43 3 3" xfId="3541"/>
    <cellStyle name="20% - Accent5 43 3 4" xfId="3542"/>
    <cellStyle name="20% - Accent5 43 3 5" xfId="3543"/>
    <cellStyle name="20% - Accent5 43 4" xfId="3544"/>
    <cellStyle name="20% - Accent5 43 5" xfId="3545"/>
    <cellStyle name="20% - Accent5 43 6" xfId="3546"/>
    <cellStyle name="20% - Accent5 43 7" xfId="3547"/>
    <cellStyle name="20% - Accent5 44" xfId="3548"/>
    <cellStyle name="20% - Accent5 44 2" xfId="3549"/>
    <cellStyle name="20% - Accent5 44 2 2" xfId="3550"/>
    <cellStyle name="20% - Accent5 44 2 3" xfId="3551"/>
    <cellStyle name="20% - Accent5 44 2 4" xfId="3552"/>
    <cellStyle name="20% - Accent5 44 2 5" xfId="3553"/>
    <cellStyle name="20% - Accent5 44 3" xfId="3554"/>
    <cellStyle name="20% - Accent5 44 3 2" xfId="3555"/>
    <cellStyle name="20% - Accent5 44 3 3" xfId="3556"/>
    <cellStyle name="20% - Accent5 44 3 4" xfId="3557"/>
    <cellStyle name="20% - Accent5 44 3 5" xfId="3558"/>
    <cellStyle name="20% - Accent5 44 4" xfId="3559"/>
    <cellStyle name="20% - Accent5 44 5" xfId="3560"/>
    <cellStyle name="20% - Accent5 44 6" xfId="3561"/>
    <cellStyle name="20% - Accent5 44 7" xfId="3562"/>
    <cellStyle name="20% - Accent5 45" xfId="3563"/>
    <cellStyle name="20% - Accent5 45 2" xfId="3564"/>
    <cellStyle name="20% - Accent5 45 2 2" xfId="3565"/>
    <cellStyle name="20% - Accent5 45 2 3" xfId="3566"/>
    <cellStyle name="20% - Accent5 45 2 4" xfId="3567"/>
    <cellStyle name="20% - Accent5 45 2 5" xfId="3568"/>
    <cellStyle name="20% - Accent5 45 3" xfId="3569"/>
    <cellStyle name="20% - Accent5 45 3 2" xfId="3570"/>
    <cellStyle name="20% - Accent5 45 3 3" xfId="3571"/>
    <cellStyle name="20% - Accent5 45 3 4" xfId="3572"/>
    <cellStyle name="20% - Accent5 45 3 5" xfId="3573"/>
    <cellStyle name="20% - Accent5 45 4" xfId="3574"/>
    <cellStyle name="20% - Accent5 45 5" xfId="3575"/>
    <cellStyle name="20% - Accent5 45 6" xfId="3576"/>
    <cellStyle name="20% - Accent5 45 7" xfId="3577"/>
    <cellStyle name="20% - Accent5 46" xfId="3578"/>
    <cellStyle name="20% - Accent5 46 2" xfId="3579"/>
    <cellStyle name="20% - Accent5 46 2 2" xfId="3580"/>
    <cellStyle name="20% - Accent5 46 2 3" xfId="3581"/>
    <cellStyle name="20% - Accent5 46 2 4" xfId="3582"/>
    <cellStyle name="20% - Accent5 46 2 5" xfId="3583"/>
    <cellStyle name="20% - Accent5 46 3" xfId="3584"/>
    <cellStyle name="20% - Accent5 46 3 2" xfId="3585"/>
    <cellStyle name="20% - Accent5 46 3 3" xfId="3586"/>
    <cellStyle name="20% - Accent5 46 3 4" xfId="3587"/>
    <cellStyle name="20% - Accent5 46 3 5" xfId="3588"/>
    <cellStyle name="20% - Accent5 46 4" xfId="3589"/>
    <cellStyle name="20% - Accent5 46 5" xfId="3590"/>
    <cellStyle name="20% - Accent5 46 6" xfId="3591"/>
    <cellStyle name="20% - Accent5 46 7" xfId="3592"/>
    <cellStyle name="20% - Accent5 47" xfId="3593"/>
    <cellStyle name="20% - Accent5 47 2" xfId="3594"/>
    <cellStyle name="20% - Accent5 47 3" xfId="3595"/>
    <cellStyle name="20% - Accent5 47 4" xfId="3596"/>
    <cellStyle name="20% - Accent5 47 5" xfId="3597"/>
    <cellStyle name="20% - Accent5 48" xfId="3598"/>
    <cellStyle name="20% - Accent5 48 2" xfId="3599"/>
    <cellStyle name="20% - Accent5 48 3" xfId="3600"/>
    <cellStyle name="20% - Accent5 48 4" xfId="3601"/>
    <cellStyle name="20% - Accent5 48 5" xfId="3602"/>
    <cellStyle name="20% - Accent5 49" xfId="3603"/>
    <cellStyle name="20% - Accent5 49 2" xfId="3604"/>
    <cellStyle name="20% - Accent5 49 3" xfId="3605"/>
    <cellStyle name="20% - Accent5 49 4" xfId="3606"/>
    <cellStyle name="20% - Accent5 49 5" xfId="3607"/>
    <cellStyle name="20% - Accent5 5" xfId="3608"/>
    <cellStyle name="20% - Accent5 5 10" xfId="3609"/>
    <cellStyle name="20% - Accent5 5 11" xfId="3610"/>
    <cellStyle name="20% - Accent5 5 12" xfId="3611"/>
    <cellStyle name="20% - Accent5 5 13" xfId="3612"/>
    <cellStyle name="20% - Accent5 5 14" xfId="3613"/>
    <cellStyle name="20% - Accent5 5 15" xfId="3614"/>
    <cellStyle name="20% - Accent5 5 16" xfId="3615"/>
    <cellStyle name="20% - Accent5 5 2" xfId="3616"/>
    <cellStyle name="20% - Accent5 5 3" xfId="3617"/>
    <cellStyle name="20% - Accent5 5 4" xfId="3618"/>
    <cellStyle name="20% - Accent5 5 5" xfId="3619"/>
    <cellStyle name="20% - Accent5 5 6" xfId="3620"/>
    <cellStyle name="20% - Accent5 5 7" xfId="3621"/>
    <cellStyle name="20% - Accent5 5 8" xfId="3622"/>
    <cellStyle name="20% - Accent5 5 9" xfId="3623"/>
    <cellStyle name="20% - Accent5 50" xfId="3624"/>
    <cellStyle name="20% - Accent5 50 2" xfId="3625"/>
    <cellStyle name="20% - Accent5 50 3" xfId="3626"/>
    <cellStyle name="20% - Accent5 50 4" xfId="3627"/>
    <cellStyle name="20% - Accent5 50 5" xfId="3628"/>
    <cellStyle name="20% - Accent5 51" xfId="3629"/>
    <cellStyle name="20% - Accent5 51 2" xfId="3630"/>
    <cellStyle name="20% - Accent5 51 3" xfId="3631"/>
    <cellStyle name="20% - Accent5 51 4" xfId="3632"/>
    <cellStyle name="20% - Accent5 51 5" xfId="3633"/>
    <cellStyle name="20% - Accent5 52" xfId="3634"/>
    <cellStyle name="20% - Accent5 52 2" xfId="3635"/>
    <cellStyle name="20% - Accent5 52 3" xfId="3636"/>
    <cellStyle name="20% - Accent5 52 4" xfId="3637"/>
    <cellStyle name="20% - Accent5 52 5" xfId="3638"/>
    <cellStyle name="20% - Accent5 53" xfId="3639"/>
    <cellStyle name="20% - Accent5 53 2" xfId="3640"/>
    <cellStyle name="20% - Accent5 53 3" xfId="3641"/>
    <cellStyle name="20% - Accent5 53 4" xfId="3642"/>
    <cellStyle name="20% - Accent5 53 5" xfId="3643"/>
    <cellStyle name="20% - Accent5 54" xfId="3644"/>
    <cellStyle name="20% - Accent5 54 2" xfId="3645"/>
    <cellStyle name="20% - Accent5 54 3" xfId="3646"/>
    <cellStyle name="20% - Accent5 54 4" xfId="3647"/>
    <cellStyle name="20% - Accent5 54 5" xfId="3648"/>
    <cellStyle name="20% - Accent5 55" xfId="3649"/>
    <cellStyle name="20% - Accent5 55 2" xfId="3650"/>
    <cellStyle name="20% - Accent5 55 3" xfId="3651"/>
    <cellStyle name="20% - Accent5 55 4" xfId="3652"/>
    <cellStyle name="20% - Accent5 55 5" xfId="3653"/>
    <cellStyle name="20% - Accent5 56" xfId="3654"/>
    <cellStyle name="20% - Accent5 56 2" xfId="3655"/>
    <cellStyle name="20% - Accent5 56 3" xfId="3656"/>
    <cellStyle name="20% - Accent5 56 4" xfId="3657"/>
    <cellStyle name="20% - Accent5 56 5" xfId="3658"/>
    <cellStyle name="20% - Accent5 57" xfId="3659"/>
    <cellStyle name="20% - Accent5 57 2" xfId="3660"/>
    <cellStyle name="20% - Accent5 57 3" xfId="3661"/>
    <cellStyle name="20% - Accent5 57 4" xfId="3662"/>
    <cellStyle name="20% - Accent5 57 5" xfId="3663"/>
    <cellStyle name="20% - Accent5 58" xfId="3664"/>
    <cellStyle name="20% - Accent5 58 2" xfId="3665"/>
    <cellStyle name="20% - Accent5 58 3" xfId="3666"/>
    <cellStyle name="20% - Accent5 58 4" xfId="3667"/>
    <cellStyle name="20% - Accent5 58 5" xfId="3668"/>
    <cellStyle name="20% - Accent5 59" xfId="3669"/>
    <cellStyle name="20% - Accent5 59 2" xfId="3670"/>
    <cellStyle name="20% - Accent5 59 3" xfId="3671"/>
    <cellStyle name="20% - Accent5 59 4" xfId="3672"/>
    <cellStyle name="20% - Accent5 59 5" xfId="3673"/>
    <cellStyle name="20% - Accent5 6" xfId="3674"/>
    <cellStyle name="20% - Accent5 6 10" xfId="3675"/>
    <cellStyle name="20% - Accent5 6 11" xfId="3676"/>
    <cellStyle name="20% - Accent5 6 2" xfId="3677"/>
    <cellStyle name="20% - Accent5 6 3" xfId="3678"/>
    <cellStyle name="20% - Accent5 6 4" xfId="3679"/>
    <cellStyle name="20% - Accent5 6 5" xfId="3680"/>
    <cellStyle name="20% - Accent5 6 6" xfId="3681"/>
    <cellStyle name="20% - Accent5 6 7" xfId="3682"/>
    <cellStyle name="20% - Accent5 6 8" xfId="3683"/>
    <cellStyle name="20% - Accent5 6 9" xfId="3684"/>
    <cellStyle name="20% - Accent5 60" xfId="3685"/>
    <cellStyle name="20% - Accent5 60 2" xfId="3686"/>
    <cellStyle name="20% - Accent5 60 3" xfId="3687"/>
    <cellStyle name="20% - Accent5 60 4" xfId="3688"/>
    <cellStyle name="20% - Accent5 60 5" xfId="3689"/>
    <cellStyle name="20% - Accent5 61" xfId="3690"/>
    <cellStyle name="20% - Accent5 61 2" xfId="3691"/>
    <cellStyle name="20% - Accent5 61 3" xfId="3692"/>
    <cellStyle name="20% - Accent5 61 4" xfId="3693"/>
    <cellStyle name="20% - Accent5 61 5" xfId="3694"/>
    <cellStyle name="20% - Accent5 62" xfId="3695"/>
    <cellStyle name="20% - Accent5 62 2" xfId="3696"/>
    <cellStyle name="20% - Accent5 62 3" xfId="3697"/>
    <cellStyle name="20% - Accent5 62 4" xfId="3698"/>
    <cellStyle name="20% - Accent5 62 5" xfId="3699"/>
    <cellStyle name="20% - Accent5 63" xfId="3700"/>
    <cellStyle name="20% - Accent5 7" xfId="3701"/>
    <cellStyle name="20% - Accent5 7 10" xfId="3702"/>
    <cellStyle name="20% - Accent5 7 11" xfId="3703"/>
    <cellStyle name="20% - Accent5 7 2" xfId="3704"/>
    <cellStyle name="20% - Accent5 7 3" xfId="3705"/>
    <cellStyle name="20% - Accent5 7 4" xfId="3706"/>
    <cellStyle name="20% - Accent5 7 5" xfId="3707"/>
    <cellStyle name="20% - Accent5 7 6" xfId="3708"/>
    <cellStyle name="20% - Accent5 7 7" xfId="3709"/>
    <cellStyle name="20% - Accent5 7 8" xfId="3710"/>
    <cellStyle name="20% - Accent5 7 9" xfId="3711"/>
    <cellStyle name="20% - Accent5 8" xfId="3712"/>
    <cellStyle name="20% - Accent5 8 10" xfId="3713"/>
    <cellStyle name="20% - Accent5 8 11" xfId="3714"/>
    <cellStyle name="20% - Accent5 8 2" xfId="3715"/>
    <cellStyle name="20% - Accent5 8 3" xfId="3716"/>
    <cellStyle name="20% - Accent5 8 4" xfId="3717"/>
    <cellStyle name="20% - Accent5 8 5" xfId="3718"/>
    <cellStyle name="20% - Accent5 8 6" xfId="3719"/>
    <cellStyle name="20% - Accent5 8 7" xfId="3720"/>
    <cellStyle name="20% - Accent5 8 8" xfId="3721"/>
    <cellStyle name="20% - Accent5 8 9" xfId="3722"/>
    <cellStyle name="20% - Accent5 9" xfId="3723"/>
    <cellStyle name="20% - Accent5 9 10" xfId="3724"/>
    <cellStyle name="20% - Accent5 9 11" xfId="3725"/>
    <cellStyle name="20% - Accent5 9 2" xfId="3726"/>
    <cellStyle name="20% - Accent5 9 3" xfId="3727"/>
    <cellStyle name="20% - Accent5 9 4" xfId="3728"/>
    <cellStyle name="20% - Accent5 9 5" xfId="3729"/>
    <cellStyle name="20% - Accent5 9 6" xfId="3730"/>
    <cellStyle name="20% - Accent5 9 7" xfId="3731"/>
    <cellStyle name="20% - Accent5 9 8" xfId="3732"/>
    <cellStyle name="20% - Accent5 9 9" xfId="3733"/>
    <cellStyle name="20% - Accent6" xfId="3734" builtinId="50" customBuiltin="1"/>
    <cellStyle name="20% - Accent6 10" xfId="3735"/>
    <cellStyle name="20% - Accent6 10 10" xfId="3736"/>
    <cellStyle name="20% - Accent6 10 11" xfId="3737"/>
    <cellStyle name="20% - Accent6 10 2" xfId="3738"/>
    <cellStyle name="20% - Accent6 10 3" xfId="3739"/>
    <cellStyle name="20% - Accent6 10 4" xfId="3740"/>
    <cellStyle name="20% - Accent6 10 5" xfId="3741"/>
    <cellStyle name="20% - Accent6 10 6" xfId="3742"/>
    <cellStyle name="20% - Accent6 10 7" xfId="3743"/>
    <cellStyle name="20% - Accent6 10 8" xfId="3744"/>
    <cellStyle name="20% - Accent6 10 9" xfId="3745"/>
    <cellStyle name="20% - Accent6 11" xfId="3746"/>
    <cellStyle name="20% - Accent6 12" xfId="3747"/>
    <cellStyle name="20% - Accent6 13" xfId="3748"/>
    <cellStyle name="20% - Accent6 14" xfId="3749"/>
    <cellStyle name="20% - Accent6 15" xfId="3750"/>
    <cellStyle name="20% - Accent6 16" xfId="3751"/>
    <cellStyle name="20% - Accent6 16 2" xfId="3752"/>
    <cellStyle name="20% - Accent6 16 2 2" xfId="3753"/>
    <cellStyle name="20% - Accent6 16 2 3" xfId="3754"/>
    <cellStyle name="20% - Accent6 16 2 4" xfId="3755"/>
    <cellStyle name="20% - Accent6 16 2 5" xfId="3756"/>
    <cellStyle name="20% - Accent6 16 3" xfId="3757"/>
    <cellStyle name="20% - Accent6 16 3 2" xfId="3758"/>
    <cellStyle name="20% - Accent6 16 3 3" xfId="3759"/>
    <cellStyle name="20% - Accent6 16 3 4" xfId="3760"/>
    <cellStyle name="20% - Accent6 16 3 5" xfId="3761"/>
    <cellStyle name="20% - Accent6 16 4" xfId="3762"/>
    <cellStyle name="20% - Accent6 16 5" xfId="3763"/>
    <cellStyle name="20% - Accent6 16 6" xfId="3764"/>
    <cellStyle name="20% - Accent6 16 7" xfId="3765"/>
    <cellStyle name="20% - Accent6 17" xfId="3766"/>
    <cellStyle name="20% - Accent6 17 2" xfId="3767"/>
    <cellStyle name="20% - Accent6 17 2 2" xfId="3768"/>
    <cellStyle name="20% - Accent6 17 2 3" xfId="3769"/>
    <cellStyle name="20% - Accent6 17 2 4" xfId="3770"/>
    <cellStyle name="20% - Accent6 17 2 5" xfId="3771"/>
    <cellStyle name="20% - Accent6 17 3" xfId="3772"/>
    <cellStyle name="20% - Accent6 17 3 2" xfId="3773"/>
    <cellStyle name="20% - Accent6 17 3 3" xfId="3774"/>
    <cellStyle name="20% - Accent6 17 3 4" xfId="3775"/>
    <cellStyle name="20% - Accent6 17 3 5" xfId="3776"/>
    <cellStyle name="20% - Accent6 17 4" xfId="3777"/>
    <cellStyle name="20% - Accent6 17 5" xfId="3778"/>
    <cellStyle name="20% - Accent6 17 6" xfId="3779"/>
    <cellStyle name="20% - Accent6 17 7" xfId="3780"/>
    <cellStyle name="20% - Accent6 18" xfId="3781"/>
    <cellStyle name="20% - Accent6 18 2" xfId="3782"/>
    <cellStyle name="20% - Accent6 18 2 2" xfId="3783"/>
    <cellStyle name="20% - Accent6 18 2 3" xfId="3784"/>
    <cellStyle name="20% - Accent6 18 2 4" xfId="3785"/>
    <cellStyle name="20% - Accent6 18 2 5" xfId="3786"/>
    <cellStyle name="20% - Accent6 18 3" xfId="3787"/>
    <cellStyle name="20% - Accent6 18 3 2" xfId="3788"/>
    <cellStyle name="20% - Accent6 18 3 3" xfId="3789"/>
    <cellStyle name="20% - Accent6 18 3 4" xfId="3790"/>
    <cellStyle name="20% - Accent6 18 3 5" xfId="3791"/>
    <cellStyle name="20% - Accent6 18 4" xfId="3792"/>
    <cellStyle name="20% - Accent6 18 5" xfId="3793"/>
    <cellStyle name="20% - Accent6 18 6" xfId="3794"/>
    <cellStyle name="20% - Accent6 18 7" xfId="3795"/>
    <cellStyle name="20% - Accent6 19" xfId="3796"/>
    <cellStyle name="20% - Accent6 19 2" xfId="3797"/>
    <cellStyle name="20% - Accent6 19 2 2" xfId="3798"/>
    <cellStyle name="20% - Accent6 19 2 3" xfId="3799"/>
    <cellStyle name="20% - Accent6 19 2 4" xfId="3800"/>
    <cellStyle name="20% - Accent6 19 2 5" xfId="3801"/>
    <cellStyle name="20% - Accent6 19 3" xfId="3802"/>
    <cellStyle name="20% - Accent6 19 3 2" xfId="3803"/>
    <cellStyle name="20% - Accent6 19 3 3" xfId="3804"/>
    <cellStyle name="20% - Accent6 19 3 4" xfId="3805"/>
    <cellStyle name="20% - Accent6 19 3 5" xfId="3806"/>
    <cellStyle name="20% - Accent6 19 4" xfId="3807"/>
    <cellStyle name="20% - Accent6 19 5" xfId="3808"/>
    <cellStyle name="20% - Accent6 19 6" xfId="3809"/>
    <cellStyle name="20% - Accent6 19 7" xfId="3810"/>
    <cellStyle name="20% - Accent6 2" xfId="3811"/>
    <cellStyle name="20% - Accent6 2 10" xfId="3812"/>
    <cellStyle name="20% - Accent6 2 11" xfId="3813"/>
    <cellStyle name="20% - Accent6 2 12" xfId="3814"/>
    <cellStyle name="20% - Accent6 2 13" xfId="3815"/>
    <cellStyle name="20% - Accent6 2 14" xfId="3816"/>
    <cellStyle name="20% - Accent6 2 15" xfId="3817"/>
    <cellStyle name="20% - Accent6 2 16" xfId="3818"/>
    <cellStyle name="20% - Accent6 2 17" xfId="3819"/>
    <cellStyle name="20% - Accent6 2 18" xfId="3820"/>
    <cellStyle name="20% - Accent6 2 19" xfId="3821"/>
    <cellStyle name="20% - Accent6 2 2" xfId="3822"/>
    <cellStyle name="20% - Accent6 2 20" xfId="3823"/>
    <cellStyle name="20% - Accent6 2 21" xfId="3824"/>
    <cellStyle name="20% - Accent6 2 22" xfId="3825"/>
    <cellStyle name="20% - Accent6 2 23" xfId="3826"/>
    <cellStyle name="20% - Accent6 2 24" xfId="3827"/>
    <cellStyle name="20% - Accent6 2 25" xfId="3828"/>
    <cellStyle name="20% - Accent6 2 26" xfId="3829"/>
    <cellStyle name="20% - Accent6 2 27" xfId="3830"/>
    <cellStyle name="20% - Accent6 2 28" xfId="3831"/>
    <cellStyle name="20% - Accent6 2 29" xfId="3832"/>
    <cellStyle name="20% - Accent6 2 3" xfId="3833"/>
    <cellStyle name="20% - Accent6 2 30" xfId="3834"/>
    <cellStyle name="20% - Accent6 2 31" xfId="3835"/>
    <cellStyle name="20% - Accent6 2 32" xfId="3836"/>
    <cellStyle name="20% - Accent6 2 33" xfId="3837"/>
    <cellStyle name="20% - Accent6 2 34" xfId="3838"/>
    <cellStyle name="20% - Accent6 2 35" xfId="3839"/>
    <cellStyle name="20% - Accent6 2 35 2" xfId="3840"/>
    <cellStyle name="20% - Accent6 2 35 3" xfId="3841"/>
    <cellStyle name="20% - Accent6 2 35 4" xfId="3842"/>
    <cellStyle name="20% - Accent6 2 35 5" xfId="3843"/>
    <cellStyle name="20% - Accent6 2 36" xfId="3844"/>
    <cellStyle name="20% - Accent6 2 37" xfId="3845"/>
    <cellStyle name="20% - Accent6 2 38" xfId="3846"/>
    <cellStyle name="20% - Accent6 2 4" xfId="3847"/>
    <cellStyle name="20% - Accent6 2 5" xfId="3848"/>
    <cellStyle name="20% - Accent6 2 6" xfId="3849"/>
    <cellStyle name="20% - Accent6 2 7" xfId="3850"/>
    <cellStyle name="20% - Accent6 2 8" xfId="3851"/>
    <cellStyle name="20% - Accent6 2 8 10" xfId="3852"/>
    <cellStyle name="20% - Accent6 2 8 11" xfId="3853"/>
    <cellStyle name="20% - Accent6 2 8 2" xfId="3854"/>
    <cellStyle name="20% - Accent6 2 8 2 2" xfId="3855"/>
    <cellStyle name="20% - Accent6 2 8 2 3" xfId="3856"/>
    <cellStyle name="20% - Accent6 2 8 2 4" xfId="3857"/>
    <cellStyle name="20% - Accent6 2 8 2 5" xfId="3858"/>
    <cellStyle name="20% - Accent6 2 8 3" xfId="3859"/>
    <cellStyle name="20% - Accent6 2 8 3 2" xfId="3860"/>
    <cellStyle name="20% - Accent6 2 8 3 3" xfId="3861"/>
    <cellStyle name="20% - Accent6 2 8 3 4" xfId="3862"/>
    <cellStyle name="20% - Accent6 2 8 3 5" xfId="3863"/>
    <cellStyle name="20% - Accent6 2 8 4" xfId="3864"/>
    <cellStyle name="20% - Accent6 2 8 5" xfId="3865"/>
    <cellStyle name="20% - Accent6 2 8 6" xfId="3866"/>
    <cellStyle name="20% - Accent6 2 8 7" xfId="3867"/>
    <cellStyle name="20% - Accent6 2 8 8" xfId="3868"/>
    <cellStyle name="20% - Accent6 2 8 9" xfId="3869"/>
    <cellStyle name="20% - Accent6 2 9" xfId="3870"/>
    <cellStyle name="20% - Accent6 2 9 2" xfId="3871"/>
    <cellStyle name="20% - Accent6 20" xfId="3872"/>
    <cellStyle name="20% - Accent6 20 2" xfId="3873"/>
    <cellStyle name="20% - Accent6 20 2 2" xfId="3874"/>
    <cellStyle name="20% - Accent6 20 2 3" xfId="3875"/>
    <cellStyle name="20% - Accent6 20 2 4" xfId="3876"/>
    <cellStyle name="20% - Accent6 20 2 5" xfId="3877"/>
    <cellStyle name="20% - Accent6 20 3" xfId="3878"/>
    <cellStyle name="20% - Accent6 20 3 2" xfId="3879"/>
    <cellStyle name="20% - Accent6 20 3 3" xfId="3880"/>
    <cellStyle name="20% - Accent6 20 3 4" xfId="3881"/>
    <cellStyle name="20% - Accent6 20 3 5" xfId="3882"/>
    <cellStyle name="20% - Accent6 20 4" xfId="3883"/>
    <cellStyle name="20% - Accent6 20 5" xfId="3884"/>
    <cellStyle name="20% - Accent6 20 6" xfId="3885"/>
    <cellStyle name="20% - Accent6 20 7" xfId="3886"/>
    <cellStyle name="20% - Accent6 21" xfId="3887"/>
    <cellStyle name="20% - Accent6 21 2" xfId="3888"/>
    <cellStyle name="20% - Accent6 21 2 2" xfId="3889"/>
    <cellStyle name="20% - Accent6 21 2 3" xfId="3890"/>
    <cellStyle name="20% - Accent6 21 2 4" xfId="3891"/>
    <cellStyle name="20% - Accent6 21 2 5" xfId="3892"/>
    <cellStyle name="20% - Accent6 21 3" xfId="3893"/>
    <cellStyle name="20% - Accent6 21 3 2" xfId="3894"/>
    <cellStyle name="20% - Accent6 21 3 3" xfId="3895"/>
    <cellStyle name="20% - Accent6 21 3 4" xfId="3896"/>
    <cellStyle name="20% - Accent6 21 3 5" xfId="3897"/>
    <cellStyle name="20% - Accent6 21 4" xfId="3898"/>
    <cellStyle name="20% - Accent6 21 5" xfId="3899"/>
    <cellStyle name="20% - Accent6 21 6" xfId="3900"/>
    <cellStyle name="20% - Accent6 21 7" xfId="3901"/>
    <cellStyle name="20% - Accent6 22" xfId="3902"/>
    <cellStyle name="20% - Accent6 22 2" xfId="3903"/>
    <cellStyle name="20% - Accent6 22 2 2" xfId="3904"/>
    <cellStyle name="20% - Accent6 22 2 3" xfId="3905"/>
    <cellStyle name="20% - Accent6 22 2 4" xfId="3906"/>
    <cellStyle name="20% - Accent6 22 2 5" xfId="3907"/>
    <cellStyle name="20% - Accent6 22 3" xfId="3908"/>
    <cellStyle name="20% - Accent6 22 3 2" xfId="3909"/>
    <cellStyle name="20% - Accent6 22 3 3" xfId="3910"/>
    <cellStyle name="20% - Accent6 22 3 4" xfId="3911"/>
    <cellStyle name="20% - Accent6 22 3 5" xfId="3912"/>
    <cellStyle name="20% - Accent6 22 4" xfId="3913"/>
    <cellStyle name="20% - Accent6 22 5" xfId="3914"/>
    <cellStyle name="20% - Accent6 22 6" xfId="3915"/>
    <cellStyle name="20% - Accent6 22 7" xfId="3916"/>
    <cellStyle name="20% - Accent6 23" xfId="3917"/>
    <cellStyle name="20% - Accent6 23 2" xfId="3918"/>
    <cellStyle name="20% - Accent6 23 2 2" xfId="3919"/>
    <cellStyle name="20% - Accent6 23 2 3" xfId="3920"/>
    <cellStyle name="20% - Accent6 23 2 4" xfId="3921"/>
    <cellStyle name="20% - Accent6 23 2 5" xfId="3922"/>
    <cellStyle name="20% - Accent6 23 3" xfId="3923"/>
    <cellStyle name="20% - Accent6 23 3 2" xfId="3924"/>
    <cellStyle name="20% - Accent6 23 3 3" xfId="3925"/>
    <cellStyle name="20% - Accent6 23 3 4" xfId="3926"/>
    <cellStyle name="20% - Accent6 23 3 5" xfId="3927"/>
    <cellStyle name="20% - Accent6 23 4" xfId="3928"/>
    <cellStyle name="20% - Accent6 23 5" xfId="3929"/>
    <cellStyle name="20% - Accent6 23 6" xfId="3930"/>
    <cellStyle name="20% - Accent6 23 7" xfId="3931"/>
    <cellStyle name="20% - Accent6 24" xfId="3932"/>
    <cellStyle name="20% - Accent6 24 2" xfId="3933"/>
    <cellStyle name="20% - Accent6 24 2 2" xfId="3934"/>
    <cellStyle name="20% - Accent6 24 2 3" xfId="3935"/>
    <cellStyle name="20% - Accent6 24 2 4" xfId="3936"/>
    <cellStyle name="20% - Accent6 24 2 5" xfId="3937"/>
    <cellStyle name="20% - Accent6 24 3" xfId="3938"/>
    <cellStyle name="20% - Accent6 24 3 2" xfId="3939"/>
    <cellStyle name="20% - Accent6 24 3 3" xfId="3940"/>
    <cellStyle name="20% - Accent6 24 3 4" xfId="3941"/>
    <cellStyle name="20% - Accent6 24 3 5" xfId="3942"/>
    <cellStyle name="20% - Accent6 24 4" xfId="3943"/>
    <cellStyle name="20% - Accent6 24 5" xfId="3944"/>
    <cellStyle name="20% - Accent6 24 6" xfId="3945"/>
    <cellStyle name="20% - Accent6 24 7" xfId="3946"/>
    <cellStyle name="20% - Accent6 25" xfId="3947"/>
    <cellStyle name="20% - Accent6 25 2" xfId="3948"/>
    <cellStyle name="20% - Accent6 25 2 2" xfId="3949"/>
    <cellStyle name="20% - Accent6 25 2 3" xfId="3950"/>
    <cellStyle name="20% - Accent6 25 2 4" xfId="3951"/>
    <cellStyle name="20% - Accent6 25 2 5" xfId="3952"/>
    <cellStyle name="20% - Accent6 25 3" xfId="3953"/>
    <cellStyle name="20% - Accent6 25 3 2" xfId="3954"/>
    <cellStyle name="20% - Accent6 25 3 3" xfId="3955"/>
    <cellStyle name="20% - Accent6 25 3 4" xfId="3956"/>
    <cellStyle name="20% - Accent6 25 3 5" xfId="3957"/>
    <cellStyle name="20% - Accent6 25 4" xfId="3958"/>
    <cellStyle name="20% - Accent6 25 5" xfId="3959"/>
    <cellStyle name="20% - Accent6 25 6" xfId="3960"/>
    <cellStyle name="20% - Accent6 25 7" xfId="3961"/>
    <cellStyle name="20% - Accent6 26" xfId="3962"/>
    <cellStyle name="20% - Accent6 26 2" xfId="3963"/>
    <cellStyle name="20% - Accent6 26 2 2" xfId="3964"/>
    <cellStyle name="20% - Accent6 26 2 3" xfId="3965"/>
    <cellStyle name="20% - Accent6 26 2 4" xfId="3966"/>
    <cellStyle name="20% - Accent6 26 2 5" xfId="3967"/>
    <cellStyle name="20% - Accent6 26 3" xfId="3968"/>
    <cellStyle name="20% - Accent6 26 3 2" xfId="3969"/>
    <cellStyle name="20% - Accent6 26 3 3" xfId="3970"/>
    <cellStyle name="20% - Accent6 26 3 4" xfId="3971"/>
    <cellStyle name="20% - Accent6 26 3 5" xfId="3972"/>
    <cellStyle name="20% - Accent6 26 4" xfId="3973"/>
    <cellStyle name="20% - Accent6 26 5" xfId="3974"/>
    <cellStyle name="20% - Accent6 26 6" xfId="3975"/>
    <cellStyle name="20% - Accent6 26 7" xfId="3976"/>
    <cellStyle name="20% - Accent6 27" xfId="3977"/>
    <cellStyle name="20% - Accent6 27 2" xfId="3978"/>
    <cellStyle name="20% - Accent6 27 2 2" xfId="3979"/>
    <cellStyle name="20% - Accent6 27 2 3" xfId="3980"/>
    <cellStyle name="20% - Accent6 27 2 4" xfId="3981"/>
    <cellStyle name="20% - Accent6 27 2 5" xfId="3982"/>
    <cellStyle name="20% - Accent6 27 3" xfId="3983"/>
    <cellStyle name="20% - Accent6 27 3 2" xfId="3984"/>
    <cellStyle name="20% - Accent6 27 3 3" xfId="3985"/>
    <cellStyle name="20% - Accent6 27 3 4" xfId="3986"/>
    <cellStyle name="20% - Accent6 27 3 5" xfId="3987"/>
    <cellStyle name="20% - Accent6 27 4" xfId="3988"/>
    <cellStyle name="20% - Accent6 27 5" xfId="3989"/>
    <cellStyle name="20% - Accent6 27 6" xfId="3990"/>
    <cellStyle name="20% - Accent6 27 7" xfId="3991"/>
    <cellStyle name="20% - Accent6 28" xfId="3992"/>
    <cellStyle name="20% - Accent6 28 2" xfId="3993"/>
    <cellStyle name="20% - Accent6 28 2 2" xfId="3994"/>
    <cellStyle name="20% - Accent6 28 2 3" xfId="3995"/>
    <cellStyle name="20% - Accent6 28 2 4" xfId="3996"/>
    <cellStyle name="20% - Accent6 28 2 5" xfId="3997"/>
    <cellStyle name="20% - Accent6 28 3" xfId="3998"/>
    <cellStyle name="20% - Accent6 28 3 2" xfId="3999"/>
    <cellStyle name="20% - Accent6 28 3 3" xfId="4000"/>
    <cellStyle name="20% - Accent6 28 3 4" xfId="4001"/>
    <cellStyle name="20% - Accent6 28 3 5" xfId="4002"/>
    <cellStyle name="20% - Accent6 28 4" xfId="4003"/>
    <cellStyle name="20% - Accent6 28 5" xfId="4004"/>
    <cellStyle name="20% - Accent6 28 6" xfId="4005"/>
    <cellStyle name="20% - Accent6 28 7" xfId="4006"/>
    <cellStyle name="20% - Accent6 29" xfId="4007"/>
    <cellStyle name="20% - Accent6 29 2" xfId="4008"/>
    <cellStyle name="20% - Accent6 29 2 2" xfId="4009"/>
    <cellStyle name="20% - Accent6 29 2 3" xfId="4010"/>
    <cellStyle name="20% - Accent6 29 2 4" xfId="4011"/>
    <cellStyle name="20% - Accent6 29 2 5" xfId="4012"/>
    <cellStyle name="20% - Accent6 29 3" xfId="4013"/>
    <cellStyle name="20% - Accent6 29 3 2" xfId="4014"/>
    <cellStyle name="20% - Accent6 29 3 3" xfId="4015"/>
    <cellStyle name="20% - Accent6 29 3 4" xfId="4016"/>
    <cellStyle name="20% - Accent6 29 3 5" xfId="4017"/>
    <cellStyle name="20% - Accent6 29 4" xfId="4018"/>
    <cellStyle name="20% - Accent6 29 5" xfId="4019"/>
    <cellStyle name="20% - Accent6 29 6" xfId="4020"/>
    <cellStyle name="20% - Accent6 29 7" xfId="4021"/>
    <cellStyle name="20% - Accent6 3" xfId="4022"/>
    <cellStyle name="20% - Accent6 3 10" xfId="4023"/>
    <cellStyle name="20% - Accent6 3 11" xfId="4024"/>
    <cellStyle name="20% - Accent6 3 12" xfId="4025"/>
    <cellStyle name="20% - Accent6 3 13" xfId="4026"/>
    <cellStyle name="20% - Accent6 3 14" xfId="4027"/>
    <cellStyle name="20% - Accent6 3 15" xfId="4028"/>
    <cellStyle name="20% - Accent6 3 16" xfId="4029"/>
    <cellStyle name="20% - Accent6 3 17" xfId="4030"/>
    <cellStyle name="20% - Accent6 3 18" xfId="4031"/>
    <cellStyle name="20% - Accent6 3 19" xfId="4032"/>
    <cellStyle name="20% - Accent6 3 2" xfId="4033"/>
    <cellStyle name="20% - Accent6 3 20" xfId="4034"/>
    <cellStyle name="20% - Accent6 3 21" xfId="4035"/>
    <cellStyle name="20% - Accent6 3 22" xfId="4036"/>
    <cellStyle name="20% - Accent6 3 23" xfId="4037"/>
    <cellStyle name="20% - Accent6 3 24" xfId="4038"/>
    <cellStyle name="20% - Accent6 3 25" xfId="4039"/>
    <cellStyle name="20% - Accent6 3 26" xfId="4040"/>
    <cellStyle name="20% - Accent6 3 27" xfId="4041"/>
    <cellStyle name="20% - Accent6 3 28" xfId="4042"/>
    <cellStyle name="20% - Accent6 3 29" xfId="4043"/>
    <cellStyle name="20% - Accent6 3 3" xfId="4044"/>
    <cellStyle name="20% - Accent6 3 30" xfId="4045"/>
    <cellStyle name="20% - Accent6 3 31" xfId="4046"/>
    <cellStyle name="20% - Accent6 3 32" xfId="4047"/>
    <cellStyle name="20% - Accent6 3 33" xfId="4048"/>
    <cellStyle name="20% - Accent6 3 34" xfId="4049"/>
    <cellStyle name="20% - Accent6 3 4" xfId="4050"/>
    <cellStyle name="20% - Accent6 3 5" xfId="4051"/>
    <cellStyle name="20% - Accent6 3 6" xfId="4052"/>
    <cellStyle name="20% - Accent6 3 7" xfId="4053"/>
    <cellStyle name="20% - Accent6 3 8" xfId="4054"/>
    <cellStyle name="20% - Accent6 3 9" xfId="4055"/>
    <cellStyle name="20% - Accent6 30" xfId="4056"/>
    <cellStyle name="20% - Accent6 30 2" xfId="4057"/>
    <cellStyle name="20% - Accent6 30 2 2" xfId="4058"/>
    <cellStyle name="20% - Accent6 30 2 3" xfId="4059"/>
    <cellStyle name="20% - Accent6 30 2 4" xfId="4060"/>
    <cellStyle name="20% - Accent6 30 2 5" xfId="4061"/>
    <cellStyle name="20% - Accent6 30 3" xfId="4062"/>
    <cellStyle name="20% - Accent6 30 3 2" xfId="4063"/>
    <cellStyle name="20% - Accent6 30 3 3" xfId="4064"/>
    <cellStyle name="20% - Accent6 30 3 4" xfId="4065"/>
    <cellStyle name="20% - Accent6 30 3 5" xfId="4066"/>
    <cellStyle name="20% - Accent6 30 4" xfId="4067"/>
    <cellStyle name="20% - Accent6 30 5" xfId="4068"/>
    <cellStyle name="20% - Accent6 30 6" xfId="4069"/>
    <cellStyle name="20% - Accent6 30 7" xfId="4070"/>
    <cellStyle name="20% - Accent6 31" xfId="4071"/>
    <cellStyle name="20% - Accent6 31 2" xfId="4072"/>
    <cellStyle name="20% - Accent6 31 2 2" xfId="4073"/>
    <cellStyle name="20% - Accent6 31 2 3" xfId="4074"/>
    <cellStyle name="20% - Accent6 31 2 4" xfId="4075"/>
    <cellStyle name="20% - Accent6 31 2 5" xfId="4076"/>
    <cellStyle name="20% - Accent6 31 3" xfId="4077"/>
    <cellStyle name="20% - Accent6 31 3 2" xfId="4078"/>
    <cellStyle name="20% - Accent6 31 3 3" xfId="4079"/>
    <cellStyle name="20% - Accent6 31 3 4" xfId="4080"/>
    <cellStyle name="20% - Accent6 31 3 5" xfId="4081"/>
    <cellStyle name="20% - Accent6 31 4" xfId="4082"/>
    <cellStyle name="20% - Accent6 31 5" xfId="4083"/>
    <cellStyle name="20% - Accent6 31 6" xfId="4084"/>
    <cellStyle name="20% - Accent6 31 7" xfId="4085"/>
    <cellStyle name="20% - Accent6 32" xfId="4086"/>
    <cellStyle name="20% - Accent6 32 2" xfId="4087"/>
    <cellStyle name="20% - Accent6 32 2 2" xfId="4088"/>
    <cellStyle name="20% - Accent6 32 2 3" xfId="4089"/>
    <cellStyle name="20% - Accent6 32 2 4" xfId="4090"/>
    <cellStyle name="20% - Accent6 32 2 5" xfId="4091"/>
    <cellStyle name="20% - Accent6 32 3" xfId="4092"/>
    <cellStyle name="20% - Accent6 32 3 2" xfId="4093"/>
    <cellStyle name="20% - Accent6 32 3 3" xfId="4094"/>
    <cellStyle name="20% - Accent6 32 3 4" xfId="4095"/>
    <cellStyle name="20% - Accent6 32 3 5" xfId="4096"/>
    <cellStyle name="20% - Accent6 32 4" xfId="4097"/>
    <cellStyle name="20% - Accent6 32 5" xfId="4098"/>
    <cellStyle name="20% - Accent6 32 6" xfId="4099"/>
    <cellStyle name="20% - Accent6 32 7" xfId="4100"/>
    <cellStyle name="20% - Accent6 33" xfId="4101"/>
    <cellStyle name="20% - Accent6 33 2" xfId="4102"/>
    <cellStyle name="20% - Accent6 33 2 2" xfId="4103"/>
    <cellStyle name="20% - Accent6 33 2 3" xfId="4104"/>
    <cellStyle name="20% - Accent6 33 2 4" xfId="4105"/>
    <cellStyle name="20% - Accent6 33 2 5" xfId="4106"/>
    <cellStyle name="20% - Accent6 33 3" xfId="4107"/>
    <cellStyle name="20% - Accent6 33 3 2" xfId="4108"/>
    <cellStyle name="20% - Accent6 33 3 3" xfId="4109"/>
    <cellStyle name="20% - Accent6 33 3 4" xfId="4110"/>
    <cellStyle name="20% - Accent6 33 3 5" xfId="4111"/>
    <cellStyle name="20% - Accent6 33 4" xfId="4112"/>
    <cellStyle name="20% - Accent6 33 5" xfId="4113"/>
    <cellStyle name="20% - Accent6 33 6" xfId="4114"/>
    <cellStyle name="20% - Accent6 33 7" xfId="4115"/>
    <cellStyle name="20% - Accent6 34" xfId="4116"/>
    <cellStyle name="20% - Accent6 34 2" xfId="4117"/>
    <cellStyle name="20% - Accent6 34 2 2" xfId="4118"/>
    <cellStyle name="20% - Accent6 34 2 3" xfId="4119"/>
    <cellStyle name="20% - Accent6 34 2 4" xfId="4120"/>
    <cellStyle name="20% - Accent6 34 2 5" xfId="4121"/>
    <cellStyle name="20% - Accent6 34 3" xfId="4122"/>
    <cellStyle name="20% - Accent6 34 3 2" xfId="4123"/>
    <cellStyle name="20% - Accent6 34 3 3" xfId="4124"/>
    <cellStyle name="20% - Accent6 34 3 4" xfId="4125"/>
    <cellStyle name="20% - Accent6 34 3 5" xfId="4126"/>
    <cellStyle name="20% - Accent6 34 4" xfId="4127"/>
    <cellStyle name="20% - Accent6 34 5" xfId="4128"/>
    <cellStyle name="20% - Accent6 34 6" xfId="4129"/>
    <cellStyle name="20% - Accent6 34 7" xfId="4130"/>
    <cellStyle name="20% - Accent6 35" xfId="4131"/>
    <cellStyle name="20% - Accent6 35 2" xfId="4132"/>
    <cellStyle name="20% - Accent6 35 2 2" xfId="4133"/>
    <cellStyle name="20% - Accent6 35 2 3" xfId="4134"/>
    <cellStyle name="20% - Accent6 35 2 4" xfId="4135"/>
    <cellStyle name="20% - Accent6 35 2 5" xfId="4136"/>
    <cellStyle name="20% - Accent6 35 3" xfId="4137"/>
    <cellStyle name="20% - Accent6 35 3 2" xfId="4138"/>
    <cellStyle name="20% - Accent6 35 3 3" xfId="4139"/>
    <cellStyle name="20% - Accent6 35 3 4" xfId="4140"/>
    <cellStyle name="20% - Accent6 35 3 5" xfId="4141"/>
    <cellStyle name="20% - Accent6 35 4" xfId="4142"/>
    <cellStyle name="20% - Accent6 35 5" xfId="4143"/>
    <cellStyle name="20% - Accent6 35 6" xfId="4144"/>
    <cellStyle name="20% - Accent6 35 7" xfId="4145"/>
    <cellStyle name="20% - Accent6 36" xfId="4146"/>
    <cellStyle name="20% - Accent6 36 2" xfId="4147"/>
    <cellStyle name="20% - Accent6 36 2 2" xfId="4148"/>
    <cellStyle name="20% - Accent6 36 2 3" xfId="4149"/>
    <cellStyle name="20% - Accent6 36 2 4" xfId="4150"/>
    <cellStyle name="20% - Accent6 36 2 5" xfId="4151"/>
    <cellStyle name="20% - Accent6 36 3" xfId="4152"/>
    <cellStyle name="20% - Accent6 36 3 2" xfId="4153"/>
    <cellStyle name="20% - Accent6 36 3 3" xfId="4154"/>
    <cellStyle name="20% - Accent6 36 3 4" xfId="4155"/>
    <cellStyle name="20% - Accent6 36 3 5" xfId="4156"/>
    <cellStyle name="20% - Accent6 36 4" xfId="4157"/>
    <cellStyle name="20% - Accent6 36 5" xfId="4158"/>
    <cellStyle name="20% - Accent6 36 6" xfId="4159"/>
    <cellStyle name="20% - Accent6 36 7" xfId="4160"/>
    <cellStyle name="20% - Accent6 37" xfId="4161"/>
    <cellStyle name="20% - Accent6 37 2" xfId="4162"/>
    <cellStyle name="20% - Accent6 37 2 2" xfId="4163"/>
    <cellStyle name="20% - Accent6 37 2 3" xfId="4164"/>
    <cellStyle name="20% - Accent6 37 2 4" xfId="4165"/>
    <cellStyle name="20% - Accent6 37 2 5" xfId="4166"/>
    <cellStyle name="20% - Accent6 37 3" xfId="4167"/>
    <cellStyle name="20% - Accent6 37 3 2" xfId="4168"/>
    <cellStyle name="20% - Accent6 37 3 3" xfId="4169"/>
    <cellStyle name="20% - Accent6 37 3 4" xfId="4170"/>
    <cellStyle name="20% - Accent6 37 3 5" xfId="4171"/>
    <cellStyle name="20% - Accent6 37 4" xfId="4172"/>
    <cellStyle name="20% - Accent6 37 5" xfId="4173"/>
    <cellStyle name="20% - Accent6 37 6" xfId="4174"/>
    <cellStyle name="20% - Accent6 37 7" xfId="4175"/>
    <cellStyle name="20% - Accent6 38" xfId="4176"/>
    <cellStyle name="20% - Accent6 38 2" xfId="4177"/>
    <cellStyle name="20% - Accent6 38 2 2" xfId="4178"/>
    <cellStyle name="20% - Accent6 38 2 3" xfId="4179"/>
    <cellStyle name="20% - Accent6 38 2 4" xfId="4180"/>
    <cellStyle name="20% - Accent6 38 2 5" xfId="4181"/>
    <cellStyle name="20% - Accent6 38 3" xfId="4182"/>
    <cellStyle name="20% - Accent6 38 3 2" xfId="4183"/>
    <cellStyle name="20% - Accent6 38 3 3" xfId="4184"/>
    <cellStyle name="20% - Accent6 38 3 4" xfId="4185"/>
    <cellStyle name="20% - Accent6 38 3 5" xfId="4186"/>
    <cellStyle name="20% - Accent6 38 4" xfId="4187"/>
    <cellStyle name="20% - Accent6 38 5" xfId="4188"/>
    <cellStyle name="20% - Accent6 38 6" xfId="4189"/>
    <cellStyle name="20% - Accent6 38 7" xfId="4190"/>
    <cellStyle name="20% - Accent6 39" xfId="4191"/>
    <cellStyle name="20% - Accent6 39 2" xfId="4192"/>
    <cellStyle name="20% - Accent6 39 2 2" xfId="4193"/>
    <cellStyle name="20% - Accent6 39 2 3" xfId="4194"/>
    <cellStyle name="20% - Accent6 39 2 4" xfId="4195"/>
    <cellStyle name="20% - Accent6 39 2 5" xfId="4196"/>
    <cellStyle name="20% - Accent6 39 3" xfId="4197"/>
    <cellStyle name="20% - Accent6 39 3 2" xfId="4198"/>
    <cellStyle name="20% - Accent6 39 3 3" xfId="4199"/>
    <cellStyle name="20% - Accent6 39 3 4" xfId="4200"/>
    <cellStyle name="20% - Accent6 39 3 5" xfId="4201"/>
    <cellStyle name="20% - Accent6 39 4" xfId="4202"/>
    <cellStyle name="20% - Accent6 39 5" xfId="4203"/>
    <cellStyle name="20% - Accent6 39 6" xfId="4204"/>
    <cellStyle name="20% - Accent6 39 7" xfId="4205"/>
    <cellStyle name="20% - Accent6 4" xfId="4206"/>
    <cellStyle name="20% - Accent6 4 10" xfId="4207"/>
    <cellStyle name="20% - Accent6 4 11" xfId="4208"/>
    <cellStyle name="20% - Accent6 4 12" xfId="4209"/>
    <cellStyle name="20% - Accent6 4 13" xfId="4210"/>
    <cellStyle name="20% - Accent6 4 14" xfId="4211"/>
    <cellStyle name="20% - Accent6 4 15" xfId="4212"/>
    <cellStyle name="20% - Accent6 4 16" xfId="4213"/>
    <cellStyle name="20% - Accent6 4 17" xfId="4214"/>
    <cellStyle name="20% - Accent6 4 18" xfId="4215"/>
    <cellStyle name="20% - Accent6 4 19" xfId="4216"/>
    <cellStyle name="20% - Accent6 4 2" xfId="4217"/>
    <cellStyle name="20% - Accent6 4 20" xfId="4218"/>
    <cellStyle name="20% - Accent6 4 21" xfId="4219"/>
    <cellStyle name="20% - Accent6 4 22" xfId="4220"/>
    <cellStyle name="20% - Accent6 4 23" xfId="4221"/>
    <cellStyle name="20% - Accent6 4 24" xfId="4222"/>
    <cellStyle name="20% - Accent6 4 25" xfId="4223"/>
    <cellStyle name="20% - Accent6 4 26" xfId="4224"/>
    <cellStyle name="20% - Accent6 4 27" xfId="4225"/>
    <cellStyle name="20% - Accent6 4 28" xfId="4226"/>
    <cellStyle name="20% - Accent6 4 29" xfId="4227"/>
    <cellStyle name="20% - Accent6 4 3" xfId="4228"/>
    <cellStyle name="20% - Accent6 4 30" xfId="4229"/>
    <cellStyle name="20% - Accent6 4 31" xfId="4230"/>
    <cellStyle name="20% - Accent6 4 32" xfId="4231"/>
    <cellStyle name="20% - Accent6 4 33" xfId="4232"/>
    <cellStyle name="20% - Accent6 4 34" xfId="4233"/>
    <cellStyle name="20% - Accent6 4 4" xfId="4234"/>
    <cellStyle name="20% - Accent6 4 5" xfId="4235"/>
    <cellStyle name="20% - Accent6 4 6" xfId="4236"/>
    <cellStyle name="20% - Accent6 4 7" xfId="4237"/>
    <cellStyle name="20% - Accent6 4 8" xfId="4238"/>
    <cellStyle name="20% - Accent6 4 9" xfId="4239"/>
    <cellStyle name="20% - Accent6 40" xfId="4240"/>
    <cellStyle name="20% - Accent6 40 2" xfId="4241"/>
    <cellStyle name="20% - Accent6 40 2 2" xfId="4242"/>
    <cellStyle name="20% - Accent6 40 2 3" xfId="4243"/>
    <cellStyle name="20% - Accent6 40 2 4" xfId="4244"/>
    <cellStyle name="20% - Accent6 40 2 5" xfId="4245"/>
    <cellStyle name="20% - Accent6 40 3" xfId="4246"/>
    <cellStyle name="20% - Accent6 40 3 2" xfId="4247"/>
    <cellStyle name="20% - Accent6 40 3 3" xfId="4248"/>
    <cellStyle name="20% - Accent6 40 3 4" xfId="4249"/>
    <cellStyle name="20% - Accent6 40 3 5" xfId="4250"/>
    <cellStyle name="20% - Accent6 40 4" xfId="4251"/>
    <cellStyle name="20% - Accent6 40 5" xfId="4252"/>
    <cellStyle name="20% - Accent6 40 6" xfId="4253"/>
    <cellStyle name="20% - Accent6 40 7" xfId="4254"/>
    <cellStyle name="20% - Accent6 41" xfId="4255"/>
    <cellStyle name="20% - Accent6 41 2" xfId="4256"/>
    <cellStyle name="20% - Accent6 41 2 2" xfId="4257"/>
    <cellStyle name="20% - Accent6 41 2 3" xfId="4258"/>
    <cellStyle name="20% - Accent6 41 2 4" xfId="4259"/>
    <cellStyle name="20% - Accent6 41 2 5" xfId="4260"/>
    <cellStyle name="20% - Accent6 41 3" xfId="4261"/>
    <cellStyle name="20% - Accent6 41 3 2" xfId="4262"/>
    <cellStyle name="20% - Accent6 41 3 3" xfId="4263"/>
    <cellStyle name="20% - Accent6 41 3 4" xfId="4264"/>
    <cellStyle name="20% - Accent6 41 3 5" xfId="4265"/>
    <cellStyle name="20% - Accent6 41 4" xfId="4266"/>
    <cellStyle name="20% - Accent6 41 5" xfId="4267"/>
    <cellStyle name="20% - Accent6 41 6" xfId="4268"/>
    <cellStyle name="20% - Accent6 41 7" xfId="4269"/>
    <cellStyle name="20% - Accent6 42" xfId="4270"/>
    <cellStyle name="20% - Accent6 42 2" xfId="4271"/>
    <cellStyle name="20% - Accent6 42 2 2" xfId="4272"/>
    <cellStyle name="20% - Accent6 42 2 3" xfId="4273"/>
    <cellStyle name="20% - Accent6 42 2 4" xfId="4274"/>
    <cellStyle name="20% - Accent6 42 2 5" xfId="4275"/>
    <cellStyle name="20% - Accent6 42 3" xfId="4276"/>
    <cellStyle name="20% - Accent6 42 3 2" xfId="4277"/>
    <cellStyle name="20% - Accent6 42 3 3" xfId="4278"/>
    <cellStyle name="20% - Accent6 42 3 4" xfId="4279"/>
    <cellStyle name="20% - Accent6 42 3 5" xfId="4280"/>
    <cellStyle name="20% - Accent6 42 4" xfId="4281"/>
    <cellStyle name="20% - Accent6 42 5" xfId="4282"/>
    <cellStyle name="20% - Accent6 42 6" xfId="4283"/>
    <cellStyle name="20% - Accent6 42 7" xfId="4284"/>
    <cellStyle name="20% - Accent6 43" xfId="4285"/>
    <cellStyle name="20% - Accent6 43 2" xfId="4286"/>
    <cellStyle name="20% - Accent6 43 2 2" xfId="4287"/>
    <cellStyle name="20% - Accent6 43 2 3" xfId="4288"/>
    <cellStyle name="20% - Accent6 43 2 4" xfId="4289"/>
    <cellStyle name="20% - Accent6 43 2 5" xfId="4290"/>
    <cellStyle name="20% - Accent6 43 3" xfId="4291"/>
    <cellStyle name="20% - Accent6 43 3 2" xfId="4292"/>
    <cellStyle name="20% - Accent6 43 3 3" xfId="4293"/>
    <cellStyle name="20% - Accent6 43 3 4" xfId="4294"/>
    <cellStyle name="20% - Accent6 43 3 5" xfId="4295"/>
    <cellStyle name="20% - Accent6 43 4" xfId="4296"/>
    <cellStyle name="20% - Accent6 43 5" xfId="4297"/>
    <cellStyle name="20% - Accent6 43 6" xfId="4298"/>
    <cellStyle name="20% - Accent6 43 7" xfId="4299"/>
    <cellStyle name="20% - Accent6 44" xfId="4300"/>
    <cellStyle name="20% - Accent6 44 2" xfId="4301"/>
    <cellStyle name="20% - Accent6 44 2 2" xfId="4302"/>
    <cellStyle name="20% - Accent6 44 2 3" xfId="4303"/>
    <cellStyle name="20% - Accent6 44 2 4" xfId="4304"/>
    <cellStyle name="20% - Accent6 44 2 5" xfId="4305"/>
    <cellStyle name="20% - Accent6 44 3" xfId="4306"/>
    <cellStyle name="20% - Accent6 44 3 2" xfId="4307"/>
    <cellStyle name="20% - Accent6 44 3 3" xfId="4308"/>
    <cellStyle name="20% - Accent6 44 3 4" xfId="4309"/>
    <cellStyle name="20% - Accent6 44 3 5" xfId="4310"/>
    <cellStyle name="20% - Accent6 44 4" xfId="4311"/>
    <cellStyle name="20% - Accent6 44 5" xfId="4312"/>
    <cellStyle name="20% - Accent6 44 6" xfId="4313"/>
    <cellStyle name="20% - Accent6 44 7" xfId="4314"/>
    <cellStyle name="20% - Accent6 45" xfId="4315"/>
    <cellStyle name="20% - Accent6 45 2" xfId="4316"/>
    <cellStyle name="20% - Accent6 45 2 2" xfId="4317"/>
    <cellStyle name="20% - Accent6 45 2 3" xfId="4318"/>
    <cellStyle name="20% - Accent6 45 2 4" xfId="4319"/>
    <cellStyle name="20% - Accent6 45 2 5" xfId="4320"/>
    <cellStyle name="20% - Accent6 45 3" xfId="4321"/>
    <cellStyle name="20% - Accent6 45 3 2" xfId="4322"/>
    <cellStyle name="20% - Accent6 45 3 3" xfId="4323"/>
    <cellStyle name="20% - Accent6 45 3 4" xfId="4324"/>
    <cellStyle name="20% - Accent6 45 3 5" xfId="4325"/>
    <cellStyle name="20% - Accent6 45 4" xfId="4326"/>
    <cellStyle name="20% - Accent6 45 5" xfId="4327"/>
    <cellStyle name="20% - Accent6 45 6" xfId="4328"/>
    <cellStyle name="20% - Accent6 45 7" xfId="4329"/>
    <cellStyle name="20% - Accent6 46" xfId="4330"/>
    <cellStyle name="20% - Accent6 46 2" xfId="4331"/>
    <cellStyle name="20% - Accent6 46 2 2" xfId="4332"/>
    <cellStyle name="20% - Accent6 46 2 3" xfId="4333"/>
    <cellStyle name="20% - Accent6 46 2 4" xfId="4334"/>
    <cellStyle name="20% - Accent6 46 2 5" xfId="4335"/>
    <cellStyle name="20% - Accent6 46 3" xfId="4336"/>
    <cellStyle name="20% - Accent6 46 3 2" xfId="4337"/>
    <cellStyle name="20% - Accent6 46 3 3" xfId="4338"/>
    <cellStyle name="20% - Accent6 46 3 4" xfId="4339"/>
    <cellStyle name="20% - Accent6 46 3 5" xfId="4340"/>
    <cellStyle name="20% - Accent6 46 4" xfId="4341"/>
    <cellStyle name="20% - Accent6 46 5" xfId="4342"/>
    <cellStyle name="20% - Accent6 46 6" xfId="4343"/>
    <cellStyle name="20% - Accent6 46 7" xfId="4344"/>
    <cellStyle name="20% - Accent6 47" xfId="4345"/>
    <cellStyle name="20% - Accent6 47 2" xfId="4346"/>
    <cellStyle name="20% - Accent6 47 3" xfId="4347"/>
    <cellStyle name="20% - Accent6 47 4" xfId="4348"/>
    <cellStyle name="20% - Accent6 47 5" xfId="4349"/>
    <cellStyle name="20% - Accent6 48" xfId="4350"/>
    <cellStyle name="20% - Accent6 48 2" xfId="4351"/>
    <cellStyle name="20% - Accent6 48 3" xfId="4352"/>
    <cellStyle name="20% - Accent6 48 4" xfId="4353"/>
    <cellStyle name="20% - Accent6 48 5" xfId="4354"/>
    <cellStyle name="20% - Accent6 49" xfId="4355"/>
    <cellStyle name="20% - Accent6 49 2" xfId="4356"/>
    <cellStyle name="20% - Accent6 49 3" xfId="4357"/>
    <cellStyle name="20% - Accent6 49 4" xfId="4358"/>
    <cellStyle name="20% - Accent6 49 5" xfId="4359"/>
    <cellStyle name="20% - Accent6 5" xfId="4360"/>
    <cellStyle name="20% - Accent6 5 10" xfId="4361"/>
    <cellStyle name="20% - Accent6 5 11" xfId="4362"/>
    <cellStyle name="20% - Accent6 5 12" xfId="4363"/>
    <cellStyle name="20% - Accent6 5 13" xfId="4364"/>
    <cellStyle name="20% - Accent6 5 14" xfId="4365"/>
    <cellStyle name="20% - Accent6 5 15" xfId="4366"/>
    <cellStyle name="20% - Accent6 5 16" xfId="4367"/>
    <cellStyle name="20% - Accent6 5 2" xfId="4368"/>
    <cellStyle name="20% - Accent6 5 3" xfId="4369"/>
    <cellStyle name="20% - Accent6 5 4" xfId="4370"/>
    <cellStyle name="20% - Accent6 5 5" xfId="4371"/>
    <cellStyle name="20% - Accent6 5 6" xfId="4372"/>
    <cellStyle name="20% - Accent6 5 7" xfId="4373"/>
    <cellStyle name="20% - Accent6 5 8" xfId="4374"/>
    <cellStyle name="20% - Accent6 5 9" xfId="4375"/>
    <cellStyle name="20% - Accent6 50" xfId="4376"/>
    <cellStyle name="20% - Accent6 50 2" xfId="4377"/>
    <cellStyle name="20% - Accent6 50 3" xfId="4378"/>
    <cellStyle name="20% - Accent6 50 4" xfId="4379"/>
    <cellStyle name="20% - Accent6 50 5" xfId="4380"/>
    <cellStyle name="20% - Accent6 51" xfId="4381"/>
    <cellStyle name="20% - Accent6 51 2" xfId="4382"/>
    <cellStyle name="20% - Accent6 51 3" xfId="4383"/>
    <cellStyle name="20% - Accent6 51 4" xfId="4384"/>
    <cellStyle name="20% - Accent6 51 5" xfId="4385"/>
    <cellStyle name="20% - Accent6 52" xfId="4386"/>
    <cellStyle name="20% - Accent6 52 2" xfId="4387"/>
    <cellStyle name="20% - Accent6 52 3" xfId="4388"/>
    <cellStyle name="20% - Accent6 52 4" xfId="4389"/>
    <cellStyle name="20% - Accent6 52 5" xfId="4390"/>
    <cellStyle name="20% - Accent6 53" xfId="4391"/>
    <cellStyle name="20% - Accent6 53 2" xfId="4392"/>
    <cellStyle name="20% - Accent6 53 3" xfId="4393"/>
    <cellStyle name="20% - Accent6 53 4" xfId="4394"/>
    <cellStyle name="20% - Accent6 53 5" xfId="4395"/>
    <cellStyle name="20% - Accent6 54" xfId="4396"/>
    <cellStyle name="20% - Accent6 54 2" xfId="4397"/>
    <cellStyle name="20% - Accent6 54 3" xfId="4398"/>
    <cellStyle name="20% - Accent6 54 4" xfId="4399"/>
    <cellStyle name="20% - Accent6 54 5" xfId="4400"/>
    <cellStyle name="20% - Accent6 55" xfId="4401"/>
    <cellStyle name="20% - Accent6 55 2" xfId="4402"/>
    <cellStyle name="20% - Accent6 55 3" xfId="4403"/>
    <cellStyle name="20% - Accent6 55 4" xfId="4404"/>
    <cellStyle name="20% - Accent6 55 5" xfId="4405"/>
    <cellStyle name="20% - Accent6 56" xfId="4406"/>
    <cellStyle name="20% - Accent6 56 2" xfId="4407"/>
    <cellStyle name="20% - Accent6 56 3" xfId="4408"/>
    <cellStyle name="20% - Accent6 56 4" xfId="4409"/>
    <cellStyle name="20% - Accent6 56 5" xfId="4410"/>
    <cellStyle name="20% - Accent6 57" xfId="4411"/>
    <cellStyle name="20% - Accent6 57 2" xfId="4412"/>
    <cellStyle name="20% - Accent6 57 3" xfId="4413"/>
    <cellStyle name="20% - Accent6 57 4" xfId="4414"/>
    <cellStyle name="20% - Accent6 57 5" xfId="4415"/>
    <cellStyle name="20% - Accent6 58" xfId="4416"/>
    <cellStyle name="20% - Accent6 58 2" xfId="4417"/>
    <cellStyle name="20% - Accent6 58 3" xfId="4418"/>
    <cellStyle name="20% - Accent6 58 4" xfId="4419"/>
    <cellStyle name="20% - Accent6 58 5" xfId="4420"/>
    <cellStyle name="20% - Accent6 59" xfId="4421"/>
    <cellStyle name="20% - Accent6 59 2" xfId="4422"/>
    <cellStyle name="20% - Accent6 59 3" xfId="4423"/>
    <cellStyle name="20% - Accent6 59 4" xfId="4424"/>
    <cellStyle name="20% - Accent6 59 5" xfId="4425"/>
    <cellStyle name="20% - Accent6 6" xfId="4426"/>
    <cellStyle name="20% - Accent6 6 10" xfId="4427"/>
    <cellStyle name="20% - Accent6 6 11" xfId="4428"/>
    <cellStyle name="20% - Accent6 6 2" xfId="4429"/>
    <cellStyle name="20% - Accent6 6 3" xfId="4430"/>
    <cellStyle name="20% - Accent6 6 4" xfId="4431"/>
    <cellStyle name="20% - Accent6 6 5" xfId="4432"/>
    <cellStyle name="20% - Accent6 6 6" xfId="4433"/>
    <cellStyle name="20% - Accent6 6 7" xfId="4434"/>
    <cellStyle name="20% - Accent6 6 8" xfId="4435"/>
    <cellStyle name="20% - Accent6 6 9" xfId="4436"/>
    <cellStyle name="20% - Accent6 60" xfId="4437"/>
    <cellStyle name="20% - Accent6 60 2" xfId="4438"/>
    <cellStyle name="20% - Accent6 60 3" xfId="4439"/>
    <cellStyle name="20% - Accent6 60 4" xfId="4440"/>
    <cellStyle name="20% - Accent6 60 5" xfId="4441"/>
    <cellStyle name="20% - Accent6 61" xfId="4442"/>
    <cellStyle name="20% - Accent6 61 2" xfId="4443"/>
    <cellStyle name="20% - Accent6 61 3" xfId="4444"/>
    <cellStyle name="20% - Accent6 61 4" xfId="4445"/>
    <cellStyle name="20% - Accent6 61 5" xfId="4446"/>
    <cellStyle name="20% - Accent6 62" xfId="4447"/>
    <cellStyle name="20% - Accent6 62 2" xfId="4448"/>
    <cellStyle name="20% - Accent6 62 3" xfId="4449"/>
    <cellStyle name="20% - Accent6 62 4" xfId="4450"/>
    <cellStyle name="20% - Accent6 62 5" xfId="4451"/>
    <cellStyle name="20% - Accent6 63" xfId="4452"/>
    <cellStyle name="20% - Accent6 7" xfId="4453"/>
    <cellStyle name="20% - Accent6 7 10" xfId="4454"/>
    <cellStyle name="20% - Accent6 7 11" xfId="4455"/>
    <cellStyle name="20% - Accent6 7 2" xfId="4456"/>
    <cellStyle name="20% - Accent6 7 3" xfId="4457"/>
    <cellStyle name="20% - Accent6 7 4" xfId="4458"/>
    <cellStyle name="20% - Accent6 7 5" xfId="4459"/>
    <cellStyle name="20% - Accent6 7 6" xfId="4460"/>
    <cellStyle name="20% - Accent6 7 7" xfId="4461"/>
    <cellStyle name="20% - Accent6 7 8" xfId="4462"/>
    <cellStyle name="20% - Accent6 7 9" xfId="4463"/>
    <cellStyle name="20% - Accent6 8" xfId="4464"/>
    <cellStyle name="20% - Accent6 8 10" xfId="4465"/>
    <cellStyle name="20% - Accent6 8 11" xfId="4466"/>
    <cellStyle name="20% - Accent6 8 2" xfId="4467"/>
    <cellStyle name="20% - Accent6 8 3" xfId="4468"/>
    <cellStyle name="20% - Accent6 8 4" xfId="4469"/>
    <cellStyle name="20% - Accent6 8 5" xfId="4470"/>
    <cellStyle name="20% - Accent6 8 6" xfId="4471"/>
    <cellStyle name="20% - Accent6 8 7" xfId="4472"/>
    <cellStyle name="20% - Accent6 8 8" xfId="4473"/>
    <cellStyle name="20% - Accent6 8 9" xfId="4474"/>
    <cellStyle name="20% - Accent6 9" xfId="4475"/>
    <cellStyle name="20% - Accent6 9 10" xfId="4476"/>
    <cellStyle name="20% - Accent6 9 11" xfId="4477"/>
    <cellStyle name="20% - Accent6 9 2" xfId="4478"/>
    <cellStyle name="20% - Accent6 9 3" xfId="4479"/>
    <cellStyle name="20% - Accent6 9 4" xfId="4480"/>
    <cellStyle name="20% - Accent6 9 5" xfId="4481"/>
    <cellStyle name="20% - Accent6 9 6" xfId="4482"/>
    <cellStyle name="20% - Accent6 9 7" xfId="4483"/>
    <cellStyle name="20% - Accent6 9 8" xfId="4484"/>
    <cellStyle name="20% - Accent6 9 9" xfId="4485"/>
    <cellStyle name="40% - Accent1" xfId="4486" builtinId="31" customBuiltin="1"/>
    <cellStyle name="40% - Accent1 10" xfId="4487"/>
    <cellStyle name="40% - Accent1 10 10" xfId="4488"/>
    <cellStyle name="40% - Accent1 10 11" xfId="4489"/>
    <cellStyle name="40% - Accent1 10 2" xfId="4490"/>
    <cellStyle name="40% - Accent1 10 3" xfId="4491"/>
    <cellStyle name="40% - Accent1 10 4" xfId="4492"/>
    <cellStyle name="40% - Accent1 10 5" xfId="4493"/>
    <cellStyle name="40% - Accent1 10 6" xfId="4494"/>
    <cellStyle name="40% - Accent1 10 7" xfId="4495"/>
    <cellStyle name="40% - Accent1 10 8" xfId="4496"/>
    <cellStyle name="40% - Accent1 10 9" xfId="4497"/>
    <cellStyle name="40% - Accent1 11" xfId="4498"/>
    <cellStyle name="40% - Accent1 12" xfId="4499"/>
    <cellStyle name="40% - Accent1 13" xfId="4500"/>
    <cellStyle name="40% - Accent1 14" xfId="4501"/>
    <cellStyle name="40% - Accent1 15" xfId="4502"/>
    <cellStyle name="40% - Accent1 16" xfId="4503"/>
    <cellStyle name="40% - Accent1 16 2" xfId="4504"/>
    <cellStyle name="40% - Accent1 16 2 2" xfId="4505"/>
    <cellStyle name="40% - Accent1 16 2 3" xfId="4506"/>
    <cellStyle name="40% - Accent1 16 2 4" xfId="4507"/>
    <cellStyle name="40% - Accent1 16 2 5" xfId="4508"/>
    <cellStyle name="40% - Accent1 16 3" xfId="4509"/>
    <cellStyle name="40% - Accent1 16 3 2" xfId="4510"/>
    <cellStyle name="40% - Accent1 16 3 3" xfId="4511"/>
    <cellStyle name="40% - Accent1 16 3 4" xfId="4512"/>
    <cellStyle name="40% - Accent1 16 3 5" xfId="4513"/>
    <cellStyle name="40% - Accent1 16 4" xfId="4514"/>
    <cellStyle name="40% - Accent1 16 5" xfId="4515"/>
    <cellStyle name="40% - Accent1 16 6" xfId="4516"/>
    <cellStyle name="40% - Accent1 16 7" xfId="4517"/>
    <cellStyle name="40% - Accent1 17" xfId="4518"/>
    <cellStyle name="40% - Accent1 17 2" xfId="4519"/>
    <cellStyle name="40% - Accent1 17 2 2" xfId="4520"/>
    <cellStyle name="40% - Accent1 17 2 3" xfId="4521"/>
    <cellStyle name="40% - Accent1 17 2 4" xfId="4522"/>
    <cellStyle name="40% - Accent1 17 2 5" xfId="4523"/>
    <cellStyle name="40% - Accent1 17 3" xfId="4524"/>
    <cellStyle name="40% - Accent1 17 3 2" xfId="4525"/>
    <cellStyle name="40% - Accent1 17 3 3" xfId="4526"/>
    <cellStyle name="40% - Accent1 17 3 4" xfId="4527"/>
    <cellStyle name="40% - Accent1 17 3 5" xfId="4528"/>
    <cellStyle name="40% - Accent1 17 4" xfId="4529"/>
    <cellStyle name="40% - Accent1 17 5" xfId="4530"/>
    <cellStyle name="40% - Accent1 17 6" xfId="4531"/>
    <cellStyle name="40% - Accent1 17 7" xfId="4532"/>
    <cellStyle name="40% - Accent1 18" xfId="4533"/>
    <cellStyle name="40% - Accent1 18 2" xfId="4534"/>
    <cellStyle name="40% - Accent1 18 2 2" xfId="4535"/>
    <cellStyle name="40% - Accent1 18 2 3" xfId="4536"/>
    <cellStyle name="40% - Accent1 18 2 4" xfId="4537"/>
    <cellStyle name="40% - Accent1 18 2 5" xfId="4538"/>
    <cellStyle name="40% - Accent1 18 3" xfId="4539"/>
    <cellStyle name="40% - Accent1 18 3 2" xfId="4540"/>
    <cellStyle name="40% - Accent1 18 3 3" xfId="4541"/>
    <cellStyle name="40% - Accent1 18 3 4" xfId="4542"/>
    <cellStyle name="40% - Accent1 18 3 5" xfId="4543"/>
    <cellStyle name="40% - Accent1 18 4" xfId="4544"/>
    <cellStyle name="40% - Accent1 18 5" xfId="4545"/>
    <cellStyle name="40% - Accent1 18 6" xfId="4546"/>
    <cellStyle name="40% - Accent1 18 7" xfId="4547"/>
    <cellStyle name="40% - Accent1 19" xfId="4548"/>
    <cellStyle name="40% - Accent1 19 2" xfId="4549"/>
    <cellStyle name="40% - Accent1 19 2 2" xfId="4550"/>
    <cellStyle name="40% - Accent1 19 2 3" xfId="4551"/>
    <cellStyle name="40% - Accent1 19 2 4" xfId="4552"/>
    <cellStyle name="40% - Accent1 19 2 5" xfId="4553"/>
    <cellStyle name="40% - Accent1 19 3" xfId="4554"/>
    <cellStyle name="40% - Accent1 19 3 2" xfId="4555"/>
    <cellStyle name="40% - Accent1 19 3 3" xfId="4556"/>
    <cellStyle name="40% - Accent1 19 3 4" xfId="4557"/>
    <cellStyle name="40% - Accent1 19 3 5" xfId="4558"/>
    <cellStyle name="40% - Accent1 19 4" xfId="4559"/>
    <cellStyle name="40% - Accent1 19 5" xfId="4560"/>
    <cellStyle name="40% - Accent1 19 6" xfId="4561"/>
    <cellStyle name="40% - Accent1 19 7" xfId="4562"/>
    <cellStyle name="40% - Accent1 2" xfId="4563"/>
    <cellStyle name="40% - Accent1 2 10" xfId="4564"/>
    <cellStyle name="40% - Accent1 2 11" xfId="4565"/>
    <cellStyle name="40% - Accent1 2 12" xfId="4566"/>
    <cellStyle name="40% - Accent1 2 13" xfId="4567"/>
    <cellStyle name="40% - Accent1 2 14" xfId="4568"/>
    <cellStyle name="40% - Accent1 2 15" xfId="4569"/>
    <cellStyle name="40% - Accent1 2 16" xfId="4570"/>
    <cellStyle name="40% - Accent1 2 17" xfId="4571"/>
    <cellStyle name="40% - Accent1 2 18" xfId="4572"/>
    <cellStyle name="40% - Accent1 2 19" xfId="4573"/>
    <cellStyle name="40% - Accent1 2 2" xfId="4574"/>
    <cellStyle name="40% - Accent1 2 20" xfId="4575"/>
    <cellStyle name="40% - Accent1 2 21" xfId="4576"/>
    <cellStyle name="40% - Accent1 2 22" xfId="4577"/>
    <cellStyle name="40% - Accent1 2 23" xfId="4578"/>
    <cellStyle name="40% - Accent1 2 24" xfId="4579"/>
    <cellStyle name="40% - Accent1 2 25" xfId="4580"/>
    <cellStyle name="40% - Accent1 2 26" xfId="4581"/>
    <cellStyle name="40% - Accent1 2 27" xfId="4582"/>
    <cellStyle name="40% - Accent1 2 28" xfId="4583"/>
    <cellStyle name="40% - Accent1 2 29" xfId="4584"/>
    <cellStyle name="40% - Accent1 2 3" xfId="4585"/>
    <cellStyle name="40% - Accent1 2 30" xfId="4586"/>
    <cellStyle name="40% - Accent1 2 31" xfId="4587"/>
    <cellStyle name="40% - Accent1 2 32" xfId="4588"/>
    <cellStyle name="40% - Accent1 2 33" xfId="4589"/>
    <cellStyle name="40% - Accent1 2 34" xfId="4590"/>
    <cellStyle name="40% - Accent1 2 35" xfId="4591"/>
    <cellStyle name="40% - Accent1 2 35 2" xfId="4592"/>
    <cellStyle name="40% - Accent1 2 35 3" xfId="4593"/>
    <cellStyle name="40% - Accent1 2 35 4" xfId="4594"/>
    <cellStyle name="40% - Accent1 2 35 5" xfId="4595"/>
    <cellStyle name="40% - Accent1 2 36" xfId="4596"/>
    <cellStyle name="40% - Accent1 2 37" xfId="4597"/>
    <cellStyle name="40% - Accent1 2 38" xfId="4598"/>
    <cellStyle name="40% - Accent1 2 4" xfId="4599"/>
    <cellStyle name="40% - Accent1 2 5" xfId="4600"/>
    <cellStyle name="40% - Accent1 2 6" xfId="4601"/>
    <cellStyle name="40% - Accent1 2 7" xfId="4602"/>
    <cellStyle name="40% - Accent1 2 8" xfId="4603"/>
    <cellStyle name="40% - Accent1 2 8 10" xfId="4604"/>
    <cellStyle name="40% - Accent1 2 8 11" xfId="4605"/>
    <cellStyle name="40% - Accent1 2 8 2" xfId="4606"/>
    <cellStyle name="40% - Accent1 2 8 2 2" xfId="4607"/>
    <cellStyle name="40% - Accent1 2 8 2 3" xfId="4608"/>
    <cellStyle name="40% - Accent1 2 8 2 4" xfId="4609"/>
    <cellStyle name="40% - Accent1 2 8 2 5" xfId="4610"/>
    <cellStyle name="40% - Accent1 2 8 3" xfId="4611"/>
    <cellStyle name="40% - Accent1 2 8 3 2" xfId="4612"/>
    <cellStyle name="40% - Accent1 2 8 3 3" xfId="4613"/>
    <cellStyle name="40% - Accent1 2 8 3 4" xfId="4614"/>
    <cellStyle name="40% - Accent1 2 8 3 5" xfId="4615"/>
    <cellStyle name="40% - Accent1 2 8 4" xfId="4616"/>
    <cellStyle name="40% - Accent1 2 8 5" xfId="4617"/>
    <cellStyle name="40% - Accent1 2 8 6" xfId="4618"/>
    <cellStyle name="40% - Accent1 2 8 7" xfId="4619"/>
    <cellStyle name="40% - Accent1 2 8 8" xfId="4620"/>
    <cellStyle name="40% - Accent1 2 8 9" xfId="4621"/>
    <cellStyle name="40% - Accent1 2 9" xfId="4622"/>
    <cellStyle name="40% - Accent1 2 9 2" xfId="4623"/>
    <cellStyle name="40% - Accent1 20" xfId="4624"/>
    <cellStyle name="40% - Accent1 20 2" xfId="4625"/>
    <cellStyle name="40% - Accent1 20 2 2" xfId="4626"/>
    <cellStyle name="40% - Accent1 20 2 3" xfId="4627"/>
    <cellStyle name="40% - Accent1 20 2 4" xfId="4628"/>
    <cellStyle name="40% - Accent1 20 2 5" xfId="4629"/>
    <cellStyle name="40% - Accent1 20 3" xfId="4630"/>
    <cellStyle name="40% - Accent1 20 3 2" xfId="4631"/>
    <cellStyle name="40% - Accent1 20 3 3" xfId="4632"/>
    <cellStyle name="40% - Accent1 20 3 4" xfId="4633"/>
    <cellStyle name="40% - Accent1 20 3 5" xfId="4634"/>
    <cellStyle name="40% - Accent1 20 4" xfId="4635"/>
    <cellStyle name="40% - Accent1 20 5" xfId="4636"/>
    <cellStyle name="40% - Accent1 20 6" xfId="4637"/>
    <cellStyle name="40% - Accent1 20 7" xfId="4638"/>
    <cellStyle name="40% - Accent1 21" xfId="4639"/>
    <cellStyle name="40% - Accent1 21 2" xfId="4640"/>
    <cellStyle name="40% - Accent1 21 2 2" xfId="4641"/>
    <cellStyle name="40% - Accent1 21 2 3" xfId="4642"/>
    <cellStyle name="40% - Accent1 21 2 4" xfId="4643"/>
    <cellStyle name="40% - Accent1 21 2 5" xfId="4644"/>
    <cellStyle name="40% - Accent1 21 3" xfId="4645"/>
    <cellStyle name="40% - Accent1 21 3 2" xfId="4646"/>
    <cellStyle name="40% - Accent1 21 3 3" xfId="4647"/>
    <cellStyle name="40% - Accent1 21 3 4" xfId="4648"/>
    <cellStyle name="40% - Accent1 21 3 5" xfId="4649"/>
    <cellStyle name="40% - Accent1 21 4" xfId="4650"/>
    <cellStyle name="40% - Accent1 21 5" xfId="4651"/>
    <cellStyle name="40% - Accent1 21 6" xfId="4652"/>
    <cellStyle name="40% - Accent1 21 7" xfId="4653"/>
    <cellStyle name="40% - Accent1 22" xfId="4654"/>
    <cellStyle name="40% - Accent1 22 2" xfId="4655"/>
    <cellStyle name="40% - Accent1 22 2 2" xfId="4656"/>
    <cellStyle name="40% - Accent1 22 2 3" xfId="4657"/>
    <cellStyle name="40% - Accent1 22 2 4" xfId="4658"/>
    <cellStyle name="40% - Accent1 22 2 5" xfId="4659"/>
    <cellStyle name="40% - Accent1 22 3" xfId="4660"/>
    <cellStyle name="40% - Accent1 22 3 2" xfId="4661"/>
    <cellStyle name="40% - Accent1 22 3 3" xfId="4662"/>
    <cellStyle name="40% - Accent1 22 3 4" xfId="4663"/>
    <cellStyle name="40% - Accent1 22 3 5" xfId="4664"/>
    <cellStyle name="40% - Accent1 22 4" xfId="4665"/>
    <cellStyle name="40% - Accent1 22 5" xfId="4666"/>
    <cellStyle name="40% - Accent1 22 6" xfId="4667"/>
    <cellStyle name="40% - Accent1 22 7" xfId="4668"/>
    <cellStyle name="40% - Accent1 23" xfId="4669"/>
    <cellStyle name="40% - Accent1 23 2" xfId="4670"/>
    <cellStyle name="40% - Accent1 23 2 2" xfId="4671"/>
    <cellStyle name="40% - Accent1 23 2 3" xfId="4672"/>
    <cellStyle name="40% - Accent1 23 2 4" xfId="4673"/>
    <cellStyle name="40% - Accent1 23 2 5" xfId="4674"/>
    <cellStyle name="40% - Accent1 23 3" xfId="4675"/>
    <cellStyle name="40% - Accent1 23 3 2" xfId="4676"/>
    <cellStyle name="40% - Accent1 23 3 3" xfId="4677"/>
    <cellStyle name="40% - Accent1 23 3 4" xfId="4678"/>
    <cellStyle name="40% - Accent1 23 3 5" xfId="4679"/>
    <cellStyle name="40% - Accent1 23 4" xfId="4680"/>
    <cellStyle name="40% - Accent1 23 5" xfId="4681"/>
    <cellStyle name="40% - Accent1 23 6" xfId="4682"/>
    <cellStyle name="40% - Accent1 23 7" xfId="4683"/>
    <cellStyle name="40% - Accent1 24" xfId="4684"/>
    <cellStyle name="40% - Accent1 24 2" xfId="4685"/>
    <cellStyle name="40% - Accent1 24 2 2" xfId="4686"/>
    <cellStyle name="40% - Accent1 24 2 3" xfId="4687"/>
    <cellStyle name="40% - Accent1 24 2 4" xfId="4688"/>
    <cellStyle name="40% - Accent1 24 2 5" xfId="4689"/>
    <cellStyle name="40% - Accent1 24 3" xfId="4690"/>
    <cellStyle name="40% - Accent1 24 3 2" xfId="4691"/>
    <cellStyle name="40% - Accent1 24 3 3" xfId="4692"/>
    <cellStyle name="40% - Accent1 24 3 4" xfId="4693"/>
    <cellStyle name="40% - Accent1 24 3 5" xfId="4694"/>
    <cellStyle name="40% - Accent1 24 4" xfId="4695"/>
    <cellStyle name="40% - Accent1 24 5" xfId="4696"/>
    <cellStyle name="40% - Accent1 24 6" xfId="4697"/>
    <cellStyle name="40% - Accent1 24 7" xfId="4698"/>
    <cellStyle name="40% - Accent1 25" xfId="4699"/>
    <cellStyle name="40% - Accent1 25 2" xfId="4700"/>
    <cellStyle name="40% - Accent1 25 2 2" xfId="4701"/>
    <cellStyle name="40% - Accent1 25 2 3" xfId="4702"/>
    <cellStyle name="40% - Accent1 25 2 4" xfId="4703"/>
    <cellStyle name="40% - Accent1 25 2 5" xfId="4704"/>
    <cellStyle name="40% - Accent1 25 3" xfId="4705"/>
    <cellStyle name="40% - Accent1 25 3 2" xfId="4706"/>
    <cellStyle name="40% - Accent1 25 3 3" xfId="4707"/>
    <cellStyle name="40% - Accent1 25 3 4" xfId="4708"/>
    <cellStyle name="40% - Accent1 25 3 5" xfId="4709"/>
    <cellStyle name="40% - Accent1 25 4" xfId="4710"/>
    <cellStyle name="40% - Accent1 25 5" xfId="4711"/>
    <cellStyle name="40% - Accent1 25 6" xfId="4712"/>
    <cellStyle name="40% - Accent1 25 7" xfId="4713"/>
    <cellStyle name="40% - Accent1 26" xfId="4714"/>
    <cellStyle name="40% - Accent1 26 2" xfId="4715"/>
    <cellStyle name="40% - Accent1 26 2 2" xfId="4716"/>
    <cellStyle name="40% - Accent1 26 2 3" xfId="4717"/>
    <cellStyle name="40% - Accent1 26 2 4" xfId="4718"/>
    <cellStyle name="40% - Accent1 26 2 5" xfId="4719"/>
    <cellStyle name="40% - Accent1 26 3" xfId="4720"/>
    <cellStyle name="40% - Accent1 26 3 2" xfId="4721"/>
    <cellStyle name="40% - Accent1 26 3 3" xfId="4722"/>
    <cellStyle name="40% - Accent1 26 3 4" xfId="4723"/>
    <cellStyle name="40% - Accent1 26 3 5" xfId="4724"/>
    <cellStyle name="40% - Accent1 26 4" xfId="4725"/>
    <cellStyle name="40% - Accent1 26 5" xfId="4726"/>
    <cellStyle name="40% - Accent1 26 6" xfId="4727"/>
    <cellStyle name="40% - Accent1 26 7" xfId="4728"/>
    <cellStyle name="40% - Accent1 27" xfId="4729"/>
    <cellStyle name="40% - Accent1 27 2" xfId="4730"/>
    <cellStyle name="40% - Accent1 27 2 2" xfId="4731"/>
    <cellStyle name="40% - Accent1 27 2 3" xfId="4732"/>
    <cellStyle name="40% - Accent1 27 2 4" xfId="4733"/>
    <cellStyle name="40% - Accent1 27 2 5" xfId="4734"/>
    <cellStyle name="40% - Accent1 27 3" xfId="4735"/>
    <cellStyle name="40% - Accent1 27 3 2" xfId="4736"/>
    <cellStyle name="40% - Accent1 27 3 3" xfId="4737"/>
    <cellStyle name="40% - Accent1 27 3 4" xfId="4738"/>
    <cellStyle name="40% - Accent1 27 3 5" xfId="4739"/>
    <cellStyle name="40% - Accent1 27 4" xfId="4740"/>
    <cellStyle name="40% - Accent1 27 5" xfId="4741"/>
    <cellStyle name="40% - Accent1 27 6" xfId="4742"/>
    <cellStyle name="40% - Accent1 27 7" xfId="4743"/>
    <cellStyle name="40% - Accent1 28" xfId="4744"/>
    <cellStyle name="40% - Accent1 28 2" xfId="4745"/>
    <cellStyle name="40% - Accent1 28 2 2" xfId="4746"/>
    <cellStyle name="40% - Accent1 28 2 3" xfId="4747"/>
    <cellStyle name="40% - Accent1 28 2 4" xfId="4748"/>
    <cellStyle name="40% - Accent1 28 2 5" xfId="4749"/>
    <cellStyle name="40% - Accent1 28 3" xfId="4750"/>
    <cellStyle name="40% - Accent1 28 3 2" xfId="4751"/>
    <cellStyle name="40% - Accent1 28 3 3" xfId="4752"/>
    <cellStyle name="40% - Accent1 28 3 4" xfId="4753"/>
    <cellStyle name="40% - Accent1 28 3 5" xfId="4754"/>
    <cellStyle name="40% - Accent1 28 4" xfId="4755"/>
    <cellStyle name="40% - Accent1 28 5" xfId="4756"/>
    <cellStyle name="40% - Accent1 28 6" xfId="4757"/>
    <cellStyle name="40% - Accent1 28 7" xfId="4758"/>
    <cellStyle name="40% - Accent1 29" xfId="4759"/>
    <cellStyle name="40% - Accent1 29 2" xfId="4760"/>
    <cellStyle name="40% - Accent1 29 2 2" xfId="4761"/>
    <cellStyle name="40% - Accent1 29 2 3" xfId="4762"/>
    <cellStyle name="40% - Accent1 29 2 4" xfId="4763"/>
    <cellStyle name="40% - Accent1 29 2 5" xfId="4764"/>
    <cellStyle name="40% - Accent1 29 3" xfId="4765"/>
    <cellStyle name="40% - Accent1 29 3 2" xfId="4766"/>
    <cellStyle name="40% - Accent1 29 3 3" xfId="4767"/>
    <cellStyle name="40% - Accent1 29 3 4" xfId="4768"/>
    <cellStyle name="40% - Accent1 29 3 5" xfId="4769"/>
    <cellStyle name="40% - Accent1 29 4" xfId="4770"/>
    <cellStyle name="40% - Accent1 29 5" xfId="4771"/>
    <cellStyle name="40% - Accent1 29 6" xfId="4772"/>
    <cellStyle name="40% - Accent1 29 7" xfId="4773"/>
    <cellStyle name="40% - Accent1 3" xfId="4774"/>
    <cellStyle name="40% - Accent1 3 10" xfId="4775"/>
    <cellStyle name="40% - Accent1 3 11" xfId="4776"/>
    <cellStyle name="40% - Accent1 3 12" xfId="4777"/>
    <cellStyle name="40% - Accent1 3 13" xfId="4778"/>
    <cellStyle name="40% - Accent1 3 14" xfId="4779"/>
    <cellStyle name="40% - Accent1 3 15" xfId="4780"/>
    <cellStyle name="40% - Accent1 3 16" xfId="4781"/>
    <cellStyle name="40% - Accent1 3 17" xfId="4782"/>
    <cellStyle name="40% - Accent1 3 18" xfId="4783"/>
    <cellStyle name="40% - Accent1 3 19" xfId="4784"/>
    <cellStyle name="40% - Accent1 3 2" xfId="4785"/>
    <cellStyle name="40% - Accent1 3 20" xfId="4786"/>
    <cellStyle name="40% - Accent1 3 21" xfId="4787"/>
    <cellStyle name="40% - Accent1 3 22" xfId="4788"/>
    <cellStyle name="40% - Accent1 3 23" xfId="4789"/>
    <cellStyle name="40% - Accent1 3 24" xfId="4790"/>
    <cellStyle name="40% - Accent1 3 25" xfId="4791"/>
    <cellStyle name="40% - Accent1 3 26" xfId="4792"/>
    <cellStyle name="40% - Accent1 3 27" xfId="4793"/>
    <cellStyle name="40% - Accent1 3 28" xfId="4794"/>
    <cellStyle name="40% - Accent1 3 29" xfId="4795"/>
    <cellStyle name="40% - Accent1 3 3" xfId="4796"/>
    <cellStyle name="40% - Accent1 3 30" xfId="4797"/>
    <cellStyle name="40% - Accent1 3 31" xfId="4798"/>
    <cellStyle name="40% - Accent1 3 32" xfId="4799"/>
    <cellStyle name="40% - Accent1 3 33" xfId="4800"/>
    <cellStyle name="40% - Accent1 3 34" xfId="4801"/>
    <cellStyle name="40% - Accent1 3 4" xfId="4802"/>
    <cellStyle name="40% - Accent1 3 5" xfId="4803"/>
    <cellStyle name="40% - Accent1 3 6" xfId="4804"/>
    <cellStyle name="40% - Accent1 3 7" xfId="4805"/>
    <cellStyle name="40% - Accent1 3 8" xfId="4806"/>
    <cellStyle name="40% - Accent1 3 9" xfId="4807"/>
    <cellStyle name="40% - Accent1 30" xfId="4808"/>
    <cellStyle name="40% - Accent1 30 2" xfId="4809"/>
    <cellStyle name="40% - Accent1 30 2 2" xfId="4810"/>
    <cellStyle name="40% - Accent1 30 2 3" xfId="4811"/>
    <cellStyle name="40% - Accent1 30 2 4" xfId="4812"/>
    <cellStyle name="40% - Accent1 30 2 5" xfId="4813"/>
    <cellStyle name="40% - Accent1 30 3" xfId="4814"/>
    <cellStyle name="40% - Accent1 30 3 2" xfId="4815"/>
    <cellStyle name="40% - Accent1 30 3 3" xfId="4816"/>
    <cellStyle name="40% - Accent1 30 3 4" xfId="4817"/>
    <cellStyle name="40% - Accent1 30 3 5" xfId="4818"/>
    <cellStyle name="40% - Accent1 30 4" xfId="4819"/>
    <cellStyle name="40% - Accent1 30 5" xfId="4820"/>
    <cellStyle name="40% - Accent1 30 6" xfId="4821"/>
    <cellStyle name="40% - Accent1 30 7" xfId="4822"/>
    <cellStyle name="40% - Accent1 31" xfId="4823"/>
    <cellStyle name="40% - Accent1 31 2" xfId="4824"/>
    <cellStyle name="40% - Accent1 31 2 2" xfId="4825"/>
    <cellStyle name="40% - Accent1 31 2 3" xfId="4826"/>
    <cellStyle name="40% - Accent1 31 2 4" xfId="4827"/>
    <cellStyle name="40% - Accent1 31 2 5" xfId="4828"/>
    <cellStyle name="40% - Accent1 31 3" xfId="4829"/>
    <cellStyle name="40% - Accent1 31 3 2" xfId="4830"/>
    <cellStyle name="40% - Accent1 31 3 3" xfId="4831"/>
    <cellStyle name="40% - Accent1 31 3 4" xfId="4832"/>
    <cellStyle name="40% - Accent1 31 3 5" xfId="4833"/>
    <cellStyle name="40% - Accent1 31 4" xfId="4834"/>
    <cellStyle name="40% - Accent1 31 5" xfId="4835"/>
    <cellStyle name="40% - Accent1 31 6" xfId="4836"/>
    <cellStyle name="40% - Accent1 31 7" xfId="4837"/>
    <cellStyle name="40% - Accent1 32" xfId="4838"/>
    <cellStyle name="40% - Accent1 32 2" xfId="4839"/>
    <cellStyle name="40% - Accent1 32 2 2" xfId="4840"/>
    <cellStyle name="40% - Accent1 32 2 3" xfId="4841"/>
    <cellStyle name="40% - Accent1 32 2 4" xfId="4842"/>
    <cellStyle name="40% - Accent1 32 2 5" xfId="4843"/>
    <cellStyle name="40% - Accent1 32 3" xfId="4844"/>
    <cellStyle name="40% - Accent1 32 3 2" xfId="4845"/>
    <cellStyle name="40% - Accent1 32 3 3" xfId="4846"/>
    <cellStyle name="40% - Accent1 32 3 4" xfId="4847"/>
    <cellStyle name="40% - Accent1 32 3 5" xfId="4848"/>
    <cellStyle name="40% - Accent1 32 4" xfId="4849"/>
    <cellStyle name="40% - Accent1 32 5" xfId="4850"/>
    <cellStyle name="40% - Accent1 32 6" xfId="4851"/>
    <cellStyle name="40% - Accent1 32 7" xfId="4852"/>
    <cellStyle name="40% - Accent1 33" xfId="4853"/>
    <cellStyle name="40% - Accent1 33 2" xfId="4854"/>
    <cellStyle name="40% - Accent1 33 2 2" xfId="4855"/>
    <cellStyle name="40% - Accent1 33 2 3" xfId="4856"/>
    <cellStyle name="40% - Accent1 33 2 4" xfId="4857"/>
    <cellStyle name="40% - Accent1 33 2 5" xfId="4858"/>
    <cellStyle name="40% - Accent1 33 3" xfId="4859"/>
    <cellStyle name="40% - Accent1 33 3 2" xfId="4860"/>
    <cellStyle name="40% - Accent1 33 3 3" xfId="4861"/>
    <cellStyle name="40% - Accent1 33 3 4" xfId="4862"/>
    <cellStyle name="40% - Accent1 33 3 5" xfId="4863"/>
    <cellStyle name="40% - Accent1 33 4" xfId="4864"/>
    <cellStyle name="40% - Accent1 33 5" xfId="4865"/>
    <cellStyle name="40% - Accent1 33 6" xfId="4866"/>
    <cellStyle name="40% - Accent1 33 7" xfId="4867"/>
    <cellStyle name="40% - Accent1 34" xfId="4868"/>
    <cellStyle name="40% - Accent1 34 2" xfId="4869"/>
    <cellStyle name="40% - Accent1 34 2 2" xfId="4870"/>
    <cellStyle name="40% - Accent1 34 2 3" xfId="4871"/>
    <cellStyle name="40% - Accent1 34 2 4" xfId="4872"/>
    <cellStyle name="40% - Accent1 34 2 5" xfId="4873"/>
    <cellStyle name="40% - Accent1 34 3" xfId="4874"/>
    <cellStyle name="40% - Accent1 34 3 2" xfId="4875"/>
    <cellStyle name="40% - Accent1 34 3 3" xfId="4876"/>
    <cellStyle name="40% - Accent1 34 3 4" xfId="4877"/>
    <cellStyle name="40% - Accent1 34 3 5" xfId="4878"/>
    <cellStyle name="40% - Accent1 34 4" xfId="4879"/>
    <cellStyle name="40% - Accent1 34 5" xfId="4880"/>
    <cellStyle name="40% - Accent1 34 6" xfId="4881"/>
    <cellStyle name="40% - Accent1 34 7" xfId="4882"/>
    <cellStyle name="40% - Accent1 35" xfId="4883"/>
    <cellStyle name="40% - Accent1 35 2" xfId="4884"/>
    <cellStyle name="40% - Accent1 35 2 2" xfId="4885"/>
    <cellStyle name="40% - Accent1 35 2 3" xfId="4886"/>
    <cellStyle name="40% - Accent1 35 2 4" xfId="4887"/>
    <cellStyle name="40% - Accent1 35 2 5" xfId="4888"/>
    <cellStyle name="40% - Accent1 35 3" xfId="4889"/>
    <cellStyle name="40% - Accent1 35 3 2" xfId="4890"/>
    <cellStyle name="40% - Accent1 35 3 3" xfId="4891"/>
    <cellStyle name="40% - Accent1 35 3 4" xfId="4892"/>
    <cellStyle name="40% - Accent1 35 3 5" xfId="4893"/>
    <cellStyle name="40% - Accent1 35 4" xfId="4894"/>
    <cellStyle name="40% - Accent1 35 5" xfId="4895"/>
    <cellStyle name="40% - Accent1 35 6" xfId="4896"/>
    <cellStyle name="40% - Accent1 35 7" xfId="4897"/>
    <cellStyle name="40% - Accent1 36" xfId="4898"/>
    <cellStyle name="40% - Accent1 36 2" xfId="4899"/>
    <cellStyle name="40% - Accent1 36 2 2" xfId="4900"/>
    <cellStyle name="40% - Accent1 36 2 3" xfId="4901"/>
    <cellStyle name="40% - Accent1 36 2 4" xfId="4902"/>
    <cellStyle name="40% - Accent1 36 2 5" xfId="4903"/>
    <cellStyle name="40% - Accent1 36 3" xfId="4904"/>
    <cellStyle name="40% - Accent1 36 3 2" xfId="4905"/>
    <cellStyle name="40% - Accent1 36 3 3" xfId="4906"/>
    <cellStyle name="40% - Accent1 36 3 4" xfId="4907"/>
    <cellStyle name="40% - Accent1 36 3 5" xfId="4908"/>
    <cellStyle name="40% - Accent1 36 4" xfId="4909"/>
    <cellStyle name="40% - Accent1 36 5" xfId="4910"/>
    <cellStyle name="40% - Accent1 36 6" xfId="4911"/>
    <cellStyle name="40% - Accent1 36 7" xfId="4912"/>
    <cellStyle name="40% - Accent1 37" xfId="4913"/>
    <cellStyle name="40% - Accent1 37 2" xfId="4914"/>
    <cellStyle name="40% - Accent1 37 2 2" xfId="4915"/>
    <cellStyle name="40% - Accent1 37 2 3" xfId="4916"/>
    <cellStyle name="40% - Accent1 37 2 4" xfId="4917"/>
    <cellStyle name="40% - Accent1 37 2 5" xfId="4918"/>
    <cellStyle name="40% - Accent1 37 3" xfId="4919"/>
    <cellStyle name="40% - Accent1 37 3 2" xfId="4920"/>
    <cellStyle name="40% - Accent1 37 3 3" xfId="4921"/>
    <cellStyle name="40% - Accent1 37 3 4" xfId="4922"/>
    <cellStyle name="40% - Accent1 37 3 5" xfId="4923"/>
    <cellStyle name="40% - Accent1 37 4" xfId="4924"/>
    <cellStyle name="40% - Accent1 37 5" xfId="4925"/>
    <cellStyle name="40% - Accent1 37 6" xfId="4926"/>
    <cellStyle name="40% - Accent1 37 7" xfId="4927"/>
    <cellStyle name="40% - Accent1 38" xfId="4928"/>
    <cellStyle name="40% - Accent1 38 2" xfId="4929"/>
    <cellStyle name="40% - Accent1 38 2 2" xfId="4930"/>
    <cellStyle name="40% - Accent1 38 2 3" xfId="4931"/>
    <cellStyle name="40% - Accent1 38 2 4" xfId="4932"/>
    <cellStyle name="40% - Accent1 38 2 5" xfId="4933"/>
    <cellStyle name="40% - Accent1 38 3" xfId="4934"/>
    <cellStyle name="40% - Accent1 38 3 2" xfId="4935"/>
    <cellStyle name="40% - Accent1 38 3 3" xfId="4936"/>
    <cellStyle name="40% - Accent1 38 3 4" xfId="4937"/>
    <cellStyle name="40% - Accent1 38 3 5" xfId="4938"/>
    <cellStyle name="40% - Accent1 38 4" xfId="4939"/>
    <cellStyle name="40% - Accent1 38 5" xfId="4940"/>
    <cellStyle name="40% - Accent1 38 6" xfId="4941"/>
    <cellStyle name="40% - Accent1 38 7" xfId="4942"/>
    <cellStyle name="40% - Accent1 39" xfId="4943"/>
    <cellStyle name="40% - Accent1 39 2" xfId="4944"/>
    <cellStyle name="40% - Accent1 39 2 2" xfId="4945"/>
    <cellStyle name="40% - Accent1 39 2 3" xfId="4946"/>
    <cellStyle name="40% - Accent1 39 2 4" xfId="4947"/>
    <cellStyle name="40% - Accent1 39 2 5" xfId="4948"/>
    <cellStyle name="40% - Accent1 39 3" xfId="4949"/>
    <cellStyle name="40% - Accent1 39 3 2" xfId="4950"/>
    <cellStyle name="40% - Accent1 39 3 3" xfId="4951"/>
    <cellStyle name="40% - Accent1 39 3 4" xfId="4952"/>
    <cellStyle name="40% - Accent1 39 3 5" xfId="4953"/>
    <cellStyle name="40% - Accent1 39 4" xfId="4954"/>
    <cellStyle name="40% - Accent1 39 5" xfId="4955"/>
    <cellStyle name="40% - Accent1 39 6" xfId="4956"/>
    <cellStyle name="40% - Accent1 39 7" xfId="4957"/>
    <cellStyle name="40% - Accent1 4" xfId="4958"/>
    <cellStyle name="40% - Accent1 4 10" xfId="4959"/>
    <cellStyle name="40% - Accent1 4 11" xfId="4960"/>
    <cellStyle name="40% - Accent1 4 12" xfId="4961"/>
    <cellStyle name="40% - Accent1 4 13" xfId="4962"/>
    <cellStyle name="40% - Accent1 4 14" xfId="4963"/>
    <cellStyle name="40% - Accent1 4 15" xfId="4964"/>
    <cellStyle name="40% - Accent1 4 16" xfId="4965"/>
    <cellStyle name="40% - Accent1 4 17" xfId="4966"/>
    <cellStyle name="40% - Accent1 4 18" xfId="4967"/>
    <cellStyle name="40% - Accent1 4 19" xfId="4968"/>
    <cellStyle name="40% - Accent1 4 2" xfId="4969"/>
    <cellStyle name="40% - Accent1 4 20" xfId="4970"/>
    <cellStyle name="40% - Accent1 4 21" xfId="4971"/>
    <cellStyle name="40% - Accent1 4 22" xfId="4972"/>
    <cellStyle name="40% - Accent1 4 23" xfId="4973"/>
    <cellStyle name="40% - Accent1 4 24" xfId="4974"/>
    <cellStyle name="40% - Accent1 4 25" xfId="4975"/>
    <cellStyle name="40% - Accent1 4 26" xfId="4976"/>
    <cellStyle name="40% - Accent1 4 27" xfId="4977"/>
    <cellStyle name="40% - Accent1 4 28" xfId="4978"/>
    <cellStyle name="40% - Accent1 4 29" xfId="4979"/>
    <cellStyle name="40% - Accent1 4 3" xfId="4980"/>
    <cellStyle name="40% - Accent1 4 30" xfId="4981"/>
    <cellStyle name="40% - Accent1 4 31" xfId="4982"/>
    <cellStyle name="40% - Accent1 4 32" xfId="4983"/>
    <cellStyle name="40% - Accent1 4 33" xfId="4984"/>
    <cellStyle name="40% - Accent1 4 34" xfId="4985"/>
    <cellStyle name="40% - Accent1 4 4" xfId="4986"/>
    <cellStyle name="40% - Accent1 4 5" xfId="4987"/>
    <cellStyle name="40% - Accent1 4 6" xfId="4988"/>
    <cellStyle name="40% - Accent1 4 7" xfId="4989"/>
    <cellStyle name="40% - Accent1 4 8" xfId="4990"/>
    <cellStyle name="40% - Accent1 4 9" xfId="4991"/>
    <cellStyle name="40% - Accent1 40" xfId="4992"/>
    <cellStyle name="40% - Accent1 40 2" xfId="4993"/>
    <cellStyle name="40% - Accent1 40 2 2" xfId="4994"/>
    <cellStyle name="40% - Accent1 40 2 3" xfId="4995"/>
    <cellStyle name="40% - Accent1 40 2 4" xfId="4996"/>
    <cellStyle name="40% - Accent1 40 2 5" xfId="4997"/>
    <cellStyle name="40% - Accent1 40 3" xfId="4998"/>
    <cellStyle name="40% - Accent1 40 3 2" xfId="4999"/>
    <cellStyle name="40% - Accent1 40 3 3" xfId="5000"/>
    <cellStyle name="40% - Accent1 40 3 4" xfId="5001"/>
    <cellStyle name="40% - Accent1 40 3 5" xfId="5002"/>
    <cellStyle name="40% - Accent1 40 4" xfId="5003"/>
    <cellStyle name="40% - Accent1 40 5" xfId="5004"/>
    <cellStyle name="40% - Accent1 40 6" xfId="5005"/>
    <cellStyle name="40% - Accent1 40 7" xfId="5006"/>
    <cellStyle name="40% - Accent1 41" xfId="5007"/>
    <cellStyle name="40% - Accent1 41 2" xfId="5008"/>
    <cellStyle name="40% - Accent1 41 2 2" xfId="5009"/>
    <cellStyle name="40% - Accent1 41 2 3" xfId="5010"/>
    <cellStyle name="40% - Accent1 41 2 4" xfId="5011"/>
    <cellStyle name="40% - Accent1 41 2 5" xfId="5012"/>
    <cellStyle name="40% - Accent1 41 3" xfId="5013"/>
    <cellStyle name="40% - Accent1 41 3 2" xfId="5014"/>
    <cellStyle name="40% - Accent1 41 3 3" xfId="5015"/>
    <cellStyle name="40% - Accent1 41 3 4" xfId="5016"/>
    <cellStyle name="40% - Accent1 41 3 5" xfId="5017"/>
    <cellStyle name="40% - Accent1 41 4" xfId="5018"/>
    <cellStyle name="40% - Accent1 41 5" xfId="5019"/>
    <cellStyle name="40% - Accent1 41 6" xfId="5020"/>
    <cellStyle name="40% - Accent1 41 7" xfId="5021"/>
    <cellStyle name="40% - Accent1 42" xfId="5022"/>
    <cellStyle name="40% - Accent1 42 2" xfId="5023"/>
    <cellStyle name="40% - Accent1 42 2 2" xfId="5024"/>
    <cellStyle name="40% - Accent1 42 2 3" xfId="5025"/>
    <cellStyle name="40% - Accent1 42 2 4" xfId="5026"/>
    <cellStyle name="40% - Accent1 42 2 5" xfId="5027"/>
    <cellStyle name="40% - Accent1 42 3" xfId="5028"/>
    <cellStyle name="40% - Accent1 42 3 2" xfId="5029"/>
    <cellStyle name="40% - Accent1 42 3 3" xfId="5030"/>
    <cellStyle name="40% - Accent1 42 3 4" xfId="5031"/>
    <cellStyle name="40% - Accent1 42 3 5" xfId="5032"/>
    <cellStyle name="40% - Accent1 42 4" xfId="5033"/>
    <cellStyle name="40% - Accent1 42 5" xfId="5034"/>
    <cellStyle name="40% - Accent1 42 6" xfId="5035"/>
    <cellStyle name="40% - Accent1 42 7" xfId="5036"/>
    <cellStyle name="40% - Accent1 43" xfId="5037"/>
    <cellStyle name="40% - Accent1 43 2" xfId="5038"/>
    <cellStyle name="40% - Accent1 43 2 2" xfId="5039"/>
    <cellStyle name="40% - Accent1 43 2 3" xfId="5040"/>
    <cellStyle name="40% - Accent1 43 2 4" xfId="5041"/>
    <cellStyle name="40% - Accent1 43 2 5" xfId="5042"/>
    <cellStyle name="40% - Accent1 43 3" xfId="5043"/>
    <cellStyle name="40% - Accent1 43 3 2" xfId="5044"/>
    <cellStyle name="40% - Accent1 43 3 3" xfId="5045"/>
    <cellStyle name="40% - Accent1 43 3 4" xfId="5046"/>
    <cellStyle name="40% - Accent1 43 3 5" xfId="5047"/>
    <cellStyle name="40% - Accent1 43 4" xfId="5048"/>
    <cellStyle name="40% - Accent1 43 5" xfId="5049"/>
    <cellStyle name="40% - Accent1 43 6" xfId="5050"/>
    <cellStyle name="40% - Accent1 43 7" xfId="5051"/>
    <cellStyle name="40% - Accent1 44" xfId="5052"/>
    <cellStyle name="40% - Accent1 44 2" xfId="5053"/>
    <cellStyle name="40% - Accent1 44 2 2" xfId="5054"/>
    <cellStyle name="40% - Accent1 44 2 3" xfId="5055"/>
    <cellStyle name="40% - Accent1 44 2 4" xfId="5056"/>
    <cellStyle name="40% - Accent1 44 2 5" xfId="5057"/>
    <cellStyle name="40% - Accent1 44 3" xfId="5058"/>
    <cellStyle name="40% - Accent1 44 3 2" xfId="5059"/>
    <cellStyle name="40% - Accent1 44 3 3" xfId="5060"/>
    <cellStyle name="40% - Accent1 44 3 4" xfId="5061"/>
    <cellStyle name="40% - Accent1 44 3 5" xfId="5062"/>
    <cellStyle name="40% - Accent1 44 4" xfId="5063"/>
    <cellStyle name="40% - Accent1 44 5" xfId="5064"/>
    <cellStyle name="40% - Accent1 44 6" xfId="5065"/>
    <cellStyle name="40% - Accent1 44 7" xfId="5066"/>
    <cellStyle name="40% - Accent1 45" xfId="5067"/>
    <cellStyle name="40% - Accent1 45 2" xfId="5068"/>
    <cellStyle name="40% - Accent1 45 2 2" xfId="5069"/>
    <cellStyle name="40% - Accent1 45 2 3" xfId="5070"/>
    <cellStyle name="40% - Accent1 45 2 4" xfId="5071"/>
    <cellStyle name="40% - Accent1 45 2 5" xfId="5072"/>
    <cellStyle name="40% - Accent1 45 3" xfId="5073"/>
    <cellStyle name="40% - Accent1 45 3 2" xfId="5074"/>
    <cellStyle name="40% - Accent1 45 3 3" xfId="5075"/>
    <cellStyle name="40% - Accent1 45 3 4" xfId="5076"/>
    <cellStyle name="40% - Accent1 45 3 5" xfId="5077"/>
    <cellStyle name="40% - Accent1 45 4" xfId="5078"/>
    <cellStyle name="40% - Accent1 45 5" xfId="5079"/>
    <cellStyle name="40% - Accent1 45 6" xfId="5080"/>
    <cellStyle name="40% - Accent1 45 7" xfId="5081"/>
    <cellStyle name="40% - Accent1 46" xfId="5082"/>
    <cellStyle name="40% - Accent1 46 2" xfId="5083"/>
    <cellStyle name="40% - Accent1 46 2 2" xfId="5084"/>
    <cellStyle name="40% - Accent1 46 2 3" xfId="5085"/>
    <cellStyle name="40% - Accent1 46 2 4" xfId="5086"/>
    <cellStyle name="40% - Accent1 46 2 5" xfId="5087"/>
    <cellStyle name="40% - Accent1 46 3" xfId="5088"/>
    <cellStyle name="40% - Accent1 46 3 2" xfId="5089"/>
    <cellStyle name="40% - Accent1 46 3 3" xfId="5090"/>
    <cellStyle name="40% - Accent1 46 3 4" xfId="5091"/>
    <cellStyle name="40% - Accent1 46 3 5" xfId="5092"/>
    <cellStyle name="40% - Accent1 46 4" xfId="5093"/>
    <cellStyle name="40% - Accent1 46 5" xfId="5094"/>
    <cellStyle name="40% - Accent1 46 6" xfId="5095"/>
    <cellStyle name="40% - Accent1 46 7" xfId="5096"/>
    <cellStyle name="40% - Accent1 47" xfId="5097"/>
    <cellStyle name="40% - Accent1 47 2" xfId="5098"/>
    <cellStyle name="40% - Accent1 47 3" xfId="5099"/>
    <cellStyle name="40% - Accent1 47 4" xfId="5100"/>
    <cellStyle name="40% - Accent1 47 5" xfId="5101"/>
    <cellStyle name="40% - Accent1 48" xfId="5102"/>
    <cellStyle name="40% - Accent1 48 2" xfId="5103"/>
    <cellStyle name="40% - Accent1 48 3" xfId="5104"/>
    <cellStyle name="40% - Accent1 48 4" xfId="5105"/>
    <cellStyle name="40% - Accent1 48 5" xfId="5106"/>
    <cellStyle name="40% - Accent1 49" xfId="5107"/>
    <cellStyle name="40% - Accent1 49 2" xfId="5108"/>
    <cellStyle name="40% - Accent1 49 3" xfId="5109"/>
    <cellStyle name="40% - Accent1 49 4" xfId="5110"/>
    <cellStyle name="40% - Accent1 49 5" xfId="5111"/>
    <cellStyle name="40% - Accent1 5" xfId="5112"/>
    <cellStyle name="40% - Accent1 5 10" xfId="5113"/>
    <cellStyle name="40% - Accent1 5 11" xfId="5114"/>
    <cellStyle name="40% - Accent1 5 12" xfId="5115"/>
    <cellStyle name="40% - Accent1 5 13" xfId="5116"/>
    <cellStyle name="40% - Accent1 5 14" xfId="5117"/>
    <cellStyle name="40% - Accent1 5 15" xfId="5118"/>
    <cellStyle name="40% - Accent1 5 16" xfId="5119"/>
    <cellStyle name="40% - Accent1 5 2" xfId="5120"/>
    <cellStyle name="40% - Accent1 5 3" xfId="5121"/>
    <cellStyle name="40% - Accent1 5 4" xfId="5122"/>
    <cellStyle name="40% - Accent1 5 5" xfId="5123"/>
    <cellStyle name="40% - Accent1 5 6" xfId="5124"/>
    <cellStyle name="40% - Accent1 5 7" xfId="5125"/>
    <cellStyle name="40% - Accent1 5 8" xfId="5126"/>
    <cellStyle name="40% - Accent1 5 9" xfId="5127"/>
    <cellStyle name="40% - Accent1 50" xfId="5128"/>
    <cellStyle name="40% - Accent1 50 2" xfId="5129"/>
    <cellStyle name="40% - Accent1 50 3" xfId="5130"/>
    <cellStyle name="40% - Accent1 50 4" xfId="5131"/>
    <cellStyle name="40% - Accent1 50 5" xfId="5132"/>
    <cellStyle name="40% - Accent1 51" xfId="5133"/>
    <cellStyle name="40% - Accent1 51 2" xfId="5134"/>
    <cellStyle name="40% - Accent1 51 3" xfId="5135"/>
    <cellStyle name="40% - Accent1 51 4" xfId="5136"/>
    <cellStyle name="40% - Accent1 51 5" xfId="5137"/>
    <cellStyle name="40% - Accent1 52" xfId="5138"/>
    <cellStyle name="40% - Accent1 52 2" xfId="5139"/>
    <cellStyle name="40% - Accent1 52 3" xfId="5140"/>
    <cellStyle name="40% - Accent1 52 4" xfId="5141"/>
    <cellStyle name="40% - Accent1 52 5" xfId="5142"/>
    <cellStyle name="40% - Accent1 53" xfId="5143"/>
    <cellStyle name="40% - Accent1 53 2" xfId="5144"/>
    <cellStyle name="40% - Accent1 53 3" xfId="5145"/>
    <cellStyle name="40% - Accent1 53 4" xfId="5146"/>
    <cellStyle name="40% - Accent1 53 5" xfId="5147"/>
    <cellStyle name="40% - Accent1 54" xfId="5148"/>
    <cellStyle name="40% - Accent1 54 2" xfId="5149"/>
    <cellStyle name="40% - Accent1 54 3" xfId="5150"/>
    <cellStyle name="40% - Accent1 54 4" xfId="5151"/>
    <cellStyle name="40% - Accent1 54 5" xfId="5152"/>
    <cellStyle name="40% - Accent1 55" xfId="5153"/>
    <cellStyle name="40% - Accent1 55 2" xfId="5154"/>
    <cellStyle name="40% - Accent1 55 3" xfId="5155"/>
    <cellStyle name="40% - Accent1 55 4" xfId="5156"/>
    <cellStyle name="40% - Accent1 55 5" xfId="5157"/>
    <cellStyle name="40% - Accent1 56" xfId="5158"/>
    <cellStyle name="40% - Accent1 56 2" xfId="5159"/>
    <cellStyle name="40% - Accent1 56 3" xfId="5160"/>
    <cellStyle name="40% - Accent1 56 4" xfId="5161"/>
    <cellStyle name="40% - Accent1 56 5" xfId="5162"/>
    <cellStyle name="40% - Accent1 57" xfId="5163"/>
    <cellStyle name="40% - Accent1 57 2" xfId="5164"/>
    <cellStyle name="40% - Accent1 57 3" xfId="5165"/>
    <cellStyle name="40% - Accent1 57 4" xfId="5166"/>
    <cellStyle name="40% - Accent1 57 5" xfId="5167"/>
    <cellStyle name="40% - Accent1 58" xfId="5168"/>
    <cellStyle name="40% - Accent1 58 2" xfId="5169"/>
    <cellStyle name="40% - Accent1 58 3" xfId="5170"/>
    <cellStyle name="40% - Accent1 58 4" xfId="5171"/>
    <cellStyle name="40% - Accent1 58 5" xfId="5172"/>
    <cellStyle name="40% - Accent1 59" xfId="5173"/>
    <cellStyle name="40% - Accent1 59 2" xfId="5174"/>
    <cellStyle name="40% - Accent1 59 3" xfId="5175"/>
    <cellStyle name="40% - Accent1 59 4" xfId="5176"/>
    <cellStyle name="40% - Accent1 59 5" xfId="5177"/>
    <cellStyle name="40% - Accent1 6" xfId="5178"/>
    <cellStyle name="40% - Accent1 6 10" xfId="5179"/>
    <cellStyle name="40% - Accent1 6 11" xfId="5180"/>
    <cellStyle name="40% - Accent1 6 2" xfId="5181"/>
    <cellStyle name="40% - Accent1 6 3" xfId="5182"/>
    <cellStyle name="40% - Accent1 6 4" xfId="5183"/>
    <cellStyle name="40% - Accent1 6 5" xfId="5184"/>
    <cellStyle name="40% - Accent1 6 6" xfId="5185"/>
    <cellStyle name="40% - Accent1 6 7" xfId="5186"/>
    <cellStyle name="40% - Accent1 6 8" xfId="5187"/>
    <cellStyle name="40% - Accent1 6 9" xfId="5188"/>
    <cellStyle name="40% - Accent1 60" xfId="5189"/>
    <cellStyle name="40% - Accent1 60 2" xfId="5190"/>
    <cellStyle name="40% - Accent1 60 3" xfId="5191"/>
    <cellStyle name="40% - Accent1 60 4" xfId="5192"/>
    <cellStyle name="40% - Accent1 60 5" xfId="5193"/>
    <cellStyle name="40% - Accent1 61" xfId="5194"/>
    <cellStyle name="40% - Accent1 61 2" xfId="5195"/>
    <cellStyle name="40% - Accent1 61 3" xfId="5196"/>
    <cellStyle name="40% - Accent1 61 4" xfId="5197"/>
    <cellStyle name="40% - Accent1 61 5" xfId="5198"/>
    <cellStyle name="40% - Accent1 62" xfId="5199"/>
    <cellStyle name="40% - Accent1 62 2" xfId="5200"/>
    <cellStyle name="40% - Accent1 62 3" xfId="5201"/>
    <cellStyle name="40% - Accent1 62 4" xfId="5202"/>
    <cellStyle name="40% - Accent1 62 5" xfId="5203"/>
    <cellStyle name="40% - Accent1 63" xfId="5204"/>
    <cellStyle name="40% - Accent1 7" xfId="5205"/>
    <cellStyle name="40% - Accent1 7 10" xfId="5206"/>
    <cellStyle name="40% - Accent1 7 11" xfId="5207"/>
    <cellStyle name="40% - Accent1 7 2" xfId="5208"/>
    <cellStyle name="40% - Accent1 7 3" xfId="5209"/>
    <cellStyle name="40% - Accent1 7 4" xfId="5210"/>
    <cellStyle name="40% - Accent1 7 5" xfId="5211"/>
    <cellStyle name="40% - Accent1 7 6" xfId="5212"/>
    <cellStyle name="40% - Accent1 7 7" xfId="5213"/>
    <cellStyle name="40% - Accent1 7 8" xfId="5214"/>
    <cellStyle name="40% - Accent1 7 9" xfId="5215"/>
    <cellStyle name="40% - Accent1 8" xfId="5216"/>
    <cellStyle name="40% - Accent1 8 10" xfId="5217"/>
    <cellStyle name="40% - Accent1 8 11" xfId="5218"/>
    <cellStyle name="40% - Accent1 8 2" xfId="5219"/>
    <cellStyle name="40% - Accent1 8 3" xfId="5220"/>
    <cellStyle name="40% - Accent1 8 4" xfId="5221"/>
    <cellStyle name="40% - Accent1 8 5" xfId="5222"/>
    <cellStyle name="40% - Accent1 8 6" xfId="5223"/>
    <cellStyle name="40% - Accent1 8 7" xfId="5224"/>
    <cellStyle name="40% - Accent1 8 8" xfId="5225"/>
    <cellStyle name="40% - Accent1 8 9" xfId="5226"/>
    <cellStyle name="40% - Accent1 9" xfId="5227"/>
    <cellStyle name="40% - Accent1 9 10" xfId="5228"/>
    <cellStyle name="40% - Accent1 9 11" xfId="5229"/>
    <cellStyle name="40% - Accent1 9 2" xfId="5230"/>
    <cellStyle name="40% - Accent1 9 3" xfId="5231"/>
    <cellStyle name="40% - Accent1 9 4" xfId="5232"/>
    <cellStyle name="40% - Accent1 9 5" xfId="5233"/>
    <cellStyle name="40% - Accent1 9 6" xfId="5234"/>
    <cellStyle name="40% - Accent1 9 7" xfId="5235"/>
    <cellStyle name="40% - Accent1 9 8" xfId="5236"/>
    <cellStyle name="40% - Accent1 9 9" xfId="5237"/>
    <cellStyle name="40% - Accent2" xfId="5238" builtinId="35" customBuiltin="1"/>
    <cellStyle name="40% - Accent2 10" xfId="5239"/>
    <cellStyle name="40% - Accent2 10 10" xfId="5240"/>
    <cellStyle name="40% - Accent2 10 11" xfId="5241"/>
    <cellStyle name="40% - Accent2 10 2" xfId="5242"/>
    <cellStyle name="40% - Accent2 10 3" xfId="5243"/>
    <cellStyle name="40% - Accent2 10 4" xfId="5244"/>
    <cellStyle name="40% - Accent2 10 5" xfId="5245"/>
    <cellStyle name="40% - Accent2 10 6" xfId="5246"/>
    <cellStyle name="40% - Accent2 10 7" xfId="5247"/>
    <cellStyle name="40% - Accent2 10 8" xfId="5248"/>
    <cellStyle name="40% - Accent2 10 9" xfId="5249"/>
    <cellStyle name="40% - Accent2 11" xfId="5250"/>
    <cellStyle name="40% - Accent2 12" xfId="5251"/>
    <cellStyle name="40% - Accent2 13" xfId="5252"/>
    <cellStyle name="40% - Accent2 14" xfId="5253"/>
    <cellStyle name="40% - Accent2 15" xfId="5254"/>
    <cellStyle name="40% - Accent2 16" xfId="5255"/>
    <cellStyle name="40% - Accent2 16 2" xfId="5256"/>
    <cellStyle name="40% - Accent2 16 2 2" xfId="5257"/>
    <cellStyle name="40% - Accent2 16 2 3" xfId="5258"/>
    <cellStyle name="40% - Accent2 16 2 4" xfId="5259"/>
    <cellStyle name="40% - Accent2 16 2 5" xfId="5260"/>
    <cellStyle name="40% - Accent2 16 3" xfId="5261"/>
    <cellStyle name="40% - Accent2 16 3 2" xfId="5262"/>
    <cellStyle name="40% - Accent2 16 3 3" xfId="5263"/>
    <cellStyle name="40% - Accent2 16 3 4" xfId="5264"/>
    <cellStyle name="40% - Accent2 16 3 5" xfId="5265"/>
    <cellStyle name="40% - Accent2 16 4" xfId="5266"/>
    <cellStyle name="40% - Accent2 16 5" xfId="5267"/>
    <cellStyle name="40% - Accent2 16 6" xfId="5268"/>
    <cellStyle name="40% - Accent2 16 7" xfId="5269"/>
    <cellStyle name="40% - Accent2 17" xfId="5270"/>
    <cellStyle name="40% - Accent2 17 2" xfId="5271"/>
    <cellStyle name="40% - Accent2 17 2 2" xfId="5272"/>
    <cellStyle name="40% - Accent2 17 2 3" xfId="5273"/>
    <cellStyle name="40% - Accent2 17 2 4" xfId="5274"/>
    <cellStyle name="40% - Accent2 17 2 5" xfId="5275"/>
    <cellStyle name="40% - Accent2 17 3" xfId="5276"/>
    <cellStyle name="40% - Accent2 17 3 2" xfId="5277"/>
    <cellStyle name="40% - Accent2 17 3 3" xfId="5278"/>
    <cellStyle name="40% - Accent2 17 3 4" xfId="5279"/>
    <cellStyle name="40% - Accent2 17 3 5" xfId="5280"/>
    <cellStyle name="40% - Accent2 17 4" xfId="5281"/>
    <cellStyle name="40% - Accent2 17 5" xfId="5282"/>
    <cellStyle name="40% - Accent2 17 6" xfId="5283"/>
    <cellStyle name="40% - Accent2 17 7" xfId="5284"/>
    <cellStyle name="40% - Accent2 18" xfId="5285"/>
    <cellStyle name="40% - Accent2 18 2" xfId="5286"/>
    <cellStyle name="40% - Accent2 18 2 2" xfId="5287"/>
    <cellStyle name="40% - Accent2 18 2 3" xfId="5288"/>
    <cellStyle name="40% - Accent2 18 2 4" xfId="5289"/>
    <cellStyle name="40% - Accent2 18 2 5" xfId="5290"/>
    <cellStyle name="40% - Accent2 18 3" xfId="5291"/>
    <cellStyle name="40% - Accent2 18 3 2" xfId="5292"/>
    <cellStyle name="40% - Accent2 18 3 3" xfId="5293"/>
    <cellStyle name="40% - Accent2 18 3 4" xfId="5294"/>
    <cellStyle name="40% - Accent2 18 3 5" xfId="5295"/>
    <cellStyle name="40% - Accent2 18 4" xfId="5296"/>
    <cellStyle name="40% - Accent2 18 5" xfId="5297"/>
    <cellStyle name="40% - Accent2 18 6" xfId="5298"/>
    <cellStyle name="40% - Accent2 18 7" xfId="5299"/>
    <cellStyle name="40% - Accent2 19" xfId="5300"/>
    <cellStyle name="40% - Accent2 19 2" xfId="5301"/>
    <cellStyle name="40% - Accent2 19 2 2" xfId="5302"/>
    <cellStyle name="40% - Accent2 19 2 3" xfId="5303"/>
    <cellStyle name="40% - Accent2 19 2 4" xfId="5304"/>
    <cellStyle name="40% - Accent2 19 2 5" xfId="5305"/>
    <cellStyle name="40% - Accent2 19 3" xfId="5306"/>
    <cellStyle name="40% - Accent2 19 3 2" xfId="5307"/>
    <cellStyle name="40% - Accent2 19 3 3" xfId="5308"/>
    <cellStyle name="40% - Accent2 19 3 4" xfId="5309"/>
    <cellStyle name="40% - Accent2 19 3 5" xfId="5310"/>
    <cellStyle name="40% - Accent2 19 4" xfId="5311"/>
    <cellStyle name="40% - Accent2 19 5" xfId="5312"/>
    <cellStyle name="40% - Accent2 19 6" xfId="5313"/>
    <cellStyle name="40% - Accent2 19 7" xfId="5314"/>
    <cellStyle name="40% - Accent2 2" xfId="5315"/>
    <cellStyle name="40% - Accent2 2 10" xfId="5316"/>
    <cellStyle name="40% - Accent2 2 11" xfId="5317"/>
    <cellStyle name="40% - Accent2 2 12" xfId="5318"/>
    <cellStyle name="40% - Accent2 2 13" xfId="5319"/>
    <cellStyle name="40% - Accent2 2 14" xfId="5320"/>
    <cellStyle name="40% - Accent2 2 15" xfId="5321"/>
    <cellStyle name="40% - Accent2 2 16" xfId="5322"/>
    <cellStyle name="40% - Accent2 2 17" xfId="5323"/>
    <cellStyle name="40% - Accent2 2 18" xfId="5324"/>
    <cellStyle name="40% - Accent2 2 19" xfId="5325"/>
    <cellStyle name="40% - Accent2 2 2" xfId="5326"/>
    <cellStyle name="40% - Accent2 2 20" xfId="5327"/>
    <cellStyle name="40% - Accent2 2 21" xfId="5328"/>
    <cellStyle name="40% - Accent2 2 22" xfId="5329"/>
    <cellStyle name="40% - Accent2 2 23" xfId="5330"/>
    <cellStyle name="40% - Accent2 2 24" xfId="5331"/>
    <cellStyle name="40% - Accent2 2 25" xfId="5332"/>
    <cellStyle name="40% - Accent2 2 26" xfId="5333"/>
    <cellStyle name="40% - Accent2 2 27" xfId="5334"/>
    <cellStyle name="40% - Accent2 2 28" xfId="5335"/>
    <cellStyle name="40% - Accent2 2 29" xfId="5336"/>
    <cellStyle name="40% - Accent2 2 3" xfId="5337"/>
    <cellStyle name="40% - Accent2 2 30" xfId="5338"/>
    <cellStyle name="40% - Accent2 2 31" xfId="5339"/>
    <cellStyle name="40% - Accent2 2 32" xfId="5340"/>
    <cellStyle name="40% - Accent2 2 33" xfId="5341"/>
    <cellStyle name="40% - Accent2 2 34" xfId="5342"/>
    <cellStyle name="40% - Accent2 2 4" xfId="5343"/>
    <cellStyle name="40% - Accent2 2 5" xfId="5344"/>
    <cellStyle name="40% - Accent2 2 6" xfId="5345"/>
    <cellStyle name="40% - Accent2 2 7" xfId="5346"/>
    <cellStyle name="40% - Accent2 2 8" xfId="5347"/>
    <cellStyle name="40% - Accent2 2 9" xfId="5348"/>
    <cellStyle name="40% - Accent2 20" xfId="5349"/>
    <cellStyle name="40% - Accent2 20 2" xfId="5350"/>
    <cellStyle name="40% - Accent2 20 2 2" xfId="5351"/>
    <cellStyle name="40% - Accent2 20 2 3" xfId="5352"/>
    <cellStyle name="40% - Accent2 20 2 4" xfId="5353"/>
    <cellStyle name="40% - Accent2 20 2 5" xfId="5354"/>
    <cellStyle name="40% - Accent2 20 3" xfId="5355"/>
    <cellStyle name="40% - Accent2 20 3 2" xfId="5356"/>
    <cellStyle name="40% - Accent2 20 3 3" xfId="5357"/>
    <cellStyle name="40% - Accent2 20 3 4" xfId="5358"/>
    <cellStyle name="40% - Accent2 20 3 5" xfId="5359"/>
    <cellStyle name="40% - Accent2 20 4" xfId="5360"/>
    <cellStyle name="40% - Accent2 20 5" xfId="5361"/>
    <cellStyle name="40% - Accent2 20 6" xfId="5362"/>
    <cellStyle name="40% - Accent2 20 7" xfId="5363"/>
    <cellStyle name="40% - Accent2 21" xfId="5364"/>
    <cellStyle name="40% - Accent2 21 2" xfId="5365"/>
    <cellStyle name="40% - Accent2 21 2 2" xfId="5366"/>
    <cellStyle name="40% - Accent2 21 2 3" xfId="5367"/>
    <cellStyle name="40% - Accent2 21 2 4" xfId="5368"/>
    <cellStyle name="40% - Accent2 21 2 5" xfId="5369"/>
    <cellStyle name="40% - Accent2 21 3" xfId="5370"/>
    <cellStyle name="40% - Accent2 21 3 2" xfId="5371"/>
    <cellStyle name="40% - Accent2 21 3 3" xfId="5372"/>
    <cellStyle name="40% - Accent2 21 3 4" xfId="5373"/>
    <cellStyle name="40% - Accent2 21 3 5" xfId="5374"/>
    <cellStyle name="40% - Accent2 21 4" xfId="5375"/>
    <cellStyle name="40% - Accent2 21 5" xfId="5376"/>
    <cellStyle name="40% - Accent2 21 6" xfId="5377"/>
    <cellStyle name="40% - Accent2 21 7" xfId="5378"/>
    <cellStyle name="40% - Accent2 22" xfId="5379"/>
    <cellStyle name="40% - Accent2 22 2" xfId="5380"/>
    <cellStyle name="40% - Accent2 22 2 2" xfId="5381"/>
    <cellStyle name="40% - Accent2 22 2 3" xfId="5382"/>
    <cellStyle name="40% - Accent2 22 2 4" xfId="5383"/>
    <cellStyle name="40% - Accent2 22 2 5" xfId="5384"/>
    <cellStyle name="40% - Accent2 22 3" xfId="5385"/>
    <cellStyle name="40% - Accent2 22 3 2" xfId="5386"/>
    <cellStyle name="40% - Accent2 22 3 3" xfId="5387"/>
    <cellStyle name="40% - Accent2 22 3 4" xfId="5388"/>
    <cellStyle name="40% - Accent2 22 3 5" xfId="5389"/>
    <cellStyle name="40% - Accent2 22 4" xfId="5390"/>
    <cellStyle name="40% - Accent2 22 5" xfId="5391"/>
    <cellStyle name="40% - Accent2 22 6" xfId="5392"/>
    <cellStyle name="40% - Accent2 22 7" xfId="5393"/>
    <cellStyle name="40% - Accent2 23" xfId="5394"/>
    <cellStyle name="40% - Accent2 23 2" xfId="5395"/>
    <cellStyle name="40% - Accent2 23 2 2" xfId="5396"/>
    <cellStyle name="40% - Accent2 23 2 3" xfId="5397"/>
    <cellStyle name="40% - Accent2 23 2 4" xfId="5398"/>
    <cellStyle name="40% - Accent2 23 2 5" xfId="5399"/>
    <cellStyle name="40% - Accent2 23 3" xfId="5400"/>
    <cellStyle name="40% - Accent2 23 3 2" xfId="5401"/>
    <cellStyle name="40% - Accent2 23 3 3" xfId="5402"/>
    <cellStyle name="40% - Accent2 23 3 4" xfId="5403"/>
    <cellStyle name="40% - Accent2 23 3 5" xfId="5404"/>
    <cellStyle name="40% - Accent2 23 4" xfId="5405"/>
    <cellStyle name="40% - Accent2 23 5" xfId="5406"/>
    <cellStyle name="40% - Accent2 23 6" xfId="5407"/>
    <cellStyle name="40% - Accent2 23 7" xfId="5408"/>
    <cellStyle name="40% - Accent2 24" xfId="5409"/>
    <cellStyle name="40% - Accent2 24 2" xfId="5410"/>
    <cellStyle name="40% - Accent2 24 2 2" xfId="5411"/>
    <cellStyle name="40% - Accent2 24 2 3" xfId="5412"/>
    <cellStyle name="40% - Accent2 24 2 4" xfId="5413"/>
    <cellStyle name="40% - Accent2 24 2 5" xfId="5414"/>
    <cellStyle name="40% - Accent2 24 3" xfId="5415"/>
    <cellStyle name="40% - Accent2 24 3 2" xfId="5416"/>
    <cellStyle name="40% - Accent2 24 3 3" xfId="5417"/>
    <cellStyle name="40% - Accent2 24 3 4" xfId="5418"/>
    <cellStyle name="40% - Accent2 24 3 5" xfId="5419"/>
    <cellStyle name="40% - Accent2 24 4" xfId="5420"/>
    <cellStyle name="40% - Accent2 24 5" xfId="5421"/>
    <cellStyle name="40% - Accent2 24 6" xfId="5422"/>
    <cellStyle name="40% - Accent2 24 7" xfId="5423"/>
    <cellStyle name="40% - Accent2 25" xfId="5424"/>
    <cellStyle name="40% - Accent2 25 2" xfId="5425"/>
    <cellStyle name="40% - Accent2 25 2 2" xfId="5426"/>
    <cellStyle name="40% - Accent2 25 2 3" xfId="5427"/>
    <cellStyle name="40% - Accent2 25 2 4" xfId="5428"/>
    <cellStyle name="40% - Accent2 25 2 5" xfId="5429"/>
    <cellStyle name="40% - Accent2 25 3" xfId="5430"/>
    <cellStyle name="40% - Accent2 25 3 2" xfId="5431"/>
    <cellStyle name="40% - Accent2 25 3 3" xfId="5432"/>
    <cellStyle name="40% - Accent2 25 3 4" xfId="5433"/>
    <cellStyle name="40% - Accent2 25 3 5" xfId="5434"/>
    <cellStyle name="40% - Accent2 25 4" xfId="5435"/>
    <cellStyle name="40% - Accent2 25 5" xfId="5436"/>
    <cellStyle name="40% - Accent2 25 6" xfId="5437"/>
    <cellStyle name="40% - Accent2 25 7" xfId="5438"/>
    <cellStyle name="40% - Accent2 26" xfId="5439"/>
    <cellStyle name="40% - Accent2 26 2" xfId="5440"/>
    <cellStyle name="40% - Accent2 26 2 2" xfId="5441"/>
    <cellStyle name="40% - Accent2 26 2 3" xfId="5442"/>
    <cellStyle name="40% - Accent2 26 2 4" xfId="5443"/>
    <cellStyle name="40% - Accent2 26 2 5" xfId="5444"/>
    <cellStyle name="40% - Accent2 26 3" xfId="5445"/>
    <cellStyle name="40% - Accent2 26 3 2" xfId="5446"/>
    <cellStyle name="40% - Accent2 26 3 3" xfId="5447"/>
    <cellStyle name="40% - Accent2 26 3 4" xfId="5448"/>
    <cellStyle name="40% - Accent2 26 3 5" xfId="5449"/>
    <cellStyle name="40% - Accent2 26 4" xfId="5450"/>
    <cellStyle name="40% - Accent2 26 5" xfId="5451"/>
    <cellStyle name="40% - Accent2 26 6" xfId="5452"/>
    <cellStyle name="40% - Accent2 26 7" xfId="5453"/>
    <cellStyle name="40% - Accent2 27" xfId="5454"/>
    <cellStyle name="40% - Accent2 27 2" xfId="5455"/>
    <cellStyle name="40% - Accent2 27 2 2" xfId="5456"/>
    <cellStyle name="40% - Accent2 27 2 3" xfId="5457"/>
    <cellStyle name="40% - Accent2 27 2 4" xfId="5458"/>
    <cellStyle name="40% - Accent2 27 2 5" xfId="5459"/>
    <cellStyle name="40% - Accent2 27 3" xfId="5460"/>
    <cellStyle name="40% - Accent2 27 3 2" xfId="5461"/>
    <cellStyle name="40% - Accent2 27 3 3" xfId="5462"/>
    <cellStyle name="40% - Accent2 27 3 4" xfId="5463"/>
    <cellStyle name="40% - Accent2 27 3 5" xfId="5464"/>
    <cellStyle name="40% - Accent2 27 4" xfId="5465"/>
    <cellStyle name="40% - Accent2 27 5" xfId="5466"/>
    <cellStyle name="40% - Accent2 27 6" xfId="5467"/>
    <cellStyle name="40% - Accent2 27 7" xfId="5468"/>
    <cellStyle name="40% - Accent2 28" xfId="5469"/>
    <cellStyle name="40% - Accent2 28 2" xfId="5470"/>
    <cellStyle name="40% - Accent2 28 2 2" xfId="5471"/>
    <cellStyle name="40% - Accent2 28 2 3" xfId="5472"/>
    <cellStyle name="40% - Accent2 28 2 4" xfId="5473"/>
    <cellStyle name="40% - Accent2 28 2 5" xfId="5474"/>
    <cellStyle name="40% - Accent2 28 3" xfId="5475"/>
    <cellStyle name="40% - Accent2 28 3 2" xfId="5476"/>
    <cellStyle name="40% - Accent2 28 3 3" xfId="5477"/>
    <cellStyle name="40% - Accent2 28 3 4" xfId="5478"/>
    <cellStyle name="40% - Accent2 28 3 5" xfId="5479"/>
    <cellStyle name="40% - Accent2 28 4" xfId="5480"/>
    <cellStyle name="40% - Accent2 28 5" xfId="5481"/>
    <cellStyle name="40% - Accent2 28 6" xfId="5482"/>
    <cellStyle name="40% - Accent2 28 7" xfId="5483"/>
    <cellStyle name="40% - Accent2 29" xfId="5484"/>
    <cellStyle name="40% - Accent2 29 2" xfId="5485"/>
    <cellStyle name="40% - Accent2 29 2 2" xfId="5486"/>
    <cellStyle name="40% - Accent2 29 2 3" xfId="5487"/>
    <cellStyle name="40% - Accent2 29 2 4" xfId="5488"/>
    <cellStyle name="40% - Accent2 29 2 5" xfId="5489"/>
    <cellStyle name="40% - Accent2 29 3" xfId="5490"/>
    <cellStyle name="40% - Accent2 29 3 2" xfId="5491"/>
    <cellStyle name="40% - Accent2 29 3 3" xfId="5492"/>
    <cellStyle name="40% - Accent2 29 3 4" xfId="5493"/>
    <cellStyle name="40% - Accent2 29 3 5" xfId="5494"/>
    <cellStyle name="40% - Accent2 29 4" xfId="5495"/>
    <cellStyle name="40% - Accent2 29 5" xfId="5496"/>
    <cellStyle name="40% - Accent2 29 6" xfId="5497"/>
    <cellStyle name="40% - Accent2 29 7" xfId="5498"/>
    <cellStyle name="40% - Accent2 3" xfId="5499"/>
    <cellStyle name="40% - Accent2 3 10" xfId="5500"/>
    <cellStyle name="40% - Accent2 3 11" xfId="5501"/>
    <cellStyle name="40% - Accent2 3 12" xfId="5502"/>
    <cellStyle name="40% - Accent2 3 13" xfId="5503"/>
    <cellStyle name="40% - Accent2 3 14" xfId="5504"/>
    <cellStyle name="40% - Accent2 3 15" xfId="5505"/>
    <cellStyle name="40% - Accent2 3 16" xfId="5506"/>
    <cellStyle name="40% - Accent2 3 17" xfId="5507"/>
    <cellStyle name="40% - Accent2 3 18" xfId="5508"/>
    <cellStyle name="40% - Accent2 3 19" xfId="5509"/>
    <cellStyle name="40% - Accent2 3 2" xfId="5510"/>
    <cellStyle name="40% - Accent2 3 20" xfId="5511"/>
    <cellStyle name="40% - Accent2 3 21" xfId="5512"/>
    <cellStyle name="40% - Accent2 3 22" xfId="5513"/>
    <cellStyle name="40% - Accent2 3 23" xfId="5514"/>
    <cellStyle name="40% - Accent2 3 24" xfId="5515"/>
    <cellStyle name="40% - Accent2 3 25" xfId="5516"/>
    <cellStyle name="40% - Accent2 3 26" xfId="5517"/>
    <cellStyle name="40% - Accent2 3 27" xfId="5518"/>
    <cellStyle name="40% - Accent2 3 28" xfId="5519"/>
    <cellStyle name="40% - Accent2 3 29" xfId="5520"/>
    <cellStyle name="40% - Accent2 3 3" xfId="5521"/>
    <cellStyle name="40% - Accent2 3 30" xfId="5522"/>
    <cellStyle name="40% - Accent2 3 31" xfId="5523"/>
    <cellStyle name="40% - Accent2 3 32" xfId="5524"/>
    <cellStyle name="40% - Accent2 3 33" xfId="5525"/>
    <cellStyle name="40% - Accent2 3 34" xfId="5526"/>
    <cellStyle name="40% - Accent2 3 4" xfId="5527"/>
    <cellStyle name="40% - Accent2 3 5" xfId="5528"/>
    <cellStyle name="40% - Accent2 3 6" xfId="5529"/>
    <cellStyle name="40% - Accent2 3 7" xfId="5530"/>
    <cellStyle name="40% - Accent2 3 8" xfId="5531"/>
    <cellStyle name="40% - Accent2 3 9" xfId="5532"/>
    <cellStyle name="40% - Accent2 30" xfId="5533"/>
    <cellStyle name="40% - Accent2 30 2" xfId="5534"/>
    <cellStyle name="40% - Accent2 30 2 2" xfId="5535"/>
    <cellStyle name="40% - Accent2 30 2 3" xfId="5536"/>
    <cellStyle name="40% - Accent2 30 2 4" xfId="5537"/>
    <cellStyle name="40% - Accent2 30 2 5" xfId="5538"/>
    <cellStyle name="40% - Accent2 30 3" xfId="5539"/>
    <cellStyle name="40% - Accent2 30 3 2" xfId="5540"/>
    <cellStyle name="40% - Accent2 30 3 3" xfId="5541"/>
    <cellStyle name="40% - Accent2 30 3 4" xfId="5542"/>
    <cellStyle name="40% - Accent2 30 3 5" xfId="5543"/>
    <cellStyle name="40% - Accent2 30 4" xfId="5544"/>
    <cellStyle name="40% - Accent2 30 5" xfId="5545"/>
    <cellStyle name="40% - Accent2 30 6" xfId="5546"/>
    <cellStyle name="40% - Accent2 30 7" xfId="5547"/>
    <cellStyle name="40% - Accent2 31" xfId="5548"/>
    <cellStyle name="40% - Accent2 31 2" xfId="5549"/>
    <cellStyle name="40% - Accent2 31 2 2" xfId="5550"/>
    <cellStyle name="40% - Accent2 31 2 3" xfId="5551"/>
    <cellStyle name="40% - Accent2 31 2 4" xfId="5552"/>
    <cellStyle name="40% - Accent2 31 2 5" xfId="5553"/>
    <cellStyle name="40% - Accent2 31 3" xfId="5554"/>
    <cellStyle name="40% - Accent2 31 3 2" xfId="5555"/>
    <cellStyle name="40% - Accent2 31 3 3" xfId="5556"/>
    <cellStyle name="40% - Accent2 31 3 4" xfId="5557"/>
    <cellStyle name="40% - Accent2 31 3 5" xfId="5558"/>
    <cellStyle name="40% - Accent2 31 4" xfId="5559"/>
    <cellStyle name="40% - Accent2 31 5" xfId="5560"/>
    <cellStyle name="40% - Accent2 31 6" xfId="5561"/>
    <cellStyle name="40% - Accent2 31 7" xfId="5562"/>
    <cellStyle name="40% - Accent2 32" xfId="5563"/>
    <cellStyle name="40% - Accent2 32 2" xfId="5564"/>
    <cellStyle name="40% - Accent2 32 2 2" xfId="5565"/>
    <cellStyle name="40% - Accent2 32 2 3" xfId="5566"/>
    <cellStyle name="40% - Accent2 32 2 4" xfId="5567"/>
    <cellStyle name="40% - Accent2 32 2 5" xfId="5568"/>
    <cellStyle name="40% - Accent2 32 3" xfId="5569"/>
    <cellStyle name="40% - Accent2 32 3 2" xfId="5570"/>
    <cellStyle name="40% - Accent2 32 3 3" xfId="5571"/>
    <cellStyle name="40% - Accent2 32 3 4" xfId="5572"/>
    <cellStyle name="40% - Accent2 32 3 5" xfId="5573"/>
    <cellStyle name="40% - Accent2 32 4" xfId="5574"/>
    <cellStyle name="40% - Accent2 32 5" xfId="5575"/>
    <cellStyle name="40% - Accent2 32 6" xfId="5576"/>
    <cellStyle name="40% - Accent2 32 7" xfId="5577"/>
    <cellStyle name="40% - Accent2 33" xfId="5578"/>
    <cellStyle name="40% - Accent2 33 2" xfId="5579"/>
    <cellStyle name="40% - Accent2 33 2 2" xfId="5580"/>
    <cellStyle name="40% - Accent2 33 2 3" xfId="5581"/>
    <cellStyle name="40% - Accent2 33 2 4" xfId="5582"/>
    <cellStyle name="40% - Accent2 33 2 5" xfId="5583"/>
    <cellStyle name="40% - Accent2 33 3" xfId="5584"/>
    <cellStyle name="40% - Accent2 33 3 2" xfId="5585"/>
    <cellStyle name="40% - Accent2 33 3 3" xfId="5586"/>
    <cellStyle name="40% - Accent2 33 3 4" xfId="5587"/>
    <cellStyle name="40% - Accent2 33 3 5" xfId="5588"/>
    <cellStyle name="40% - Accent2 33 4" xfId="5589"/>
    <cellStyle name="40% - Accent2 33 5" xfId="5590"/>
    <cellStyle name="40% - Accent2 33 6" xfId="5591"/>
    <cellStyle name="40% - Accent2 33 7" xfId="5592"/>
    <cellStyle name="40% - Accent2 34" xfId="5593"/>
    <cellStyle name="40% - Accent2 34 2" xfId="5594"/>
    <cellStyle name="40% - Accent2 34 2 2" xfId="5595"/>
    <cellStyle name="40% - Accent2 34 2 3" xfId="5596"/>
    <cellStyle name="40% - Accent2 34 2 4" xfId="5597"/>
    <cellStyle name="40% - Accent2 34 2 5" xfId="5598"/>
    <cellStyle name="40% - Accent2 34 3" xfId="5599"/>
    <cellStyle name="40% - Accent2 34 3 2" xfId="5600"/>
    <cellStyle name="40% - Accent2 34 3 3" xfId="5601"/>
    <cellStyle name="40% - Accent2 34 3 4" xfId="5602"/>
    <cellStyle name="40% - Accent2 34 3 5" xfId="5603"/>
    <cellStyle name="40% - Accent2 34 4" xfId="5604"/>
    <cellStyle name="40% - Accent2 34 5" xfId="5605"/>
    <cellStyle name="40% - Accent2 34 6" xfId="5606"/>
    <cellStyle name="40% - Accent2 34 7" xfId="5607"/>
    <cellStyle name="40% - Accent2 35" xfId="5608"/>
    <cellStyle name="40% - Accent2 35 2" xfId="5609"/>
    <cellStyle name="40% - Accent2 35 2 2" xfId="5610"/>
    <cellStyle name="40% - Accent2 35 2 3" xfId="5611"/>
    <cellStyle name="40% - Accent2 35 2 4" xfId="5612"/>
    <cellStyle name="40% - Accent2 35 2 5" xfId="5613"/>
    <cellStyle name="40% - Accent2 35 3" xfId="5614"/>
    <cellStyle name="40% - Accent2 35 3 2" xfId="5615"/>
    <cellStyle name="40% - Accent2 35 3 3" xfId="5616"/>
    <cellStyle name="40% - Accent2 35 3 4" xfId="5617"/>
    <cellStyle name="40% - Accent2 35 3 5" xfId="5618"/>
    <cellStyle name="40% - Accent2 35 4" xfId="5619"/>
    <cellStyle name="40% - Accent2 35 5" xfId="5620"/>
    <cellStyle name="40% - Accent2 35 6" xfId="5621"/>
    <cellStyle name="40% - Accent2 35 7" xfId="5622"/>
    <cellStyle name="40% - Accent2 36" xfId="5623"/>
    <cellStyle name="40% - Accent2 36 2" xfId="5624"/>
    <cellStyle name="40% - Accent2 36 2 2" xfId="5625"/>
    <cellStyle name="40% - Accent2 36 2 3" xfId="5626"/>
    <cellStyle name="40% - Accent2 36 2 4" xfId="5627"/>
    <cellStyle name="40% - Accent2 36 2 5" xfId="5628"/>
    <cellStyle name="40% - Accent2 36 3" xfId="5629"/>
    <cellStyle name="40% - Accent2 36 3 2" xfId="5630"/>
    <cellStyle name="40% - Accent2 36 3 3" xfId="5631"/>
    <cellStyle name="40% - Accent2 36 3 4" xfId="5632"/>
    <cellStyle name="40% - Accent2 36 3 5" xfId="5633"/>
    <cellStyle name="40% - Accent2 36 4" xfId="5634"/>
    <cellStyle name="40% - Accent2 36 5" xfId="5635"/>
    <cellStyle name="40% - Accent2 36 6" xfId="5636"/>
    <cellStyle name="40% - Accent2 36 7" xfId="5637"/>
    <cellStyle name="40% - Accent2 37" xfId="5638"/>
    <cellStyle name="40% - Accent2 37 2" xfId="5639"/>
    <cellStyle name="40% - Accent2 37 2 2" xfId="5640"/>
    <cellStyle name="40% - Accent2 37 2 3" xfId="5641"/>
    <cellStyle name="40% - Accent2 37 2 4" xfId="5642"/>
    <cellStyle name="40% - Accent2 37 2 5" xfId="5643"/>
    <cellStyle name="40% - Accent2 37 3" xfId="5644"/>
    <cellStyle name="40% - Accent2 37 3 2" xfId="5645"/>
    <cellStyle name="40% - Accent2 37 3 3" xfId="5646"/>
    <cellStyle name="40% - Accent2 37 3 4" xfId="5647"/>
    <cellStyle name="40% - Accent2 37 3 5" xfId="5648"/>
    <cellStyle name="40% - Accent2 37 4" xfId="5649"/>
    <cellStyle name="40% - Accent2 37 5" xfId="5650"/>
    <cellStyle name="40% - Accent2 37 6" xfId="5651"/>
    <cellStyle name="40% - Accent2 37 7" xfId="5652"/>
    <cellStyle name="40% - Accent2 38" xfId="5653"/>
    <cellStyle name="40% - Accent2 38 2" xfId="5654"/>
    <cellStyle name="40% - Accent2 38 2 2" xfId="5655"/>
    <cellStyle name="40% - Accent2 38 2 3" xfId="5656"/>
    <cellStyle name="40% - Accent2 38 2 4" xfId="5657"/>
    <cellStyle name="40% - Accent2 38 2 5" xfId="5658"/>
    <cellStyle name="40% - Accent2 38 3" xfId="5659"/>
    <cellStyle name="40% - Accent2 38 3 2" xfId="5660"/>
    <cellStyle name="40% - Accent2 38 3 3" xfId="5661"/>
    <cellStyle name="40% - Accent2 38 3 4" xfId="5662"/>
    <cellStyle name="40% - Accent2 38 3 5" xfId="5663"/>
    <cellStyle name="40% - Accent2 38 4" xfId="5664"/>
    <cellStyle name="40% - Accent2 38 5" xfId="5665"/>
    <cellStyle name="40% - Accent2 38 6" xfId="5666"/>
    <cellStyle name="40% - Accent2 38 7" xfId="5667"/>
    <cellStyle name="40% - Accent2 39" xfId="5668"/>
    <cellStyle name="40% - Accent2 39 2" xfId="5669"/>
    <cellStyle name="40% - Accent2 39 2 2" xfId="5670"/>
    <cellStyle name="40% - Accent2 39 2 3" xfId="5671"/>
    <cellStyle name="40% - Accent2 39 2 4" xfId="5672"/>
    <cellStyle name="40% - Accent2 39 2 5" xfId="5673"/>
    <cellStyle name="40% - Accent2 39 3" xfId="5674"/>
    <cellStyle name="40% - Accent2 39 3 2" xfId="5675"/>
    <cellStyle name="40% - Accent2 39 3 3" xfId="5676"/>
    <cellStyle name="40% - Accent2 39 3 4" xfId="5677"/>
    <cellStyle name="40% - Accent2 39 3 5" xfId="5678"/>
    <cellStyle name="40% - Accent2 39 4" xfId="5679"/>
    <cellStyle name="40% - Accent2 39 5" xfId="5680"/>
    <cellStyle name="40% - Accent2 39 6" xfId="5681"/>
    <cellStyle name="40% - Accent2 39 7" xfId="5682"/>
    <cellStyle name="40% - Accent2 4" xfId="5683"/>
    <cellStyle name="40% - Accent2 4 10" xfId="5684"/>
    <cellStyle name="40% - Accent2 4 11" xfId="5685"/>
    <cellStyle name="40% - Accent2 4 12" xfId="5686"/>
    <cellStyle name="40% - Accent2 4 13" xfId="5687"/>
    <cellStyle name="40% - Accent2 4 14" xfId="5688"/>
    <cellStyle name="40% - Accent2 4 15" xfId="5689"/>
    <cellStyle name="40% - Accent2 4 16" xfId="5690"/>
    <cellStyle name="40% - Accent2 4 17" xfId="5691"/>
    <cellStyle name="40% - Accent2 4 18" xfId="5692"/>
    <cellStyle name="40% - Accent2 4 19" xfId="5693"/>
    <cellStyle name="40% - Accent2 4 2" xfId="5694"/>
    <cellStyle name="40% - Accent2 4 20" xfId="5695"/>
    <cellStyle name="40% - Accent2 4 21" xfId="5696"/>
    <cellStyle name="40% - Accent2 4 22" xfId="5697"/>
    <cellStyle name="40% - Accent2 4 23" xfId="5698"/>
    <cellStyle name="40% - Accent2 4 24" xfId="5699"/>
    <cellStyle name="40% - Accent2 4 25" xfId="5700"/>
    <cellStyle name="40% - Accent2 4 26" xfId="5701"/>
    <cellStyle name="40% - Accent2 4 27" xfId="5702"/>
    <cellStyle name="40% - Accent2 4 28" xfId="5703"/>
    <cellStyle name="40% - Accent2 4 29" xfId="5704"/>
    <cellStyle name="40% - Accent2 4 3" xfId="5705"/>
    <cellStyle name="40% - Accent2 4 30" xfId="5706"/>
    <cellStyle name="40% - Accent2 4 31" xfId="5707"/>
    <cellStyle name="40% - Accent2 4 32" xfId="5708"/>
    <cellStyle name="40% - Accent2 4 33" xfId="5709"/>
    <cellStyle name="40% - Accent2 4 34" xfId="5710"/>
    <cellStyle name="40% - Accent2 4 4" xfId="5711"/>
    <cellStyle name="40% - Accent2 4 5" xfId="5712"/>
    <cellStyle name="40% - Accent2 4 6" xfId="5713"/>
    <cellStyle name="40% - Accent2 4 7" xfId="5714"/>
    <cellStyle name="40% - Accent2 4 8" xfId="5715"/>
    <cellStyle name="40% - Accent2 4 9" xfId="5716"/>
    <cellStyle name="40% - Accent2 40" xfId="5717"/>
    <cellStyle name="40% - Accent2 40 2" xfId="5718"/>
    <cellStyle name="40% - Accent2 40 2 2" xfId="5719"/>
    <cellStyle name="40% - Accent2 40 2 3" xfId="5720"/>
    <cellStyle name="40% - Accent2 40 2 4" xfId="5721"/>
    <cellStyle name="40% - Accent2 40 2 5" xfId="5722"/>
    <cellStyle name="40% - Accent2 40 3" xfId="5723"/>
    <cellStyle name="40% - Accent2 40 3 2" xfId="5724"/>
    <cellStyle name="40% - Accent2 40 3 3" xfId="5725"/>
    <cellStyle name="40% - Accent2 40 3 4" xfId="5726"/>
    <cellStyle name="40% - Accent2 40 3 5" xfId="5727"/>
    <cellStyle name="40% - Accent2 40 4" xfId="5728"/>
    <cellStyle name="40% - Accent2 40 5" xfId="5729"/>
    <cellStyle name="40% - Accent2 40 6" xfId="5730"/>
    <cellStyle name="40% - Accent2 40 7" xfId="5731"/>
    <cellStyle name="40% - Accent2 41" xfId="5732"/>
    <cellStyle name="40% - Accent2 41 2" xfId="5733"/>
    <cellStyle name="40% - Accent2 41 2 2" xfId="5734"/>
    <cellStyle name="40% - Accent2 41 2 3" xfId="5735"/>
    <cellStyle name="40% - Accent2 41 2 4" xfId="5736"/>
    <cellStyle name="40% - Accent2 41 2 5" xfId="5737"/>
    <cellStyle name="40% - Accent2 41 3" xfId="5738"/>
    <cellStyle name="40% - Accent2 41 3 2" xfId="5739"/>
    <cellStyle name="40% - Accent2 41 3 3" xfId="5740"/>
    <cellStyle name="40% - Accent2 41 3 4" xfId="5741"/>
    <cellStyle name="40% - Accent2 41 3 5" xfId="5742"/>
    <cellStyle name="40% - Accent2 41 4" xfId="5743"/>
    <cellStyle name="40% - Accent2 41 5" xfId="5744"/>
    <cellStyle name="40% - Accent2 41 6" xfId="5745"/>
    <cellStyle name="40% - Accent2 41 7" xfId="5746"/>
    <cellStyle name="40% - Accent2 42" xfId="5747"/>
    <cellStyle name="40% - Accent2 42 2" xfId="5748"/>
    <cellStyle name="40% - Accent2 42 2 2" xfId="5749"/>
    <cellStyle name="40% - Accent2 42 2 3" xfId="5750"/>
    <cellStyle name="40% - Accent2 42 2 4" xfId="5751"/>
    <cellStyle name="40% - Accent2 42 2 5" xfId="5752"/>
    <cellStyle name="40% - Accent2 42 3" xfId="5753"/>
    <cellStyle name="40% - Accent2 42 3 2" xfId="5754"/>
    <cellStyle name="40% - Accent2 42 3 3" xfId="5755"/>
    <cellStyle name="40% - Accent2 42 3 4" xfId="5756"/>
    <cellStyle name="40% - Accent2 42 3 5" xfId="5757"/>
    <cellStyle name="40% - Accent2 42 4" xfId="5758"/>
    <cellStyle name="40% - Accent2 42 5" xfId="5759"/>
    <cellStyle name="40% - Accent2 42 6" xfId="5760"/>
    <cellStyle name="40% - Accent2 42 7" xfId="5761"/>
    <cellStyle name="40% - Accent2 43" xfId="5762"/>
    <cellStyle name="40% - Accent2 43 2" xfId="5763"/>
    <cellStyle name="40% - Accent2 43 2 2" xfId="5764"/>
    <cellStyle name="40% - Accent2 43 2 3" xfId="5765"/>
    <cellStyle name="40% - Accent2 43 2 4" xfId="5766"/>
    <cellStyle name="40% - Accent2 43 2 5" xfId="5767"/>
    <cellStyle name="40% - Accent2 43 3" xfId="5768"/>
    <cellStyle name="40% - Accent2 43 3 2" xfId="5769"/>
    <cellStyle name="40% - Accent2 43 3 3" xfId="5770"/>
    <cellStyle name="40% - Accent2 43 3 4" xfId="5771"/>
    <cellStyle name="40% - Accent2 43 3 5" xfId="5772"/>
    <cellStyle name="40% - Accent2 43 4" xfId="5773"/>
    <cellStyle name="40% - Accent2 43 5" xfId="5774"/>
    <cellStyle name="40% - Accent2 43 6" xfId="5775"/>
    <cellStyle name="40% - Accent2 43 7" xfId="5776"/>
    <cellStyle name="40% - Accent2 44" xfId="5777"/>
    <cellStyle name="40% - Accent2 44 2" xfId="5778"/>
    <cellStyle name="40% - Accent2 44 2 2" xfId="5779"/>
    <cellStyle name="40% - Accent2 44 2 3" xfId="5780"/>
    <cellStyle name="40% - Accent2 44 2 4" xfId="5781"/>
    <cellStyle name="40% - Accent2 44 2 5" xfId="5782"/>
    <cellStyle name="40% - Accent2 44 3" xfId="5783"/>
    <cellStyle name="40% - Accent2 44 3 2" xfId="5784"/>
    <cellStyle name="40% - Accent2 44 3 3" xfId="5785"/>
    <cellStyle name="40% - Accent2 44 3 4" xfId="5786"/>
    <cellStyle name="40% - Accent2 44 3 5" xfId="5787"/>
    <cellStyle name="40% - Accent2 44 4" xfId="5788"/>
    <cellStyle name="40% - Accent2 44 5" xfId="5789"/>
    <cellStyle name="40% - Accent2 44 6" xfId="5790"/>
    <cellStyle name="40% - Accent2 44 7" xfId="5791"/>
    <cellStyle name="40% - Accent2 45" xfId="5792"/>
    <cellStyle name="40% - Accent2 45 2" xfId="5793"/>
    <cellStyle name="40% - Accent2 45 2 2" xfId="5794"/>
    <cellStyle name="40% - Accent2 45 2 3" xfId="5795"/>
    <cellStyle name="40% - Accent2 45 2 4" xfId="5796"/>
    <cellStyle name="40% - Accent2 45 2 5" xfId="5797"/>
    <cellStyle name="40% - Accent2 45 3" xfId="5798"/>
    <cellStyle name="40% - Accent2 45 3 2" xfId="5799"/>
    <cellStyle name="40% - Accent2 45 3 3" xfId="5800"/>
    <cellStyle name="40% - Accent2 45 3 4" xfId="5801"/>
    <cellStyle name="40% - Accent2 45 3 5" xfId="5802"/>
    <cellStyle name="40% - Accent2 45 4" xfId="5803"/>
    <cellStyle name="40% - Accent2 45 5" xfId="5804"/>
    <cellStyle name="40% - Accent2 45 6" xfId="5805"/>
    <cellStyle name="40% - Accent2 45 7" xfId="5806"/>
    <cellStyle name="40% - Accent2 46" xfId="5807"/>
    <cellStyle name="40% - Accent2 46 2" xfId="5808"/>
    <cellStyle name="40% - Accent2 46 2 2" xfId="5809"/>
    <cellStyle name="40% - Accent2 46 2 3" xfId="5810"/>
    <cellStyle name="40% - Accent2 46 2 4" xfId="5811"/>
    <cellStyle name="40% - Accent2 46 2 5" xfId="5812"/>
    <cellStyle name="40% - Accent2 46 3" xfId="5813"/>
    <cellStyle name="40% - Accent2 46 3 2" xfId="5814"/>
    <cellStyle name="40% - Accent2 46 3 3" xfId="5815"/>
    <cellStyle name="40% - Accent2 46 3 4" xfId="5816"/>
    <cellStyle name="40% - Accent2 46 3 5" xfId="5817"/>
    <cellStyle name="40% - Accent2 46 4" xfId="5818"/>
    <cellStyle name="40% - Accent2 46 5" xfId="5819"/>
    <cellStyle name="40% - Accent2 46 6" xfId="5820"/>
    <cellStyle name="40% - Accent2 46 7" xfId="5821"/>
    <cellStyle name="40% - Accent2 47" xfId="5822"/>
    <cellStyle name="40% - Accent2 47 2" xfId="5823"/>
    <cellStyle name="40% - Accent2 47 2 2" xfId="5824"/>
    <cellStyle name="40% - Accent2 47 2 3" xfId="5825"/>
    <cellStyle name="40% - Accent2 47 2 4" xfId="5826"/>
    <cellStyle name="40% - Accent2 47 2 5" xfId="5827"/>
    <cellStyle name="40% - Accent2 47 3" xfId="5828"/>
    <cellStyle name="40% - Accent2 47 3 2" xfId="5829"/>
    <cellStyle name="40% - Accent2 47 3 3" xfId="5830"/>
    <cellStyle name="40% - Accent2 47 3 4" xfId="5831"/>
    <cellStyle name="40% - Accent2 47 3 5" xfId="5832"/>
    <cellStyle name="40% - Accent2 47 4" xfId="5833"/>
    <cellStyle name="40% - Accent2 47 5" xfId="5834"/>
    <cellStyle name="40% - Accent2 47 6" xfId="5835"/>
    <cellStyle name="40% - Accent2 47 7" xfId="5836"/>
    <cellStyle name="40% - Accent2 48" xfId="5837"/>
    <cellStyle name="40% - Accent2 48 2" xfId="5838"/>
    <cellStyle name="40% - Accent2 48 3" xfId="5839"/>
    <cellStyle name="40% - Accent2 48 4" xfId="5840"/>
    <cellStyle name="40% - Accent2 48 5" xfId="5841"/>
    <cellStyle name="40% - Accent2 49" xfId="5842"/>
    <cellStyle name="40% - Accent2 49 2" xfId="5843"/>
    <cellStyle name="40% - Accent2 49 3" xfId="5844"/>
    <cellStyle name="40% - Accent2 49 4" xfId="5845"/>
    <cellStyle name="40% - Accent2 49 5" xfId="5846"/>
    <cellStyle name="40% - Accent2 5" xfId="5847"/>
    <cellStyle name="40% - Accent2 5 10" xfId="5848"/>
    <cellStyle name="40% - Accent2 5 11" xfId="5849"/>
    <cellStyle name="40% - Accent2 5 12" xfId="5850"/>
    <cellStyle name="40% - Accent2 5 13" xfId="5851"/>
    <cellStyle name="40% - Accent2 5 14" xfId="5852"/>
    <cellStyle name="40% - Accent2 5 15" xfId="5853"/>
    <cellStyle name="40% - Accent2 5 16" xfId="5854"/>
    <cellStyle name="40% - Accent2 5 2" xfId="5855"/>
    <cellStyle name="40% - Accent2 5 3" xfId="5856"/>
    <cellStyle name="40% - Accent2 5 4" xfId="5857"/>
    <cellStyle name="40% - Accent2 5 5" xfId="5858"/>
    <cellStyle name="40% - Accent2 5 6" xfId="5859"/>
    <cellStyle name="40% - Accent2 5 7" xfId="5860"/>
    <cellStyle name="40% - Accent2 5 8" xfId="5861"/>
    <cellStyle name="40% - Accent2 5 9" xfId="5862"/>
    <cellStyle name="40% - Accent2 50" xfId="5863"/>
    <cellStyle name="40% - Accent2 50 2" xfId="5864"/>
    <cellStyle name="40% - Accent2 50 3" xfId="5865"/>
    <cellStyle name="40% - Accent2 50 4" xfId="5866"/>
    <cellStyle name="40% - Accent2 50 5" xfId="5867"/>
    <cellStyle name="40% - Accent2 51" xfId="5868"/>
    <cellStyle name="40% - Accent2 51 2" xfId="5869"/>
    <cellStyle name="40% - Accent2 51 3" xfId="5870"/>
    <cellStyle name="40% - Accent2 51 4" xfId="5871"/>
    <cellStyle name="40% - Accent2 51 5" xfId="5872"/>
    <cellStyle name="40% - Accent2 52" xfId="5873"/>
    <cellStyle name="40% - Accent2 52 2" xfId="5874"/>
    <cellStyle name="40% - Accent2 52 3" xfId="5875"/>
    <cellStyle name="40% - Accent2 52 4" xfId="5876"/>
    <cellStyle name="40% - Accent2 52 5" xfId="5877"/>
    <cellStyle name="40% - Accent2 53" xfId="5878"/>
    <cellStyle name="40% - Accent2 53 2" xfId="5879"/>
    <cellStyle name="40% - Accent2 53 3" xfId="5880"/>
    <cellStyle name="40% - Accent2 53 4" xfId="5881"/>
    <cellStyle name="40% - Accent2 53 5" xfId="5882"/>
    <cellStyle name="40% - Accent2 54" xfId="5883"/>
    <cellStyle name="40% - Accent2 54 2" xfId="5884"/>
    <cellStyle name="40% - Accent2 54 3" xfId="5885"/>
    <cellStyle name="40% - Accent2 54 4" xfId="5886"/>
    <cellStyle name="40% - Accent2 54 5" xfId="5887"/>
    <cellStyle name="40% - Accent2 55" xfId="5888"/>
    <cellStyle name="40% - Accent2 55 2" xfId="5889"/>
    <cellStyle name="40% - Accent2 55 3" xfId="5890"/>
    <cellStyle name="40% - Accent2 55 4" xfId="5891"/>
    <cellStyle name="40% - Accent2 55 5" xfId="5892"/>
    <cellStyle name="40% - Accent2 56" xfId="5893"/>
    <cellStyle name="40% - Accent2 56 2" xfId="5894"/>
    <cellStyle name="40% - Accent2 56 3" xfId="5895"/>
    <cellStyle name="40% - Accent2 56 4" xfId="5896"/>
    <cellStyle name="40% - Accent2 56 5" xfId="5897"/>
    <cellStyle name="40% - Accent2 57" xfId="5898"/>
    <cellStyle name="40% - Accent2 57 2" xfId="5899"/>
    <cellStyle name="40% - Accent2 57 3" xfId="5900"/>
    <cellStyle name="40% - Accent2 57 4" xfId="5901"/>
    <cellStyle name="40% - Accent2 57 5" xfId="5902"/>
    <cellStyle name="40% - Accent2 58" xfId="5903"/>
    <cellStyle name="40% - Accent2 58 2" xfId="5904"/>
    <cellStyle name="40% - Accent2 58 3" xfId="5905"/>
    <cellStyle name="40% - Accent2 58 4" xfId="5906"/>
    <cellStyle name="40% - Accent2 58 5" xfId="5907"/>
    <cellStyle name="40% - Accent2 59" xfId="5908"/>
    <cellStyle name="40% - Accent2 59 2" xfId="5909"/>
    <cellStyle name="40% - Accent2 59 3" xfId="5910"/>
    <cellStyle name="40% - Accent2 59 4" xfId="5911"/>
    <cellStyle name="40% - Accent2 59 5" xfId="5912"/>
    <cellStyle name="40% - Accent2 6" xfId="5913"/>
    <cellStyle name="40% - Accent2 6 10" xfId="5914"/>
    <cellStyle name="40% - Accent2 6 11" xfId="5915"/>
    <cellStyle name="40% - Accent2 6 2" xfId="5916"/>
    <cellStyle name="40% - Accent2 6 3" xfId="5917"/>
    <cellStyle name="40% - Accent2 6 4" xfId="5918"/>
    <cellStyle name="40% - Accent2 6 5" xfId="5919"/>
    <cellStyle name="40% - Accent2 6 6" xfId="5920"/>
    <cellStyle name="40% - Accent2 6 7" xfId="5921"/>
    <cellStyle name="40% - Accent2 6 8" xfId="5922"/>
    <cellStyle name="40% - Accent2 6 9" xfId="5923"/>
    <cellStyle name="40% - Accent2 60" xfId="5924"/>
    <cellStyle name="40% - Accent2 60 2" xfId="5925"/>
    <cellStyle name="40% - Accent2 60 3" xfId="5926"/>
    <cellStyle name="40% - Accent2 60 4" xfId="5927"/>
    <cellStyle name="40% - Accent2 60 5" xfId="5928"/>
    <cellStyle name="40% - Accent2 61" xfId="5929"/>
    <cellStyle name="40% - Accent2 61 2" xfId="5930"/>
    <cellStyle name="40% - Accent2 61 3" xfId="5931"/>
    <cellStyle name="40% - Accent2 61 4" xfId="5932"/>
    <cellStyle name="40% - Accent2 61 5" xfId="5933"/>
    <cellStyle name="40% - Accent2 62" xfId="5934"/>
    <cellStyle name="40% - Accent2 62 2" xfId="5935"/>
    <cellStyle name="40% - Accent2 62 3" xfId="5936"/>
    <cellStyle name="40% - Accent2 62 4" xfId="5937"/>
    <cellStyle name="40% - Accent2 62 5" xfId="5938"/>
    <cellStyle name="40% - Accent2 63" xfId="5939"/>
    <cellStyle name="40% - Accent2 63 2" xfId="5940"/>
    <cellStyle name="40% - Accent2 63 3" xfId="5941"/>
    <cellStyle name="40% - Accent2 63 4" xfId="5942"/>
    <cellStyle name="40% - Accent2 63 5" xfId="5943"/>
    <cellStyle name="40% - Accent2 64" xfId="5944"/>
    <cellStyle name="40% - Accent2 7" xfId="5945"/>
    <cellStyle name="40% - Accent2 7 10" xfId="5946"/>
    <cellStyle name="40% - Accent2 7 11" xfId="5947"/>
    <cellStyle name="40% - Accent2 7 2" xfId="5948"/>
    <cellStyle name="40% - Accent2 7 3" xfId="5949"/>
    <cellStyle name="40% - Accent2 7 4" xfId="5950"/>
    <cellStyle name="40% - Accent2 7 5" xfId="5951"/>
    <cellStyle name="40% - Accent2 7 6" xfId="5952"/>
    <cellStyle name="40% - Accent2 7 7" xfId="5953"/>
    <cellStyle name="40% - Accent2 7 8" xfId="5954"/>
    <cellStyle name="40% - Accent2 7 9" xfId="5955"/>
    <cellStyle name="40% - Accent2 8" xfId="5956"/>
    <cellStyle name="40% - Accent2 8 10" xfId="5957"/>
    <cellStyle name="40% - Accent2 8 11" xfId="5958"/>
    <cellStyle name="40% - Accent2 8 2" xfId="5959"/>
    <cellStyle name="40% - Accent2 8 3" xfId="5960"/>
    <cellStyle name="40% - Accent2 8 4" xfId="5961"/>
    <cellStyle name="40% - Accent2 8 5" xfId="5962"/>
    <cellStyle name="40% - Accent2 8 6" xfId="5963"/>
    <cellStyle name="40% - Accent2 8 7" xfId="5964"/>
    <cellStyle name="40% - Accent2 8 8" xfId="5965"/>
    <cellStyle name="40% - Accent2 8 9" xfId="5966"/>
    <cellStyle name="40% - Accent2 9" xfId="5967"/>
    <cellStyle name="40% - Accent2 9 10" xfId="5968"/>
    <cellStyle name="40% - Accent2 9 11" xfId="5969"/>
    <cellStyle name="40% - Accent2 9 2" xfId="5970"/>
    <cellStyle name="40% - Accent2 9 3" xfId="5971"/>
    <cellStyle name="40% - Accent2 9 4" xfId="5972"/>
    <cellStyle name="40% - Accent2 9 5" xfId="5973"/>
    <cellStyle name="40% - Accent2 9 6" xfId="5974"/>
    <cellStyle name="40% - Accent2 9 7" xfId="5975"/>
    <cellStyle name="40% - Accent2 9 8" xfId="5976"/>
    <cellStyle name="40% - Accent2 9 9" xfId="5977"/>
    <cellStyle name="40% - Accent3" xfId="5978" builtinId="39" customBuiltin="1"/>
    <cellStyle name="40% - Accent3 10" xfId="5979"/>
    <cellStyle name="40% - Accent3 10 10" xfId="5980"/>
    <cellStyle name="40% - Accent3 10 11" xfId="5981"/>
    <cellStyle name="40% - Accent3 10 2" xfId="5982"/>
    <cellStyle name="40% - Accent3 10 3" xfId="5983"/>
    <cellStyle name="40% - Accent3 10 4" xfId="5984"/>
    <cellStyle name="40% - Accent3 10 5" xfId="5985"/>
    <cellStyle name="40% - Accent3 10 6" xfId="5986"/>
    <cellStyle name="40% - Accent3 10 7" xfId="5987"/>
    <cellStyle name="40% - Accent3 10 8" xfId="5988"/>
    <cellStyle name="40% - Accent3 10 9" xfId="5989"/>
    <cellStyle name="40% - Accent3 11" xfId="5990"/>
    <cellStyle name="40% - Accent3 12" xfId="5991"/>
    <cellStyle name="40% - Accent3 13" xfId="5992"/>
    <cellStyle name="40% - Accent3 14" xfId="5993"/>
    <cellStyle name="40% - Accent3 15" xfId="5994"/>
    <cellStyle name="40% - Accent3 16" xfId="5995"/>
    <cellStyle name="40% - Accent3 16 2" xfId="5996"/>
    <cellStyle name="40% - Accent3 16 2 2" xfId="5997"/>
    <cellStyle name="40% - Accent3 16 2 3" xfId="5998"/>
    <cellStyle name="40% - Accent3 16 2 4" xfId="5999"/>
    <cellStyle name="40% - Accent3 16 2 5" xfId="6000"/>
    <cellStyle name="40% - Accent3 16 3" xfId="6001"/>
    <cellStyle name="40% - Accent3 16 3 2" xfId="6002"/>
    <cellStyle name="40% - Accent3 16 3 3" xfId="6003"/>
    <cellStyle name="40% - Accent3 16 3 4" xfId="6004"/>
    <cellStyle name="40% - Accent3 16 3 5" xfId="6005"/>
    <cellStyle name="40% - Accent3 16 4" xfId="6006"/>
    <cellStyle name="40% - Accent3 16 5" xfId="6007"/>
    <cellStyle name="40% - Accent3 16 6" xfId="6008"/>
    <cellStyle name="40% - Accent3 16 7" xfId="6009"/>
    <cellStyle name="40% - Accent3 17" xfId="6010"/>
    <cellStyle name="40% - Accent3 17 2" xfId="6011"/>
    <cellStyle name="40% - Accent3 17 2 2" xfId="6012"/>
    <cellStyle name="40% - Accent3 17 2 3" xfId="6013"/>
    <cellStyle name="40% - Accent3 17 2 4" xfId="6014"/>
    <cellStyle name="40% - Accent3 17 2 5" xfId="6015"/>
    <cellStyle name="40% - Accent3 17 3" xfId="6016"/>
    <cellStyle name="40% - Accent3 17 3 2" xfId="6017"/>
    <cellStyle name="40% - Accent3 17 3 3" xfId="6018"/>
    <cellStyle name="40% - Accent3 17 3 4" xfId="6019"/>
    <cellStyle name="40% - Accent3 17 3 5" xfId="6020"/>
    <cellStyle name="40% - Accent3 17 4" xfId="6021"/>
    <cellStyle name="40% - Accent3 17 5" xfId="6022"/>
    <cellStyle name="40% - Accent3 17 6" xfId="6023"/>
    <cellStyle name="40% - Accent3 17 7" xfId="6024"/>
    <cellStyle name="40% - Accent3 18" xfId="6025"/>
    <cellStyle name="40% - Accent3 18 2" xfId="6026"/>
    <cellStyle name="40% - Accent3 18 2 2" xfId="6027"/>
    <cellStyle name="40% - Accent3 18 2 3" xfId="6028"/>
    <cellStyle name="40% - Accent3 18 2 4" xfId="6029"/>
    <cellStyle name="40% - Accent3 18 2 5" xfId="6030"/>
    <cellStyle name="40% - Accent3 18 3" xfId="6031"/>
    <cellStyle name="40% - Accent3 18 3 2" xfId="6032"/>
    <cellStyle name="40% - Accent3 18 3 3" xfId="6033"/>
    <cellStyle name="40% - Accent3 18 3 4" xfId="6034"/>
    <cellStyle name="40% - Accent3 18 3 5" xfId="6035"/>
    <cellStyle name="40% - Accent3 18 4" xfId="6036"/>
    <cellStyle name="40% - Accent3 18 5" xfId="6037"/>
    <cellStyle name="40% - Accent3 18 6" xfId="6038"/>
    <cellStyle name="40% - Accent3 18 7" xfId="6039"/>
    <cellStyle name="40% - Accent3 19" xfId="6040"/>
    <cellStyle name="40% - Accent3 19 2" xfId="6041"/>
    <cellStyle name="40% - Accent3 19 2 2" xfId="6042"/>
    <cellStyle name="40% - Accent3 19 2 3" xfId="6043"/>
    <cellStyle name="40% - Accent3 19 2 4" xfId="6044"/>
    <cellStyle name="40% - Accent3 19 2 5" xfId="6045"/>
    <cellStyle name="40% - Accent3 19 3" xfId="6046"/>
    <cellStyle name="40% - Accent3 19 3 2" xfId="6047"/>
    <cellStyle name="40% - Accent3 19 3 3" xfId="6048"/>
    <cellStyle name="40% - Accent3 19 3 4" xfId="6049"/>
    <cellStyle name="40% - Accent3 19 3 5" xfId="6050"/>
    <cellStyle name="40% - Accent3 19 4" xfId="6051"/>
    <cellStyle name="40% - Accent3 19 5" xfId="6052"/>
    <cellStyle name="40% - Accent3 19 6" xfId="6053"/>
    <cellStyle name="40% - Accent3 19 7" xfId="6054"/>
    <cellStyle name="40% - Accent3 2" xfId="6055"/>
    <cellStyle name="40% - Accent3 2 10" xfId="6056"/>
    <cellStyle name="40% - Accent3 2 11" xfId="6057"/>
    <cellStyle name="40% - Accent3 2 12" xfId="6058"/>
    <cellStyle name="40% - Accent3 2 13" xfId="6059"/>
    <cellStyle name="40% - Accent3 2 14" xfId="6060"/>
    <cellStyle name="40% - Accent3 2 15" xfId="6061"/>
    <cellStyle name="40% - Accent3 2 16" xfId="6062"/>
    <cellStyle name="40% - Accent3 2 17" xfId="6063"/>
    <cellStyle name="40% - Accent3 2 18" xfId="6064"/>
    <cellStyle name="40% - Accent3 2 19" xfId="6065"/>
    <cellStyle name="40% - Accent3 2 2" xfId="6066"/>
    <cellStyle name="40% - Accent3 2 20" xfId="6067"/>
    <cellStyle name="40% - Accent3 2 21" xfId="6068"/>
    <cellStyle name="40% - Accent3 2 22" xfId="6069"/>
    <cellStyle name="40% - Accent3 2 23" xfId="6070"/>
    <cellStyle name="40% - Accent3 2 24" xfId="6071"/>
    <cellStyle name="40% - Accent3 2 25" xfId="6072"/>
    <cellStyle name="40% - Accent3 2 26" xfId="6073"/>
    <cellStyle name="40% - Accent3 2 27" xfId="6074"/>
    <cellStyle name="40% - Accent3 2 28" xfId="6075"/>
    <cellStyle name="40% - Accent3 2 29" xfId="6076"/>
    <cellStyle name="40% - Accent3 2 3" xfId="6077"/>
    <cellStyle name="40% - Accent3 2 30" xfId="6078"/>
    <cellStyle name="40% - Accent3 2 31" xfId="6079"/>
    <cellStyle name="40% - Accent3 2 32" xfId="6080"/>
    <cellStyle name="40% - Accent3 2 33" xfId="6081"/>
    <cellStyle name="40% - Accent3 2 34" xfId="6082"/>
    <cellStyle name="40% - Accent3 2 35" xfId="6083"/>
    <cellStyle name="40% - Accent3 2 35 2" xfId="6084"/>
    <cellStyle name="40% - Accent3 2 35 3" xfId="6085"/>
    <cellStyle name="40% - Accent3 2 35 4" xfId="6086"/>
    <cellStyle name="40% - Accent3 2 35 5" xfId="6087"/>
    <cellStyle name="40% - Accent3 2 36" xfId="6088"/>
    <cellStyle name="40% - Accent3 2 37" xfId="6089"/>
    <cellStyle name="40% - Accent3 2 38" xfId="6090"/>
    <cellStyle name="40% - Accent3 2 4" xfId="6091"/>
    <cellStyle name="40% - Accent3 2 5" xfId="6092"/>
    <cellStyle name="40% - Accent3 2 6" xfId="6093"/>
    <cellStyle name="40% - Accent3 2 7" xfId="6094"/>
    <cellStyle name="40% - Accent3 2 8" xfId="6095"/>
    <cellStyle name="40% - Accent3 2 8 10" xfId="6096"/>
    <cellStyle name="40% - Accent3 2 8 11" xfId="6097"/>
    <cellStyle name="40% - Accent3 2 8 2" xfId="6098"/>
    <cellStyle name="40% - Accent3 2 8 2 2" xfId="6099"/>
    <cellStyle name="40% - Accent3 2 8 2 3" xfId="6100"/>
    <cellStyle name="40% - Accent3 2 8 2 4" xfId="6101"/>
    <cellStyle name="40% - Accent3 2 8 2 5" xfId="6102"/>
    <cellStyle name="40% - Accent3 2 8 3" xfId="6103"/>
    <cellStyle name="40% - Accent3 2 8 3 2" xfId="6104"/>
    <cellStyle name="40% - Accent3 2 8 3 3" xfId="6105"/>
    <cellStyle name="40% - Accent3 2 8 3 4" xfId="6106"/>
    <cellStyle name="40% - Accent3 2 8 3 5" xfId="6107"/>
    <cellStyle name="40% - Accent3 2 8 4" xfId="6108"/>
    <cellStyle name="40% - Accent3 2 8 5" xfId="6109"/>
    <cellStyle name="40% - Accent3 2 8 6" xfId="6110"/>
    <cellStyle name="40% - Accent3 2 8 7" xfId="6111"/>
    <cellStyle name="40% - Accent3 2 8 8" xfId="6112"/>
    <cellStyle name="40% - Accent3 2 8 9" xfId="6113"/>
    <cellStyle name="40% - Accent3 2 9" xfId="6114"/>
    <cellStyle name="40% - Accent3 2 9 2" xfId="6115"/>
    <cellStyle name="40% - Accent3 20" xfId="6116"/>
    <cellStyle name="40% - Accent3 20 2" xfId="6117"/>
    <cellStyle name="40% - Accent3 20 2 2" xfId="6118"/>
    <cellStyle name="40% - Accent3 20 2 3" xfId="6119"/>
    <cellStyle name="40% - Accent3 20 2 4" xfId="6120"/>
    <cellStyle name="40% - Accent3 20 2 5" xfId="6121"/>
    <cellStyle name="40% - Accent3 20 3" xfId="6122"/>
    <cellStyle name="40% - Accent3 20 3 2" xfId="6123"/>
    <cellStyle name="40% - Accent3 20 3 3" xfId="6124"/>
    <cellStyle name="40% - Accent3 20 3 4" xfId="6125"/>
    <cellStyle name="40% - Accent3 20 3 5" xfId="6126"/>
    <cellStyle name="40% - Accent3 20 4" xfId="6127"/>
    <cellStyle name="40% - Accent3 20 5" xfId="6128"/>
    <cellStyle name="40% - Accent3 20 6" xfId="6129"/>
    <cellStyle name="40% - Accent3 20 7" xfId="6130"/>
    <cellStyle name="40% - Accent3 21" xfId="6131"/>
    <cellStyle name="40% - Accent3 21 2" xfId="6132"/>
    <cellStyle name="40% - Accent3 21 2 2" xfId="6133"/>
    <cellStyle name="40% - Accent3 21 2 3" xfId="6134"/>
    <cellStyle name="40% - Accent3 21 2 4" xfId="6135"/>
    <cellStyle name="40% - Accent3 21 2 5" xfId="6136"/>
    <cellStyle name="40% - Accent3 21 3" xfId="6137"/>
    <cellStyle name="40% - Accent3 21 3 2" xfId="6138"/>
    <cellStyle name="40% - Accent3 21 3 3" xfId="6139"/>
    <cellStyle name="40% - Accent3 21 3 4" xfId="6140"/>
    <cellStyle name="40% - Accent3 21 3 5" xfId="6141"/>
    <cellStyle name="40% - Accent3 21 4" xfId="6142"/>
    <cellStyle name="40% - Accent3 21 5" xfId="6143"/>
    <cellStyle name="40% - Accent3 21 6" xfId="6144"/>
    <cellStyle name="40% - Accent3 21 7" xfId="6145"/>
    <cellStyle name="40% - Accent3 22" xfId="6146"/>
    <cellStyle name="40% - Accent3 22 2" xfId="6147"/>
    <cellStyle name="40% - Accent3 22 2 2" xfId="6148"/>
    <cellStyle name="40% - Accent3 22 2 3" xfId="6149"/>
    <cellStyle name="40% - Accent3 22 2 4" xfId="6150"/>
    <cellStyle name="40% - Accent3 22 2 5" xfId="6151"/>
    <cellStyle name="40% - Accent3 22 3" xfId="6152"/>
    <cellStyle name="40% - Accent3 22 3 2" xfId="6153"/>
    <cellStyle name="40% - Accent3 22 3 3" xfId="6154"/>
    <cellStyle name="40% - Accent3 22 3 4" xfId="6155"/>
    <cellStyle name="40% - Accent3 22 3 5" xfId="6156"/>
    <cellStyle name="40% - Accent3 22 4" xfId="6157"/>
    <cellStyle name="40% - Accent3 22 5" xfId="6158"/>
    <cellStyle name="40% - Accent3 22 6" xfId="6159"/>
    <cellStyle name="40% - Accent3 22 7" xfId="6160"/>
    <cellStyle name="40% - Accent3 23" xfId="6161"/>
    <cellStyle name="40% - Accent3 23 2" xfId="6162"/>
    <cellStyle name="40% - Accent3 23 2 2" xfId="6163"/>
    <cellStyle name="40% - Accent3 23 2 3" xfId="6164"/>
    <cellStyle name="40% - Accent3 23 2 4" xfId="6165"/>
    <cellStyle name="40% - Accent3 23 2 5" xfId="6166"/>
    <cellStyle name="40% - Accent3 23 3" xfId="6167"/>
    <cellStyle name="40% - Accent3 23 3 2" xfId="6168"/>
    <cellStyle name="40% - Accent3 23 3 3" xfId="6169"/>
    <cellStyle name="40% - Accent3 23 3 4" xfId="6170"/>
    <cellStyle name="40% - Accent3 23 3 5" xfId="6171"/>
    <cellStyle name="40% - Accent3 23 4" xfId="6172"/>
    <cellStyle name="40% - Accent3 23 5" xfId="6173"/>
    <cellStyle name="40% - Accent3 23 6" xfId="6174"/>
    <cellStyle name="40% - Accent3 23 7" xfId="6175"/>
    <cellStyle name="40% - Accent3 24" xfId="6176"/>
    <cellStyle name="40% - Accent3 24 2" xfId="6177"/>
    <cellStyle name="40% - Accent3 24 2 2" xfId="6178"/>
    <cellStyle name="40% - Accent3 24 2 3" xfId="6179"/>
    <cellStyle name="40% - Accent3 24 2 4" xfId="6180"/>
    <cellStyle name="40% - Accent3 24 2 5" xfId="6181"/>
    <cellStyle name="40% - Accent3 24 3" xfId="6182"/>
    <cellStyle name="40% - Accent3 24 3 2" xfId="6183"/>
    <cellStyle name="40% - Accent3 24 3 3" xfId="6184"/>
    <cellStyle name="40% - Accent3 24 3 4" xfId="6185"/>
    <cellStyle name="40% - Accent3 24 3 5" xfId="6186"/>
    <cellStyle name="40% - Accent3 24 4" xfId="6187"/>
    <cellStyle name="40% - Accent3 24 5" xfId="6188"/>
    <cellStyle name="40% - Accent3 24 6" xfId="6189"/>
    <cellStyle name="40% - Accent3 24 7" xfId="6190"/>
    <cellStyle name="40% - Accent3 25" xfId="6191"/>
    <cellStyle name="40% - Accent3 25 2" xfId="6192"/>
    <cellStyle name="40% - Accent3 25 2 2" xfId="6193"/>
    <cellStyle name="40% - Accent3 25 2 3" xfId="6194"/>
    <cellStyle name="40% - Accent3 25 2 4" xfId="6195"/>
    <cellStyle name="40% - Accent3 25 2 5" xfId="6196"/>
    <cellStyle name="40% - Accent3 25 3" xfId="6197"/>
    <cellStyle name="40% - Accent3 25 3 2" xfId="6198"/>
    <cellStyle name="40% - Accent3 25 3 3" xfId="6199"/>
    <cellStyle name="40% - Accent3 25 3 4" xfId="6200"/>
    <cellStyle name="40% - Accent3 25 3 5" xfId="6201"/>
    <cellStyle name="40% - Accent3 25 4" xfId="6202"/>
    <cellStyle name="40% - Accent3 25 5" xfId="6203"/>
    <cellStyle name="40% - Accent3 25 6" xfId="6204"/>
    <cellStyle name="40% - Accent3 25 7" xfId="6205"/>
    <cellStyle name="40% - Accent3 26" xfId="6206"/>
    <cellStyle name="40% - Accent3 26 2" xfId="6207"/>
    <cellStyle name="40% - Accent3 26 2 2" xfId="6208"/>
    <cellStyle name="40% - Accent3 26 2 3" xfId="6209"/>
    <cellStyle name="40% - Accent3 26 2 4" xfId="6210"/>
    <cellStyle name="40% - Accent3 26 2 5" xfId="6211"/>
    <cellStyle name="40% - Accent3 26 3" xfId="6212"/>
    <cellStyle name="40% - Accent3 26 3 2" xfId="6213"/>
    <cellStyle name="40% - Accent3 26 3 3" xfId="6214"/>
    <cellStyle name="40% - Accent3 26 3 4" xfId="6215"/>
    <cellStyle name="40% - Accent3 26 3 5" xfId="6216"/>
    <cellStyle name="40% - Accent3 26 4" xfId="6217"/>
    <cellStyle name="40% - Accent3 26 5" xfId="6218"/>
    <cellStyle name="40% - Accent3 26 6" xfId="6219"/>
    <cellStyle name="40% - Accent3 26 7" xfId="6220"/>
    <cellStyle name="40% - Accent3 27" xfId="6221"/>
    <cellStyle name="40% - Accent3 27 2" xfId="6222"/>
    <cellStyle name="40% - Accent3 27 2 2" xfId="6223"/>
    <cellStyle name="40% - Accent3 27 2 3" xfId="6224"/>
    <cellStyle name="40% - Accent3 27 2 4" xfId="6225"/>
    <cellStyle name="40% - Accent3 27 2 5" xfId="6226"/>
    <cellStyle name="40% - Accent3 27 3" xfId="6227"/>
    <cellStyle name="40% - Accent3 27 3 2" xfId="6228"/>
    <cellStyle name="40% - Accent3 27 3 3" xfId="6229"/>
    <cellStyle name="40% - Accent3 27 3 4" xfId="6230"/>
    <cellStyle name="40% - Accent3 27 3 5" xfId="6231"/>
    <cellStyle name="40% - Accent3 27 4" xfId="6232"/>
    <cellStyle name="40% - Accent3 27 5" xfId="6233"/>
    <cellStyle name="40% - Accent3 27 6" xfId="6234"/>
    <cellStyle name="40% - Accent3 27 7" xfId="6235"/>
    <cellStyle name="40% - Accent3 28" xfId="6236"/>
    <cellStyle name="40% - Accent3 28 2" xfId="6237"/>
    <cellStyle name="40% - Accent3 28 2 2" xfId="6238"/>
    <cellStyle name="40% - Accent3 28 2 3" xfId="6239"/>
    <cellStyle name="40% - Accent3 28 2 4" xfId="6240"/>
    <cellStyle name="40% - Accent3 28 2 5" xfId="6241"/>
    <cellStyle name="40% - Accent3 28 3" xfId="6242"/>
    <cellStyle name="40% - Accent3 28 3 2" xfId="6243"/>
    <cellStyle name="40% - Accent3 28 3 3" xfId="6244"/>
    <cellStyle name="40% - Accent3 28 3 4" xfId="6245"/>
    <cellStyle name="40% - Accent3 28 3 5" xfId="6246"/>
    <cellStyle name="40% - Accent3 28 4" xfId="6247"/>
    <cellStyle name="40% - Accent3 28 5" xfId="6248"/>
    <cellStyle name="40% - Accent3 28 6" xfId="6249"/>
    <cellStyle name="40% - Accent3 28 7" xfId="6250"/>
    <cellStyle name="40% - Accent3 29" xfId="6251"/>
    <cellStyle name="40% - Accent3 29 2" xfId="6252"/>
    <cellStyle name="40% - Accent3 29 2 2" xfId="6253"/>
    <cellStyle name="40% - Accent3 29 2 3" xfId="6254"/>
    <cellStyle name="40% - Accent3 29 2 4" xfId="6255"/>
    <cellStyle name="40% - Accent3 29 2 5" xfId="6256"/>
    <cellStyle name="40% - Accent3 29 3" xfId="6257"/>
    <cellStyle name="40% - Accent3 29 3 2" xfId="6258"/>
    <cellStyle name="40% - Accent3 29 3 3" xfId="6259"/>
    <cellStyle name="40% - Accent3 29 3 4" xfId="6260"/>
    <cellStyle name="40% - Accent3 29 3 5" xfId="6261"/>
    <cellStyle name="40% - Accent3 29 4" xfId="6262"/>
    <cellStyle name="40% - Accent3 29 5" xfId="6263"/>
    <cellStyle name="40% - Accent3 29 6" xfId="6264"/>
    <cellStyle name="40% - Accent3 29 7" xfId="6265"/>
    <cellStyle name="40% - Accent3 3" xfId="6266"/>
    <cellStyle name="40% - Accent3 3 10" xfId="6267"/>
    <cellStyle name="40% - Accent3 3 11" xfId="6268"/>
    <cellStyle name="40% - Accent3 3 12" xfId="6269"/>
    <cellStyle name="40% - Accent3 3 13" xfId="6270"/>
    <cellStyle name="40% - Accent3 3 14" xfId="6271"/>
    <cellStyle name="40% - Accent3 3 15" xfId="6272"/>
    <cellStyle name="40% - Accent3 3 16" xfId="6273"/>
    <cellStyle name="40% - Accent3 3 17" xfId="6274"/>
    <cellStyle name="40% - Accent3 3 18" xfId="6275"/>
    <cellStyle name="40% - Accent3 3 19" xfId="6276"/>
    <cellStyle name="40% - Accent3 3 2" xfId="6277"/>
    <cellStyle name="40% - Accent3 3 20" xfId="6278"/>
    <cellStyle name="40% - Accent3 3 21" xfId="6279"/>
    <cellStyle name="40% - Accent3 3 22" xfId="6280"/>
    <cellStyle name="40% - Accent3 3 23" xfId="6281"/>
    <cellStyle name="40% - Accent3 3 24" xfId="6282"/>
    <cellStyle name="40% - Accent3 3 25" xfId="6283"/>
    <cellStyle name="40% - Accent3 3 26" xfId="6284"/>
    <cellStyle name="40% - Accent3 3 27" xfId="6285"/>
    <cellStyle name="40% - Accent3 3 28" xfId="6286"/>
    <cellStyle name="40% - Accent3 3 29" xfId="6287"/>
    <cellStyle name="40% - Accent3 3 3" xfId="6288"/>
    <cellStyle name="40% - Accent3 3 30" xfId="6289"/>
    <cellStyle name="40% - Accent3 3 31" xfId="6290"/>
    <cellStyle name="40% - Accent3 3 32" xfId="6291"/>
    <cellStyle name="40% - Accent3 3 33" xfId="6292"/>
    <cellStyle name="40% - Accent3 3 34" xfId="6293"/>
    <cellStyle name="40% - Accent3 3 4" xfId="6294"/>
    <cellStyle name="40% - Accent3 3 5" xfId="6295"/>
    <cellStyle name="40% - Accent3 3 6" xfId="6296"/>
    <cellStyle name="40% - Accent3 3 7" xfId="6297"/>
    <cellStyle name="40% - Accent3 3 8" xfId="6298"/>
    <cellStyle name="40% - Accent3 3 9" xfId="6299"/>
    <cellStyle name="40% - Accent3 30" xfId="6300"/>
    <cellStyle name="40% - Accent3 30 2" xfId="6301"/>
    <cellStyle name="40% - Accent3 30 2 2" xfId="6302"/>
    <cellStyle name="40% - Accent3 30 2 3" xfId="6303"/>
    <cellStyle name="40% - Accent3 30 2 4" xfId="6304"/>
    <cellStyle name="40% - Accent3 30 2 5" xfId="6305"/>
    <cellStyle name="40% - Accent3 30 3" xfId="6306"/>
    <cellStyle name="40% - Accent3 30 3 2" xfId="6307"/>
    <cellStyle name="40% - Accent3 30 3 3" xfId="6308"/>
    <cellStyle name="40% - Accent3 30 3 4" xfId="6309"/>
    <cellStyle name="40% - Accent3 30 3 5" xfId="6310"/>
    <cellStyle name="40% - Accent3 30 4" xfId="6311"/>
    <cellStyle name="40% - Accent3 30 5" xfId="6312"/>
    <cellStyle name="40% - Accent3 30 6" xfId="6313"/>
    <cellStyle name="40% - Accent3 30 7" xfId="6314"/>
    <cellStyle name="40% - Accent3 31" xfId="6315"/>
    <cellStyle name="40% - Accent3 31 2" xfId="6316"/>
    <cellStyle name="40% - Accent3 31 2 2" xfId="6317"/>
    <cellStyle name="40% - Accent3 31 2 3" xfId="6318"/>
    <cellStyle name="40% - Accent3 31 2 4" xfId="6319"/>
    <cellStyle name="40% - Accent3 31 2 5" xfId="6320"/>
    <cellStyle name="40% - Accent3 31 3" xfId="6321"/>
    <cellStyle name="40% - Accent3 31 3 2" xfId="6322"/>
    <cellStyle name="40% - Accent3 31 3 3" xfId="6323"/>
    <cellStyle name="40% - Accent3 31 3 4" xfId="6324"/>
    <cellStyle name="40% - Accent3 31 3 5" xfId="6325"/>
    <cellStyle name="40% - Accent3 31 4" xfId="6326"/>
    <cellStyle name="40% - Accent3 31 5" xfId="6327"/>
    <cellStyle name="40% - Accent3 31 6" xfId="6328"/>
    <cellStyle name="40% - Accent3 31 7" xfId="6329"/>
    <cellStyle name="40% - Accent3 32" xfId="6330"/>
    <cellStyle name="40% - Accent3 32 2" xfId="6331"/>
    <cellStyle name="40% - Accent3 32 2 2" xfId="6332"/>
    <cellStyle name="40% - Accent3 32 2 3" xfId="6333"/>
    <cellStyle name="40% - Accent3 32 2 4" xfId="6334"/>
    <cellStyle name="40% - Accent3 32 2 5" xfId="6335"/>
    <cellStyle name="40% - Accent3 32 3" xfId="6336"/>
    <cellStyle name="40% - Accent3 32 3 2" xfId="6337"/>
    <cellStyle name="40% - Accent3 32 3 3" xfId="6338"/>
    <cellStyle name="40% - Accent3 32 3 4" xfId="6339"/>
    <cellStyle name="40% - Accent3 32 3 5" xfId="6340"/>
    <cellStyle name="40% - Accent3 32 4" xfId="6341"/>
    <cellStyle name="40% - Accent3 32 5" xfId="6342"/>
    <cellStyle name="40% - Accent3 32 6" xfId="6343"/>
    <cellStyle name="40% - Accent3 32 7" xfId="6344"/>
    <cellStyle name="40% - Accent3 33" xfId="6345"/>
    <cellStyle name="40% - Accent3 33 2" xfId="6346"/>
    <cellStyle name="40% - Accent3 33 2 2" xfId="6347"/>
    <cellStyle name="40% - Accent3 33 2 3" xfId="6348"/>
    <cellStyle name="40% - Accent3 33 2 4" xfId="6349"/>
    <cellStyle name="40% - Accent3 33 2 5" xfId="6350"/>
    <cellStyle name="40% - Accent3 33 3" xfId="6351"/>
    <cellStyle name="40% - Accent3 33 3 2" xfId="6352"/>
    <cellStyle name="40% - Accent3 33 3 3" xfId="6353"/>
    <cellStyle name="40% - Accent3 33 3 4" xfId="6354"/>
    <cellStyle name="40% - Accent3 33 3 5" xfId="6355"/>
    <cellStyle name="40% - Accent3 33 4" xfId="6356"/>
    <cellStyle name="40% - Accent3 33 5" xfId="6357"/>
    <cellStyle name="40% - Accent3 33 6" xfId="6358"/>
    <cellStyle name="40% - Accent3 33 7" xfId="6359"/>
    <cellStyle name="40% - Accent3 34" xfId="6360"/>
    <cellStyle name="40% - Accent3 34 2" xfId="6361"/>
    <cellStyle name="40% - Accent3 34 2 2" xfId="6362"/>
    <cellStyle name="40% - Accent3 34 2 3" xfId="6363"/>
    <cellStyle name="40% - Accent3 34 2 4" xfId="6364"/>
    <cellStyle name="40% - Accent3 34 2 5" xfId="6365"/>
    <cellStyle name="40% - Accent3 34 3" xfId="6366"/>
    <cellStyle name="40% - Accent3 34 3 2" xfId="6367"/>
    <cellStyle name="40% - Accent3 34 3 3" xfId="6368"/>
    <cellStyle name="40% - Accent3 34 3 4" xfId="6369"/>
    <cellStyle name="40% - Accent3 34 3 5" xfId="6370"/>
    <cellStyle name="40% - Accent3 34 4" xfId="6371"/>
    <cellStyle name="40% - Accent3 34 5" xfId="6372"/>
    <cellStyle name="40% - Accent3 34 6" xfId="6373"/>
    <cellStyle name="40% - Accent3 34 7" xfId="6374"/>
    <cellStyle name="40% - Accent3 35" xfId="6375"/>
    <cellStyle name="40% - Accent3 35 2" xfId="6376"/>
    <cellStyle name="40% - Accent3 35 2 2" xfId="6377"/>
    <cellStyle name="40% - Accent3 35 2 3" xfId="6378"/>
    <cellStyle name="40% - Accent3 35 2 4" xfId="6379"/>
    <cellStyle name="40% - Accent3 35 2 5" xfId="6380"/>
    <cellStyle name="40% - Accent3 35 3" xfId="6381"/>
    <cellStyle name="40% - Accent3 35 3 2" xfId="6382"/>
    <cellStyle name="40% - Accent3 35 3 3" xfId="6383"/>
    <cellStyle name="40% - Accent3 35 3 4" xfId="6384"/>
    <cellStyle name="40% - Accent3 35 3 5" xfId="6385"/>
    <cellStyle name="40% - Accent3 35 4" xfId="6386"/>
    <cellStyle name="40% - Accent3 35 5" xfId="6387"/>
    <cellStyle name="40% - Accent3 35 6" xfId="6388"/>
    <cellStyle name="40% - Accent3 35 7" xfId="6389"/>
    <cellStyle name="40% - Accent3 36" xfId="6390"/>
    <cellStyle name="40% - Accent3 36 2" xfId="6391"/>
    <cellStyle name="40% - Accent3 36 2 2" xfId="6392"/>
    <cellStyle name="40% - Accent3 36 2 3" xfId="6393"/>
    <cellStyle name="40% - Accent3 36 2 4" xfId="6394"/>
    <cellStyle name="40% - Accent3 36 2 5" xfId="6395"/>
    <cellStyle name="40% - Accent3 36 3" xfId="6396"/>
    <cellStyle name="40% - Accent3 36 3 2" xfId="6397"/>
    <cellStyle name="40% - Accent3 36 3 3" xfId="6398"/>
    <cellStyle name="40% - Accent3 36 3 4" xfId="6399"/>
    <cellStyle name="40% - Accent3 36 3 5" xfId="6400"/>
    <cellStyle name="40% - Accent3 36 4" xfId="6401"/>
    <cellStyle name="40% - Accent3 36 5" xfId="6402"/>
    <cellStyle name="40% - Accent3 36 6" xfId="6403"/>
    <cellStyle name="40% - Accent3 36 7" xfId="6404"/>
    <cellStyle name="40% - Accent3 37" xfId="6405"/>
    <cellStyle name="40% - Accent3 37 2" xfId="6406"/>
    <cellStyle name="40% - Accent3 37 2 2" xfId="6407"/>
    <cellStyle name="40% - Accent3 37 2 3" xfId="6408"/>
    <cellStyle name="40% - Accent3 37 2 4" xfId="6409"/>
    <cellStyle name="40% - Accent3 37 2 5" xfId="6410"/>
    <cellStyle name="40% - Accent3 37 3" xfId="6411"/>
    <cellStyle name="40% - Accent3 37 3 2" xfId="6412"/>
    <cellStyle name="40% - Accent3 37 3 3" xfId="6413"/>
    <cellStyle name="40% - Accent3 37 3 4" xfId="6414"/>
    <cellStyle name="40% - Accent3 37 3 5" xfId="6415"/>
    <cellStyle name="40% - Accent3 37 4" xfId="6416"/>
    <cellStyle name="40% - Accent3 37 5" xfId="6417"/>
    <cellStyle name="40% - Accent3 37 6" xfId="6418"/>
    <cellStyle name="40% - Accent3 37 7" xfId="6419"/>
    <cellStyle name="40% - Accent3 38" xfId="6420"/>
    <cellStyle name="40% - Accent3 38 2" xfId="6421"/>
    <cellStyle name="40% - Accent3 38 2 2" xfId="6422"/>
    <cellStyle name="40% - Accent3 38 2 3" xfId="6423"/>
    <cellStyle name="40% - Accent3 38 2 4" xfId="6424"/>
    <cellStyle name="40% - Accent3 38 2 5" xfId="6425"/>
    <cellStyle name="40% - Accent3 38 3" xfId="6426"/>
    <cellStyle name="40% - Accent3 38 3 2" xfId="6427"/>
    <cellStyle name="40% - Accent3 38 3 3" xfId="6428"/>
    <cellStyle name="40% - Accent3 38 3 4" xfId="6429"/>
    <cellStyle name="40% - Accent3 38 3 5" xfId="6430"/>
    <cellStyle name="40% - Accent3 38 4" xfId="6431"/>
    <cellStyle name="40% - Accent3 38 5" xfId="6432"/>
    <cellStyle name="40% - Accent3 38 6" xfId="6433"/>
    <cellStyle name="40% - Accent3 38 7" xfId="6434"/>
    <cellStyle name="40% - Accent3 39" xfId="6435"/>
    <cellStyle name="40% - Accent3 39 2" xfId="6436"/>
    <cellStyle name="40% - Accent3 39 2 2" xfId="6437"/>
    <cellStyle name="40% - Accent3 39 2 3" xfId="6438"/>
    <cellStyle name="40% - Accent3 39 2 4" xfId="6439"/>
    <cellStyle name="40% - Accent3 39 2 5" xfId="6440"/>
    <cellStyle name="40% - Accent3 39 3" xfId="6441"/>
    <cellStyle name="40% - Accent3 39 3 2" xfId="6442"/>
    <cellStyle name="40% - Accent3 39 3 3" xfId="6443"/>
    <cellStyle name="40% - Accent3 39 3 4" xfId="6444"/>
    <cellStyle name="40% - Accent3 39 3 5" xfId="6445"/>
    <cellStyle name="40% - Accent3 39 4" xfId="6446"/>
    <cellStyle name="40% - Accent3 39 5" xfId="6447"/>
    <cellStyle name="40% - Accent3 39 6" xfId="6448"/>
    <cellStyle name="40% - Accent3 39 7" xfId="6449"/>
    <cellStyle name="40% - Accent3 4" xfId="6450"/>
    <cellStyle name="40% - Accent3 4 10" xfId="6451"/>
    <cellStyle name="40% - Accent3 4 11" xfId="6452"/>
    <cellStyle name="40% - Accent3 4 12" xfId="6453"/>
    <cellStyle name="40% - Accent3 4 13" xfId="6454"/>
    <cellStyle name="40% - Accent3 4 14" xfId="6455"/>
    <cellStyle name="40% - Accent3 4 15" xfId="6456"/>
    <cellStyle name="40% - Accent3 4 16" xfId="6457"/>
    <cellStyle name="40% - Accent3 4 17" xfId="6458"/>
    <cellStyle name="40% - Accent3 4 18" xfId="6459"/>
    <cellStyle name="40% - Accent3 4 19" xfId="6460"/>
    <cellStyle name="40% - Accent3 4 2" xfId="6461"/>
    <cellStyle name="40% - Accent3 4 20" xfId="6462"/>
    <cellStyle name="40% - Accent3 4 21" xfId="6463"/>
    <cellStyle name="40% - Accent3 4 22" xfId="6464"/>
    <cellStyle name="40% - Accent3 4 23" xfId="6465"/>
    <cellStyle name="40% - Accent3 4 24" xfId="6466"/>
    <cellStyle name="40% - Accent3 4 25" xfId="6467"/>
    <cellStyle name="40% - Accent3 4 26" xfId="6468"/>
    <cellStyle name="40% - Accent3 4 27" xfId="6469"/>
    <cellStyle name="40% - Accent3 4 28" xfId="6470"/>
    <cellStyle name="40% - Accent3 4 29" xfId="6471"/>
    <cellStyle name="40% - Accent3 4 3" xfId="6472"/>
    <cellStyle name="40% - Accent3 4 30" xfId="6473"/>
    <cellStyle name="40% - Accent3 4 31" xfId="6474"/>
    <cellStyle name="40% - Accent3 4 32" xfId="6475"/>
    <cellStyle name="40% - Accent3 4 33" xfId="6476"/>
    <cellStyle name="40% - Accent3 4 34" xfId="6477"/>
    <cellStyle name="40% - Accent3 4 4" xfId="6478"/>
    <cellStyle name="40% - Accent3 4 5" xfId="6479"/>
    <cellStyle name="40% - Accent3 4 6" xfId="6480"/>
    <cellStyle name="40% - Accent3 4 7" xfId="6481"/>
    <cellStyle name="40% - Accent3 4 8" xfId="6482"/>
    <cellStyle name="40% - Accent3 4 9" xfId="6483"/>
    <cellStyle name="40% - Accent3 40" xfId="6484"/>
    <cellStyle name="40% - Accent3 40 2" xfId="6485"/>
    <cellStyle name="40% - Accent3 40 2 2" xfId="6486"/>
    <cellStyle name="40% - Accent3 40 2 3" xfId="6487"/>
    <cellStyle name="40% - Accent3 40 2 4" xfId="6488"/>
    <cellStyle name="40% - Accent3 40 2 5" xfId="6489"/>
    <cellStyle name="40% - Accent3 40 3" xfId="6490"/>
    <cellStyle name="40% - Accent3 40 3 2" xfId="6491"/>
    <cellStyle name="40% - Accent3 40 3 3" xfId="6492"/>
    <cellStyle name="40% - Accent3 40 3 4" xfId="6493"/>
    <cellStyle name="40% - Accent3 40 3 5" xfId="6494"/>
    <cellStyle name="40% - Accent3 40 4" xfId="6495"/>
    <cellStyle name="40% - Accent3 40 5" xfId="6496"/>
    <cellStyle name="40% - Accent3 40 6" xfId="6497"/>
    <cellStyle name="40% - Accent3 40 7" xfId="6498"/>
    <cellStyle name="40% - Accent3 41" xfId="6499"/>
    <cellStyle name="40% - Accent3 41 2" xfId="6500"/>
    <cellStyle name="40% - Accent3 41 2 2" xfId="6501"/>
    <cellStyle name="40% - Accent3 41 2 3" xfId="6502"/>
    <cellStyle name="40% - Accent3 41 2 4" xfId="6503"/>
    <cellStyle name="40% - Accent3 41 2 5" xfId="6504"/>
    <cellStyle name="40% - Accent3 41 3" xfId="6505"/>
    <cellStyle name="40% - Accent3 41 3 2" xfId="6506"/>
    <cellStyle name="40% - Accent3 41 3 3" xfId="6507"/>
    <cellStyle name="40% - Accent3 41 3 4" xfId="6508"/>
    <cellStyle name="40% - Accent3 41 3 5" xfId="6509"/>
    <cellStyle name="40% - Accent3 41 4" xfId="6510"/>
    <cellStyle name="40% - Accent3 41 5" xfId="6511"/>
    <cellStyle name="40% - Accent3 41 6" xfId="6512"/>
    <cellStyle name="40% - Accent3 41 7" xfId="6513"/>
    <cellStyle name="40% - Accent3 42" xfId="6514"/>
    <cellStyle name="40% - Accent3 42 2" xfId="6515"/>
    <cellStyle name="40% - Accent3 42 2 2" xfId="6516"/>
    <cellStyle name="40% - Accent3 42 2 3" xfId="6517"/>
    <cellStyle name="40% - Accent3 42 2 4" xfId="6518"/>
    <cellStyle name="40% - Accent3 42 2 5" xfId="6519"/>
    <cellStyle name="40% - Accent3 42 3" xfId="6520"/>
    <cellStyle name="40% - Accent3 42 3 2" xfId="6521"/>
    <cellStyle name="40% - Accent3 42 3 3" xfId="6522"/>
    <cellStyle name="40% - Accent3 42 3 4" xfId="6523"/>
    <cellStyle name="40% - Accent3 42 3 5" xfId="6524"/>
    <cellStyle name="40% - Accent3 42 4" xfId="6525"/>
    <cellStyle name="40% - Accent3 42 5" xfId="6526"/>
    <cellStyle name="40% - Accent3 42 6" xfId="6527"/>
    <cellStyle name="40% - Accent3 42 7" xfId="6528"/>
    <cellStyle name="40% - Accent3 43" xfId="6529"/>
    <cellStyle name="40% - Accent3 43 2" xfId="6530"/>
    <cellStyle name="40% - Accent3 43 2 2" xfId="6531"/>
    <cellStyle name="40% - Accent3 43 2 3" xfId="6532"/>
    <cellStyle name="40% - Accent3 43 2 4" xfId="6533"/>
    <cellStyle name="40% - Accent3 43 2 5" xfId="6534"/>
    <cellStyle name="40% - Accent3 43 3" xfId="6535"/>
    <cellStyle name="40% - Accent3 43 3 2" xfId="6536"/>
    <cellStyle name="40% - Accent3 43 3 3" xfId="6537"/>
    <cellStyle name="40% - Accent3 43 3 4" xfId="6538"/>
    <cellStyle name="40% - Accent3 43 3 5" xfId="6539"/>
    <cellStyle name="40% - Accent3 43 4" xfId="6540"/>
    <cellStyle name="40% - Accent3 43 5" xfId="6541"/>
    <cellStyle name="40% - Accent3 43 6" xfId="6542"/>
    <cellStyle name="40% - Accent3 43 7" xfId="6543"/>
    <cellStyle name="40% - Accent3 44" xfId="6544"/>
    <cellStyle name="40% - Accent3 44 2" xfId="6545"/>
    <cellStyle name="40% - Accent3 44 2 2" xfId="6546"/>
    <cellStyle name="40% - Accent3 44 2 3" xfId="6547"/>
    <cellStyle name="40% - Accent3 44 2 4" xfId="6548"/>
    <cellStyle name="40% - Accent3 44 2 5" xfId="6549"/>
    <cellStyle name="40% - Accent3 44 3" xfId="6550"/>
    <cellStyle name="40% - Accent3 44 3 2" xfId="6551"/>
    <cellStyle name="40% - Accent3 44 3 3" xfId="6552"/>
    <cellStyle name="40% - Accent3 44 3 4" xfId="6553"/>
    <cellStyle name="40% - Accent3 44 3 5" xfId="6554"/>
    <cellStyle name="40% - Accent3 44 4" xfId="6555"/>
    <cellStyle name="40% - Accent3 44 5" xfId="6556"/>
    <cellStyle name="40% - Accent3 44 6" xfId="6557"/>
    <cellStyle name="40% - Accent3 44 7" xfId="6558"/>
    <cellStyle name="40% - Accent3 45" xfId="6559"/>
    <cellStyle name="40% - Accent3 45 2" xfId="6560"/>
    <cellStyle name="40% - Accent3 45 2 2" xfId="6561"/>
    <cellStyle name="40% - Accent3 45 2 3" xfId="6562"/>
    <cellStyle name="40% - Accent3 45 2 4" xfId="6563"/>
    <cellStyle name="40% - Accent3 45 2 5" xfId="6564"/>
    <cellStyle name="40% - Accent3 45 3" xfId="6565"/>
    <cellStyle name="40% - Accent3 45 3 2" xfId="6566"/>
    <cellStyle name="40% - Accent3 45 3 3" xfId="6567"/>
    <cellStyle name="40% - Accent3 45 3 4" xfId="6568"/>
    <cellStyle name="40% - Accent3 45 3 5" xfId="6569"/>
    <cellStyle name="40% - Accent3 45 4" xfId="6570"/>
    <cellStyle name="40% - Accent3 45 5" xfId="6571"/>
    <cellStyle name="40% - Accent3 45 6" xfId="6572"/>
    <cellStyle name="40% - Accent3 45 7" xfId="6573"/>
    <cellStyle name="40% - Accent3 46" xfId="6574"/>
    <cellStyle name="40% - Accent3 46 2" xfId="6575"/>
    <cellStyle name="40% - Accent3 46 2 2" xfId="6576"/>
    <cellStyle name="40% - Accent3 46 2 3" xfId="6577"/>
    <cellStyle name="40% - Accent3 46 2 4" xfId="6578"/>
    <cellStyle name="40% - Accent3 46 2 5" xfId="6579"/>
    <cellStyle name="40% - Accent3 46 3" xfId="6580"/>
    <cellStyle name="40% - Accent3 46 3 2" xfId="6581"/>
    <cellStyle name="40% - Accent3 46 3 3" xfId="6582"/>
    <cellStyle name="40% - Accent3 46 3 4" xfId="6583"/>
    <cellStyle name="40% - Accent3 46 3 5" xfId="6584"/>
    <cellStyle name="40% - Accent3 46 4" xfId="6585"/>
    <cellStyle name="40% - Accent3 46 5" xfId="6586"/>
    <cellStyle name="40% - Accent3 46 6" xfId="6587"/>
    <cellStyle name="40% - Accent3 46 7" xfId="6588"/>
    <cellStyle name="40% - Accent3 47" xfId="6589"/>
    <cellStyle name="40% - Accent3 47 2" xfId="6590"/>
    <cellStyle name="40% - Accent3 47 3" xfId="6591"/>
    <cellStyle name="40% - Accent3 47 4" xfId="6592"/>
    <cellStyle name="40% - Accent3 47 5" xfId="6593"/>
    <cellStyle name="40% - Accent3 48" xfId="6594"/>
    <cellStyle name="40% - Accent3 48 2" xfId="6595"/>
    <cellStyle name="40% - Accent3 48 3" xfId="6596"/>
    <cellStyle name="40% - Accent3 48 4" xfId="6597"/>
    <cellStyle name="40% - Accent3 48 5" xfId="6598"/>
    <cellStyle name="40% - Accent3 49" xfId="6599"/>
    <cellStyle name="40% - Accent3 49 2" xfId="6600"/>
    <cellStyle name="40% - Accent3 49 3" xfId="6601"/>
    <cellStyle name="40% - Accent3 49 4" xfId="6602"/>
    <cellStyle name="40% - Accent3 49 5" xfId="6603"/>
    <cellStyle name="40% - Accent3 5" xfId="6604"/>
    <cellStyle name="40% - Accent3 5 10" xfId="6605"/>
    <cellStyle name="40% - Accent3 5 11" xfId="6606"/>
    <cellStyle name="40% - Accent3 5 12" xfId="6607"/>
    <cellStyle name="40% - Accent3 5 13" xfId="6608"/>
    <cellStyle name="40% - Accent3 5 14" xfId="6609"/>
    <cellStyle name="40% - Accent3 5 15" xfId="6610"/>
    <cellStyle name="40% - Accent3 5 16" xfId="6611"/>
    <cellStyle name="40% - Accent3 5 2" xfId="6612"/>
    <cellStyle name="40% - Accent3 5 3" xfId="6613"/>
    <cellStyle name="40% - Accent3 5 4" xfId="6614"/>
    <cellStyle name="40% - Accent3 5 5" xfId="6615"/>
    <cellStyle name="40% - Accent3 5 6" xfId="6616"/>
    <cellStyle name="40% - Accent3 5 7" xfId="6617"/>
    <cellStyle name="40% - Accent3 5 8" xfId="6618"/>
    <cellStyle name="40% - Accent3 5 9" xfId="6619"/>
    <cellStyle name="40% - Accent3 50" xfId="6620"/>
    <cellStyle name="40% - Accent3 50 2" xfId="6621"/>
    <cellStyle name="40% - Accent3 50 3" xfId="6622"/>
    <cellStyle name="40% - Accent3 50 4" xfId="6623"/>
    <cellStyle name="40% - Accent3 50 5" xfId="6624"/>
    <cellStyle name="40% - Accent3 51" xfId="6625"/>
    <cellStyle name="40% - Accent3 51 2" xfId="6626"/>
    <cellStyle name="40% - Accent3 51 3" xfId="6627"/>
    <cellStyle name="40% - Accent3 51 4" xfId="6628"/>
    <cellStyle name="40% - Accent3 51 5" xfId="6629"/>
    <cellStyle name="40% - Accent3 52" xfId="6630"/>
    <cellStyle name="40% - Accent3 52 2" xfId="6631"/>
    <cellStyle name="40% - Accent3 52 3" xfId="6632"/>
    <cellStyle name="40% - Accent3 52 4" xfId="6633"/>
    <cellStyle name="40% - Accent3 52 5" xfId="6634"/>
    <cellStyle name="40% - Accent3 53" xfId="6635"/>
    <cellStyle name="40% - Accent3 53 2" xfId="6636"/>
    <cellStyle name="40% - Accent3 53 3" xfId="6637"/>
    <cellStyle name="40% - Accent3 53 4" xfId="6638"/>
    <cellStyle name="40% - Accent3 53 5" xfId="6639"/>
    <cellStyle name="40% - Accent3 54" xfId="6640"/>
    <cellStyle name="40% - Accent3 54 2" xfId="6641"/>
    <cellStyle name="40% - Accent3 54 3" xfId="6642"/>
    <cellStyle name="40% - Accent3 54 4" xfId="6643"/>
    <cellStyle name="40% - Accent3 54 5" xfId="6644"/>
    <cellStyle name="40% - Accent3 55" xfId="6645"/>
    <cellStyle name="40% - Accent3 55 2" xfId="6646"/>
    <cellStyle name="40% - Accent3 55 3" xfId="6647"/>
    <cellStyle name="40% - Accent3 55 4" xfId="6648"/>
    <cellStyle name="40% - Accent3 55 5" xfId="6649"/>
    <cellStyle name="40% - Accent3 56" xfId="6650"/>
    <cellStyle name="40% - Accent3 56 2" xfId="6651"/>
    <cellStyle name="40% - Accent3 56 3" xfId="6652"/>
    <cellStyle name="40% - Accent3 56 4" xfId="6653"/>
    <cellStyle name="40% - Accent3 56 5" xfId="6654"/>
    <cellStyle name="40% - Accent3 57" xfId="6655"/>
    <cellStyle name="40% - Accent3 57 2" xfId="6656"/>
    <cellStyle name="40% - Accent3 57 3" xfId="6657"/>
    <cellStyle name="40% - Accent3 57 4" xfId="6658"/>
    <cellStyle name="40% - Accent3 57 5" xfId="6659"/>
    <cellStyle name="40% - Accent3 58" xfId="6660"/>
    <cellStyle name="40% - Accent3 58 2" xfId="6661"/>
    <cellStyle name="40% - Accent3 58 3" xfId="6662"/>
    <cellStyle name="40% - Accent3 58 4" xfId="6663"/>
    <cellStyle name="40% - Accent3 58 5" xfId="6664"/>
    <cellStyle name="40% - Accent3 59" xfId="6665"/>
    <cellStyle name="40% - Accent3 59 2" xfId="6666"/>
    <cellStyle name="40% - Accent3 59 3" xfId="6667"/>
    <cellStyle name="40% - Accent3 59 4" xfId="6668"/>
    <cellStyle name="40% - Accent3 59 5" xfId="6669"/>
    <cellStyle name="40% - Accent3 6" xfId="6670"/>
    <cellStyle name="40% - Accent3 6 10" xfId="6671"/>
    <cellStyle name="40% - Accent3 6 11" xfId="6672"/>
    <cellStyle name="40% - Accent3 6 2" xfId="6673"/>
    <cellStyle name="40% - Accent3 6 3" xfId="6674"/>
    <cellStyle name="40% - Accent3 6 4" xfId="6675"/>
    <cellStyle name="40% - Accent3 6 5" xfId="6676"/>
    <cellStyle name="40% - Accent3 6 6" xfId="6677"/>
    <cellStyle name="40% - Accent3 6 7" xfId="6678"/>
    <cellStyle name="40% - Accent3 6 8" xfId="6679"/>
    <cellStyle name="40% - Accent3 6 9" xfId="6680"/>
    <cellStyle name="40% - Accent3 60" xfId="6681"/>
    <cellStyle name="40% - Accent3 60 2" xfId="6682"/>
    <cellStyle name="40% - Accent3 60 3" xfId="6683"/>
    <cellStyle name="40% - Accent3 60 4" xfId="6684"/>
    <cellStyle name="40% - Accent3 60 5" xfId="6685"/>
    <cellStyle name="40% - Accent3 61" xfId="6686"/>
    <cellStyle name="40% - Accent3 61 2" xfId="6687"/>
    <cellStyle name="40% - Accent3 61 3" xfId="6688"/>
    <cellStyle name="40% - Accent3 61 4" xfId="6689"/>
    <cellStyle name="40% - Accent3 61 5" xfId="6690"/>
    <cellStyle name="40% - Accent3 62" xfId="6691"/>
    <cellStyle name="40% - Accent3 62 2" xfId="6692"/>
    <cellStyle name="40% - Accent3 62 3" xfId="6693"/>
    <cellStyle name="40% - Accent3 62 4" xfId="6694"/>
    <cellStyle name="40% - Accent3 62 5" xfId="6695"/>
    <cellStyle name="40% - Accent3 63" xfId="6696"/>
    <cellStyle name="40% - Accent3 7" xfId="6697"/>
    <cellStyle name="40% - Accent3 7 10" xfId="6698"/>
    <cellStyle name="40% - Accent3 7 11" xfId="6699"/>
    <cellStyle name="40% - Accent3 7 2" xfId="6700"/>
    <cellStyle name="40% - Accent3 7 3" xfId="6701"/>
    <cellStyle name="40% - Accent3 7 4" xfId="6702"/>
    <cellStyle name="40% - Accent3 7 5" xfId="6703"/>
    <cellStyle name="40% - Accent3 7 6" xfId="6704"/>
    <cellStyle name="40% - Accent3 7 7" xfId="6705"/>
    <cellStyle name="40% - Accent3 7 8" xfId="6706"/>
    <cellStyle name="40% - Accent3 7 9" xfId="6707"/>
    <cellStyle name="40% - Accent3 8" xfId="6708"/>
    <cellStyle name="40% - Accent3 8 10" xfId="6709"/>
    <cellStyle name="40% - Accent3 8 11" xfId="6710"/>
    <cellStyle name="40% - Accent3 8 2" xfId="6711"/>
    <cellStyle name="40% - Accent3 8 3" xfId="6712"/>
    <cellStyle name="40% - Accent3 8 4" xfId="6713"/>
    <cellStyle name="40% - Accent3 8 5" xfId="6714"/>
    <cellStyle name="40% - Accent3 8 6" xfId="6715"/>
    <cellStyle name="40% - Accent3 8 7" xfId="6716"/>
    <cellStyle name="40% - Accent3 8 8" xfId="6717"/>
    <cellStyle name="40% - Accent3 8 9" xfId="6718"/>
    <cellStyle name="40% - Accent3 9" xfId="6719"/>
    <cellStyle name="40% - Accent3 9 10" xfId="6720"/>
    <cellStyle name="40% - Accent3 9 11" xfId="6721"/>
    <cellStyle name="40% - Accent3 9 2" xfId="6722"/>
    <cellStyle name="40% - Accent3 9 3" xfId="6723"/>
    <cellStyle name="40% - Accent3 9 4" xfId="6724"/>
    <cellStyle name="40% - Accent3 9 5" xfId="6725"/>
    <cellStyle name="40% - Accent3 9 6" xfId="6726"/>
    <cellStyle name="40% - Accent3 9 7" xfId="6727"/>
    <cellStyle name="40% - Accent3 9 8" xfId="6728"/>
    <cellStyle name="40% - Accent3 9 9" xfId="6729"/>
    <cellStyle name="40% - Accent4" xfId="6730" builtinId="43" customBuiltin="1"/>
    <cellStyle name="40% - Accent4 10" xfId="6731"/>
    <cellStyle name="40% - Accent4 10 10" xfId="6732"/>
    <cellStyle name="40% - Accent4 10 11" xfId="6733"/>
    <cellStyle name="40% - Accent4 10 2" xfId="6734"/>
    <cellStyle name="40% - Accent4 10 3" xfId="6735"/>
    <cellStyle name="40% - Accent4 10 4" xfId="6736"/>
    <cellStyle name="40% - Accent4 10 5" xfId="6737"/>
    <cellStyle name="40% - Accent4 10 6" xfId="6738"/>
    <cellStyle name="40% - Accent4 10 7" xfId="6739"/>
    <cellStyle name="40% - Accent4 10 8" xfId="6740"/>
    <cellStyle name="40% - Accent4 10 9" xfId="6741"/>
    <cellStyle name="40% - Accent4 11" xfId="6742"/>
    <cellStyle name="40% - Accent4 12" xfId="6743"/>
    <cellStyle name="40% - Accent4 13" xfId="6744"/>
    <cellStyle name="40% - Accent4 14" xfId="6745"/>
    <cellStyle name="40% - Accent4 15" xfId="6746"/>
    <cellStyle name="40% - Accent4 16" xfId="6747"/>
    <cellStyle name="40% - Accent4 16 2" xfId="6748"/>
    <cellStyle name="40% - Accent4 16 2 2" xfId="6749"/>
    <cellStyle name="40% - Accent4 16 2 3" xfId="6750"/>
    <cellStyle name="40% - Accent4 16 2 4" xfId="6751"/>
    <cellStyle name="40% - Accent4 16 2 5" xfId="6752"/>
    <cellStyle name="40% - Accent4 16 3" xfId="6753"/>
    <cellStyle name="40% - Accent4 16 3 2" xfId="6754"/>
    <cellStyle name="40% - Accent4 16 3 3" xfId="6755"/>
    <cellStyle name="40% - Accent4 16 3 4" xfId="6756"/>
    <cellStyle name="40% - Accent4 16 3 5" xfId="6757"/>
    <cellStyle name="40% - Accent4 16 4" xfId="6758"/>
    <cellStyle name="40% - Accent4 16 5" xfId="6759"/>
    <cellStyle name="40% - Accent4 16 6" xfId="6760"/>
    <cellStyle name="40% - Accent4 16 7" xfId="6761"/>
    <cellStyle name="40% - Accent4 17" xfId="6762"/>
    <cellStyle name="40% - Accent4 17 2" xfId="6763"/>
    <cellStyle name="40% - Accent4 17 2 2" xfId="6764"/>
    <cellStyle name="40% - Accent4 17 2 3" xfId="6765"/>
    <cellStyle name="40% - Accent4 17 2 4" xfId="6766"/>
    <cellStyle name="40% - Accent4 17 2 5" xfId="6767"/>
    <cellStyle name="40% - Accent4 17 3" xfId="6768"/>
    <cellStyle name="40% - Accent4 17 3 2" xfId="6769"/>
    <cellStyle name="40% - Accent4 17 3 3" xfId="6770"/>
    <cellStyle name="40% - Accent4 17 3 4" xfId="6771"/>
    <cellStyle name="40% - Accent4 17 3 5" xfId="6772"/>
    <cellStyle name="40% - Accent4 17 4" xfId="6773"/>
    <cellStyle name="40% - Accent4 17 5" xfId="6774"/>
    <cellStyle name="40% - Accent4 17 6" xfId="6775"/>
    <cellStyle name="40% - Accent4 17 7" xfId="6776"/>
    <cellStyle name="40% - Accent4 18" xfId="6777"/>
    <cellStyle name="40% - Accent4 18 2" xfId="6778"/>
    <cellStyle name="40% - Accent4 18 2 2" xfId="6779"/>
    <cellStyle name="40% - Accent4 18 2 3" xfId="6780"/>
    <cellStyle name="40% - Accent4 18 2 4" xfId="6781"/>
    <cellStyle name="40% - Accent4 18 2 5" xfId="6782"/>
    <cellStyle name="40% - Accent4 18 3" xfId="6783"/>
    <cellStyle name="40% - Accent4 18 3 2" xfId="6784"/>
    <cellStyle name="40% - Accent4 18 3 3" xfId="6785"/>
    <cellStyle name="40% - Accent4 18 3 4" xfId="6786"/>
    <cellStyle name="40% - Accent4 18 3 5" xfId="6787"/>
    <cellStyle name="40% - Accent4 18 4" xfId="6788"/>
    <cellStyle name="40% - Accent4 18 5" xfId="6789"/>
    <cellStyle name="40% - Accent4 18 6" xfId="6790"/>
    <cellStyle name="40% - Accent4 18 7" xfId="6791"/>
    <cellStyle name="40% - Accent4 19" xfId="6792"/>
    <cellStyle name="40% - Accent4 19 2" xfId="6793"/>
    <cellStyle name="40% - Accent4 19 2 2" xfId="6794"/>
    <cellStyle name="40% - Accent4 19 2 3" xfId="6795"/>
    <cellStyle name="40% - Accent4 19 2 4" xfId="6796"/>
    <cellStyle name="40% - Accent4 19 2 5" xfId="6797"/>
    <cellStyle name="40% - Accent4 19 3" xfId="6798"/>
    <cellStyle name="40% - Accent4 19 3 2" xfId="6799"/>
    <cellStyle name="40% - Accent4 19 3 3" xfId="6800"/>
    <cellStyle name="40% - Accent4 19 3 4" xfId="6801"/>
    <cellStyle name="40% - Accent4 19 3 5" xfId="6802"/>
    <cellStyle name="40% - Accent4 19 4" xfId="6803"/>
    <cellStyle name="40% - Accent4 19 5" xfId="6804"/>
    <cellStyle name="40% - Accent4 19 6" xfId="6805"/>
    <cellStyle name="40% - Accent4 19 7" xfId="6806"/>
    <cellStyle name="40% - Accent4 2" xfId="6807"/>
    <cellStyle name="40% - Accent4 2 10" xfId="6808"/>
    <cellStyle name="40% - Accent4 2 11" xfId="6809"/>
    <cellStyle name="40% - Accent4 2 12" xfId="6810"/>
    <cellStyle name="40% - Accent4 2 13" xfId="6811"/>
    <cellStyle name="40% - Accent4 2 14" xfId="6812"/>
    <cellStyle name="40% - Accent4 2 15" xfId="6813"/>
    <cellStyle name="40% - Accent4 2 16" xfId="6814"/>
    <cellStyle name="40% - Accent4 2 17" xfId="6815"/>
    <cellStyle name="40% - Accent4 2 18" xfId="6816"/>
    <cellStyle name="40% - Accent4 2 19" xfId="6817"/>
    <cellStyle name="40% - Accent4 2 2" xfId="6818"/>
    <cellStyle name="40% - Accent4 2 20" xfId="6819"/>
    <cellStyle name="40% - Accent4 2 21" xfId="6820"/>
    <cellStyle name="40% - Accent4 2 22" xfId="6821"/>
    <cellStyle name="40% - Accent4 2 23" xfId="6822"/>
    <cellStyle name="40% - Accent4 2 24" xfId="6823"/>
    <cellStyle name="40% - Accent4 2 25" xfId="6824"/>
    <cellStyle name="40% - Accent4 2 26" xfId="6825"/>
    <cellStyle name="40% - Accent4 2 27" xfId="6826"/>
    <cellStyle name="40% - Accent4 2 28" xfId="6827"/>
    <cellStyle name="40% - Accent4 2 29" xfId="6828"/>
    <cellStyle name="40% - Accent4 2 3" xfId="6829"/>
    <cellStyle name="40% - Accent4 2 30" xfId="6830"/>
    <cellStyle name="40% - Accent4 2 31" xfId="6831"/>
    <cellStyle name="40% - Accent4 2 32" xfId="6832"/>
    <cellStyle name="40% - Accent4 2 33" xfId="6833"/>
    <cellStyle name="40% - Accent4 2 34" xfId="6834"/>
    <cellStyle name="40% - Accent4 2 35" xfId="6835"/>
    <cellStyle name="40% - Accent4 2 35 2" xfId="6836"/>
    <cellStyle name="40% - Accent4 2 35 3" xfId="6837"/>
    <cellStyle name="40% - Accent4 2 35 4" xfId="6838"/>
    <cellStyle name="40% - Accent4 2 35 5" xfId="6839"/>
    <cellStyle name="40% - Accent4 2 36" xfId="6840"/>
    <cellStyle name="40% - Accent4 2 37" xfId="6841"/>
    <cellStyle name="40% - Accent4 2 38" xfId="6842"/>
    <cellStyle name="40% - Accent4 2 4" xfId="6843"/>
    <cellStyle name="40% - Accent4 2 5" xfId="6844"/>
    <cellStyle name="40% - Accent4 2 6" xfId="6845"/>
    <cellStyle name="40% - Accent4 2 7" xfId="6846"/>
    <cellStyle name="40% - Accent4 2 8" xfId="6847"/>
    <cellStyle name="40% - Accent4 2 8 10" xfId="6848"/>
    <cellStyle name="40% - Accent4 2 8 11" xfId="6849"/>
    <cellStyle name="40% - Accent4 2 8 2" xfId="6850"/>
    <cellStyle name="40% - Accent4 2 8 2 2" xfId="6851"/>
    <cellStyle name="40% - Accent4 2 8 2 3" xfId="6852"/>
    <cellStyle name="40% - Accent4 2 8 2 4" xfId="6853"/>
    <cellStyle name="40% - Accent4 2 8 2 5" xfId="6854"/>
    <cellStyle name="40% - Accent4 2 8 3" xfId="6855"/>
    <cellStyle name="40% - Accent4 2 8 3 2" xfId="6856"/>
    <cellStyle name="40% - Accent4 2 8 3 3" xfId="6857"/>
    <cellStyle name="40% - Accent4 2 8 3 4" xfId="6858"/>
    <cellStyle name="40% - Accent4 2 8 3 5" xfId="6859"/>
    <cellStyle name="40% - Accent4 2 8 4" xfId="6860"/>
    <cellStyle name="40% - Accent4 2 8 5" xfId="6861"/>
    <cellStyle name="40% - Accent4 2 8 6" xfId="6862"/>
    <cellStyle name="40% - Accent4 2 8 7" xfId="6863"/>
    <cellStyle name="40% - Accent4 2 8 8" xfId="6864"/>
    <cellStyle name="40% - Accent4 2 8 9" xfId="6865"/>
    <cellStyle name="40% - Accent4 2 9" xfId="6866"/>
    <cellStyle name="40% - Accent4 2 9 2" xfId="6867"/>
    <cellStyle name="40% - Accent4 20" xfId="6868"/>
    <cellStyle name="40% - Accent4 20 2" xfId="6869"/>
    <cellStyle name="40% - Accent4 20 2 2" xfId="6870"/>
    <cellStyle name="40% - Accent4 20 2 3" xfId="6871"/>
    <cellStyle name="40% - Accent4 20 2 4" xfId="6872"/>
    <cellStyle name="40% - Accent4 20 2 5" xfId="6873"/>
    <cellStyle name="40% - Accent4 20 3" xfId="6874"/>
    <cellStyle name="40% - Accent4 20 3 2" xfId="6875"/>
    <cellStyle name="40% - Accent4 20 3 3" xfId="6876"/>
    <cellStyle name="40% - Accent4 20 3 4" xfId="6877"/>
    <cellStyle name="40% - Accent4 20 3 5" xfId="6878"/>
    <cellStyle name="40% - Accent4 20 4" xfId="6879"/>
    <cellStyle name="40% - Accent4 20 5" xfId="6880"/>
    <cellStyle name="40% - Accent4 20 6" xfId="6881"/>
    <cellStyle name="40% - Accent4 20 7" xfId="6882"/>
    <cellStyle name="40% - Accent4 21" xfId="6883"/>
    <cellStyle name="40% - Accent4 21 2" xfId="6884"/>
    <cellStyle name="40% - Accent4 21 2 2" xfId="6885"/>
    <cellStyle name="40% - Accent4 21 2 3" xfId="6886"/>
    <cellStyle name="40% - Accent4 21 2 4" xfId="6887"/>
    <cellStyle name="40% - Accent4 21 2 5" xfId="6888"/>
    <cellStyle name="40% - Accent4 21 3" xfId="6889"/>
    <cellStyle name="40% - Accent4 21 3 2" xfId="6890"/>
    <cellStyle name="40% - Accent4 21 3 3" xfId="6891"/>
    <cellStyle name="40% - Accent4 21 3 4" xfId="6892"/>
    <cellStyle name="40% - Accent4 21 3 5" xfId="6893"/>
    <cellStyle name="40% - Accent4 21 4" xfId="6894"/>
    <cellStyle name="40% - Accent4 21 5" xfId="6895"/>
    <cellStyle name="40% - Accent4 21 6" xfId="6896"/>
    <cellStyle name="40% - Accent4 21 7" xfId="6897"/>
    <cellStyle name="40% - Accent4 22" xfId="6898"/>
    <cellStyle name="40% - Accent4 22 2" xfId="6899"/>
    <cellStyle name="40% - Accent4 22 2 2" xfId="6900"/>
    <cellStyle name="40% - Accent4 22 2 3" xfId="6901"/>
    <cellStyle name="40% - Accent4 22 2 4" xfId="6902"/>
    <cellStyle name="40% - Accent4 22 2 5" xfId="6903"/>
    <cellStyle name="40% - Accent4 22 3" xfId="6904"/>
    <cellStyle name="40% - Accent4 22 3 2" xfId="6905"/>
    <cellStyle name="40% - Accent4 22 3 3" xfId="6906"/>
    <cellStyle name="40% - Accent4 22 3 4" xfId="6907"/>
    <cellStyle name="40% - Accent4 22 3 5" xfId="6908"/>
    <cellStyle name="40% - Accent4 22 4" xfId="6909"/>
    <cellStyle name="40% - Accent4 22 5" xfId="6910"/>
    <cellStyle name="40% - Accent4 22 6" xfId="6911"/>
    <cellStyle name="40% - Accent4 22 7" xfId="6912"/>
    <cellStyle name="40% - Accent4 23" xfId="6913"/>
    <cellStyle name="40% - Accent4 23 2" xfId="6914"/>
    <cellStyle name="40% - Accent4 23 2 2" xfId="6915"/>
    <cellStyle name="40% - Accent4 23 2 3" xfId="6916"/>
    <cellStyle name="40% - Accent4 23 2 4" xfId="6917"/>
    <cellStyle name="40% - Accent4 23 2 5" xfId="6918"/>
    <cellStyle name="40% - Accent4 23 3" xfId="6919"/>
    <cellStyle name="40% - Accent4 23 3 2" xfId="6920"/>
    <cellStyle name="40% - Accent4 23 3 3" xfId="6921"/>
    <cellStyle name="40% - Accent4 23 3 4" xfId="6922"/>
    <cellStyle name="40% - Accent4 23 3 5" xfId="6923"/>
    <cellStyle name="40% - Accent4 23 4" xfId="6924"/>
    <cellStyle name="40% - Accent4 23 5" xfId="6925"/>
    <cellStyle name="40% - Accent4 23 6" xfId="6926"/>
    <cellStyle name="40% - Accent4 23 7" xfId="6927"/>
    <cellStyle name="40% - Accent4 24" xfId="6928"/>
    <cellStyle name="40% - Accent4 24 2" xfId="6929"/>
    <cellStyle name="40% - Accent4 24 2 2" xfId="6930"/>
    <cellStyle name="40% - Accent4 24 2 3" xfId="6931"/>
    <cellStyle name="40% - Accent4 24 2 4" xfId="6932"/>
    <cellStyle name="40% - Accent4 24 2 5" xfId="6933"/>
    <cellStyle name="40% - Accent4 24 3" xfId="6934"/>
    <cellStyle name="40% - Accent4 24 3 2" xfId="6935"/>
    <cellStyle name="40% - Accent4 24 3 3" xfId="6936"/>
    <cellStyle name="40% - Accent4 24 3 4" xfId="6937"/>
    <cellStyle name="40% - Accent4 24 3 5" xfId="6938"/>
    <cellStyle name="40% - Accent4 24 4" xfId="6939"/>
    <cellStyle name="40% - Accent4 24 5" xfId="6940"/>
    <cellStyle name="40% - Accent4 24 6" xfId="6941"/>
    <cellStyle name="40% - Accent4 24 7" xfId="6942"/>
    <cellStyle name="40% - Accent4 25" xfId="6943"/>
    <cellStyle name="40% - Accent4 25 2" xfId="6944"/>
    <cellStyle name="40% - Accent4 25 2 2" xfId="6945"/>
    <cellStyle name="40% - Accent4 25 2 3" xfId="6946"/>
    <cellStyle name="40% - Accent4 25 2 4" xfId="6947"/>
    <cellStyle name="40% - Accent4 25 2 5" xfId="6948"/>
    <cellStyle name="40% - Accent4 25 3" xfId="6949"/>
    <cellStyle name="40% - Accent4 25 3 2" xfId="6950"/>
    <cellStyle name="40% - Accent4 25 3 3" xfId="6951"/>
    <cellStyle name="40% - Accent4 25 3 4" xfId="6952"/>
    <cellStyle name="40% - Accent4 25 3 5" xfId="6953"/>
    <cellStyle name="40% - Accent4 25 4" xfId="6954"/>
    <cellStyle name="40% - Accent4 25 5" xfId="6955"/>
    <cellStyle name="40% - Accent4 25 6" xfId="6956"/>
    <cellStyle name="40% - Accent4 25 7" xfId="6957"/>
    <cellStyle name="40% - Accent4 26" xfId="6958"/>
    <cellStyle name="40% - Accent4 26 2" xfId="6959"/>
    <cellStyle name="40% - Accent4 26 2 2" xfId="6960"/>
    <cellStyle name="40% - Accent4 26 2 3" xfId="6961"/>
    <cellStyle name="40% - Accent4 26 2 4" xfId="6962"/>
    <cellStyle name="40% - Accent4 26 2 5" xfId="6963"/>
    <cellStyle name="40% - Accent4 26 3" xfId="6964"/>
    <cellStyle name="40% - Accent4 26 3 2" xfId="6965"/>
    <cellStyle name="40% - Accent4 26 3 3" xfId="6966"/>
    <cellStyle name="40% - Accent4 26 3 4" xfId="6967"/>
    <cellStyle name="40% - Accent4 26 3 5" xfId="6968"/>
    <cellStyle name="40% - Accent4 26 4" xfId="6969"/>
    <cellStyle name="40% - Accent4 26 5" xfId="6970"/>
    <cellStyle name="40% - Accent4 26 6" xfId="6971"/>
    <cellStyle name="40% - Accent4 26 7" xfId="6972"/>
    <cellStyle name="40% - Accent4 27" xfId="6973"/>
    <cellStyle name="40% - Accent4 27 2" xfId="6974"/>
    <cellStyle name="40% - Accent4 27 2 2" xfId="6975"/>
    <cellStyle name="40% - Accent4 27 2 3" xfId="6976"/>
    <cellStyle name="40% - Accent4 27 2 4" xfId="6977"/>
    <cellStyle name="40% - Accent4 27 2 5" xfId="6978"/>
    <cellStyle name="40% - Accent4 27 3" xfId="6979"/>
    <cellStyle name="40% - Accent4 27 3 2" xfId="6980"/>
    <cellStyle name="40% - Accent4 27 3 3" xfId="6981"/>
    <cellStyle name="40% - Accent4 27 3 4" xfId="6982"/>
    <cellStyle name="40% - Accent4 27 3 5" xfId="6983"/>
    <cellStyle name="40% - Accent4 27 4" xfId="6984"/>
    <cellStyle name="40% - Accent4 27 5" xfId="6985"/>
    <cellStyle name="40% - Accent4 27 6" xfId="6986"/>
    <cellStyle name="40% - Accent4 27 7" xfId="6987"/>
    <cellStyle name="40% - Accent4 28" xfId="6988"/>
    <cellStyle name="40% - Accent4 28 2" xfId="6989"/>
    <cellStyle name="40% - Accent4 28 2 2" xfId="6990"/>
    <cellStyle name="40% - Accent4 28 2 3" xfId="6991"/>
    <cellStyle name="40% - Accent4 28 2 4" xfId="6992"/>
    <cellStyle name="40% - Accent4 28 2 5" xfId="6993"/>
    <cellStyle name="40% - Accent4 28 3" xfId="6994"/>
    <cellStyle name="40% - Accent4 28 3 2" xfId="6995"/>
    <cellStyle name="40% - Accent4 28 3 3" xfId="6996"/>
    <cellStyle name="40% - Accent4 28 3 4" xfId="6997"/>
    <cellStyle name="40% - Accent4 28 3 5" xfId="6998"/>
    <cellStyle name="40% - Accent4 28 4" xfId="6999"/>
    <cellStyle name="40% - Accent4 28 5" xfId="7000"/>
    <cellStyle name="40% - Accent4 28 6" xfId="7001"/>
    <cellStyle name="40% - Accent4 28 7" xfId="7002"/>
    <cellStyle name="40% - Accent4 29" xfId="7003"/>
    <cellStyle name="40% - Accent4 29 2" xfId="7004"/>
    <cellStyle name="40% - Accent4 29 2 2" xfId="7005"/>
    <cellStyle name="40% - Accent4 29 2 3" xfId="7006"/>
    <cellStyle name="40% - Accent4 29 2 4" xfId="7007"/>
    <cellStyle name="40% - Accent4 29 2 5" xfId="7008"/>
    <cellStyle name="40% - Accent4 29 3" xfId="7009"/>
    <cellStyle name="40% - Accent4 29 3 2" xfId="7010"/>
    <cellStyle name="40% - Accent4 29 3 3" xfId="7011"/>
    <cellStyle name="40% - Accent4 29 3 4" xfId="7012"/>
    <cellStyle name="40% - Accent4 29 3 5" xfId="7013"/>
    <cellStyle name="40% - Accent4 29 4" xfId="7014"/>
    <cellStyle name="40% - Accent4 29 5" xfId="7015"/>
    <cellStyle name="40% - Accent4 29 6" xfId="7016"/>
    <cellStyle name="40% - Accent4 29 7" xfId="7017"/>
    <cellStyle name="40% - Accent4 3" xfId="7018"/>
    <cellStyle name="40% - Accent4 3 10" xfId="7019"/>
    <cellStyle name="40% - Accent4 3 11" xfId="7020"/>
    <cellStyle name="40% - Accent4 3 12" xfId="7021"/>
    <cellStyle name="40% - Accent4 3 13" xfId="7022"/>
    <cellStyle name="40% - Accent4 3 14" xfId="7023"/>
    <cellStyle name="40% - Accent4 3 15" xfId="7024"/>
    <cellStyle name="40% - Accent4 3 16" xfId="7025"/>
    <cellStyle name="40% - Accent4 3 17" xfId="7026"/>
    <cellStyle name="40% - Accent4 3 18" xfId="7027"/>
    <cellStyle name="40% - Accent4 3 19" xfId="7028"/>
    <cellStyle name="40% - Accent4 3 2" xfId="7029"/>
    <cellStyle name="40% - Accent4 3 20" xfId="7030"/>
    <cellStyle name="40% - Accent4 3 21" xfId="7031"/>
    <cellStyle name="40% - Accent4 3 22" xfId="7032"/>
    <cellStyle name="40% - Accent4 3 23" xfId="7033"/>
    <cellStyle name="40% - Accent4 3 24" xfId="7034"/>
    <cellStyle name="40% - Accent4 3 25" xfId="7035"/>
    <cellStyle name="40% - Accent4 3 26" xfId="7036"/>
    <cellStyle name="40% - Accent4 3 27" xfId="7037"/>
    <cellStyle name="40% - Accent4 3 28" xfId="7038"/>
    <cellStyle name="40% - Accent4 3 29" xfId="7039"/>
    <cellStyle name="40% - Accent4 3 3" xfId="7040"/>
    <cellStyle name="40% - Accent4 3 30" xfId="7041"/>
    <cellStyle name="40% - Accent4 3 31" xfId="7042"/>
    <cellStyle name="40% - Accent4 3 32" xfId="7043"/>
    <cellStyle name="40% - Accent4 3 33" xfId="7044"/>
    <cellStyle name="40% - Accent4 3 34" xfId="7045"/>
    <cellStyle name="40% - Accent4 3 4" xfId="7046"/>
    <cellStyle name="40% - Accent4 3 5" xfId="7047"/>
    <cellStyle name="40% - Accent4 3 6" xfId="7048"/>
    <cellStyle name="40% - Accent4 3 7" xfId="7049"/>
    <cellStyle name="40% - Accent4 3 8" xfId="7050"/>
    <cellStyle name="40% - Accent4 3 9" xfId="7051"/>
    <cellStyle name="40% - Accent4 30" xfId="7052"/>
    <cellStyle name="40% - Accent4 30 2" xfId="7053"/>
    <cellStyle name="40% - Accent4 30 2 2" xfId="7054"/>
    <cellStyle name="40% - Accent4 30 2 3" xfId="7055"/>
    <cellStyle name="40% - Accent4 30 2 4" xfId="7056"/>
    <cellStyle name="40% - Accent4 30 2 5" xfId="7057"/>
    <cellStyle name="40% - Accent4 30 3" xfId="7058"/>
    <cellStyle name="40% - Accent4 30 3 2" xfId="7059"/>
    <cellStyle name="40% - Accent4 30 3 3" xfId="7060"/>
    <cellStyle name="40% - Accent4 30 3 4" xfId="7061"/>
    <cellStyle name="40% - Accent4 30 3 5" xfId="7062"/>
    <cellStyle name="40% - Accent4 30 4" xfId="7063"/>
    <cellStyle name="40% - Accent4 30 5" xfId="7064"/>
    <cellStyle name="40% - Accent4 30 6" xfId="7065"/>
    <cellStyle name="40% - Accent4 30 7" xfId="7066"/>
    <cellStyle name="40% - Accent4 31" xfId="7067"/>
    <cellStyle name="40% - Accent4 31 2" xfId="7068"/>
    <cellStyle name="40% - Accent4 31 2 2" xfId="7069"/>
    <cellStyle name="40% - Accent4 31 2 3" xfId="7070"/>
    <cellStyle name="40% - Accent4 31 2 4" xfId="7071"/>
    <cellStyle name="40% - Accent4 31 2 5" xfId="7072"/>
    <cellStyle name="40% - Accent4 31 3" xfId="7073"/>
    <cellStyle name="40% - Accent4 31 3 2" xfId="7074"/>
    <cellStyle name="40% - Accent4 31 3 3" xfId="7075"/>
    <cellStyle name="40% - Accent4 31 3 4" xfId="7076"/>
    <cellStyle name="40% - Accent4 31 3 5" xfId="7077"/>
    <cellStyle name="40% - Accent4 31 4" xfId="7078"/>
    <cellStyle name="40% - Accent4 31 5" xfId="7079"/>
    <cellStyle name="40% - Accent4 31 6" xfId="7080"/>
    <cellStyle name="40% - Accent4 31 7" xfId="7081"/>
    <cellStyle name="40% - Accent4 32" xfId="7082"/>
    <cellStyle name="40% - Accent4 32 2" xfId="7083"/>
    <cellStyle name="40% - Accent4 32 2 2" xfId="7084"/>
    <cellStyle name="40% - Accent4 32 2 3" xfId="7085"/>
    <cellStyle name="40% - Accent4 32 2 4" xfId="7086"/>
    <cellStyle name="40% - Accent4 32 2 5" xfId="7087"/>
    <cellStyle name="40% - Accent4 32 3" xfId="7088"/>
    <cellStyle name="40% - Accent4 32 3 2" xfId="7089"/>
    <cellStyle name="40% - Accent4 32 3 3" xfId="7090"/>
    <cellStyle name="40% - Accent4 32 3 4" xfId="7091"/>
    <cellStyle name="40% - Accent4 32 3 5" xfId="7092"/>
    <cellStyle name="40% - Accent4 32 4" xfId="7093"/>
    <cellStyle name="40% - Accent4 32 5" xfId="7094"/>
    <cellStyle name="40% - Accent4 32 6" xfId="7095"/>
    <cellStyle name="40% - Accent4 32 7" xfId="7096"/>
    <cellStyle name="40% - Accent4 33" xfId="7097"/>
    <cellStyle name="40% - Accent4 33 2" xfId="7098"/>
    <cellStyle name="40% - Accent4 33 2 2" xfId="7099"/>
    <cellStyle name="40% - Accent4 33 2 3" xfId="7100"/>
    <cellStyle name="40% - Accent4 33 2 4" xfId="7101"/>
    <cellStyle name="40% - Accent4 33 2 5" xfId="7102"/>
    <cellStyle name="40% - Accent4 33 3" xfId="7103"/>
    <cellStyle name="40% - Accent4 33 3 2" xfId="7104"/>
    <cellStyle name="40% - Accent4 33 3 3" xfId="7105"/>
    <cellStyle name="40% - Accent4 33 3 4" xfId="7106"/>
    <cellStyle name="40% - Accent4 33 3 5" xfId="7107"/>
    <cellStyle name="40% - Accent4 33 4" xfId="7108"/>
    <cellStyle name="40% - Accent4 33 5" xfId="7109"/>
    <cellStyle name="40% - Accent4 33 6" xfId="7110"/>
    <cellStyle name="40% - Accent4 33 7" xfId="7111"/>
    <cellStyle name="40% - Accent4 34" xfId="7112"/>
    <cellStyle name="40% - Accent4 34 2" xfId="7113"/>
    <cellStyle name="40% - Accent4 34 2 2" xfId="7114"/>
    <cellStyle name="40% - Accent4 34 2 3" xfId="7115"/>
    <cellStyle name="40% - Accent4 34 2 4" xfId="7116"/>
    <cellStyle name="40% - Accent4 34 2 5" xfId="7117"/>
    <cellStyle name="40% - Accent4 34 3" xfId="7118"/>
    <cellStyle name="40% - Accent4 34 3 2" xfId="7119"/>
    <cellStyle name="40% - Accent4 34 3 3" xfId="7120"/>
    <cellStyle name="40% - Accent4 34 3 4" xfId="7121"/>
    <cellStyle name="40% - Accent4 34 3 5" xfId="7122"/>
    <cellStyle name="40% - Accent4 34 4" xfId="7123"/>
    <cellStyle name="40% - Accent4 34 5" xfId="7124"/>
    <cellStyle name="40% - Accent4 34 6" xfId="7125"/>
    <cellStyle name="40% - Accent4 34 7" xfId="7126"/>
    <cellStyle name="40% - Accent4 35" xfId="7127"/>
    <cellStyle name="40% - Accent4 35 2" xfId="7128"/>
    <cellStyle name="40% - Accent4 35 2 2" xfId="7129"/>
    <cellStyle name="40% - Accent4 35 2 3" xfId="7130"/>
    <cellStyle name="40% - Accent4 35 2 4" xfId="7131"/>
    <cellStyle name="40% - Accent4 35 2 5" xfId="7132"/>
    <cellStyle name="40% - Accent4 35 3" xfId="7133"/>
    <cellStyle name="40% - Accent4 35 3 2" xfId="7134"/>
    <cellStyle name="40% - Accent4 35 3 3" xfId="7135"/>
    <cellStyle name="40% - Accent4 35 3 4" xfId="7136"/>
    <cellStyle name="40% - Accent4 35 3 5" xfId="7137"/>
    <cellStyle name="40% - Accent4 35 4" xfId="7138"/>
    <cellStyle name="40% - Accent4 35 5" xfId="7139"/>
    <cellStyle name="40% - Accent4 35 6" xfId="7140"/>
    <cellStyle name="40% - Accent4 35 7" xfId="7141"/>
    <cellStyle name="40% - Accent4 36" xfId="7142"/>
    <cellStyle name="40% - Accent4 36 2" xfId="7143"/>
    <cellStyle name="40% - Accent4 36 2 2" xfId="7144"/>
    <cellStyle name="40% - Accent4 36 2 3" xfId="7145"/>
    <cellStyle name="40% - Accent4 36 2 4" xfId="7146"/>
    <cellStyle name="40% - Accent4 36 2 5" xfId="7147"/>
    <cellStyle name="40% - Accent4 36 3" xfId="7148"/>
    <cellStyle name="40% - Accent4 36 3 2" xfId="7149"/>
    <cellStyle name="40% - Accent4 36 3 3" xfId="7150"/>
    <cellStyle name="40% - Accent4 36 3 4" xfId="7151"/>
    <cellStyle name="40% - Accent4 36 3 5" xfId="7152"/>
    <cellStyle name="40% - Accent4 36 4" xfId="7153"/>
    <cellStyle name="40% - Accent4 36 5" xfId="7154"/>
    <cellStyle name="40% - Accent4 36 6" xfId="7155"/>
    <cellStyle name="40% - Accent4 36 7" xfId="7156"/>
    <cellStyle name="40% - Accent4 37" xfId="7157"/>
    <cellStyle name="40% - Accent4 37 2" xfId="7158"/>
    <cellStyle name="40% - Accent4 37 2 2" xfId="7159"/>
    <cellStyle name="40% - Accent4 37 2 3" xfId="7160"/>
    <cellStyle name="40% - Accent4 37 2 4" xfId="7161"/>
    <cellStyle name="40% - Accent4 37 2 5" xfId="7162"/>
    <cellStyle name="40% - Accent4 37 3" xfId="7163"/>
    <cellStyle name="40% - Accent4 37 3 2" xfId="7164"/>
    <cellStyle name="40% - Accent4 37 3 3" xfId="7165"/>
    <cellStyle name="40% - Accent4 37 3 4" xfId="7166"/>
    <cellStyle name="40% - Accent4 37 3 5" xfId="7167"/>
    <cellStyle name="40% - Accent4 37 4" xfId="7168"/>
    <cellStyle name="40% - Accent4 37 5" xfId="7169"/>
    <cellStyle name="40% - Accent4 37 6" xfId="7170"/>
    <cellStyle name="40% - Accent4 37 7" xfId="7171"/>
    <cellStyle name="40% - Accent4 38" xfId="7172"/>
    <cellStyle name="40% - Accent4 38 2" xfId="7173"/>
    <cellStyle name="40% - Accent4 38 2 2" xfId="7174"/>
    <cellStyle name="40% - Accent4 38 2 3" xfId="7175"/>
    <cellStyle name="40% - Accent4 38 2 4" xfId="7176"/>
    <cellStyle name="40% - Accent4 38 2 5" xfId="7177"/>
    <cellStyle name="40% - Accent4 38 3" xfId="7178"/>
    <cellStyle name="40% - Accent4 38 3 2" xfId="7179"/>
    <cellStyle name="40% - Accent4 38 3 3" xfId="7180"/>
    <cellStyle name="40% - Accent4 38 3 4" xfId="7181"/>
    <cellStyle name="40% - Accent4 38 3 5" xfId="7182"/>
    <cellStyle name="40% - Accent4 38 4" xfId="7183"/>
    <cellStyle name="40% - Accent4 38 5" xfId="7184"/>
    <cellStyle name="40% - Accent4 38 6" xfId="7185"/>
    <cellStyle name="40% - Accent4 38 7" xfId="7186"/>
    <cellStyle name="40% - Accent4 39" xfId="7187"/>
    <cellStyle name="40% - Accent4 39 2" xfId="7188"/>
    <cellStyle name="40% - Accent4 39 2 2" xfId="7189"/>
    <cellStyle name="40% - Accent4 39 2 3" xfId="7190"/>
    <cellStyle name="40% - Accent4 39 2 4" xfId="7191"/>
    <cellStyle name="40% - Accent4 39 2 5" xfId="7192"/>
    <cellStyle name="40% - Accent4 39 3" xfId="7193"/>
    <cellStyle name="40% - Accent4 39 3 2" xfId="7194"/>
    <cellStyle name="40% - Accent4 39 3 3" xfId="7195"/>
    <cellStyle name="40% - Accent4 39 3 4" xfId="7196"/>
    <cellStyle name="40% - Accent4 39 3 5" xfId="7197"/>
    <cellStyle name="40% - Accent4 39 4" xfId="7198"/>
    <cellStyle name="40% - Accent4 39 5" xfId="7199"/>
    <cellStyle name="40% - Accent4 39 6" xfId="7200"/>
    <cellStyle name="40% - Accent4 39 7" xfId="7201"/>
    <cellStyle name="40% - Accent4 4" xfId="7202"/>
    <cellStyle name="40% - Accent4 4 10" xfId="7203"/>
    <cellStyle name="40% - Accent4 4 11" xfId="7204"/>
    <cellStyle name="40% - Accent4 4 12" xfId="7205"/>
    <cellStyle name="40% - Accent4 4 13" xfId="7206"/>
    <cellStyle name="40% - Accent4 4 14" xfId="7207"/>
    <cellStyle name="40% - Accent4 4 15" xfId="7208"/>
    <cellStyle name="40% - Accent4 4 16" xfId="7209"/>
    <cellStyle name="40% - Accent4 4 17" xfId="7210"/>
    <cellStyle name="40% - Accent4 4 18" xfId="7211"/>
    <cellStyle name="40% - Accent4 4 19" xfId="7212"/>
    <cellStyle name="40% - Accent4 4 2" xfId="7213"/>
    <cellStyle name="40% - Accent4 4 20" xfId="7214"/>
    <cellStyle name="40% - Accent4 4 21" xfId="7215"/>
    <cellStyle name="40% - Accent4 4 22" xfId="7216"/>
    <cellStyle name="40% - Accent4 4 23" xfId="7217"/>
    <cellStyle name="40% - Accent4 4 24" xfId="7218"/>
    <cellStyle name="40% - Accent4 4 25" xfId="7219"/>
    <cellStyle name="40% - Accent4 4 26" xfId="7220"/>
    <cellStyle name="40% - Accent4 4 27" xfId="7221"/>
    <cellStyle name="40% - Accent4 4 28" xfId="7222"/>
    <cellStyle name="40% - Accent4 4 29" xfId="7223"/>
    <cellStyle name="40% - Accent4 4 3" xfId="7224"/>
    <cellStyle name="40% - Accent4 4 30" xfId="7225"/>
    <cellStyle name="40% - Accent4 4 31" xfId="7226"/>
    <cellStyle name="40% - Accent4 4 32" xfId="7227"/>
    <cellStyle name="40% - Accent4 4 33" xfId="7228"/>
    <cellStyle name="40% - Accent4 4 34" xfId="7229"/>
    <cellStyle name="40% - Accent4 4 4" xfId="7230"/>
    <cellStyle name="40% - Accent4 4 5" xfId="7231"/>
    <cellStyle name="40% - Accent4 4 6" xfId="7232"/>
    <cellStyle name="40% - Accent4 4 7" xfId="7233"/>
    <cellStyle name="40% - Accent4 4 8" xfId="7234"/>
    <cellStyle name="40% - Accent4 4 9" xfId="7235"/>
    <cellStyle name="40% - Accent4 40" xfId="7236"/>
    <cellStyle name="40% - Accent4 40 2" xfId="7237"/>
    <cellStyle name="40% - Accent4 40 2 2" xfId="7238"/>
    <cellStyle name="40% - Accent4 40 2 3" xfId="7239"/>
    <cellStyle name="40% - Accent4 40 2 4" xfId="7240"/>
    <cellStyle name="40% - Accent4 40 2 5" xfId="7241"/>
    <cellStyle name="40% - Accent4 40 3" xfId="7242"/>
    <cellStyle name="40% - Accent4 40 3 2" xfId="7243"/>
    <cellStyle name="40% - Accent4 40 3 3" xfId="7244"/>
    <cellStyle name="40% - Accent4 40 3 4" xfId="7245"/>
    <cellStyle name="40% - Accent4 40 3 5" xfId="7246"/>
    <cellStyle name="40% - Accent4 40 4" xfId="7247"/>
    <cellStyle name="40% - Accent4 40 5" xfId="7248"/>
    <cellStyle name="40% - Accent4 40 6" xfId="7249"/>
    <cellStyle name="40% - Accent4 40 7" xfId="7250"/>
    <cellStyle name="40% - Accent4 41" xfId="7251"/>
    <cellStyle name="40% - Accent4 41 2" xfId="7252"/>
    <cellStyle name="40% - Accent4 41 2 2" xfId="7253"/>
    <cellStyle name="40% - Accent4 41 2 3" xfId="7254"/>
    <cellStyle name="40% - Accent4 41 2 4" xfId="7255"/>
    <cellStyle name="40% - Accent4 41 2 5" xfId="7256"/>
    <cellStyle name="40% - Accent4 41 3" xfId="7257"/>
    <cellStyle name="40% - Accent4 41 3 2" xfId="7258"/>
    <cellStyle name="40% - Accent4 41 3 3" xfId="7259"/>
    <cellStyle name="40% - Accent4 41 3 4" xfId="7260"/>
    <cellStyle name="40% - Accent4 41 3 5" xfId="7261"/>
    <cellStyle name="40% - Accent4 41 4" xfId="7262"/>
    <cellStyle name="40% - Accent4 41 5" xfId="7263"/>
    <cellStyle name="40% - Accent4 41 6" xfId="7264"/>
    <cellStyle name="40% - Accent4 41 7" xfId="7265"/>
    <cellStyle name="40% - Accent4 42" xfId="7266"/>
    <cellStyle name="40% - Accent4 42 2" xfId="7267"/>
    <cellStyle name="40% - Accent4 42 2 2" xfId="7268"/>
    <cellStyle name="40% - Accent4 42 2 3" xfId="7269"/>
    <cellStyle name="40% - Accent4 42 2 4" xfId="7270"/>
    <cellStyle name="40% - Accent4 42 2 5" xfId="7271"/>
    <cellStyle name="40% - Accent4 42 3" xfId="7272"/>
    <cellStyle name="40% - Accent4 42 3 2" xfId="7273"/>
    <cellStyle name="40% - Accent4 42 3 3" xfId="7274"/>
    <cellStyle name="40% - Accent4 42 3 4" xfId="7275"/>
    <cellStyle name="40% - Accent4 42 3 5" xfId="7276"/>
    <cellStyle name="40% - Accent4 42 4" xfId="7277"/>
    <cellStyle name="40% - Accent4 42 5" xfId="7278"/>
    <cellStyle name="40% - Accent4 42 6" xfId="7279"/>
    <cellStyle name="40% - Accent4 42 7" xfId="7280"/>
    <cellStyle name="40% - Accent4 43" xfId="7281"/>
    <cellStyle name="40% - Accent4 43 2" xfId="7282"/>
    <cellStyle name="40% - Accent4 43 2 2" xfId="7283"/>
    <cellStyle name="40% - Accent4 43 2 3" xfId="7284"/>
    <cellStyle name="40% - Accent4 43 2 4" xfId="7285"/>
    <cellStyle name="40% - Accent4 43 2 5" xfId="7286"/>
    <cellStyle name="40% - Accent4 43 3" xfId="7287"/>
    <cellStyle name="40% - Accent4 43 3 2" xfId="7288"/>
    <cellStyle name="40% - Accent4 43 3 3" xfId="7289"/>
    <cellStyle name="40% - Accent4 43 3 4" xfId="7290"/>
    <cellStyle name="40% - Accent4 43 3 5" xfId="7291"/>
    <cellStyle name="40% - Accent4 43 4" xfId="7292"/>
    <cellStyle name="40% - Accent4 43 5" xfId="7293"/>
    <cellStyle name="40% - Accent4 43 6" xfId="7294"/>
    <cellStyle name="40% - Accent4 43 7" xfId="7295"/>
    <cellStyle name="40% - Accent4 44" xfId="7296"/>
    <cellStyle name="40% - Accent4 44 2" xfId="7297"/>
    <cellStyle name="40% - Accent4 44 2 2" xfId="7298"/>
    <cellStyle name="40% - Accent4 44 2 3" xfId="7299"/>
    <cellStyle name="40% - Accent4 44 2 4" xfId="7300"/>
    <cellStyle name="40% - Accent4 44 2 5" xfId="7301"/>
    <cellStyle name="40% - Accent4 44 3" xfId="7302"/>
    <cellStyle name="40% - Accent4 44 3 2" xfId="7303"/>
    <cellStyle name="40% - Accent4 44 3 3" xfId="7304"/>
    <cellStyle name="40% - Accent4 44 3 4" xfId="7305"/>
    <cellStyle name="40% - Accent4 44 3 5" xfId="7306"/>
    <cellStyle name="40% - Accent4 44 4" xfId="7307"/>
    <cellStyle name="40% - Accent4 44 5" xfId="7308"/>
    <cellStyle name="40% - Accent4 44 6" xfId="7309"/>
    <cellStyle name="40% - Accent4 44 7" xfId="7310"/>
    <cellStyle name="40% - Accent4 45" xfId="7311"/>
    <cellStyle name="40% - Accent4 45 2" xfId="7312"/>
    <cellStyle name="40% - Accent4 45 2 2" xfId="7313"/>
    <cellStyle name="40% - Accent4 45 2 3" xfId="7314"/>
    <cellStyle name="40% - Accent4 45 2 4" xfId="7315"/>
    <cellStyle name="40% - Accent4 45 2 5" xfId="7316"/>
    <cellStyle name="40% - Accent4 45 3" xfId="7317"/>
    <cellStyle name="40% - Accent4 45 3 2" xfId="7318"/>
    <cellStyle name="40% - Accent4 45 3 3" xfId="7319"/>
    <cellStyle name="40% - Accent4 45 3 4" xfId="7320"/>
    <cellStyle name="40% - Accent4 45 3 5" xfId="7321"/>
    <cellStyle name="40% - Accent4 45 4" xfId="7322"/>
    <cellStyle name="40% - Accent4 45 5" xfId="7323"/>
    <cellStyle name="40% - Accent4 45 6" xfId="7324"/>
    <cellStyle name="40% - Accent4 45 7" xfId="7325"/>
    <cellStyle name="40% - Accent4 46" xfId="7326"/>
    <cellStyle name="40% - Accent4 46 2" xfId="7327"/>
    <cellStyle name="40% - Accent4 46 2 2" xfId="7328"/>
    <cellStyle name="40% - Accent4 46 2 3" xfId="7329"/>
    <cellStyle name="40% - Accent4 46 2 4" xfId="7330"/>
    <cellStyle name="40% - Accent4 46 2 5" xfId="7331"/>
    <cellStyle name="40% - Accent4 46 3" xfId="7332"/>
    <cellStyle name="40% - Accent4 46 3 2" xfId="7333"/>
    <cellStyle name="40% - Accent4 46 3 3" xfId="7334"/>
    <cellStyle name="40% - Accent4 46 3 4" xfId="7335"/>
    <cellStyle name="40% - Accent4 46 3 5" xfId="7336"/>
    <cellStyle name="40% - Accent4 46 4" xfId="7337"/>
    <cellStyle name="40% - Accent4 46 5" xfId="7338"/>
    <cellStyle name="40% - Accent4 46 6" xfId="7339"/>
    <cellStyle name="40% - Accent4 46 7" xfId="7340"/>
    <cellStyle name="40% - Accent4 47" xfId="7341"/>
    <cellStyle name="40% - Accent4 47 2" xfId="7342"/>
    <cellStyle name="40% - Accent4 47 3" xfId="7343"/>
    <cellStyle name="40% - Accent4 47 4" xfId="7344"/>
    <cellStyle name="40% - Accent4 47 5" xfId="7345"/>
    <cellStyle name="40% - Accent4 48" xfId="7346"/>
    <cellStyle name="40% - Accent4 48 2" xfId="7347"/>
    <cellStyle name="40% - Accent4 48 3" xfId="7348"/>
    <cellStyle name="40% - Accent4 48 4" xfId="7349"/>
    <cellStyle name="40% - Accent4 48 5" xfId="7350"/>
    <cellStyle name="40% - Accent4 49" xfId="7351"/>
    <cellStyle name="40% - Accent4 49 2" xfId="7352"/>
    <cellStyle name="40% - Accent4 49 3" xfId="7353"/>
    <cellStyle name="40% - Accent4 49 4" xfId="7354"/>
    <cellStyle name="40% - Accent4 49 5" xfId="7355"/>
    <cellStyle name="40% - Accent4 5" xfId="7356"/>
    <cellStyle name="40% - Accent4 5 10" xfId="7357"/>
    <cellStyle name="40% - Accent4 5 11" xfId="7358"/>
    <cellStyle name="40% - Accent4 5 12" xfId="7359"/>
    <cellStyle name="40% - Accent4 5 13" xfId="7360"/>
    <cellStyle name="40% - Accent4 5 14" xfId="7361"/>
    <cellStyle name="40% - Accent4 5 15" xfId="7362"/>
    <cellStyle name="40% - Accent4 5 16" xfId="7363"/>
    <cellStyle name="40% - Accent4 5 2" xfId="7364"/>
    <cellStyle name="40% - Accent4 5 3" xfId="7365"/>
    <cellStyle name="40% - Accent4 5 4" xfId="7366"/>
    <cellStyle name="40% - Accent4 5 5" xfId="7367"/>
    <cellStyle name="40% - Accent4 5 6" xfId="7368"/>
    <cellStyle name="40% - Accent4 5 7" xfId="7369"/>
    <cellStyle name="40% - Accent4 5 8" xfId="7370"/>
    <cellStyle name="40% - Accent4 5 9" xfId="7371"/>
    <cellStyle name="40% - Accent4 50" xfId="7372"/>
    <cellStyle name="40% - Accent4 50 2" xfId="7373"/>
    <cellStyle name="40% - Accent4 50 3" xfId="7374"/>
    <cellStyle name="40% - Accent4 50 4" xfId="7375"/>
    <cellStyle name="40% - Accent4 50 5" xfId="7376"/>
    <cellStyle name="40% - Accent4 51" xfId="7377"/>
    <cellStyle name="40% - Accent4 51 2" xfId="7378"/>
    <cellStyle name="40% - Accent4 51 3" xfId="7379"/>
    <cellStyle name="40% - Accent4 51 4" xfId="7380"/>
    <cellStyle name="40% - Accent4 51 5" xfId="7381"/>
    <cellStyle name="40% - Accent4 52" xfId="7382"/>
    <cellStyle name="40% - Accent4 52 2" xfId="7383"/>
    <cellStyle name="40% - Accent4 52 3" xfId="7384"/>
    <cellStyle name="40% - Accent4 52 4" xfId="7385"/>
    <cellStyle name="40% - Accent4 52 5" xfId="7386"/>
    <cellStyle name="40% - Accent4 53" xfId="7387"/>
    <cellStyle name="40% - Accent4 53 2" xfId="7388"/>
    <cellStyle name="40% - Accent4 53 3" xfId="7389"/>
    <cellStyle name="40% - Accent4 53 4" xfId="7390"/>
    <cellStyle name="40% - Accent4 53 5" xfId="7391"/>
    <cellStyle name="40% - Accent4 54" xfId="7392"/>
    <cellStyle name="40% - Accent4 54 2" xfId="7393"/>
    <cellStyle name="40% - Accent4 54 3" xfId="7394"/>
    <cellStyle name="40% - Accent4 54 4" xfId="7395"/>
    <cellStyle name="40% - Accent4 54 5" xfId="7396"/>
    <cellStyle name="40% - Accent4 55" xfId="7397"/>
    <cellStyle name="40% - Accent4 55 2" xfId="7398"/>
    <cellStyle name="40% - Accent4 55 3" xfId="7399"/>
    <cellStyle name="40% - Accent4 55 4" xfId="7400"/>
    <cellStyle name="40% - Accent4 55 5" xfId="7401"/>
    <cellStyle name="40% - Accent4 56" xfId="7402"/>
    <cellStyle name="40% - Accent4 56 2" xfId="7403"/>
    <cellStyle name="40% - Accent4 56 3" xfId="7404"/>
    <cellStyle name="40% - Accent4 56 4" xfId="7405"/>
    <cellStyle name="40% - Accent4 56 5" xfId="7406"/>
    <cellStyle name="40% - Accent4 57" xfId="7407"/>
    <cellStyle name="40% - Accent4 57 2" xfId="7408"/>
    <cellStyle name="40% - Accent4 57 3" xfId="7409"/>
    <cellStyle name="40% - Accent4 57 4" xfId="7410"/>
    <cellStyle name="40% - Accent4 57 5" xfId="7411"/>
    <cellStyle name="40% - Accent4 58" xfId="7412"/>
    <cellStyle name="40% - Accent4 58 2" xfId="7413"/>
    <cellStyle name="40% - Accent4 58 3" xfId="7414"/>
    <cellStyle name="40% - Accent4 58 4" xfId="7415"/>
    <cellStyle name="40% - Accent4 58 5" xfId="7416"/>
    <cellStyle name="40% - Accent4 59" xfId="7417"/>
    <cellStyle name="40% - Accent4 59 2" xfId="7418"/>
    <cellStyle name="40% - Accent4 59 3" xfId="7419"/>
    <cellStyle name="40% - Accent4 59 4" xfId="7420"/>
    <cellStyle name="40% - Accent4 59 5" xfId="7421"/>
    <cellStyle name="40% - Accent4 6" xfId="7422"/>
    <cellStyle name="40% - Accent4 6 10" xfId="7423"/>
    <cellStyle name="40% - Accent4 6 11" xfId="7424"/>
    <cellStyle name="40% - Accent4 6 2" xfId="7425"/>
    <cellStyle name="40% - Accent4 6 3" xfId="7426"/>
    <cellStyle name="40% - Accent4 6 4" xfId="7427"/>
    <cellStyle name="40% - Accent4 6 5" xfId="7428"/>
    <cellStyle name="40% - Accent4 6 6" xfId="7429"/>
    <cellStyle name="40% - Accent4 6 7" xfId="7430"/>
    <cellStyle name="40% - Accent4 6 8" xfId="7431"/>
    <cellStyle name="40% - Accent4 6 9" xfId="7432"/>
    <cellStyle name="40% - Accent4 60" xfId="7433"/>
    <cellStyle name="40% - Accent4 60 2" xfId="7434"/>
    <cellStyle name="40% - Accent4 60 3" xfId="7435"/>
    <cellStyle name="40% - Accent4 60 4" xfId="7436"/>
    <cellStyle name="40% - Accent4 60 5" xfId="7437"/>
    <cellStyle name="40% - Accent4 61" xfId="7438"/>
    <cellStyle name="40% - Accent4 61 2" xfId="7439"/>
    <cellStyle name="40% - Accent4 61 3" xfId="7440"/>
    <cellStyle name="40% - Accent4 61 4" xfId="7441"/>
    <cellStyle name="40% - Accent4 61 5" xfId="7442"/>
    <cellStyle name="40% - Accent4 62" xfId="7443"/>
    <cellStyle name="40% - Accent4 62 2" xfId="7444"/>
    <cellStyle name="40% - Accent4 62 3" xfId="7445"/>
    <cellStyle name="40% - Accent4 62 4" xfId="7446"/>
    <cellStyle name="40% - Accent4 62 5" xfId="7447"/>
    <cellStyle name="40% - Accent4 63" xfId="7448"/>
    <cellStyle name="40% - Accent4 7" xfId="7449"/>
    <cellStyle name="40% - Accent4 7 10" xfId="7450"/>
    <cellStyle name="40% - Accent4 7 11" xfId="7451"/>
    <cellStyle name="40% - Accent4 7 2" xfId="7452"/>
    <cellStyle name="40% - Accent4 7 3" xfId="7453"/>
    <cellStyle name="40% - Accent4 7 4" xfId="7454"/>
    <cellStyle name="40% - Accent4 7 5" xfId="7455"/>
    <cellStyle name="40% - Accent4 7 6" xfId="7456"/>
    <cellStyle name="40% - Accent4 7 7" xfId="7457"/>
    <cellStyle name="40% - Accent4 7 8" xfId="7458"/>
    <cellStyle name="40% - Accent4 7 9" xfId="7459"/>
    <cellStyle name="40% - Accent4 8" xfId="7460"/>
    <cellStyle name="40% - Accent4 8 10" xfId="7461"/>
    <cellStyle name="40% - Accent4 8 11" xfId="7462"/>
    <cellStyle name="40% - Accent4 8 2" xfId="7463"/>
    <cellStyle name="40% - Accent4 8 3" xfId="7464"/>
    <cellStyle name="40% - Accent4 8 4" xfId="7465"/>
    <cellStyle name="40% - Accent4 8 5" xfId="7466"/>
    <cellStyle name="40% - Accent4 8 6" xfId="7467"/>
    <cellStyle name="40% - Accent4 8 7" xfId="7468"/>
    <cellStyle name="40% - Accent4 8 8" xfId="7469"/>
    <cellStyle name="40% - Accent4 8 9" xfId="7470"/>
    <cellStyle name="40% - Accent4 9" xfId="7471"/>
    <cellStyle name="40% - Accent4 9 10" xfId="7472"/>
    <cellStyle name="40% - Accent4 9 11" xfId="7473"/>
    <cellStyle name="40% - Accent4 9 2" xfId="7474"/>
    <cellStyle name="40% - Accent4 9 3" xfId="7475"/>
    <cellStyle name="40% - Accent4 9 4" xfId="7476"/>
    <cellStyle name="40% - Accent4 9 5" xfId="7477"/>
    <cellStyle name="40% - Accent4 9 6" xfId="7478"/>
    <cellStyle name="40% - Accent4 9 7" xfId="7479"/>
    <cellStyle name="40% - Accent4 9 8" xfId="7480"/>
    <cellStyle name="40% - Accent4 9 9" xfId="7481"/>
    <cellStyle name="40% - Accent5" xfId="7482" builtinId="47" customBuiltin="1"/>
    <cellStyle name="40% - Accent5 10" xfId="7483"/>
    <cellStyle name="40% - Accent5 10 10" xfId="7484"/>
    <cellStyle name="40% - Accent5 10 11" xfId="7485"/>
    <cellStyle name="40% - Accent5 10 2" xfId="7486"/>
    <cellStyle name="40% - Accent5 10 3" xfId="7487"/>
    <cellStyle name="40% - Accent5 10 4" xfId="7488"/>
    <cellStyle name="40% - Accent5 10 5" xfId="7489"/>
    <cellStyle name="40% - Accent5 10 6" xfId="7490"/>
    <cellStyle name="40% - Accent5 10 7" xfId="7491"/>
    <cellStyle name="40% - Accent5 10 8" xfId="7492"/>
    <cellStyle name="40% - Accent5 10 9" xfId="7493"/>
    <cellStyle name="40% - Accent5 11" xfId="7494"/>
    <cellStyle name="40% - Accent5 12" xfId="7495"/>
    <cellStyle name="40% - Accent5 13" xfId="7496"/>
    <cellStyle name="40% - Accent5 14" xfId="7497"/>
    <cellStyle name="40% - Accent5 15" xfId="7498"/>
    <cellStyle name="40% - Accent5 16" xfId="7499"/>
    <cellStyle name="40% - Accent5 16 2" xfId="7500"/>
    <cellStyle name="40% - Accent5 16 2 2" xfId="7501"/>
    <cellStyle name="40% - Accent5 16 2 3" xfId="7502"/>
    <cellStyle name="40% - Accent5 16 2 4" xfId="7503"/>
    <cellStyle name="40% - Accent5 16 2 5" xfId="7504"/>
    <cellStyle name="40% - Accent5 16 3" xfId="7505"/>
    <cellStyle name="40% - Accent5 16 3 2" xfId="7506"/>
    <cellStyle name="40% - Accent5 16 3 3" xfId="7507"/>
    <cellStyle name="40% - Accent5 16 3 4" xfId="7508"/>
    <cellStyle name="40% - Accent5 16 3 5" xfId="7509"/>
    <cellStyle name="40% - Accent5 16 4" xfId="7510"/>
    <cellStyle name="40% - Accent5 16 5" xfId="7511"/>
    <cellStyle name="40% - Accent5 16 6" xfId="7512"/>
    <cellStyle name="40% - Accent5 16 7" xfId="7513"/>
    <cellStyle name="40% - Accent5 17" xfId="7514"/>
    <cellStyle name="40% - Accent5 17 2" xfId="7515"/>
    <cellStyle name="40% - Accent5 17 2 2" xfId="7516"/>
    <cellStyle name="40% - Accent5 17 2 3" xfId="7517"/>
    <cellStyle name="40% - Accent5 17 2 4" xfId="7518"/>
    <cellStyle name="40% - Accent5 17 2 5" xfId="7519"/>
    <cellStyle name="40% - Accent5 17 3" xfId="7520"/>
    <cellStyle name="40% - Accent5 17 3 2" xfId="7521"/>
    <cellStyle name="40% - Accent5 17 3 3" xfId="7522"/>
    <cellStyle name="40% - Accent5 17 3 4" xfId="7523"/>
    <cellStyle name="40% - Accent5 17 3 5" xfId="7524"/>
    <cellStyle name="40% - Accent5 17 4" xfId="7525"/>
    <cellStyle name="40% - Accent5 17 5" xfId="7526"/>
    <cellStyle name="40% - Accent5 17 6" xfId="7527"/>
    <cellStyle name="40% - Accent5 17 7" xfId="7528"/>
    <cellStyle name="40% - Accent5 18" xfId="7529"/>
    <cellStyle name="40% - Accent5 18 2" xfId="7530"/>
    <cellStyle name="40% - Accent5 18 2 2" xfId="7531"/>
    <cellStyle name="40% - Accent5 18 2 3" xfId="7532"/>
    <cellStyle name="40% - Accent5 18 2 4" xfId="7533"/>
    <cellStyle name="40% - Accent5 18 2 5" xfId="7534"/>
    <cellStyle name="40% - Accent5 18 3" xfId="7535"/>
    <cellStyle name="40% - Accent5 18 3 2" xfId="7536"/>
    <cellStyle name="40% - Accent5 18 3 3" xfId="7537"/>
    <cellStyle name="40% - Accent5 18 3 4" xfId="7538"/>
    <cellStyle name="40% - Accent5 18 3 5" xfId="7539"/>
    <cellStyle name="40% - Accent5 18 4" xfId="7540"/>
    <cellStyle name="40% - Accent5 18 5" xfId="7541"/>
    <cellStyle name="40% - Accent5 18 6" xfId="7542"/>
    <cellStyle name="40% - Accent5 18 7" xfId="7543"/>
    <cellStyle name="40% - Accent5 19" xfId="7544"/>
    <cellStyle name="40% - Accent5 19 2" xfId="7545"/>
    <cellStyle name="40% - Accent5 19 2 2" xfId="7546"/>
    <cellStyle name="40% - Accent5 19 2 3" xfId="7547"/>
    <cellStyle name="40% - Accent5 19 2 4" xfId="7548"/>
    <cellStyle name="40% - Accent5 19 2 5" xfId="7549"/>
    <cellStyle name="40% - Accent5 19 3" xfId="7550"/>
    <cellStyle name="40% - Accent5 19 3 2" xfId="7551"/>
    <cellStyle name="40% - Accent5 19 3 3" xfId="7552"/>
    <cellStyle name="40% - Accent5 19 3 4" xfId="7553"/>
    <cellStyle name="40% - Accent5 19 3 5" xfId="7554"/>
    <cellStyle name="40% - Accent5 19 4" xfId="7555"/>
    <cellStyle name="40% - Accent5 19 5" xfId="7556"/>
    <cellStyle name="40% - Accent5 19 6" xfId="7557"/>
    <cellStyle name="40% - Accent5 19 7" xfId="7558"/>
    <cellStyle name="40% - Accent5 2" xfId="7559"/>
    <cellStyle name="40% - Accent5 2 10" xfId="7560"/>
    <cellStyle name="40% - Accent5 2 11" xfId="7561"/>
    <cellStyle name="40% - Accent5 2 12" xfId="7562"/>
    <cellStyle name="40% - Accent5 2 13" xfId="7563"/>
    <cellStyle name="40% - Accent5 2 14" xfId="7564"/>
    <cellStyle name="40% - Accent5 2 15" xfId="7565"/>
    <cellStyle name="40% - Accent5 2 16" xfId="7566"/>
    <cellStyle name="40% - Accent5 2 17" xfId="7567"/>
    <cellStyle name="40% - Accent5 2 18" xfId="7568"/>
    <cellStyle name="40% - Accent5 2 19" xfId="7569"/>
    <cellStyle name="40% - Accent5 2 2" xfId="7570"/>
    <cellStyle name="40% - Accent5 2 20" xfId="7571"/>
    <cellStyle name="40% - Accent5 2 21" xfId="7572"/>
    <cellStyle name="40% - Accent5 2 22" xfId="7573"/>
    <cellStyle name="40% - Accent5 2 23" xfId="7574"/>
    <cellStyle name="40% - Accent5 2 24" xfId="7575"/>
    <cellStyle name="40% - Accent5 2 25" xfId="7576"/>
    <cellStyle name="40% - Accent5 2 26" xfId="7577"/>
    <cellStyle name="40% - Accent5 2 27" xfId="7578"/>
    <cellStyle name="40% - Accent5 2 28" xfId="7579"/>
    <cellStyle name="40% - Accent5 2 29" xfId="7580"/>
    <cellStyle name="40% - Accent5 2 3" xfId="7581"/>
    <cellStyle name="40% - Accent5 2 30" xfId="7582"/>
    <cellStyle name="40% - Accent5 2 31" xfId="7583"/>
    <cellStyle name="40% - Accent5 2 32" xfId="7584"/>
    <cellStyle name="40% - Accent5 2 33" xfId="7585"/>
    <cellStyle name="40% - Accent5 2 34" xfId="7586"/>
    <cellStyle name="40% - Accent5 2 4" xfId="7587"/>
    <cellStyle name="40% - Accent5 2 5" xfId="7588"/>
    <cellStyle name="40% - Accent5 2 6" xfId="7589"/>
    <cellStyle name="40% - Accent5 2 7" xfId="7590"/>
    <cellStyle name="40% - Accent5 2 8" xfId="7591"/>
    <cellStyle name="40% - Accent5 2 9" xfId="7592"/>
    <cellStyle name="40% - Accent5 20" xfId="7593"/>
    <cellStyle name="40% - Accent5 20 2" xfId="7594"/>
    <cellStyle name="40% - Accent5 20 2 2" xfId="7595"/>
    <cellStyle name="40% - Accent5 20 2 3" xfId="7596"/>
    <cellStyle name="40% - Accent5 20 2 4" xfId="7597"/>
    <cellStyle name="40% - Accent5 20 2 5" xfId="7598"/>
    <cellStyle name="40% - Accent5 20 3" xfId="7599"/>
    <cellStyle name="40% - Accent5 20 3 2" xfId="7600"/>
    <cellStyle name="40% - Accent5 20 3 3" xfId="7601"/>
    <cellStyle name="40% - Accent5 20 3 4" xfId="7602"/>
    <cellStyle name="40% - Accent5 20 3 5" xfId="7603"/>
    <cellStyle name="40% - Accent5 20 4" xfId="7604"/>
    <cellStyle name="40% - Accent5 20 5" xfId="7605"/>
    <cellStyle name="40% - Accent5 20 6" xfId="7606"/>
    <cellStyle name="40% - Accent5 20 7" xfId="7607"/>
    <cellStyle name="40% - Accent5 21" xfId="7608"/>
    <cellStyle name="40% - Accent5 21 2" xfId="7609"/>
    <cellStyle name="40% - Accent5 21 2 2" xfId="7610"/>
    <cellStyle name="40% - Accent5 21 2 3" xfId="7611"/>
    <cellStyle name="40% - Accent5 21 2 4" xfId="7612"/>
    <cellStyle name="40% - Accent5 21 2 5" xfId="7613"/>
    <cellStyle name="40% - Accent5 21 3" xfId="7614"/>
    <cellStyle name="40% - Accent5 21 3 2" xfId="7615"/>
    <cellStyle name="40% - Accent5 21 3 3" xfId="7616"/>
    <cellStyle name="40% - Accent5 21 3 4" xfId="7617"/>
    <cellStyle name="40% - Accent5 21 3 5" xfId="7618"/>
    <cellStyle name="40% - Accent5 21 4" xfId="7619"/>
    <cellStyle name="40% - Accent5 21 5" xfId="7620"/>
    <cellStyle name="40% - Accent5 21 6" xfId="7621"/>
    <cellStyle name="40% - Accent5 21 7" xfId="7622"/>
    <cellStyle name="40% - Accent5 22" xfId="7623"/>
    <cellStyle name="40% - Accent5 22 2" xfId="7624"/>
    <cellStyle name="40% - Accent5 22 2 2" xfId="7625"/>
    <cellStyle name="40% - Accent5 22 2 3" xfId="7626"/>
    <cellStyle name="40% - Accent5 22 2 4" xfId="7627"/>
    <cellStyle name="40% - Accent5 22 2 5" xfId="7628"/>
    <cellStyle name="40% - Accent5 22 3" xfId="7629"/>
    <cellStyle name="40% - Accent5 22 3 2" xfId="7630"/>
    <cellStyle name="40% - Accent5 22 3 3" xfId="7631"/>
    <cellStyle name="40% - Accent5 22 3 4" xfId="7632"/>
    <cellStyle name="40% - Accent5 22 3 5" xfId="7633"/>
    <cellStyle name="40% - Accent5 22 4" xfId="7634"/>
    <cellStyle name="40% - Accent5 22 5" xfId="7635"/>
    <cellStyle name="40% - Accent5 22 6" xfId="7636"/>
    <cellStyle name="40% - Accent5 22 7" xfId="7637"/>
    <cellStyle name="40% - Accent5 23" xfId="7638"/>
    <cellStyle name="40% - Accent5 23 2" xfId="7639"/>
    <cellStyle name="40% - Accent5 23 2 2" xfId="7640"/>
    <cellStyle name="40% - Accent5 23 2 3" xfId="7641"/>
    <cellStyle name="40% - Accent5 23 2 4" xfId="7642"/>
    <cellStyle name="40% - Accent5 23 2 5" xfId="7643"/>
    <cellStyle name="40% - Accent5 23 3" xfId="7644"/>
    <cellStyle name="40% - Accent5 23 3 2" xfId="7645"/>
    <cellStyle name="40% - Accent5 23 3 3" xfId="7646"/>
    <cellStyle name="40% - Accent5 23 3 4" xfId="7647"/>
    <cellStyle name="40% - Accent5 23 3 5" xfId="7648"/>
    <cellStyle name="40% - Accent5 23 4" xfId="7649"/>
    <cellStyle name="40% - Accent5 23 5" xfId="7650"/>
    <cellStyle name="40% - Accent5 23 6" xfId="7651"/>
    <cellStyle name="40% - Accent5 23 7" xfId="7652"/>
    <cellStyle name="40% - Accent5 24" xfId="7653"/>
    <cellStyle name="40% - Accent5 24 2" xfId="7654"/>
    <cellStyle name="40% - Accent5 24 2 2" xfId="7655"/>
    <cellStyle name="40% - Accent5 24 2 3" xfId="7656"/>
    <cellStyle name="40% - Accent5 24 2 4" xfId="7657"/>
    <cellStyle name="40% - Accent5 24 2 5" xfId="7658"/>
    <cellStyle name="40% - Accent5 24 3" xfId="7659"/>
    <cellStyle name="40% - Accent5 24 3 2" xfId="7660"/>
    <cellStyle name="40% - Accent5 24 3 3" xfId="7661"/>
    <cellStyle name="40% - Accent5 24 3 4" xfId="7662"/>
    <cellStyle name="40% - Accent5 24 3 5" xfId="7663"/>
    <cellStyle name="40% - Accent5 24 4" xfId="7664"/>
    <cellStyle name="40% - Accent5 24 5" xfId="7665"/>
    <cellStyle name="40% - Accent5 24 6" xfId="7666"/>
    <cellStyle name="40% - Accent5 24 7" xfId="7667"/>
    <cellStyle name="40% - Accent5 25" xfId="7668"/>
    <cellStyle name="40% - Accent5 25 2" xfId="7669"/>
    <cellStyle name="40% - Accent5 25 2 2" xfId="7670"/>
    <cellStyle name="40% - Accent5 25 2 3" xfId="7671"/>
    <cellStyle name="40% - Accent5 25 2 4" xfId="7672"/>
    <cellStyle name="40% - Accent5 25 2 5" xfId="7673"/>
    <cellStyle name="40% - Accent5 25 3" xfId="7674"/>
    <cellStyle name="40% - Accent5 25 3 2" xfId="7675"/>
    <cellStyle name="40% - Accent5 25 3 3" xfId="7676"/>
    <cellStyle name="40% - Accent5 25 3 4" xfId="7677"/>
    <cellStyle name="40% - Accent5 25 3 5" xfId="7678"/>
    <cellStyle name="40% - Accent5 25 4" xfId="7679"/>
    <cellStyle name="40% - Accent5 25 5" xfId="7680"/>
    <cellStyle name="40% - Accent5 25 6" xfId="7681"/>
    <cellStyle name="40% - Accent5 25 7" xfId="7682"/>
    <cellStyle name="40% - Accent5 26" xfId="7683"/>
    <cellStyle name="40% - Accent5 26 2" xfId="7684"/>
    <cellStyle name="40% - Accent5 26 2 2" xfId="7685"/>
    <cellStyle name="40% - Accent5 26 2 3" xfId="7686"/>
    <cellStyle name="40% - Accent5 26 2 4" xfId="7687"/>
    <cellStyle name="40% - Accent5 26 2 5" xfId="7688"/>
    <cellStyle name="40% - Accent5 26 3" xfId="7689"/>
    <cellStyle name="40% - Accent5 26 3 2" xfId="7690"/>
    <cellStyle name="40% - Accent5 26 3 3" xfId="7691"/>
    <cellStyle name="40% - Accent5 26 3 4" xfId="7692"/>
    <cellStyle name="40% - Accent5 26 3 5" xfId="7693"/>
    <cellStyle name="40% - Accent5 26 4" xfId="7694"/>
    <cellStyle name="40% - Accent5 26 5" xfId="7695"/>
    <cellStyle name="40% - Accent5 26 6" xfId="7696"/>
    <cellStyle name="40% - Accent5 26 7" xfId="7697"/>
    <cellStyle name="40% - Accent5 27" xfId="7698"/>
    <cellStyle name="40% - Accent5 27 2" xfId="7699"/>
    <cellStyle name="40% - Accent5 27 2 2" xfId="7700"/>
    <cellStyle name="40% - Accent5 27 2 3" xfId="7701"/>
    <cellStyle name="40% - Accent5 27 2 4" xfId="7702"/>
    <cellStyle name="40% - Accent5 27 2 5" xfId="7703"/>
    <cellStyle name="40% - Accent5 27 3" xfId="7704"/>
    <cellStyle name="40% - Accent5 27 3 2" xfId="7705"/>
    <cellStyle name="40% - Accent5 27 3 3" xfId="7706"/>
    <cellStyle name="40% - Accent5 27 3 4" xfId="7707"/>
    <cellStyle name="40% - Accent5 27 3 5" xfId="7708"/>
    <cellStyle name="40% - Accent5 27 4" xfId="7709"/>
    <cellStyle name="40% - Accent5 27 5" xfId="7710"/>
    <cellStyle name="40% - Accent5 27 6" xfId="7711"/>
    <cellStyle name="40% - Accent5 27 7" xfId="7712"/>
    <cellStyle name="40% - Accent5 28" xfId="7713"/>
    <cellStyle name="40% - Accent5 28 2" xfId="7714"/>
    <cellStyle name="40% - Accent5 28 2 2" xfId="7715"/>
    <cellStyle name="40% - Accent5 28 2 3" xfId="7716"/>
    <cellStyle name="40% - Accent5 28 2 4" xfId="7717"/>
    <cellStyle name="40% - Accent5 28 2 5" xfId="7718"/>
    <cellStyle name="40% - Accent5 28 3" xfId="7719"/>
    <cellStyle name="40% - Accent5 28 3 2" xfId="7720"/>
    <cellStyle name="40% - Accent5 28 3 3" xfId="7721"/>
    <cellStyle name="40% - Accent5 28 3 4" xfId="7722"/>
    <cellStyle name="40% - Accent5 28 3 5" xfId="7723"/>
    <cellStyle name="40% - Accent5 28 4" xfId="7724"/>
    <cellStyle name="40% - Accent5 28 5" xfId="7725"/>
    <cellStyle name="40% - Accent5 28 6" xfId="7726"/>
    <cellStyle name="40% - Accent5 28 7" xfId="7727"/>
    <cellStyle name="40% - Accent5 29" xfId="7728"/>
    <cellStyle name="40% - Accent5 29 2" xfId="7729"/>
    <cellStyle name="40% - Accent5 29 2 2" xfId="7730"/>
    <cellStyle name="40% - Accent5 29 2 3" xfId="7731"/>
    <cellStyle name="40% - Accent5 29 2 4" xfId="7732"/>
    <cellStyle name="40% - Accent5 29 2 5" xfId="7733"/>
    <cellStyle name="40% - Accent5 29 3" xfId="7734"/>
    <cellStyle name="40% - Accent5 29 3 2" xfId="7735"/>
    <cellStyle name="40% - Accent5 29 3 3" xfId="7736"/>
    <cellStyle name="40% - Accent5 29 3 4" xfId="7737"/>
    <cellStyle name="40% - Accent5 29 3 5" xfId="7738"/>
    <cellStyle name="40% - Accent5 29 4" xfId="7739"/>
    <cellStyle name="40% - Accent5 29 5" xfId="7740"/>
    <cellStyle name="40% - Accent5 29 6" xfId="7741"/>
    <cellStyle name="40% - Accent5 29 7" xfId="7742"/>
    <cellStyle name="40% - Accent5 3" xfId="7743"/>
    <cellStyle name="40% - Accent5 3 10" xfId="7744"/>
    <cellStyle name="40% - Accent5 3 11" xfId="7745"/>
    <cellStyle name="40% - Accent5 3 12" xfId="7746"/>
    <cellStyle name="40% - Accent5 3 13" xfId="7747"/>
    <cellStyle name="40% - Accent5 3 14" xfId="7748"/>
    <cellStyle name="40% - Accent5 3 15" xfId="7749"/>
    <cellStyle name="40% - Accent5 3 16" xfId="7750"/>
    <cellStyle name="40% - Accent5 3 17" xfId="7751"/>
    <cellStyle name="40% - Accent5 3 18" xfId="7752"/>
    <cellStyle name="40% - Accent5 3 19" xfId="7753"/>
    <cellStyle name="40% - Accent5 3 2" xfId="7754"/>
    <cellStyle name="40% - Accent5 3 20" xfId="7755"/>
    <cellStyle name="40% - Accent5 3 21" xfId="7756"/>
    <cellStyle name="40% - Accent5 3 22" xfId="7757"/>
    <cellStyle name="40% - Accent5 3 23" xfId="7758"/>
    <cellStyle name="40% - Accent5 3 24" xfId="7759"/>
    <cellStyle name="40% - Accent5 3 25" xfId="7760"/>
    <cellStyle name="40% - Accent5 3 26" xfId="7761"/>
    <cellStyle name="40% - Accent5 3 27" xfId="7762"/>
    <cellStyle name="40% - Accent5 3 28" xfId="7763"/>
    <cellStyle name="40% - Accent5 3 29" xfId="7764"/>
    <cellStyle name="40% - Accent5 3 3" xfId="7765"/>
    <cellStyle name="40% - Accent5 3 30" xfId="7766"/>
    <cellStyle name="40% - Accent5 3 31" xfId="7767"/>
    <cellStyle name="40% - Accent5 3 32" xfId="7768"/>
    <cellStyle name="40% - Accent5 3 33" xfId="7769"/>
    <cellStyle name="40% - Accent5 3 34" xfId="7770"/>
    <cellStyle name="40% - Accent5 3 4" xfId="7771"/>
    <cellStyle name="40% - Accent5 3 5" xfId="7772"/>
    <cellStyle name="40% - Accent5 3 6" xfId="7773"/>
    <cellStyle name="40% - Accent5 3 7" xfId="7774"/>
    <cellStyle name="40% - Accent5 3 8" xfId="7775"/>
    <cellStyle name="40% - Accent5 3 9" xfId="7776"/>
    <cellStyle name="40% - Accent5 30" xfId="7777"/>
    <cellStyle name="40% - Accent5 30 2" xfId="7778"/>
    <cellStyle name="40% - Accent5 30 2 2" xfId="7779"/>
    <cellStyle name="40% - Accent5 30 2 3" xfId="7780"/>
    <cellStyle name="40% - Accent5 30 2 4" xfId="7781"/>
    <cellStyle name="40% - Accent5 30 2 5" xfId="7782"/>
    <cellStyle name="40% - Accent5 30 3" xfId="7783"/>
    <cellStyle name="40% - Accent5 30 3 2" xfId="7784"/>
    <cellStyle name="40% - Accent5 30 3 3" xfId="7785"/>
    <cellStyle name="40% - Accent5 30 3 4" xfId="7786"/>
    <cellStyle name="40% - Accent5 30 3 5" xfId="7787"/>
    <cellStyle name="40% - Accent5 30 4" xfId="7788"/>
    <cellStyle name="40% - Accent5 30 5" xfId="7789"/>
    <cellStyle name="40% - Accent5 30 6" xfId="7790"/>
    <cellStyle name="40% - Accent5 30 7" xfId="7791"/>
    <cellStyle name="40% - Accent5 31" xfId="7792"/>
    <cellStyle name="40% - Accent5 31 2" xfId="7793"/>
    <cellStyle name="40% - Accent5 31 2 2" xfId="7794"/>
    <cellStyle name="40% - Accent5 31 2 3" xfId="7795"/>
    <cellStyle name="40% - Accent5 31 2 4" xfId="7796"/>
    <cellStyle name="40% - Accent5 31 2 5" xfId="7797"/>
    <cellStyle name="40% - Accent5 31 3" xfId="7798"/>
    <cellStyle name="40% - Accent5 31 3 2" xfId="7799"/>
    <cellStyle name="40% - Accent5 31 3 3" xfId="7800"/>
    <cellStyle name="40% - Accent5 31 3 4" xfId="7801"/>
    <cellStyle name="40% - Accent5 31 3 5" xfId="7802"/>
    <cellStyle name="40% - Accent5 31 4" xfId="7803"/>
    <cellStyle name="40% - Accent5 31 5" xfId="7804"/>
    <cellStyle name="40% - Accent5 31 6" xfId="7805"/>
    <cellStyle name="40% - Accent5 31 7" xfId="7806"/>
    <cellStyle name="40% - Accent5 32" xfId="7807"/>
    <cellStyle name="40% - Accent5 32 2" xfId="7808"/>
    <cellStyle name="40% - Accent5 32 2 2" xfId="7809"/>
    <cellStyle name="40% - Accent5 32 2 3" xfId="7810"/>
    <cellStyle name="40% - Accent5 32 2 4" xfId="7811"/>
    <cellStyle name="40% - Accent5 32 2 5" xfId="7812"/>
    <cellStyle name="40% - Accent5 32 3" xfId="7813"/>
    <cellStyle name="40% - Accent5 32 3 2" xfId="7814"/>
    <cellStyle name="40% - Accent5 32 3 3" xfId="7815"/>
    <cellStyle name="40% - Accent5 32 3 4" xfId="7816"/>
    <cellStyle name="40% - Accent5 32 3 5" xfId="7817"/>
    <cellStyle name="40% - Accent5 32 4" xfId="7818"/>
    <cellStyle name="40% - Accent5 32 5" xfId="7819"/>
    <cellStyle name="40% - Accent5 32 6" xfId="7820"/>
    <cellStyle name="40% - Accent5 32 7" xfId="7821"/>
    <cellStyle name="40% - Accent5 33" xfId="7822"/>
    <cellStyle name="40% - Accent5 33 2" xfId="7823"/>
    <cellStyle name="40% - Accent5 33 2 2" xfId="7824"/>
    <cellStyle name="40% - Accent5 33 2 3" xfId="7825"/>
    <cellStyle name="40% - Accent5 33 2 4" xfId="7826"/>
    <cellStyle name="40% - Accent5 33 2 5" xfId="7827"/>
    <cellStyle name="40% - Accent5 33 3" xfId="7828"/>
    <cellStyle name="40% - Accent5 33 3 2" xfId="7829"/>
    <cellStyle name="40% - Accent5 33 3 3" xfId="7830"/>
    <cellStyle name="40% - Accent5 33 3 4" xfId="7831"/>
    <cellStyle name="40% - Accent5 33 3 5" xfId="7832"/>
    <cellStyle name="40% - Accent5 33 4" xfId="7833"/>
    <cellStyle name="40% - Accent5 33 5" xfId="7834"/>
    <cellStyle name="40% - Accent5 33 6" xfId="7835"/>
    <cellStyle name="40% - Accent5 33 7" xfId="7836"/>
    <cellStyle name="40% - Accent5 34" xfId="7837"/>
    <cellStyle name="40% - Accent5 34 2" xfId="7838"/>
    <cellStyle name="40% - Accent5 34 2 2" xfId="7839"/>
    <cellStyle name="40% - Accent5 34 2 3" xfId="7840"/>
    <cellStyle name="40% - Accent5 34 2 4" xfId="7841"/>
    <cellStyle name="40% - Accent5 34 2 5" xfId="7842"/>
    <cellStyle name="40% - Accent5 34 3" xfId="7843"/>
    <cellStyle name="40% - Accent5 34 3 2" xfId="7844"/>
    <cellStyle name="40% - Accent5 34 3 3" xfId="7845"/>
    <cellStyle name="40% - Accent5 34 3 4" xfId="7846"/>
    <cellStyle name="40% - Accent5 34 3 5" xfId="7847"/>
    <cellStyle name="40% - Accent5 34 4" xfId="7848"/>
    <cellStyle name="40% - Accent5 34 5" xfId="7849"/>
    <cellStyle name="40% - Accent5 34 6" xfId="7850"/>
    <cellStyle name="40% - Accent5 34 7" xfId="7851"/>
    <cellStyle name="40% - Accent5 35" xfId="7852"/>
    <cellStyle name="40% - Accent5 35 2" xfId="7853"/>
    <cellStyle name="40% - Accent5 35 2 2" xfId="7854"/>
    <cellStyle name="40% - Accent5 35 2 3" xfId="7855"/>
    <cellStyle name="40% - Accent5 35 2 4" xfId="7856"/>
    <cellStyle name="40% - Accent5 35 2 5" xfId="7857"/>
    <cellStyle name="40% - Accent5 35 3" xfId="7858"/>
    <cellStyle name="40% - Accent5 35 3 2" xfId="7859"/>
    <cellStyle name="40% - Accent5 35 3 3" xfId="7860"/>
    <cellStyle name="40% - Accent5 35 3 4" xfId="7861"/>
    <cellStyle name="40% - Accent5 35 3 5" xfId="7862"/>
    <cellStyle name="40% - Accent5 35 4" xfId="7863"/>
    <cellStyle name="40% - Accent5 35 5" xfId="7864"/>
    <cellStyle name="40% - Accent5 35 6" xfId="7865"/>
    <cellStyle name="40% - Accent5 35 7" xfId="7866"/>
    <cellStyle name="40% - Accent5 36" xfId="7867"/>
    <cellStyle name="40% - Accent5 36 2" xfId="7868"/>
    <cellStyle name="40% - Accent5 36 2 2" xfId="7869"/>
    <cellStyle name="40% - Accent5 36 2 3" xfId="7870"/>
    <cellStyle name="40% - Accent5 36 2 4" xfId="7871"/>
    <cellStyle name="40% - Accent5 36 2 5" xfId="7872"/>
    <cellStyle name="40% - Accent5 36 3" xfId="7873"/>
    <cellStyle name="40% - Accent5 36 3 2" xfId="7874"/>
    <cellStyle name="40% - Accent5 36 3 3" xfId="7875"/>
    <cellStyle name="40% - Accent5 36 3 4" xfId="7876"/>
    <cellStyle name="40% - Accent5 36 3 5" xfId="7877"/>
    <cellStyle name="40% - Accent5 36 4" xfId="7878"/>
    <cellStyle name="40% - Accent5 36 5" xfId="7879"/>
    <cellStyle name="40% - Accent5 36 6" xfId="7880"/>
    <cellStyle name="40% - Accent5 36 7" xfId="7881"/>
    <cellStyle name="40% - Accent5 37" xfId="7882"/>
    <cellStyle name="40% - Accent5 37 2" xfId="7883"/>
    <cellStyle name="40% - Accent5 37 2 2" xfId="7884"/>
    <cellStyle name="40% - Accent5 37 2 3" xfId="7885"/>
    <cellStyle name="40% - Accent5 37 2 4" xfId="7886"/>
    <cellStyle name="40% - Accent5 37 2 5" xfId="7887"/>
    <cellStyle name="40% - Accent5 37 3" xfId="7888"/>
    <cellStyle name="40% - Accent5 37 3 2" xfId="7889"/>
    <cellStyle name="40% - Accent5 37 3 3" xfId="7890"/>
    <cellStyle name="40% - Accent5 37 3 4" xfId="7891"/>
    <cellStyle name="40% - Accent5 37 3 5" xfId="7892"/>
    <cellStyle name="40% - Accent5 37 4" xfId="7893"/>
    <cellStyle name="40% - Accent5 37 5" xfId="7894"/>
    <cellStyle name="40% - Accent5 37 6" xfId="7895"/>
    <cellStyle name="40% - Accent5 37 7" xfId="7896"/>
    <cellStyle name="40% - Accent5 38" xfId="7897"/>
    <cellStyle name="40% - Accent5 38 2" xfId="7898"/>
    <cellStyle name="40% - Accent5 38 2 2" xfId="7899"/>
    <cellStyle name="40% - Accent5 38 2 3" xfId="7900"/>
    <cellStyle name="40% - Accent5 38 2 4" xfId="7901"/>
    <cellStyle name="40% - Accent5 38 2 5" xfId="7902"/>
    <cellStyle name="40% - Accent5 38 3" xfId="7903"/>
    <cellStyle name="40% - Accent5 38 3 2" xfId="7904"/>
    <cellStyle name="40% - Accent5 38 3 3" xfId="7905"/>
    <cellStyle name="40% - Accent5 38 3 4" xfId="7906"/>
    <cellStyle name="40% - Accent5 38 3 5" xfId="7907"/>
    <cellStyle name="40% - Accent5 38 4" xfId="7908"/>
    <cellStyle name="40% - Accent5 38 5" xfId="7909"/>
    <cellStyle name="40% - Accent5 38 6" xfId="7910"/>
    <cellStyle name="40% - Accent5 38 7" xfId="7911"/>
    <cellStyle name="40% - Accent5 39" xfId="7912"/>
    <cellStyle name="40% - Accent5 39 2" xfId="7913"/>
    <cellStyle name="40% - Accent5 39 2 2" xfId="7914"/>
    <cellStyle name="40% - Accent5 39 2 3" xfId="7915"/>
    <cellStyle name="40% - Accent5 39 2 4" xfId="7916"/>
    <cellStyle name="40% - Accent5 39 2 5" xfId="7917"/>
    <cellStyle name="40% - Accent5 39 3" xfId="7918"/>
    <cellStyle name="40% - Accent5 39 3 2" xfId="7919"/>
    <cellStyle name="40% - Accent5 39 3 3" xfId="7920"/>
    <cellStyle name="40% - Accent5 39 3 4" xfId="7921"/>
    <cellStyle name="40% - Accent5 39 3 5" xfId="7922"/>
    <cellStyle name="40% - Accent5 39 4" xfId="7923"/>
    <cellStyle name="40% - Accent5 39 5" xfId="7924"/>
    <cellStyle name="40% - Accent5 39 6" xfId="7925"/>
    <cellStyle name="40% - Accent5 39 7" xfId="7926"/>
    <cellStyle name="40% - Accent5 4" xfId="7927"/>
    <cellStyle name="40% - Accent5 4 10" xfId="7928"/>
    <cellStyle name="40% - Accent5 4 11" xfId="7929"/>
    <cellStyle name="40% - Accent5 4 12" xfId="7930"/>
    <cellStyle name="40% - Accent5 4 13" xfId="7931"/>
    <cellStyle name="40% - Accent5 4 14" xfId="7932"/>
    <cellStyle name="40% - Accent5 4 15" xfId="7933"/>
    <cellStyle name="40% - Accent5 4 16" xfId="7934"/>
    <cellStyle name="40% - Accent5 4 17" xfId="7935"/>
    <cellStyle name="40% - Accent5 4 18" xfId="7936"/>
    <cellStyle name="40% - Accent5 4 19" xfId="7937"/>
    <cellStyle name="40% - Accent5 4 2" xfId="7938"/>
    <cellStyle name="40% - Accent5 4 20" xfId="7939"/>
    <cellStyle name="40% - Accent5 4 21" xfId="7940"/>
    <cellStyle name="40% - Accent5 4 22" xfId="7941"/>
    <cellStyle name="40% - Accent5 4 23" xfId="7942"/>
    <cellStyle name="40% - Accent5 4 24" xfId="7943"/>
    <cellStyle name="40% - Accent5 4 25" xfId="7944"/>
    <cellStyle name="40% - Accent5 4 26" xfId="7945"/>
    <cellStyle name="40% - Accent5 4 27" xfId="7946"/>
    <cellStyle name="40% - Accent5 4 28" xfId="7947"/>
    <cellStyle name="40% - Accent5 4 29" xfId="7948"/>
    <cellStyle name="40% - Accent5 4 3" xfId="7949"/>
    <cellStyle name="40% - Accent5 4 30" xfId="7950"/>
    <cellStyle name="40% - Accent5 4 31" xfId="7951"/>
    <cellStyle name="40% - Accent5 4 32" xfId="7952"/>
    <cellStyle name="40% - Accent5 4 33" xfId="7953"/>
    <cellStyle name="40% - Accent5 4 34" xfId="7954"/>
    <cellStyle name="40% - Accent5 4 4" xfId="7955"/>
    <cellStyle name="40% - Accent5 4 5" xfId="7956"/>
    <cellStyle name="40% - Accent5 4 6" xfId="7957"/>
    <cellStyle name="40% - Accent5 4 7" xfId="7958"/>
    <cellStyle name="40% - Accent5 4 8" xfId="7959"/>
    <cellStyle name="40% - Accent5 4 9" xfId="7960"/>
    <cellStyle name="40% - Accent5 40" xfId="7961"/>
    <cellStyle name="40% - Accent5 40 2" xfId="7962"/>
    <cellStyle name="40% - Accent5 40 2 2" xfId="7963"/>
    <cellStyle name="40% - Accent5 40 2 3" xfId="7964"/>
    <cellStyle name="40% - Accent5 40 2 4" xfId="7965"/>
    <cellStyle name="40% - Accent5 40 2 5" xfId="7966"/>
    <cellStyle name="40% - Accent5 40 3" xfId="7967"/>
    <cellStyle name="40% - Accent5 40 3 2" xfId="7968"/>
    <cellStyle name="40% - Accent5 40 3 3" xfId="7969"/>
    <cellStyle name="40% - Accent5 40 3 4" xfId="7970"/>
    <cellStyle name="40% - Accent5 40 3 5" xfId="7971"/>
    <cellStyle name="40% - Accent5 40 4" xfId="7972"/>
    <cellStyle name="40% - Accent5 40 5" xfId="7973"/>
    <cellStyle name="40% - Accent5 40 6" xfId="7974"/>
    <cellStyle name="40% - Accent5 40 7" xfId="7975"/>
    <cellStyle name="40% - Accent5 41" xfId="7976"/>
    <cellStyle name="40% - Accent5 41 2" xfId="7977"/>
    <cellStyle name="40% - Accent5 41 2 2" xfId="7978"/>
    <cellStyle name="40% - Accent5 41 2 3" xfId="7979"/>
    <cellStyle name="40% - Accent5 41 2 4" xfId="7980"/>
    <cellStyle name="40% - Accent5 41 2 5" xfId="7981"/>
    <cellStyle name="40% - Accent5 41 3" xfId="7982"/>
    <cellStyle name="40% - Accent5 41 3 2" xfId="7983"/>
    <cellStyle name="40% - Accent5 41 3 3" xfId="7984"/>
    <cellStyle name="40% - Accent5 41 3 4" xfId="7985"/>
    <cellStyle name="40% - Accent5 41 3 5" xfId="7986"/>
    <cellStyle name="40% - Accent5 41 4" xfId="7987"/>
    <cellStyle name="40% - Accent5 41 5" xfId="7988"/>
    <cellStyle name="40% - Accent5 41 6" xfId="7989"/>
    <cellStyle name="40% - Accent5 41 7" xfId="7990"/>
    <cellStyle name="40% - Accent5 42" xfId="7991"/>
    <cellStyle name="40% - Accent5 42 2" xfId="7992"/>
    <cellStyle name="40% - Accent5 42 2 2" xfId="7993"/>
    <cellStyle name="40% - Accent5 42 2 3" xfId="7994"/>
    <cellStyle name="40% - Accent5 42 2 4" xfId="7995"/>
    <cellStyle name="40% - Accent5 42 2 5" xfId="7996"/>
    <cellStyle name="40% - Accent5 42 3" xfId="7997"/>
    <cellStyle name="40% - Accent5 42 3 2" xfId="7998"/>
    <cellStyle name="40% - Accent5 42 3 3" xfId="7999"/>
    <cellStyle name="40% - Accent5 42 3 4" xfId="8000"/>
    <cellStyle name="40% - Accent5 42 3 5" xfId="8001"/>
    <cellStyle name="40% - Accent5 42 4" xfId="8002"/>
    <cellStyle name="40% - Accent5 42 5" xfId="8003"/>
    <cellStyle name="40% - Accent5 42 6" xfId="8004"/>
    <cellStyle name="40% - Accent5 42 7" xfId="8005"/>
    <cellStyle name="40% - Accent5 43" xfId="8006"/>
    <cellStyle name="40% - Accent5 43 2" xfId="8007"/>
    <cellStyle name="40% - Accent5 43 2 2" xfId="8008"/>
    <cellStyle name="40% - Accent5 43 2 3" xfId="8009"/>
    <cellStyle name="40% - Accent5 43 2 4" xfId="8010"/>
    <cellStyle name="40% - Accent5 43 2 5" xfId="8011"/>
    <cellStyle name="40% - Accent5 43 3" xfId="8012"/>
    <cellStyle name="40% - Accent5 43 3 2" xfId="8013"/>
    <cellStyle name="40% - Accent5 43 3 3" xfId="8014"/>
    <cellStyle name="40% - Accent5 43 3 4" xfId="8015"/>
    <cellStyle name="40% - Accent5 43 3 5" xfId="8016"/>
    <cellStyle name="40% - Accent5 43 4" xfId="8017"/>
    <cellStyle name="40% - Accent5 43 5" xfId="8018"/>
    <cellStyle name="40% - Accent5 43 6" xfId="8019"/>
    <cellStyle name="40% - Accent5 43 7" xfId="8020"/>
    <cellStyle name="40% - Accent5 44" xfId="8021"/>
    <cellStyle name="40% - Accent5 44 2" xfId="8022"/>
    <cellStyle name="40% - Accent5 44 2 2" xfId="8023"/>
    <cellStyle name="40% - Accent5 44 2 3" xfId="8024"/>
    <cellStyle name="40% - Accent5 44 2 4" xfId="8025"/>
    <cellStyle name="40% - Accent5 44 2 5" xfId="8026"/>
    <cellStyle name="40% - Accent5 44 3" xfId="8027"/>
    <cellStyle name="40% - Accent5 44 3 2" xfId="8028"/>
    <cellStyle name="40% - Accent5 44 3 3" xfId="8029"/>
    <cellStyle name="40% - Accent5 44 3 4" xfId="8030"/>
    <cellStyle name="40% - Accent5 44 3 5" xfId="8031"/>
    <cellStyle name="40% - Accent5 44 4" xfId="8032"/>
    <cellStyle name="40% - Accent5 44 5" xfId="8033"/>
    <cellStyle name="40% - Accent5 44 6" xfId="8034"/>
    <cellStyle name="40% - Accent5 44 7" xfId="8035"/>
    <cellStyle name="40% - Accent5 45" xfId="8036"/>
    <cellStyle name="40% - Accent5 45 2" xfId="8037"/>
    <cellStyle name="40% - Accent5 45 2 2" xfId="8038"/>
    <cellStyle name="40% - Accent5 45 2 3" xfId="8039"/>
    <cellStyle name="40% - Accent5 45 2 4" xfId="8040"/>
    <cellStyle name="40% - Accent5 45 2 5" xfId="8041"/>
    <cellStyle name="40% - Accent5 45 3" xfId="8042"/>
    <cellStyle name="40% - Accent5 45 3 2" xfId="8043"/>
    <cellStyle name="40% - Accent5 45 3 3" xfId="8044"/>
    <cellStyle name="40% - Accent5 45 3 4" xfId="8045"/>
    <cellStyle name="40% - Accent5 45 3 5" xfId="8046"/>
    <cellStyle name="40% - Accent5 45 4" xfId="8047"/>
    <cellStyle name="40% - Accent5 45 5" xfId="8048"/>
    <cellStyle name="40% - Accent5 45 6" xfId="8049"/>
    <cellStyle name="40% - Accent5 45 7" xfId="8050"/>
    <cellStyle name="40% - Accent5 46" xfId="8051"/>
    <cellStyle name="40% - Accent5 46 2" xfId="8052"/>
    <cellStyle name="40% - Accent5 46 2 2" xfId="8053"/>
    <cellStyle name="40% - Accent5 46 2 3" xfId="8054"/>
    <cellStyle name="40% - Accent5 46 2 4" xfId="8055"/>
    <cellStyle name="40% - Accent5 46 2 5" xfId="8056"/>
    <cellStyle name="40% - Accent5 46 3" xfId="8057"/>
    <cellStyle name="40% - Accent5 46 3 2" xfId="8058"/>
    <cellStyle name="40% - Accent5 46 3 3" xfId="8059"/>
    <cellStyle name="40% - Accent5 46 3 4" xfId="8060"/>
    <cellStyle name="40% - Accent5 46 3 5" xfId="8061"/>
    <cellStyle name="40% - Accent5 46 4" xfId="8062"/>
    <cellStyle name="40% - Accent5 46 5" xfId="8063"/>
    <cellStyle name="40% - Accent5 46 6" xfId="8064"/>
    <cellStyle name="40% - Accent5 46 7" xfId="8065"/>
    <cellStyle name="40% - Accent5 47" xfId="8066"/>
    <cellStyle name="40% - Accent5 47 2" xfId="8067"/>
    <cellStyle name="40% - Accent5 47 3" xfId="8068"/>
    <cellStyle name="40% - Accent5 47 4" xfId="8069"/>
    <cellStyle name="40% - Accent5 47 5" xfId="8070"/>
    <cellStyle name="40% - Accent5 48" xfId="8071"/>
    <cellStyle name="40% - Accent5 48 2" xfId="8072"/>
    <cellStyle name="40% - Accent5 48 3" xfId="8073"/>
    <cellStyle name="40% - Accent5 48 4" xfId="8074"/>
    <cellStyle name="40% - Accent5 48 5" xfId="8075"/>
    <cellStyle name="40% - Accent5 49" xfId="8076"/>
    <cellStyle name="40% - Accent5 49 2" xfId="8077"/>
    <cellStyle name="40% - Accent5 49 3" xfId="8078"/>
    <cellStyle name="40% - Accent5 49 4" xfId="8079"/>
    <cellStyle name="40% - Accent5 49 5" xfId="8080"/>
    <cellStyle name="40% - Accent5 5" xfId="8081"/>
    <cellStyle name="40% - Accent5 5 10" xfId="8082"/>
    <cellStyle name="40% - Accent5 5 11" xfId="8083"/>
    <cellStyle name="40% - Accent5 5 12" xfId="8084"/>
    <cellStyle name="40% - Accent5 5 13" xfId="8085"/>
    <cellStyle name="40% - Accent5 5 14" xfId="8086"/>
    <cellStyle name="40% - Accent5 5 15" xfId="8087"/>
    <cellStyle name="40% - Accent5 5 16" xfId="8088"/>
    <cellStyle name="40% - Accent5 5 2" xfId="8089"/>
    <cellStyle name="40% - Accent5 5 3" xfId="8090"/>
    <cellStyle name="40% - Accent5 5 4" xfId="8091"/>
    <cellStyle name="40% - Accent5 5 5" xfId="8092"/>
    <cellStyle name="40% - Accent5 5 6" xfId="8093"/>
    <cellStyle name="40% - Accent5 5 7" xfId="8094"/>
    <cellStyle name="40% - Accent5 5 8" xfId="8095"/>
    <cellStyle name="40% - Accent5 5 9" xfId="8096"/>
    <cellStyle name="40% - Accent5 50" xfId="8097"/>
    <cellStyle name="40% - Accent5 50 2" xfId="8098"/>
    <cellStyle name="40% - Accent5 50 3" xfId="8099"/>
    <cellStyle name="40% - Accent5 50 4" xfId="8100"/>
    <cellStyle name="40% - Accent5 50 5" xfId="8101"/>
    <cellStyle name="40% - Accent5 51" xfId="8102"/>
    <cellStyle name="40% - Accent5 51 2" xfId="8103"/>
    <cellStyle name="40% - Accent5 51 3" xfId="8104"/>
    <cellStyle name="40% - Accent5 51 4" xfId="8105"/>
    <cellStyle name="40% - Accent5 51 5" xfId="8106"/>
    <cellStyle name="40% - Accent5 52" xfId="8107"/>
    <cellStyle name="40% - Accent5 52 2" xfId="8108"/>
    <cellStyle name="40% - Accent5 52 3" xfId="8109"/>
    <cellStyle name="40% - Accent5 52 4" xfId="8110"/>
    <cellStyle name="40% - Accent5 52 5" xfId="8111"/>
    <cellStyle name="40% - Accent5 53" xfId="8112"/>
    <cellStyle name="40% - Accent5 53 2" xfId="8113"/>
    <cellStyle name="40% - Accent5 53 3" xfId="8114"/>
    <cellStyle name="40% - Accent5 53 4" xfId="8115"/>
    <cellStyle name="40% - Accent5 53 5" xfId="8116"/>
    <cellStyle name="40% - Accent5 54" xfId="8117"/>
    <cellStyle name="40% - Accent5 54 2" xfId="8118"/>
    <cellStyle name="40% - Accent5 54 3" xfId="8119"/>
    <cellStyle name="40% - Accent5 54 4" xfId="8120"/>
    <cellStyle name="40% - Accent5 54 5" xfId="8121"/>
    <cellStyle name="40% - Accent5 55" xfId="8122"/>
    <cellStyle name="40% - Accent5 55 2" xfId="8123"/>
    <cellStyle name="40% - Accent5 55 3" xfId="8124"/>
    <cellStyle name="40% - Accent5 55 4" xfId="8125"/>
    <cellStyle name="40% - Accent5 55 5" xfId="8126"/>
    <cellStyle name="40% - Accent5 56" xfId="8127"/>
    <cellStyle name="40% - Accent5 56 2" xfId="8128"/>
    <cellStyle name="40% - Accent5 56 3" xfId="8129"/>
    <cellStyle name="40% - Accent5 56 4" xfId="8130"/>
    <cellStyle name="40% - Accent5 56 5" xfId="8131"/>
    <cellStyle name="40% - Accent5 57" xfId="8132"/>
    <cellStyle name="40% - Accent5 57 2" xfId="8133"/>
    <cellStyle name="40% - Accent5 57 3" xfId="8134"/>
    <cellStyle name="40% - Accent5 57 4" xfId="8135"/>
    <cellStyle name="40% - Accent5 57 5" xfId="8136"/>
    <cellStyle name="40% - Accent5 58" xfId="8137"/>
    <cellStyle name="40% - Accent5 58 2" xfId="8138"/>
    <cellStyle name="40% - Accent5 58 3" xfId="8139"/>
    <cellStyle name="40% - Accent5 58 4" xfId="8140"/>
    <cellStyle name="40% - Accent5 58 5" xfId="8141"/>
    <cellStyle name="40% - Accent5 59" xfId="8142"/>
    <cellStyle name="40% - Accent5 59 2" xfId="8143"/>
    <cellStyle name="40% - Accent5 59 3" xfId="8144"/>
    <cellStyle name="40% - Accent5 59 4" xfId="8145"/>
    <cellStyle name="40% - Accent5 59 5" xfId="8146"/>
    <cellStyle name="40% - Accent5 6" xfId="8147"/>
    <cellStyle name="40% - Accent5 6 10" xfId="8148"/>
    <cellStyle name="40% - Accent5 6 11" xfId="8149"/>
    <cellStyle name="40% - Accent5 6 2" xfId="8150"/>
    <cellStyle name="40% - Accent5 6 3" xfId="8151"/>
    <cellStyle name="40% - Accent5 6 4" xfId="8152"/>
    <cellStyle name="40% - Accent5 6 5" xfId="8153"/>
    <cellStyle name="40% - Accent5 6 6" xfId="8154"/>
    <cellStyle name="40% - Accent5 6 7" xfId="8155"/>
    <cellStyle name="40% - Accent5 6 8" xfId="8156"/>
    <cellStyle name="40% - Accent5 6 9" xfId="8157"/>
    <cellStyle name="40% - Accent5 60" xfId="8158"/>
    <cellStyle name="40% - Accent5 60 2" xfId="8159"/>
    <cellStyle name="40% - Accent5 60 3" xfId="8160"/>
    <cellStyle name="40% - Accent5 60 4" xfId="8161"/>
    <cellStyle name="40% - Accent5 60 5" xfId="8162"/>
    <cellStyle name="40% - Accent5 61" xfId="8163"/>
    <cellStyle name="40% - Accent5 61 2" xfId="8164"/>
    <cellStyle name="40% - Accent5 61 3" xfId="8165"/>
    <cellStyle name="40% - Accent5 61 4" xfId="8166"/>
    <cellStyle name="40% - Accent5 61 5" xfId="8167"/>
    <cellStyle name="40% - Accent5 62" xfId="8168"/>
    <cellStyle name="40% - Accent5 62 2" xfId="8169"/>
    <cellStyle name="40% - Accent5 62 3" xfId="8170"/>
    <cellStyle name="40% - Accent5 62 4" xfId="8171"/>
    <cellStyle name="40% - Accent5 62 5" xfId="8172"/>
    <cellStyle name="40% - Accent5 63" xfId="8173"/>
    <cellStyle name="40% - Accent5 7" xfId="8174"/>
    <cellStyle name="40% - Accent5 7 10" xfId="8175"/>
    <cellStyle name="40% - Accent5 7 11" xfId="8176"/>
    <cellStyle name="40% - Accent5 7 2" xfId="8177"/>
    <cellStyle name="40% - Accent5 7 3" xfId="8178"/>
    <cellStyle name="40% - Accent5 7 4" xfId="8179"/>
    <cellStyle name="40% - Accent5 7 5" xfId="8180"/>
    <cellStyle name="40% - Accent5 7 6" xfId="8181"/>
    <cellStyle name="40% - Accent5 7 7" xfId="8182"/>
    <cellStyle name="40% - Accent5 7 8" xfId="8183"/>
    <cellStyle name="40% - Accent5 7 9" xfId="8184"/>
    <cellStyle name="40% - Accent5 8" xfId="8185"/>
    <cellStyle name="40% - Accent5 8 10" xfId="8186"/>
    <cellStyle name="40% - Accent5 8 11" xfId="8187"/>
    <cellStyle name="40% - Accent5 8 2" xfId="8188"/>
    <cellStyle name="40% - Accent5 8 3" xfId="8189"/>
    <cellStyle name="40% - Accent5 8 4" xfId="8190"/>
    <cellStyle name="40% - Accent5 8 5" xfId="8191"/>
    <cellStyle name="40% - Accent5 8 6" xfId="8192"/>
    <cellStyle name="40% - Accent5 8 7" xfId="8193"/>
    <cellStyle name="40% - Accent5 8 8" xfId="8194"/>
    <cellStyle name="40% - Accent5 8 9" xfId="8195"/>
    <cellStyle name="40% - Accent5 9" xfId="8196"/>
    <cellStyle name="40% - Accent5 9 10" xfId="8197"/>
    <cellStyle name="40% - Accent5 9 11" xfId="8198"/>
    <cellStyle name="40% - Accent5 9 2" xfId="8199"/>
    <cellStyle name="40% - Accent5 9 3" xfId="8200"/>
    <cellStyle name="40% - Accent5 9 4" xfId="8201"/>
    <cellStyle name="40% - Accent5 9 5" xfId="8202"/>
    <cellStyle name="40% - Accent5 9 6" xfId="8203"/>
    <cellStyle name="40% - Accent5 9 7" xfId="8204"/>
    <cellStyle name="40% - Accent5 9 8" xfId="8205"/>
    <cellStyle name="40% - Accent5 9 9" xfId="8206"/>
    <cellStyle name="40% - Accent6" xfId="8207" builtinId="51" customBuiltin="1"/>
    <cellStyle name="40% - Accent6 10" xfId="8208"/>
    <cellStyle name="40% - Accent6 10 10" xfId="8209"/>
    <cellStyle name="40% - Accent6 10 11" xfId="8210"/>
    <cellStyle name="40% - Accent6 10 2" xfId="8211"/>
    <cellStyle name="40% - Accent6 10 3" xfId="8212"/>
    <cellStyle name="40% - Accent6 10 4" xfId="8213"/>
    <cellStyle name="40% - Accent6 10 5" xfId="8214"/>
    <cellStyle name="40% - Accent6 10 6" xfId="8215"/>
    <cellStyle name="40% - Accent6 10 7" xfId="8216"/>
    <cellStyle name="40% - Accent6 10 8" xfId="8217"/>
    <cellStyle name="40% - Accent6 10 9" xfId="8218"/>
    <cellStyle name="40% - Accent6 11" xfId="8219"/>
    <cellStyle name="40% - Accent6 12" xfId="8220"/>
    <cellStyle name="40% - Accent6 13" xfId="8221"/>
    <cellStyle name="40% - Accent6 14" xfId="8222"/>
    <cellStyle name="40% - Accent6 15" xfId="8223"/>
    <cellStyle name="40% - Accent6 16" xfId="8224"/>
    <cellStyle name="40% - Accent6 16 2" xfId="8225"/>
    <cellStyle name="40% - Accent6 16 2 2" xfId="8226"/>
    <cellStyle name="40% - Accent6 16 2 3" xfId="8227"/>
    <cellStyle name="40% - Accent6 16 2 4" xfId="8228"/>
    <cellStyle name="40% - Accent6 16 2 5" xfId="8229"/>
    <cellStyle name="40% - Accent6 16 3" xfId="8230"/>
    <cellStyle name="40% - Accent6 16 3 2" xfId="8231"/>
    <cellStyle name="40% - Accent6 16 3 3" xfId="8232"/>
    <cellStyle name="40% - Accent6 16 3 4" xfId="8233"/>
    <cellStyle name="40% - Accent6 16 3 5" xfId="8234"/>
    <cellStyle name="40% - Accent6 16 4" xfId="8235"/>
    <cellStyle name="40% - Accent6 16 5" xfId="8236"/>
    <cellStyle name="40% - Accent6 16 6" xfId="8237"/>
    <cellStyle name="40% - Accent6 16 7" xfId="8238"/>
    <cellStyle name="40% - Accent6 17" xfId="8239"/>
    <cellStyle name="40% - Accent6 17 2" xfId="8240"/>
    <cellStyle name="40% - Accent6 17 2 2" xfId="8241"/>
    <cellStyle name="40% - Accent6 17 2 3" xfId="8242"/>
    <cellStyle name="40% - Accent6 17 2 4" xfId="8243"/>
    <cellStyle name="40% - Accent6 17 2 5" xfId="8244"/>
    <cellStyle name="40% - Accent6 17 3" xfId="8245"/>
    <cellStyle name="40% - Accent6 17 3 2" xfId="8246"/>
    <cellStyle name="40% - Accent6 17 3 3" xfId="8247"/>
    <cellStyle name="40% - Accent6 17 3 4" xfId="8248"/>
    <cellStyle name="40% - Accent6 17 3 5" xfId="8249"/>
    <cellStyle name="40% - Accent6 17 4" xfId="8250"/>
    <cellStyle name="40% - Accent6 17 5" xfId="8251"/>
    <cellStyle name="40% - Accent6 17 6" xfId="8252"/>
    <cellStyle name="40% - Accent6 17 7" xfId="8253"/>
    <cellStyle name="40% - Accent6 18" xfId="8254"/>
    <cellStyle name="40% - Accent6 18 2" xfId="8255"/>
    <cellStyle name="40% - Accent6 18 2 2" xfId="8256"/>
    <cellStyle name="40% - Accent6 18 2 3" xfId="8257"/>
    <cellStyle name="40% - Accent6 18 2 4" xfId="8258"/>
    <cellStyle name="40% - Accent6 18 2 5" xfId="8259"/>
    <cellStyle name="40% - Accent6 18 3" xfId="8260"/>
    <cellStyle name="40% - Accent6 18 3 2" xfId="8261"/>
    <cellStyle name="40% - Accent6 18 3 3" xfId="8262"/>
    <cellStyle name="40% - Accent6 18 3 4" xfId="8263"/>
    <cellStyle name="40% - Accent6 18 3 5" xfId="8264"/>
    <cellStyle name="40% - Accent6 18 4" xfId="8265"/>
    <cellStyle name="40% - Accent6 18 5" xfId="8266"/>
    <cellStyle name="40% - Accent6 18 6" xfId="8267"/>
    <cellStyle name="40% - Accent6 18 7" xfId="8268"/>
    <cellStyle name="40% - Accent6 19" xfId="8269"/>
    <cellStyle name="40% - Accent6 19 2" xfId="8270"/>
    <cellStyle name="40% - Accent6 19 2 2" xfId="8271"/>
    <cellStyle name="40% - Accent6 19 2 3" xfId="8272"/>
    <cellStyle name="40% - Accent6 19 2 4" xfId="8273"/>
    <cellStyle name="40% - Accent6 19 2 5" xfId="8274"/>
    <cellStyle name="40% - Accent6 19 3" xfId="8275"/>
    <cellStyle name="40% - Accent6 19 3 2" xfId="8276"/>
    <cellStyle name="40% - Accent6 19 3 3" xfId="8277"/>
    <cellStyle name="40% - Accent6 19 3 4" xfId="8278"/>
    <cellStyle name="40% - Accent6 19 3 5" xfId="8279"/>
    <cellStyle name="40% - Accent6 19 4" xfId="8280"/>
    <cellStyle name="40% - Accent6 19 5" xfId="8281"/>
    <cellStyle name="40% - Accent6 19 6" xfId="8282"/>
    <cellStyle name="40% - Accent6 19 7" xfId="8283"/>
    <cellStyle name="40% - Accent6 2" xfId="8284"/>
    <cellStyle name="40% - Accent6 2 10" xfId="8285"/>
    <cellStyle name="40% - Accent6 2 11" xfId="8286"/>
    <cellStyle name="40% - Accent6 2 12" xfId="8287"/>
    <cellStyle name="40% - Accent6 2 13" xfId="8288"/>
    <cellStyle name="40% - Accent6 2 14" xfId="8289"/>
    <cellStyle name="40% - Accent6 2 15" xfId="8290"/>
    <cellStyle name="40% - Accent6 2 16" xfId="8291"/>
    <cellStyle name="40% - Accent6 2 17" xfId="8292"/>
    <cellStyle name="40% - Accent6 2 18" xfId="8293"/>
    <cellStyle name="40% - Accent6 2 19" xfId="8294"/>
    <cellStyle name="40% - Accent6 2 2" xfId="8295"/>
    <cellStyle name="40% - Accent6 2 20" xfId="8296"/>
    <cellStyle name="40% - Accent6 2 21" xfId="8297"/>
    <cellStyle name="40% - Accent6 2 22" xfId="8298"/>
    <cellStyle name="40% - Accent6 2 23" xfId="8299"/>
    <cellStyle name="40% - Accent6 2 24" xfId="8300"/>
    <cellStyle name="40% - Accent6 2 25" xfId="8301"/>
    <cellStyle name="40% - Accent6 2 26" xfId="8302"/>
    <cellStyle name="40% - Accent6 2 27" xfId="8303"/>
    <cellStyle name="40% - Accent6 2 28" xfId="8304"/>
    <cellStyle name="40% - Accent6 2 29" xfId="8305"/>
    <cellStyle name="40% - Accent6 2 3" xfId="8306"/>
    <cellStyle name="40% - Accent6 2 30" xfId="8307"/>
    <cellStyle name="40% - Accent6 2 31" xfId="8308"/>
    <cellStyle name="40% - Accent6 2 32" xfId="8309"/>
    <cellStyle name="40% - Accent6 2 33" xfId="8310"/>
    <cellStyle name="40% - Accent6 2 34" xfId="8311"/>
    <cellStyle name="40% - Accent6 2 35" xfId="8312"/>
    <cellStyle name="40% - Accent6 2 35 2" xfId="8313"/>
    <cellStyle name="40% - Accent6 2 35 3" xfId="8314"/>
    <cellStyle name="40% - Accent6 2 35 4" xfId="8315"/>
    <cellStyle name="40% - Accent6 2 35 5" xfId="8316"/>
    <cellStyle name="40% - Accent6 2 36" xfId="8317"/>
    <cellStyle name="40% - Accent6 2 37" xfId="8318"/>
    <cellStyle name="40% - Accent6 2 38" xfId="8319"/>
    <cellStyle name="40% - Accent6 2 4" xfId="8320"/>
    <cellStyle name="40% - Accent6 2 5" xfId="8321"/>
    <cellStyle name="40% - Accent6 2 6" xfId="8322"/>
    <cellStyle name="40% - Accent6 2 7" xfId="8323"/>
    <cellStyle name="40% - Accent6 2 8" xfId="8324"/>
    <cellStyle name="40% - Accent6 2 8 10" xfId="8325"/>
    <cellStyle name="40% - Accent6 2 8 11" xfId="8326"/>
    <cellStyle name="40% - Accent6 2 8 2" xfId="8327"/>
    <cellStyle name="40% - Accent6 2 8 2 2" xfId="8328"/>
    <cellStyle name="40% - Accent6 2 8 2 3" xfId="8329"/>
    <cellStyle name="40% - Accent6 2 8 2 4" xfId="8330"/>
    <cellStyle name="40% - Accent6 2 8 2 5" xfId="8331"/>
    <cellStyle name="40% - Accent6 2 8 3" xfId="8332"/>
    <cellStyle name="40% - Accent6 2 8 3 2" xfId="8333"/>
    <cellStyle name="40% - Accent6 2 8 3 3" xfId="8334"/>
    <cellStyle name="40% - Accent6 2 8 3 4" xfId="8335"/>
    <cellStyle name="40% - Accent6 2 8 3 5" xfId="8336"/>
    <cellStyle name="40% - Accent6 2 8 4" xfId="8337"/>
    <cellStyle name="40% - Accent6 2 8 5" xfId="8338"/>
    <cellStyle name="40% - Accent6 2 8 6" xfId="8339"/>
    <cellStyle name="40% - Accent6 2 8 7" xfId="8340"/>
    <cellStyle name="40% - Accent6 2 8 8" xfId="8341"/>
    <cellStyle name="40% - Accent6 2 8 9" xfId="8342"/>
    <cellStyle name="40% - Accent6 2 9" xfId="8343"/>
    <cellStyle name="40% - Accent6 2 9 2" xfId="8344"/>
    <cellStyle name="40% - Accent6 20" xfId="8345"/>
    <cellStyle name="40% - Accent6 20 2" xfId="8346"/>
    <cellStyle name="40% - Accent6 20 2 2" xfId="8347"/>
    <cellStyle name="40% - Accent6 20 2 3" xfId="8348"/>
    <cellStyle name="40% - Accent6 20 2 4" xfId="8349"/>
    <cellStyle name="40% - Accent6 20 2 5" xfId="8350"/>
    <cellStyle name="40% - Accent6 20 3" xfId="8351"/>
    <cellStyle name="40% - Accent6 20 3 2" xfId="8352"/>
    <cellStyle name="40% - Accent6 20 3 3" xfId="8353"/>
    <cellStyle name="40% - Accent6 20 3 4" xfId="8354"/>
    <cellStyle name="40% - Accent6 20 3 5" xfId="8355"/>
    <cellStyle name="40% - Accent6 20 4" xfId="8356"/>
    <cellStyle name="40% - Accent6 20 5" xfId="8357"/>
    <cellStyle name="40% - Accent6 20 6" xfId="8358"/>
    <cellStyle name="40% - Accent6 20 7" xfId="8359"/>
    <cellStyle name="40% - Accent6 21" xfId="8360"/>
    <cellStyle name="40% - Accent6 21 2" xfId="8361"/>
    <cellStyle name="40% - Accent6 21 2 2" xfId="8362"/>
    <cellStyle name="40% - Accent6 21 2 3" xfId="8363"/>
    <cellStyle name="40% - Accent6 21 2 4" xfId="8364"/>
    <cellStyle name="40% - Accent6 21 2 5" xfId="8365"/>
    <cellStyle name="40% - Accent6 21 3" xfId="8366"/>
    <cellStyle name="40% - Accent6 21 3 2" xfId="8367"/>
    <cellStyle name="40% - Accent6 21 3 3" xfId="8368"/>
    <cellStyle name="40% - Accent6 21 3 4" xfId="8369"/>
    <cellStyle name="40% - Accent6 21 3 5" xfId="8370"/>
    <cellStyle name="40% - Accent6 21 4" xfId="8371"/>
    <cellStyle name="40% - Accent6 21 5" xfId="8372"/>
    <cellStyle name="40% - Accent6 21 6" xfId="8373"/>
    <cellStyle name="40% - Accent6 21 7" xfId="8374"/>
    <cellStyle name="40% - Accent6 22" xfId="8375"/>
    <cellStyle name="40% - Accent6 22 2" xfId="8376"/>
    <cellStyle name="40% - Accent6 22 2 2" xfId="8377"/>
    <cellStyle name="40% - Accent6 22 2 3" xfId="8378"/>
    <cellStyle name="40% - Accent6 22 2 4" xfId="8379"/>
    <cellStyle name="40% - Accent6 22 2 5" xfId="8380"/>
    <cellStyle name="40% - Accent6 22 3" xfId="8381"/>
    <cellStyle name="40% - Accent6 22 3 2" xfId="8382"/>
    <cellStyle name="40% - Accent6 22 3 3" xfId="8383"/>
    <cellStyle name="40% - Accent6 22 3 4" xfId="8384"/>
    <cellStyle name="40% - Accent6 22 3 5" xfId="8385"/>
    <cellStyle name="40% - Accent6 22 4" xfId="8386"/>
    <cellStyle name="40% - Accent6 22 5" xfId="8387"/>
    <cellStyle name="40% - Accent6 22 6" xfId="8388"/>
    <cellStyle name="40% - Accent6 22 7" xfId="8389"/>
    <cellStyle name="40% - Accent6 23" xfId="8390"/>
    <cellStyle name="40% - Accent6 23 2" xfId="8391"/>
    <cellStyle name="40% - Accent6 23 2 2" xfId="8392"/>
    <cellStyle name="40% - Accent6 23 2 3" xfId="8393"/>
    <cellStyle name="40% - Accent6 23 2 4" xfId="8394"/>
    <cellStyle name="40% - Accent6 23 2 5" xfId="8395"/>
    <cellStyle name="40% - Accent6 23 3" xfId="8396"/>
    <cellStyle name="40% - Accent6 23 3 2" xfId="8397"/>
    <cellStyle name="40% - Accent6 23 3 3" xfId="8398"/>
    <cellStyle name="40% - Accent6 23 3 4" xfId="8399"/>
    <cellStyle name="40% - Accent6 23 3 5" xfId="8400"/>
    <cellStyle name="40% - Accent6 23 4" xfId="8401"/>
    <cellStyle name="40% - Accent6 23 5" xfId="8402"/>
    <cellStyle name="40% - Accent6 23 6" xfId="8403"/>
    <cellStyle name="40% - Accent6 23 7" xfId="8404"/>
    <cellStyle name="40% - Accent6 24" xfId="8405"/>
    <cellStyle name="40% - Accent6 24 2" xfId="8406"/>
    <cellStyle name="40% - Accent6 24 2 2" xfId="8407"/>
    <cellStyle name="40% - Accent6 24 2 3" xfId="8408"/>
    <cellStyle name="40% - Accent6 24 2 4" xfId="8409"/>
    <cellStyle name="40% - Accent6 24 2 5" xfId="8410"/>
    <cellStyle name="40% - Accent6 24 3" xfId="8411"/>
    <cellStyle name="40% - Accent6 24 3 2" xfId="8412"/>
    <cellStyle name="40% - Accent6 24 3 3" xfId="8413"/>
    <cellStyle name="40% - Accent6 24 3 4" xfId="8414"/>
    <cellStyle name="40% - Accent6 24 3 5" xfId="8415"/>
    <cellStyle name="40% - Accent6 24 4" xfId="8416"/>
    <cellStyle name="40% - Accent6 24 5" xfId="8417"/>
    <cellStyle name="40% - Accent6 24 6" xfId="8418"/>
    <cellStyle name="40% - Accent6 24 7" xfId="8419"/>
    <cellStyle name="40% - Accent6 25" xfId="8420"/>
    <cellStyle name="40% - Accent6 25 2" xfId="8421"/>
    <cellStyle name="40% - Accent6 25 2 2" xfId="8422"/>
    <cellStyle name="40% - Accent6 25 2 3" xfId="8423"/>
    <cellStyle name="40% - Accent6 25 2 4" xfId="8424"/>
    <cellStyle name="40% - Accent6 25 2 5" xfId="8425"/>
    <cellStyle name="40% - Accent6 25 3" xfId="8426"/>
    <cellStyle name="40% - Accent6 25 3 2" xfId="8427"/>
    <cellStyle name="40% - Accent6 25 3 3" xfId="8428"/>
    <cellStyle name="40% - Accent6 25 3 4" xfId="8429"/>
    <cellStyle name="40% - Accent6 25 3 5" xfId="8430"/>
    <cellStyle name="40% - Accent6 25 4" xfId="8431"/>
    <cellStyle name="40% - Accent6 25 5" xfId="8432"/>
    <cellStyle name="40% - Accent6 25 6" xfId="8433"/>
    <cellStyle name="40% - Accent6 25 7" xfId="8434"/>
    <cellStyle name="40% - Accent6 26" xfId="8435"/>
    <cellStyle name="40% - Accent6 26 2" xfId="8436"/>
    <cellStyle name="40% - Accent6 26 2 2" xfId="8437"/>
    <cellStyle name="40% - Accent6 26 2 3" xfId="8438"/>
    <cellStyle name="40% - Accent6 26 2 4" xfId="8439"/>
    <cellStyle name="40% - Accent6 26 2 5" xfId="8440"/>
    <cellStyle name="40% - Accent6 26 3" xfId="8441"/>
    <cellStyle name="40% - Accent6 26 3 2" xfId="8442"/>
    <cellStyle name="40% - Accent6 26 3 3" xfId="8443"/>
    <cellStyle name="40% - Accent6 26 3 4" xfId="8444"/>
    <cellStyle name="40% - Accent6 26 3 5" xfId="8445"/>
    <cellStyle name="40% - Accent6 26 4" xfId="8446"/>
    <cellStyle name="40% - Accent6 26 5" xfId="8447"/>
    <cellStyle name="40% - Accent6 26 6" xfId="8448"/>
    <cellStyle name="40% - Accent6 26 7" xfId="8449"/>
    <cellStyle name="40% - Accent6 27" xfId="8450"/>
    <cellStyle name="40% - Accent6 27 2" xfId="8451"/>
    <cellStyle name="40% - Accent6 27 2 2" xfId="8452"/>
    <cellStyle name="40% - Accent6 27 2 3" xfId="8453"/>
    <cellStyle name="40% - Accent6 27 2 4" xfId="8454"/>
    <cellStyle name="40% - Accent6 27 2 5" xfId="8455"/>
    <cellStyle name="40% - Accent6 27 3" xfId="8456"/>
    <cellStyle name="40% - Accent6 27 3 2" xfId="8457"/>
    <cellStyle name="40% - Accent6 27 3 3" xfId="8458"/>
    <cellStyle name="40% - Accent6 27 3 4" xfId="8459"/>
    <cellStyle name="40% - Accent6 27 3 5" xfId="8460"/>
    <cellStyle name="40% - Accent6 27 4" xfId="8461"/>
    <cellStyle name="40% - Accent6 27 5" xfId="8462"/>
    <cellStyle name="40% - Accent6 27 6" xfId="8463"/>
    <cellStyle name="40% - Accent6 27 7" xfId="8464"/>
    <cellStyle name="40% - Accent6 28" xfId="8465"/>
    <cellStyle name="40% - Accent6 28 2" xfId="8466"/>
    <cellStyle name="40% - Accent6 28 2 2" xfId="8467"/>
    <cellStyle name="40% - Accent6 28 2 3" xfId="8468"/>
    <cellStyle name="40% - Accent6 28 2 4" xfId="8469"/>
    <cellStyle name="40% - Accent6 28 2 5" xfId="8470"/>
    <cellStyle name="40% - Accent6 28 3" xfId="8471"/>
    <cellStyle name="40% - Accent6 28 3 2" xfId="8472"/>
    <cellStyle name="40% - Accent6 28 3 3" xfId="8473"/>
    <cellStyle name="40% - Accent6 28 3 4" xfId="8474"/>
    <cellStyle name="40% - Accent6 28 3 5" xfId="8475"/>
    <cellStyle name="40% - Accent6 28 4" xfId="8476"/>
    <cellStyle name="40% - Accent6 28 5" xfId="8477"/>
    <cellStyle name="40% - Accent6 28 6" xfId="8478"/>
    <cellStyle name="40% - Accent6 28 7" xfId="8479"/>
    <cellStyle name="40% - Accent6 29" xfId="8480"/>
    <cellStyle name="40% - Accent6 29 2" xfId="8481"/>
    <cellStyle name="40% - Accent6 29 2 2" xfId="8482"/>
    <cellStyle name="40% - Accent6 29 2 3" xfId="8483"/>
    <cellStyle name="40% - Accent6 29 2 4" xfId="8484"/>
    <cellStyle name="40% - Accent6 29 2 5" xfId="8485"/>
    <cellStyle name="40% - Accent6 29 3" xfId="8486"/>
    <cellStyle name="40% - Accent6 29 3 2" xfId="8487"/>
    <cellStyle name="40% - Accent6 29 3 3" xfId="8488"/>
    <cellStyle name="40% - Accent6 29 3 4" xfId="8489"/>
    <cellStyle name="40% - Accent6 29 3 5" xfId="8490"/>
    <cellStyle name="40% - Accent6 29 4" xfId="8491"/>
    <cellStyle name="40% - Accent6 29 5" xfId="8492"/>
    <cellStyle name="40% - Accent6 29 6" xfId="8493"/>
    <cellStyle name="40% - Accent6 29 7" xfId="8494"/>
    <cellStyle name="40% - Accent6 3" xfId="8495"/>
    <cellStyle name="40% - Accent6 3 10" xfId="8496"/>
    <cellStyle name="40% - Accent6 3 11" xfId="8497"/>
    <cellStyle name="40% - Accent6 3 12" xfId="8498"/>
    <cellStyle name="40% - Accent6 3 13" xfId="8499"/>
    <cellStyle name="40% - Accent6 3 14" xfId="8500"/>
    <cellStyle name="40% - Accent6 3 15" xfId="8501"/>
    <cellStyle name="40% - Accent6 3 16" xfId="8502"/>
    <cellStyle name="40% - Accent6 3 17" xfId="8503"/>
    <cellStyle name="40% - Accent6 3 18" xfId="8504"/>
    <cellStyle name="40% - Accent6 3 19" xfId="8505"/>
    <cellStyle name="40% - Accent6 3 2" xfId="8506"/>
    <cellStyle name="40% - Accent6 3 20" xfId="8507"/>
    <cellStyle name="40% - Accent6 3 21" xfId="8508"/>
    <cellStyle name="40% - Accent6 3 22" xfId="8509"/>
    <cellStyle name="40% - Accent6 3 23" xfId="8510"/>
    <cellStyle name="40% - Accent6 3 24" xfId="8511"/>
    <cellStyle name="40% - Accent6 3 25" xfId="8512"/>
    <cellStyle name="40% - Accent6 3 26" xfId="8513"/>
    <cellStyle name="40% - Accent6 3 27" xfId="8514"/>
    <cellStyle name="40% - Accent6 3 28" xfId="8515"/>
    <cellStyle name="40% - Accent6 3 29" xfId="8516"/>
    <cellStyle name="40% - Accent6 3 3" xfId="8517"/>
    <cellStyle name="40% - Accent6 3 30" xfId="8518"/>
    <cellStyle name="40% - Accent6 3 31" xfId="8519"/>
    <cellStyle name="40% - Accent6 3 32" xfId="8520"/>
    <cellStyle name="40% - Accent6 3 33" xfId="8521"/>
    <cellStyle name="40% - Accent6 3 34" xfId="8522"/>
    <cellStyle name="40% - Accent6 3 4" xfId="8523"/>
    <cellStyle name="40% - Accent6 3 5" xfId="8524"/>
    <cellStyle name="40% - Accent6 3 6" xfId="8525"/>
    <cellStyle name="40% - Accent6 3 7" xfId="8526"/>
    <cellStyle name="40% - Accent6 3 8" xfId="8527"/>
    <cellStyle name="40% - Accent6 3 9" xfId="8528"/>
    <cellStyle name="40% - Accent6 30" xfId="8529"/>
    <cellStyle name="40% - Accent6 30 2" xfId="8530"/>
    <cellStyle name="40% - Accent6 30 2 2" xfId="8531"/>
    <cellStyle name="40% - Accent6 30 2 3" xfId="8532"/>
    <cellStyle name="40% - Accent6 30 2 4" xfId="8533"/>
    <cellStyle name="40% - Accent6 30 2 5" xfId="8534"/>
    <cellStyle name="40% - Accent6 30 3" xfId="8535"/>
    <cellStyle name="40% - Accent6 30 3 2" xfId="8536"/>
    <cellStyle name="40% - Accent6 30 3 3" xfId="8537"/>
    <cellStyle name="40% - Accent6 30 3 4" xfId="8538"/>
    <cellStyle name="40% - Accent6 30 3 5" xfId="8539"/>
    <cellStyle name="40% - Accent6 30 4" xfId="8540"/>
    <cellStyle name="40% - Accent6 30 5" xfId="8541"/>
    <cellStyle name="40% - Accent6 30 6" xfId="8542"/>
    <cellStyle name="40% - Accent6 30 7" xfId="8543"/>
    <cellStyle name="40% - Accent6 31" xfId="8544"/>
    <cellStyle name="40% - Accent6 31 2" xfId="8545"/>
    <cellStyle name="40% - Accent6 31 2 2" xfId="8546"/>
    <cellStyle name="40% - Accent6 31 2 3" xfId="8547"/>
    <cellStyle name="40% - Accent6 31 2 4" xfId="8548"/>
    <cellStyle name="40% - Accent6 31 2 5" xfId="8549"/>
    <cellStyle name="40% - Accent6 31 3" xfId="8550"/>
    <cellStyle name="40% - Accent6 31 3 2" xfId="8551"/>
    <cellStyle name="40% - Accent6 31 3 3" xfId="8552"/>
    <cellStyle name="40% - Accent6 31 3 4" xfId="8553"/>
    <cellStyle name="40% - Accent6 31 3 5" xfId="8554"/>
    <cellStyle name="40% - Accent6 31 4" xfId="8555"/>
    <cellStyle name="40% - Accent6 31 5" xfId="8556"/>
    <cellStyle name="40% - Accent6 31 6" xfId="8557"/>
    <cellStyle name="40% - Accent6 31 7" xfId="8558"/>
    <cellStyle name="40% - Accent6 32" xfId="8559"/>
    <cellStyle name="40% - Accent6 32 2" xfId="8560"/>
    <cellStyle name="40% - Accent6 32 2 2" xfId="8561"/>
    <cellStyle name="40% - Accent6 32 2 3" xfId="8562"/>
    <cellStyle name="40% - Accent6 32 2 4" xfId="8563"/>
    <cellStyle name="40% - Accent6 32 2 5" xfId="8564"/>
    <cellStyle name="40% - Accent6 32 3" xfId="8565"/>
    <cellStyle name="40% - Accent6 32 3 2" xfId="8566"/>
    <cellStyle name="40% - Accent6 32 3 3" xfId="8567"/>
    <cellStyle name="40% - Accent6 32 3 4" xfId="8568"/>
    <cellStyle name="40% - Accent6 32 3 5" xfId="8569"/>
    <cellStyle name="40% - Accent6 32 4" xfId="8570"/>
    <cellStyle name="40% - Accent6 32 5" xfId="8571"/>
    <cellStyle name="40% - Accent6 32 6" xfId="8572"/>
    <cellStyle name="40% - Accent6 32 7" xfId="8573"/>
    <cellStyle name="40% - Accent6 33" xfId="8574"/>
    <cellStyle name="40% - Accent6 33 2" xfId="8575"/>
    <cellStyle name="40% - Accent6 33 2 2" xfId="8576"/>
    <cellStyle name="40% - Accent6 33 2 3" xfId="8577"/>
    <cellStyle name="40% - Accent6 33 2 4" xfId="8578"/>
    <cellStyle name="40% - Accent6 33 2 5" xfId="8579"/>
    <cellStyle name="40% - Accent6 33 3" xfId="8580"/>
    <cellStyle name="40% - Accent6 33 3 2" xfId="8581"/>
    <cellStyle name="40% - Accent6 33 3 3" xfId="8582"/>
    <cellStyle name="40% - Accent6 33 3 4" xfId="8583"/>
    <cellStyle name="40% - Accent6 33 3 5" xfId="8584"/>
    <cellStyle name="40% - Accent6 33 4" xfId="8585"/>
    <cellStyle name="40% - Accent6 33 5" xfId="8586"/>
    <cellStyle name="40% - Accent6 33 6" xfId="8587"/>
    <cellStyle name="40% - Accent6 33 7" xfId="8588"/>
    <cellStyle name="40% - Accent6 34" xfId="8589"/>
    <cellStyle name="40% - Accent6 34 2" xfId="8590"/>
    <cellStyle name="40% - Accent6 34 2 2" xfId="8591"/>
    <cellStyle name="40% - Accent6 34 2 3" xfId="8592"/>
    <cellStyle name="40% - Accent6 34 2 4" xfId="8593"/>
    <cellStyle name="40% - Accent6 34 2 5" xfId="8594"/>
    <cellStyle name="40% - Accent6 34 3" xfId="8595"/>
    <cellStyle name="40% - Accent6 34 3 2" xfId="8596"/>
    <cellStyle name="40% - Accent6 34 3 3" xfId="8597"/>
    <cellStyle name="40% - Accent6 34 3 4" xfId="8598"/>
    <cellStyle name="40% - Accent6 34 3 5" xfId="8599"/>
    <cellStyle name="40% - Accent6 34 4" xfId="8600"/>
    <cellStyle name="40% - Accent6 34 5" xfId="8601"/>
    <cellStyle name="40% - Accent6 34 6" xfId="8602"/>
    <cellStyle name="40% - Accent6 34 7" xfId="8603"/>
    <cellStyle name="40% - Accent6 35" xfId="8604"/>
    <cellStyle name="40% - Accent6 35 2" xfId="8605"/>
    <cellStyle name="40% - Accent6 35 2 2" xfId="8606"/>
    <cellStyle name="40% - Accent6 35 2 3" xfId="8607"/>
    <cellStyle name="40% - Accent6 35 2 4" xfId="8608"/>
    <cellStyle name="40% - Accent6 35 2 5" xfId="8609"/>
    <cellStyle name="40% - Accent6 35 3" xfId="8610"/>
    <cellStyle name="40% - Accent6 35 3 2" xfId="8611"/>
    <cellStyle name="40% - Accent6 35 3 3" xfId="8612"/>
    <cellStyle name="40% - Accent6 35 3 4" xfId="8613"/>
    <cellStyle name="40% - Accent6 35 3 5" xfId="8614"/>
    <cellStyle name="40% - Accent6 35 4" xfId="8615"/>
    <cellStyle name="40% - Accent6 35 5" xfId="8616"/>
    <cellStyle name="40% - Accent6 35 6" xfId="8617"/>
    <cellStyle name="40% - Accent6 35 7" xfId="8618"/>
    <cellStyle name="40% - Accent6 36" xfId="8619"/>
    <cellStyle name="40% - Accent6 36 2" xfId="8620"/>
    <cellStyle name="40% - Accent6 36 2 2" xfId="8621"/>
    <cellStyle name="40% - Accent6 36 2 3" xfId="8622"/>
    <cellStyle name="40% - Accent6 36 2 4" xfId="8623"/>
    <cellStyle name="40% - Accent6 36 2 5" xfId="8624"/>
    <cellStyle name="40% - Accent6 36 3" xfId="8625"/>
    <cellStyle name="40% - Accent6 36 3 2" xfId="8626"/>
    <cellStyle name="40% - Accent6 36 3 3" xfId="8627"/>
    <cellStyle name="40% - Accent6 36 3 4" xfId="8628"/>
    <cellStyle name="40% - Accent6 36 3 5" xfId="8629"/>
    <cellStyle name="40% - Accent6 36 4" xfId="8630"/>
    <cellStyle name="40% - Accent6 36 5" xfId="8631"/>
    <cellStyle name="40% - Accent6 36 6" xfId="8632"/>
    <cellStyle name="40% - Accent6 36 7" xfId="8633"/>
    <cellStyle name="40% - Accent6 37" xfId="8634"/>
    <cellStyle name="40% - Accent6 37 2" xfId="8635"/>
    <cellStyle name="40% - Accent6 37 2 2" xfId="8636"/>
    <cellStyle name="40% - Accent6 37 2 3" xfId="8637"/>
    <cellStyle name="40% - Accent6 37 2 4" xfId="8638"/>
    <cellStyle name="40% - Accent6 37 2 5" xfId="8639"/>
    <cellStyle name="40% - Accent6 37 3" xfId="8640"/>
    <cellStyle name="40% - Accent6 37 3 2" xfId="8641"/>
    <cellStyle name="40% - Accent6 37 3 3" xfId="8642"/>
    <cellStyle name="40% - Accent6 37 3 4" xfId="8643"/>
    <cellStyle name="40% - Accent6 37 3 5" xfId="8644"/>
    <cellStyle name="40% - Accent6 37 4" xfId="8645"/>
    <cellStyle name="40% - Accent6 37 5" xfId="8646"/>
    <cellStyle name="40% - Accent6 37 6" xfId="8647"/>
    <cellStyle name="40% - Accent6 37 7" xfId="8648"/>
    <cellStyle name="40% - Accent6 38" xfId="8649"/>
    <cellStyle name="40% - Accent6 38 2" xfId="8650"/>
    <cellStyle name="40% - Accent6 38 2 2" xfId="8651"/>
    <cellStyle name="40% - Accent6 38 2 3" xfId="8652"/>
    <cellStyle name="40% - Accent6 38 2 4" xfId="8653"/>
    <cellStyle name="40% - Accent6 38 2 5" xfId="8654"/>
    <cellStyle name="40% - Accent6 38 3" xfId="8655"/>
    <cellStyle name="40% - Accent6 38 3 2" xfId="8656"/>
    <cellStyle name="40% - Accent6 38 3 3" xfId="8657"/>
    <cellStyle name="40% - Accent6 38 3 4" xfId="8658"/>
    <cellStyle name="40% - Accent6 38 3 5" xfId="8659"/>
    <cellStyle name="40% - Accent6 38 4" xfId="8660"/>
    <cellStyle name="40% - Accent6 38 5" xfId="8661"/>
    <cellStyle name="40% - Accent6 38 6" xfId="8662"/>
    <cellStyle name="40% - Accent6 38 7" xfId="8663"/>
    <cellStyle name="40% - Accent6 39" xfId="8664"/>
    <cellStyle name="40% - Accent6 39 2" xfId="8665"/>
    <cellStyle name="40% - Accent6 39 2 2" xfId="8666"/>
    <cellStyle name="40% - Accent6 39 2 3" xfId="8667"/>
    <cellStyle name="40% - Accent6 39 2 4" xfId="8668"/>
    <cellStyle name="40% - Accent6 39 2 5" xfId="8669"/>
    <cellStyle name="40% - Accent6 39 3" xfId="8670"/>
    <cellStyle name="40% - Accent6 39 3 2" xfId="8671"/>
    <cellStyle name="40% - Accent6 39 3 3" xfId="8672"/>
    <cellStyle name="40% - Accent6 39 3 4" xfId="8673"/>
    <cellStyle name="40% - Accent6 39 3 5" xfId="8674"/>
    <cellStyle name="40% - Accent6 39 4" xfId="8675"/>
    <cellStyle name="40% - Accent6 39 5" xfId="8676"/>
    <cellStyle name="40% - Accent6 39 6" xfId="8677"/>
    <cellStyle name="40% - Accent6 39 7" xfId="8678"/>
    <cellStyle name="40% - Accent6 4" xfId="8679"/>
    <cellStyle name="40% - Accent6 4 10" xfId="8680"/>
    <cellStyle name="40% - Accent6 4 11" xfId="8681"/>
    <cellStyle name="40% - Accent6 4 12" xfId="8682"/>
    <cellStyle name="40% - Accent6 4 13" xfId="8683"/>
    <cellStyle name="40% - Accent6 4 14" xfId="8684"/>
    <cellStyle name="40% - Accent6 4 15" xfId="8685"/>
    <cellStyle name="40% - Accent6 4 16" xfId="8686"/>
    <cellStyle name="40% - Accent6 4 17" xfId="8687"/>
    <cellStyle name="40% - Accent6 4 18" xfId="8688"/>
    <cellStyle name="40% - Accent6 4 19" xfId="8689"/>
    <cellStyle name="40% - Accent6 4 2" xfId="8690"/>
    <cellStyle name="40% - Accent6 4 20" xfId="8691"/>
    <cellStyle name="40% - Accent6 4 21" xfId="8692"/>
    <cellStyle name="40% - Accent6 4 22" xfId="8693"/>
    <cellStyle name="40% - Accent6 4 23" xfId="8694"/>
    <cellStyle name="40% - Accent6 4 24" xfId="8695"/>
    <cellStyle name="40% - Accent6 4 25" xfId="8696"/>
    <cellStyle name="40% - Accent6 4 26" xfId="8697"/>
    <cellStyle name="40% - Accent6 4 27" xfId="8698"/>
    <cellStyle name="40% - Accent6 4 28" xfId="8699"/>
    <cellStyle name="40% - Accent6 4 29" xfId="8700"/>
    <cellStyle name="40% - Accent6 4 3" xfId="8701"/>
    <cellStyle name="40% - Accent6 4 30" xfId="8702"/>
    <cellStyle name="40% - Accent6 4 31" xfId="8703"/>
    <cellStyle name="40% - Accent6 4 32" xfId="8704"/>
    <cellStyle name="40% - Accent6 4 33" xfId="8705"/>
    <cellStyle name="40% - Accent6 4 34" xfId="8706"/>
    <cellStyle name="40% - Accent6 4 4" xfId="8707"/>
    <cellStyle name="40% - Accent6 4 5" xfId="8708"/>
    <cellStyle name="40% - Accent6 4 6" xfId="8709"/>
    <cellStyle name="40% - Accent6 4 7" xfId="8710"/>
    <cellStyle name="40% - Accent6 4 8" xfId="8711"/>
    <cellStyle name="40% - Accent6 4 9" xfId="8712"/>
    <cellStyle name="40% - Accent6 40" xfId="8713"/>
    <cellStyle name="40% - Accent6 40 2" xfId="8714"/>
    <cellStyle name="40% - Accent6 40 2 2" xfId="8715"/>
    <cellStyle name="40% - Accent6 40 2 3" xfId="8716"/>
    <cellStyle name="40% - Accent6 40 2 4" xfId="8717"/>
    <cellStyle name="40% - Accent6 40 2 5" xfId="8718"/>
    <cellStyle name="40% - Accent6 40 3" xfId="8719"/>
    <cellStyle name="40% - Accent6 40 3 2" xfId="8720"/>
    <cellStyle name="40% - Accent6 40 3 3" xfId="8721"/>
    <cellStyle name="40% - Accent6 40 3 4" xfId="8722"/>
    <cellStyle name="40% - Accent6 40 3 5" xfId="8723"/>
    <cellStyle name="40% - Accent6 40 4" xfId="8724"/>
    <cellStyle name="40% - Accent6 40 5" xfId="8725"/>
    <cellStyle name="40% - Accent6 40 6" xfId="8726"/>
    <cellStyle name="40% - Accent6 40 7" xfId="8727"/>
    <cellStyle name="40% - Accent6 41" xfId="8728"/>
    <cellStyle name="40% - Accent6 41 2" xfId="8729"/>
    <cellStyle name="40% - Accent6 41 2 2" xfId="8730"/>
    <cellStyle name="40% - Accent6 41 2 3" xfId="8731"/>
    <cellStyle name="40% - Accent6 41 2 4" xfId="8732"/>
    <cellStyle name="40% - Accent6 41 2 5" xfId="8733"/>
    <cellStyle name="40% - Accent6 41 3" xfId="8734"/>
    <cellStyle name="40% - Accent6 41 3 2" xfId="8735"/>
    <cellStyle name="40% - Accent6 41 3 3" xfId="8736"/>
    <cellStyle name="40% - Accent6 41 3 4" xfId="8737"/>
    <cellStyle name="40% - Accent6 41 3 5" xfId="8738"/>
    <cellStyle name="40% - Accent6 41 4" xfId="8739"/>
    <cellStyle name="40% - Accent6 41 5" xfId="8740"/>
    <cellStyle name="40% - Accent6 41 6" xfId="8741"/>
    <cellStyle name="40% - Accent6 41 7" xfId="8742"/>
    <cellStyle name="40% - Accent6 42" xfId="8743"/>
    <cellStyle name="40% - Accent6 42 2" xfId="8744"/>
    <cellStyle name="40% - Accent6 42 2 2" xfId="8745"/>
    <cellStyle name="40% - Accent6 42 2 3" xfId="8746"/>
    <cellStyle name="40% - Accent6 42 2 4" xfId="8747"/>
    <cellStyle name="40% - Accent6 42 2 5" xfId="8748"/>
    <cellStyle name="40% - Accent6 42 3" xfId="8749"/>
    <cellStyle name="40% - Accent6 42 3 2" xfId="8750"/>
    <cellStyle name="40% - Accent6 42 3 3" xfId="8751"/>
    <cellStyle name="40% - Accent6 42 3 4" xfId="8752"/>
    <cellStyle name="40% - Accent6 42 3 5" xfId="8753"/>
    <cellStyle name="40% - Accent6 42 4" xfId="8754"/>
    <cellStyle name="40% - Accent6 42 5" xfId="8755"/>
    <cellStyle name="40% - Accent6 42 6" xfId="8756"/>
    <cellStyle name="40% - Accent6 42 7" xfId="8757"/>
    <cellStyle name="40% - Accent6 43" xfId="8758"/>
    <cellStyle name="40% - Accent6 43 2" xfId="8759"/>
    <cellStyle name="40% - Accent6 43 2 2" xfId="8760"/>
    <cellStyle name="40% - Accent6 43 2 3" xfId="8761"/>
    <cellStyle name="40% - Accent6 43 2 4" xfId="8762"/>
    <cellStyle name="40% - Accent6 43 2 5" xfId="8763"/>
    <cellStyle name="40% - Accent6 43 3" xfId="8764"/>
    <cellStyle name="40% - Accent6 43 3 2" xfId="8765"/>
    <cellStyle name="40% - Accent6 43 3 3" xfId="8766"/>
    <cellStyle name="40% - Accent6 43 3 4" xfId="8767"/>
    <cellStyle name="40% - Accent6 43 3 5" xfId="8768"/>
    <cellStyle name="40% - Accent6 43 4" xfId="8769"/>
    <cellStyle name="40% - Accent6 43 5" xfId="8770"/>
    <cellStyle name="40% - Accent6 43 6" xfId="8771"/>
    <cellStyle name="40% - Accent6 43 7" xfId="8772"/>
    <cellStyle name="40% - Accent6 44" xfId="8773"/>
    <cellStyle name="40% - Accent6 44 2" xfId="8774"/>
    <cellStyle name="40% - Accent6 44 2 2" xfId="8775"/>
    <cellStyle name="40% - Accent6 44 2 3" xfId="8776"/>
    <cellStyle name="40% - Accent6 44 2 4" xfId="8777"/>
    <cellStyle name="40% - Accent6 44 2 5" xfId="8778"/>
    <cellStyle name="40% - Accent6 44 3" xfId="8779"/>
    <cellStyle name="40% - Accent6 44 3 2" xfId="8780"/>
    <cellStyle name="40% - Accent6 44 3 3" xfId="8781"/>
    <cellStyle name="40% - Accent6 44 3 4" xfId="8782"/>
    <cellStyle name="40% - Accent6 44 3 5" xfId="8783"/>
    <cellStyle name="40% - Accent6 44 4" xfId="8784"/>
    <cellStyle name="40% - Accent6 44 5" xfId="8785"/>
    <cellStyle name="40% - Accent6 44 6" xfId="8786"/>
    <cellStyle name="40% - Accent6 44 7" xfId="8787"/>
    <cellStyle name="40% - Accent6 45" xfId="8788"/>
    <cellStyle name="40% - Accent6 45 2" xfId="8789"/>
    <cellStyle name="40% - Accent6 45 2 2" xfId="8790"/>
    <cellStyle name="40% - Accent6 45 2 3" xfId="8791"/>
    <cellStyle name="40% - Accent6 45 2 4" xfId="8792"/>
    <cellStyle name="40% - Accent6 45 2 5" xfId="8793"/>
    <cellStyle name="40% - Accent6 45 3" xfId="8794"/>
    <cellStyle name="40% - Accent6 45 3 2" xfId="8795"/>
    <cellStyle name="40% - Accent6 45 3 3" xfId="8796"/>
    <cellStyle name="40% - Accent6 45 3 4" xfId="8797"/>
    <cellStyle name="40% - Accent6 45 3 5" xfId="8798"/>
    <cellStyle name="40% - Accent6 45 4" xfId="8799"/>
    <cellStyle name="40% - Accent6 45 5" xfId="8800"/>
    <cellStyle name="40% - Accent6 45 6" xfId="8801"/>
    <cellStyle name="40% - Accent6 45 7" xfId="8802"/>
    <cellStyle name="40% - Accent6 46" xfId="8803"/>
    <cellStyle name="40% - Accent6 46 2" xfId="8804"/>
    <cellStyle name="40% - Accent6 46 2 2" xfId="8805"/>
    <cellStyle name="40% - Accent6 46 2 3" xfId="8806"/>
    <cellStyle name="40% - Accent6 46 2 4" xfId="8807"/>
    <cellStyle name="40% - Accent6 46 2 5" xfId="8808"/>
    <cellStyle name="40% - Accent6 46 3" xfId="8809"/>
    <cellStyle name="40% - Accent6 46 3 2" xfId="8810"/>
    <cellStyle name="40% - Accent6 46 3 3" xfId="8811"/>
    <cellStyle name="40% - Accent6 46 3 4" xfId="8812"/>
    <cellStyle name="40% - Accent6 46 3 5" xfId="8813"/>
    <cellStyle name="40% - Accent6 46 4" xfId="8814"/>
    <cellStyle name="40% - Accent6 46 5" xfId="8815"/>
    <cellStyle name="40% - Accent6 46 6" xfId="8816"/>
    <cellStyle name="40% - Accent6 46 7" xfId="8817"/>
    <cellStyle name="40% - Accent6 47" xfId="8818"/>
    <cellStyle name="40% - Accent6 47 2" xfId="8819"/>
    <cellStyle name="40% - Accent6 47 2 2" xfId="8820"/>
    <cellStyle name="40% - Accent6 47 2 3" xfId="8821"/>
    <cellStyle name="40% - Accent6 47 2 4" xfId="8822"/>
    <cellStyle name="40% - Accent6 47 2 5" xfId="8823"/>
    <cellStyle name="40% - Accent6 47 3" xfId="8824"/>
    <cellStyle name="40% - Accent6 47 3 2" xfId="8825"/>
    <cellStyle name="40% - Accent6 47 3 3" xfId="8826"/>
    <cellStyle name="40% - Accent6 47 3 4" xfId="8827"/>
    <cellStyle name="40% - Accent6 47 3 5" xfId="8828"/>
    <cellStyle name="40% - Accent6 47 4" xfId="8829"/>
    <cellStyle name="40% - Accent6 47 5" xfId="8830"/>
    <cellStyle name="40% - Accent6 47 6" xfId="8831"/>
    <cellStyle name="40% - Accent6 47 7" xfId="8832"/>
    <cellStyle name="40% - Accent6 48" xfId="8833"/>
    <cellStyle name="40% - Accent6 48 2" xfId="8834"/>
    <cellStyle name="40% - Accent6 48 3" xfId="8835"/>
    <cellStyle name="40% - Accent6 48 4" xfId="8836"/>
    <cellStyle name="40% - Accent6 48 5" xfId="8837"/>
    <cellStyle name="40% - Accent6 49" xfId="8838"/>
    <cellStyle name="40% - Accent6 49 2" xfId="8839"/>
    <cellStyle name="40% - Accent6 49 3" xfId="8840"/>
    <cellStyle name="40% - Accent6 49 4" xfId="8841"/>
    <cellStyle name="40% - Accent6 49 5" xfId="8842"/>
    <cellStyle name="40% - Accent6 5" xfId="8843"/>
    <cellStyle name="40% - Accent6 5 10" xfId="8844"/>
    <cellStyle name="40% - Accent6 5 11" xfId="8845"/>
    <cellStyle name="40% - Accent6 5 12" xfId="8846"/>
    <cellStyle name="40% - Accent6 5 13" xfId="8847"/>
    <cellStyle name="40% - Accent6 5 14" xfId="8848"/>
    <cellStyle name="40% - Accent6 5 15" xfId="8849"/>
    <cellStyle name="40% - Accent6 5 16" xfId="8850"/>
    <cellStyle name="40% - Accent6 5 2" xfId="8851"/>
    <cellStyle name="40% - Accent6 5 3" xfId="8852"/>
    <cellStyle name="40% - Accent6 5 4" xfId="8853"/>
    <cellStyle name="40% - Accent6 5 5" xfId="8854"/>
    <cellStyle name="40% - Accent6 5 6" xfId="8855"/>
    <cellStyle name="40% - Accent6 5 7" xfId="8856"/>
    <cellStyle name="40% - Accent6 5 8" xfId="8857"/>
    <cellStyle name="40% - Accent6 5 9" xfId="8858"/>
    <cellStyle name="40% - Accent6 50" xfId="8859"/>
    <cellStyle name="40% - Accent6 50 2" xfId="8860"/>
    <cellStyle name="40% - Accent6 50 3" xfId="8861"/>
    <cellStyle name="40% - Accent6 50 4" xfId="8862"/>
    <cellStyle name="40% - Accent6 50 5" xfId="8863"/>
    <cellStyle name="40% - Accent6 51" xfId="8864"/>
    <cellStyle name="40% - Accent6 51 2" xfId="8865"/>
    <cellStyle name="40% - Accent6 51 3" xfId="8866"/>
    <cellStyle name="40% - Accent6 51 4" xfId="8867"/>
    <cellStyle name="40% - Accent6 51 5" xfId="8868"/>
    <cellStyle name="40% - Accent6 52" xfId="8869"/>
    <cellStyle name="40% - Accent6 52 2" xfId="8870"/>
    <cellStyle name="40% - Accent6 52 3" xfId="8871"/>
    <cellStyle name="40% - Accent6 52 4" xfId="8872"/>
    <cellStyle name="40% - Accent6 52 5" xfId="8873"/>
    <cellStyle name="40% - Accent6 53" xfId="8874"/>
    <cellStyle name="40% - Accent6 53 2" xfId="8875"/>
    <cellStyle name="40% - Accent6 53 3" xfId="8876"/>
    <cellStyle name="40% - Accent6 53 4" xfId="8877"/>
    <cellStyle name="40% - Accent6 53 5" xfId="8878"/>
    <cellStyle name="40% - Accent6 54" xfId="8879"/>
    <cellStyle name="40% - Accent6 54 2" xfId="8880"/>
    <cellStyle name="40% - Accent6 54 3" xfId="8881"/>
    <cellStyle name="40% - Accent6 54 4" xfId="8882"/>
    <cellStyle name="40% - Accent6 54 5" xfId="8883"/>
    <cellStyle name="40% - Accent6 55" xfId="8884"/>
    <cellStyle name="40% - Accent6 55 2" xfId="8885"/>
    <cellStyle name="40% - Accent6 55 3" xfId="8886"/>
    <cellStyle name="40% - Accent6 55 4" xfId="8887"/>
    <cellStyle name="40% - Accent6 55 5" xfId="8888"/>
    <cellStyle name="40% - Accent6 56" xfId="8889"/>
    <cellStyle name="40% - Accent6 56 2" xfId="8890"/>
    <cellStyle name="40% - Accent6 56 3" xfId="8891"/>
    <cellStyle name="40% - Accent6 56 4" xfId="8892"/>
    <cellStyle name="40% - Accent6 56 5" xfId="8893"/>
    <cellStyle name="40% - Accent6 57" xfId="8894"/>
    <cellStyle name="40% - Accent6 57 2" xfId="8895"/>
    <cellStyle name="40% - Accent6 57 3" xfId="8896"/>
    <cellStyle name="40% - Accent6 57 4" xfId="8897"/>
    <cellStyle name="40% - Accent6 57 5" xfId="8898"/>
    <cellStyle name="40% - Accent6 58" xfId="8899"/>
    <cellStyle name="40% - Accent6 58 2" xfId="8900"/>
    <cellStyle name="40% - Accent6 58 3" xfId="8901"/>
    <cellStyle name="40% - Accent6 58 4" xfId="8902"/>
    <cellStyle name="40% - Accent6 58 5" xfId="8903"/>
    <cellStyle name="40% - Accent6 59" xfId="8904"/>
    <cellStyle name="40% - Accent6 59 2" xfId="8905"/>
    <cellStyle name="40% - Accent6 59 3" xfId="8906"/>
    <cellStyle name="40% - Accent6 59 4" xfId="8907"/>
    <cellStyle name="40% - Accent6 59 5" xfId="8908"/>
    <cellStyle name="40% - Accent6 6" xfId="8909"/>
    <cellStyle name="40% - Accent6 6 10" xfId="8910"/>
    <cellStyle name="40% - Accent6 6 11" xfId="8911"/>
    <cellStyle name="40% - Accent6 6 2" xfId="8912"/>
    <cellStyle name="40% - Accent6 6 3" xfId="8913"/>
    <cellStyle name="40% - Accent6 6 4" xfId="8914"/>
    <cellStyle name="40% - Accent6 6 5" xfId="8915"/>
    <cellStyle name="40% - Accent6 6 6" xfId="8916"/>
    <cellStyle name="40% - Accent6 6 7" xfId="8917"/>
    <cellStyle name="40% - Accent6 6 8" xfId="8918"/>
    <cellStyle name="40% - Accent6 6 9" xfId="8919"/>
    <cellStyle name="40% - Accent6 60" xfId="8920"/>
    <cellStyle name="40% - Accent6 60 2" xfId="8921"/>
    <cellStyle name="40% - Accent6 60 3" xfId="8922"/>
    <cellStyle name="40% - Accent6 60 4" xfId="8923"/>
    <cellStyle name="40% - Accent6 60 5" xfId="8924"/>
    <cellStyle name="40% - Accent6 61" xfId="8925"/>
    <cellStyle name="40% - Accent6 61 2" xfId="8926"/>
    <cellStyle name="40% - Accent6 61 3" xfId="8927"/>
    <cellStyle name="40% - Accent6 61 4" xfId="8928"/>
    <cellStyle name="40% - Accent6 61 5" xfId="8929"/>
    <cellStyle name="40% - Accent6 62" xfId="8930"/>
    <cellStyle name="40% - Accent6 62 2" xfId="8931"/>
    <cellStyle name="40% - Accent6 62 3" xfId="8932"/>
    <cellStyle name="40% - Accent6 62 4" xfId="8933"/>
    <cellStyle name="40% - Accent6 62 5" xfId="8934"/>
    <cellStyle name="40% - Accent6 63" xfId="8935"/>
    <cellStyle name="40% - Accent6 63 2" xfId="8936"/>
    <cellStyle name="40% - Accent6 63 3" xfId="8937"/>
    <cellStyle name="40% - Accent6 63 4" xfId="8938"/>
    <cellStyle name="40% - Accent6 63 5" xfId="8939"/>
    <cellStyle name="40% - Accent6 64" xfId="8940"/>
    <cellStyle name="40% - Accent6 7" xfId="8941"/>
    <cellStyle name="40% - Accent6 7 10" xfId="8942"/>
    <cellStyle name="40% - Accent6 7 11" xfId="8943"/>
    <cellStyle name="40% - Accent6 7 2" xfId="8944"/>
    <cellStyle name="40% - Accent6 7 3" xfId="8945"/>
    <cellStyle name="40% - Accent6 7 4" xfId="8946"/>
    <cellStyle name="40% - Accent6 7 5" xfId="8947"/>
    <cellStyle name="40% - Accent6 7 6" xfId="8948"/>
    <cellStyle name="40% - Accent6 7 7" xfId="8949"/>
    <cellStyle name="40% - Accent6 7 8" xfId="8950"/>
    <cellStyle name="40% - Accent6 7 9" xfId="8951"/>
    <cellStyle name="40% - Accent6 8" xfId="8952"/>
    <cellStyle name="40% - Accent6 8 10" xfId="8953"/>
    <cellStyle name="40% - Accent6 8 11" xfId="8954"/>
    <cellStyle name="40% - Accent6 8 2" xfId="8955"/>
    <cellStyle name="40% - Accent6 8 3" xfId="8956"/>
    <cellStyle name="40% - Accent6 8 4" xfId="8957"/>
    <cellStyle name="40% - Accent6 8 5" xfId="8958"/>
    <cellStyle name="40% - Accent6 8 6" xfId="8959"/>
    <cellStyle name="40% - Accent6 8 7" xfId="8960"/>
    <cellStyle name="40% - Accent6 8 8" xfId="8961"/>
    <cellStyle name="40% - Accent6 8 9" xfId="8962"/>
    <cellStyle name="40% - Accent6 9" xfId="8963"/>
    <cellStyle name="40% - Accent6 9 10" xfId="8964"/>
    <cellStyle name="40% - Accent6 9 11" xfId="8965"/>
    <cellStyle name="40% - Accent6 9 2" xfId="8966"/>
    <cellStyle name="40% - Accent6 9 3" xfId="8967"/>
    <cellStyle name="40% - Accent6 9 4" xfId="8968"/>
    <cellStyle name="40% - Accent6 9 5" xfId="8969"/>
    <cellStyle name="40% - Accent6 9 6" xfId="8970"/>
    <cellStyle name="40% - Accent6 9 7" xfId="8971"/>
    <cellStyle name="40% - Accent6 9 8" xfId="8972"/>
    <cellStyle name="40% - Accent6 9 9" xfId="8973"/>
    <cellStyle name="60% - Accent1" xfId="8974" builtinId="32" customBuiltin="1"/>
    <cellStyle name="60% - Accent1 10" xfId="8975"/>
    <cellStyle name="60% - Accent1 10 2" xfId="8976"/>
    <cellStyle name="60% - Accent1 11" xfId="8977"/>
    <cellStyle name="60% - Accent1 11 2" xfId="8978"/>
    <cellStyle name="60% - Accent1 12" xfId="8979"/>
    <cellStyle name="60% - Accent1 12 2" xfId="8980"/>
    <cellStyle name="60% - Accent1 13" xfId="8981"/>
    <cellStyle name="60% - Accent1 13 2" xfId="8982"/>
    <cellStyle name="60% - Accent1 14" xfId="8983"/>
    <cellStyle name="60% - Accent1 14 2" xfId="8984"/>
    <cellStyle name="60% - Accent1 15" xfId="8985"/>
    <cellStyle name="60% - Accent1 15 2" xfId="8986"/>
    <cellStyle name="60% - Accent1 16" xfId="8987"/>
    <cellStyle name="60% - Accent1 16 2" xfId="8988"/>
    <cellStyle name="60% - Accent1 17" xfId="8989"/>
    <cellStyle name="60% - Accent1 17 2" xfId="8990"/>
    <cellStyle name="60% - Accent1 18" xfId="8991"/>
    <cellStyle name="60% - Accent1 18 2" xfId="8992"/>
    <cellStyle name="60% - Accent1 19" xfId="8993"/>
    <cellStyle name="60% - Accent1 19 2" xfId="8994"/>
    <cellStyle name="60% - Accent1 2" xfId="8995"/>
    <cellStyle name="60% - Accent1 2 10" xfId="8996"/>
    <cellStyle name="60% - Accent1 2 11" xfId="8997"/>
    <cellStyle name="60% - Accent1 2 12" xfId="8998"/>
    <cellStyle name="60% - Accent1 2 13" xfId="8999"/>
    <cellStyle name="60% - Accent1 2 14" xfId="9000"/>
    <cellStyle name="60% - Accent1 2 15" xfId="9001"/>
    <cellStyle name="60% - Accent1 2 16" xfId="9002"/>
    <cellStyle name="60% - Accent1 2 17" xfId="9003"/>
    <cellStyle name="60% - Accent1 2 18" xfId="9004"/>
    <cellStyle name="60% - Accent1 2 19" xfId="9005"/>
    <cellStyle name="60% - Accent1 2 2" xfId="9006"/>
    <cellStyle name="60% - Accent1 2 20" xfId="9007"/>
    <cellStyle name="60% - Accent1 2 21" xfId="9008"/>
    <cellStyle name="60% - Accent1 2 22" xfId="9009"/>
    <cellStyle name="60% - Accent1 2 23" xfId="9010"/>
    <cellStyle name="60% - Accent1 2 24" xfId="9011"/>
    <cellStyle name="60% - Accent1 2 25" xfId="9012"/>
    <cellStyle name="60% - Accent1 2 26" xfId="9013"/>
    <cellStyle name="60% - Accent1 2 27" xfId="9014"/>
    <cellStyle name="60% - Accent1 2 28" xfId="9015"/>
    <cellStyle name="60% - Accent1 2 29" xfId="9016"/>
    <cellStyle name="60% - Accent1 2 3" xfId="9017"/>
    <cellStyle name="60% - Accent1 2 30" xfId="9018"/>
    <cellStyle name="60% - Accent1 2 31" xfId="9019"/>
    <cellStyle name="60% - Accent1 2 32" xfId="9020"/>
    <cellStyle name="60% - Accent1 2 33" xfId="9021"/>
    <cellStyle name="60% - Accent1 2 34" xfId="9022"/>
    <cellStyle name="60% - Accent1 2 35" xfId="9023"/>
    <cellStyle name="60% - Accent1 2 35 2" xfId="9024"/>
    <cellStyle name="60% - Accent1 2 35 3" xfId="9025"/>
    <cellStyle name="60% - Accent1 2 35 4" xfId="9026"/>
    <cellStyle name="60% - Accent1 2 35 5" xfId="9027"/>
    <cellStyle name="60% - Accent1 2 36" xfId="9028"/>
    <cellStyle name="60% - Accent1 2 37" xfId="9029"/>
    <cellStyle name="60% - Accent1 2 38" xfId="9030"/>
    <cellStyle name="60% - Accent1 2 4" xfId="9031"/>
    <cellStyle name="60% - Accent1 2 5" xfId="9032"/>
    <cellStyle name="60% - Accent1 2 6" xfId="9033"/>
    <cellStyle name="60% - Accent1 2 7" xfId="9034"/>
    <cellStyle name="60% - Accent1 2 8" xfId="9035"/>
    <cellStyle name="60% - Accent1 2 8 10" xfId="9036"/>
    <cellStyle name="60% - Accent1 2 8 11" xfId="9037"/>
    <cellStyle name="60% - Accent1 2 8 2" xfId="9038"/>
    <cellStyle name="60% - Accent1 2 8 2 2" xfId="9039"/>
    <cellStyle name="60% - Accent1 2 8 2 3" xfId="9040"/>
    <cellStyle name="60% - Accent1 2 8 2 4" xfId="9041"/>
    <cellStyle name="60% - Accent1 2 8 2 5" xfId="9042"/>
    <cellStyle name="60% - Accent1 2 8 3" xfId="9043"/>
    <cellStyle name="60% - Accent1 2 8 3 2" xfId="9044"/>
    <cellStyle name="60% - Accent1 2 8 3 3" xfId="9045"/>
    <cellStyle name="60% - Accent1 2 8 3 4" xfId="9046"/>
    <cellStyle name="60% - Accent1 2 8 3 5" xfId="9047"/>
    <cellStyle name="60% - Accent1 2 8 4" xfId="9048"/>
    <cellStyle name="60% - Accent1 2 8 5" xfId="9049"/>
    <cellStyle name="60% - Accent1 2 8 6" xfId="9050"/>
    <cellStyle name="60% - Accent1 2 8 7" xfId="9051"/>
    <cellStyle name="60% - Accent1 2 8 8" xfId="9052"/>
    <cellStyle name="60% - Accent1 2 8 9" xfId="9053"/>
    <cellStyle name="60% - Accent1 2 9" xfId="9054"/>
    <cellStyle name="60% - Accent1 2 9 2" xfId="9055"/>
    <cellStyle name="60% - Accent1 20" xfId="9056"/>
    <cellStyle name="60% - Accent1 20 2" xfId="9057"/>
    <cellStyle name="60% - Accent1 21" xfId="9058"/>
    <cellStyle name="60% - Accent1 21 2" xfId="9059"/>
    <cellStyle name="60% - Accent1 22" xfId="9060"/>
    <cellStyle name="60% - Accent1 22 2" xfId="9061"/>
    <cellStyle name="60% - Accent1 23" xfId="9062"/>
    <cellStyle name="60% - Accent1 23 2" xfId="9063"/>
    <cellStyle name="60% - Accent1 24" xfId="9064"/>
    <cellStyle name="60% - Accent1 24 2" xfId="9065"/>
    <cellStyle name="60% - Accent1 25" xfId="9066"/>
    <cellStyle name="60% - Accent1 25 2" xfId="9067"/>
    <cellStyle name="60% - Accent1 26" xfId="9068"/>
    <cellStyle name="60% - Accent1 26 2" xfId="9069"/>
    <cellStyle name="60% - Accent1 27" xfId="9070"/>
    <cellStyle name="60% - Accent1 27 2" xfId="9071"/>
    <cellStyle name="60% - Accent1 28" xfId="9072"/>
    <cellStyle name="60% - Accent1 28 2" xfId="9073"/>
    <cellStyle name="60% - Accent1 29" xfId="9074"/>
    <cellStyle name="60% - Accent1 29 2" xfId="9075"/>
    <cellStyle name="60% - Accent1 3" xfId="9076"/>
    <cellStyle name="60% - Accent1 3 10" xfId="9077"/>
    <cellStyle name="60% - Accent1 3 11" xfId="9078"/>
    <cellStyle name="60% - Accent1 3 12" xfId="9079"/>
    <cellStyle name="60% - Accent1 3 13" xfId="9080"/>
    <cellStyle name="60% - Accent1 3 14" xfId="9081"/>
    <cellStyle name="60% - Accent1 3 15" xfId="9082"/>
    <cellStyle name="60% - Accent1 3 16" xfId="9083"/>
    <cellStyle name="60% - Accent1 3 17" xfId="9084"/>
    <cellStyle name="60% - Accent1 3 18" xfId="9085"/>
    <cellStyle name="60% - Accent1 3 19" xfId="9086"/>
    <cellStyle name="60% - Accent1 3 2" xfId="9087"/>
    <cellStyle name="60% - Accent1 3 20" xfId="9088"/>
    <cellStyle name="60% - Accent1 3 21" xfId="9089"/>
    <cellStyle name="60% - Accent1 3 22" xfId="9090"/>
    <cellStyle name="60% - Accent1 3 23" xfId="9091"/>
    <cellStyle name="60% - Accent1 3 24" xfId="9092"/>
    <cellStyle name="60% - Accent1 3 25" xfId="9093"/>
    <cellStyle name="60% - Accent1 3 26" xfId="9094"/>
    <cellStyle name="60% - Accent1 3 27" xfId="9095"/>
    <cellStyle name="60% - Accent1 3 28" xfId="9096"/>
    <cellStyle name="60% - Accent1 3 29" xfId="9097"/>
    <cellStyle name="60% - Accent1 3 3" xfId="9098"/>
    <cellStyle name="60% - Accent1 3 30" xfId="9099"/>
    <cellStyle name="60% - Accent1 3 31" xfId="9100"/>
    <cellStyle name="60% - Accent1 3 32" xfId="9101"/>
    <cellStyle name="60% - Accent1 3 33" xfId="9102"/>
    <cellStyle name="60% - Accent1 3 34" xfId="9103"/>
    <cellStyle name="60% - Accent1 3 4" xfId="9104"/>
    <cellStyle name="60% - Accent1 3 5" xfId="9105"/>
    <cellStyle name="60% - Accent1 3 6" xfId="9106"/>
    <cellStyle name="60% - Accent1 3 7" xfId="9107"/>
    <cellStyle name="60% - Accent1 3 8" xfId="9108"/>
    <cellStyle name="60% - Accent1 3 9" xfId="9109"/>
    <cellStyle name="60% - Accent1 30" xfId="9110"/>
    <cellStyle name="60% - Accent1 30 2" xfId="9111"/>
    <cellStyle name="60% - Accent1 31" xfId="9112"/>
    <cellStyle name="60% - Accent1 31 2" xfId="9113"/>
    <cellStyle name="60% - Accent1 32" xfId="9114"/>
    <cellStyle name="60% - Accent1 32 2" xfId="9115"/>
    <cellStyle name="60% - Accent1 33" xfId="9116"/>
    <cellStyle name="60% - Accent1 33 2" xfId="9117"/>
    <cellStyle name="60% - Accent1 34" xfId="9118"/>
    <cellStyle name="60% - Accent1 34 2" xfId="9119"/>
    <cellStyle name="60% - Accent1 35" xfId="9120"/>
    <cellStyle name="60% - Accent1 35 2" xfId="9121"/>
    <cellStyle name="60% - Accent1 36" xfId="9122"/>
    <cellStyle name="60% - Accent1 36 2" xfId="9123"/>
    <cellStyle name="60% - Accent1 37" xfId="9124"/>
    <cellStyle name="60% - Accent1 37 2" xfId="9125"/>
    <cellStyle name="60% - Accent1 38" xfId="9126"/>
    <cellStyle name="60% - Accent1 38 2" xfId="9127"/>
    <cellStyle name="60% - Accent1 39" xfId="9128"/>
    <cellStyle name="60% - Accent1 39 2" xfId="9129"/>
    <cellStyle name="60% - Accent1 4" xfId="9130"/>
    <cellStyle name="60% - Accent1 4 10" xfId="9131"/>
    <cellStyle name="60% - Accent1 4 11" xfId="9132"/>
    <cellStyle name="60% - Accent1 4 12" xfId="9133"/>
    <cellStyle name="60% - Accent1 4 13" xfId="9134"/>
    <cellStyle name="60% - Accent1 4 14" xfId="9135"/>
    <cellStyle name="60% - Accent1 4 15" xfId="9136"/>
    <cellStyle name="60% - Accent1 4 16" xfId="9137"/>
    <cellStyle name="60% - Accent1 4 17" xfId="9138"/>
    <cellStyle name="60% - Accent1 4 18" xfId="9139"/>
    <cellStyle name="60% - Accent1 4 19" xfId="9140"/>
    <cellStyle name="60% - Accent1 4 2" xfId="9141"/>
    <cellStyle name="60% - Accent1 4 20" xfId="9142"/>
    <cellStyle name="60% - Accent1 4 21" xfId="9143"/>
    <cellStyle name="60% - Accent1 4 22" xfId="9144"/>
    <cellStyle name="60% - Accent1 4 23" xfId="9145"/>
    <cellStyle name="60% - Accent1 4 24" xfId="9146"/>
    <cellStyle name="60% - Accent1 4 25" xfId="9147"/>
    <cellStyle name="60% - Accent1 4 26" xfId="9148"/>
    <cellStyle name="60% - Accent1 4 27" xfId="9149"/>
    <cellStyle name="60% - Accent1 4 28" xfId="9150"/>
    <cellStyle name="60% - Accent1 4 29" xfId="9151"/>
    <cellStyle name="60% - Accent1 4 3" xfId="9152"/>
    <cellStyle name="60% - Accent1 4 30" xfId="9153"/>
    <cellStyle name="60% - Accent1 4 31" xfId="9154"/>
    <cellStyle name="60% - Accent1 4 32" xfId="9155"/>
    <cellStyle name="60% - Accent1 4 33" xfId="9156"/>
    <cellStyle name="60% - Accent1 4 34" xfId="9157"/>
    <cellStyle name="60% - Accent1 4 4" xfId="9158"/>
    <cellStyle name="60% - Accent1 4 5" xfId="9159"/>
    <cellStyle name="60% - Accent1 4 6" xfId="9160"/>
    <cellStyle name="60% - Accent1 4 7" xfId="9161"/>
    <cellStyle name="60% - Accent1 4 8" xfId="9162"/>
    <cellStyle name="60% - Accent1 4 9" xfId="9163"/>
    <cellStyle name="60% - Accent1 40" xfId="9164"/>
    <cellStyle name="60% - Accent1 40 2" xfId="9165"/>
    <cellStyle name="60% - Accent1 41" xfId="9166"/>
    <cellStyle name="60% - Accent1 42" xfId="9167"/>
    <cellStyle name="60% - Accent1 43" xfId="9168"/>
    <cellStyle name="60% - Accent1 44" xfId="9169"/>
    <cellStyle name="60% - Accent1 45" xfId="9170"/>
    <cellStyle name="60% - Accent1 46" xfId="9171"/>
    <cellStyle name="60% - Accent1 47" xfId="9172"/>
    <cellStyle name="60% - Accent1 48" xfId="9173"/>
    <cellStyle name="60% - Accent1 49" xfId="9174"/>
    <cellStyle name="60% - Accent1 5" xfId="9175"/>
    <cellStyle name="60% - Accent1 50" xfId="9176"/>
    <cellStyle name="60% - Accent1 51" xfId="9177"/>
    <cellStyle name="60% - Accent1 52" xfId="9178"/>
    <cellStyle name="60% - Accent1 53" xfId="9179"/>
    <cellStyle name="60% - Accent1 54" xfId="9180"/>
    <cellStyle name="60% - Accent1 55" xfId="9181"/>
    <cellStyle name="60% - Accent1 56" xfId="9182"/>
    <cellStyle name="60% - Accent1 57" xfId="9183"/>
    <cellStyle name="60% - Accent1 6" xfId="9184"/>
    <cellStyle name="60% - Accent1 7" xfId="9185"/>
    <cellStyle name="60% - Accent1 8" xfId="9186"/>
    <cellStyle name="60% - Accent1 9" xfId="9187"/>
    <cellStyle name="60% - Accent2" xfId="9188" builtinId="36" customBuiltin="1"/>
    <cellStyle name="60% - Accent2 10" xfId="9189"/>
    <cellStyle name="60% - Accent2 10 2" xfId="9190"/>
    <cellStyle name="60% - Accent2 11" xfId="9191"/>
    <cellStyle name="60% - Accent2 11 2" xfId="9192"/>
    <cellStyle name="60% - Accent2 12" xfId="9193"/>
    <cellStyle name="60% - Accent2 12 2" xfId="9194"/>
    <cellStyle name="60% - Accent2 13" xfId="9195"/>
    <cellStyle name="60% - Accent2 13 2" xfId="9196"/>
    <cellStyle name="60% - Accent2 14" xfId="9197"/>
    <cellStyle name="60% - Accent2 14 2" xfId="9198"/>
    <cellStyle name="60% - Accent2 15" xfId="9199"/>
    <cellStyle name="60% - Accent2 15 2" xfId="9200"/>
    <cellStyle name="60% - Accent2 16" xfId="9201"/>
    <cellStyle name="60% - Accent2 16 2" xfId="9202"/>
    <cellStyle name="60% - Accent2 17" xfId="9203"/>
    <cellStyle name="60% - Accent2 17 2" xfId="9204"/>
    <cellStyle name="60% - Accent2 18" xfId="9205"/>
    <cellStyle name="60% - Accent2 18 2" xfId="9206"/>
    <cellStyle name="60% - Accent2 19" xfId="9207"/>
    <cellStyle name="60% - Accent2 19 2" xfId="9208"/>
    <cellStyle name="60% - Accent2 2" xfId="9209"/>
    <cellStyle name="60% - Accent2 2 10" xfId="9210"/>
    <cellStyle name="60% - Accent2 2 11" xfId="9211"/>
    <cellStyle name="60% - Accent2 2 12" xfId="9212"/>
    <cellStyle name="60% - Accent2 2 13" xfId="9213"/>
    <cellStyle name="60% - Accent2 2 14" xfId="9214"/>
    <cellStyle name="60% - Accent2 2 15" xfId="9215"/>
    <cellStyle name="60% - Accent2 2 16" xfId="9216"/>
    <cellStyle name="60% - Accent2 2 17" xfId="9217"/>
    <cellStyle name="60% - Accent2 2 18" xfId="9218"/>
    <cellStyle name="60% - Accent2 2 19" xfId="9219"/>
    <cellStyle name="60% - Accent2 2 2" xfId="9220"/>
    <cellStyle name="60% - Accent2 2 20" xfId="9221"/>
    <cellStyle name="60% - Accent2 2 21" xfId="9222"/>
    <cellStyle name="60% - Accent2 2 22" xfId="9223"/>
    <cellStyle name="60% - Accent2 2 23" xfId="9224"/>
    <cellStyle name="60% - Accent2 2 24" xfId="9225"/>
    <cellStyle name="60% - Accent2 2 25" xfId="9226"/>
    <cellStyle name="60% - Accent2 2 26" xfId="9227"/>
    <cellStyle name="60% - Accent2 2 27" xfId="9228"/>
    <cellStyle name="60% - Accent2 2 28" xfId="9229"/>
    <cellStyle name="60% - Accent2 2 29" xfId="9230"/>
    <cellStyle name="60% - Accent2 2 3" xfId="9231"/>
    <cellStyle name="60% - Accent2 2 30" xfId="9232"/>
    <cellStyle name="60% - Accent2 2 31" xfId="9233"/>
    <cellStyle name="60% - Accent2 2 32" xfId="9234"/>
    <cellStyle name="60% - Accent2 2 33" xfId="9235"/>
    <cellStyle name="60% - Accent2 2 34" xfId="9236"/>
    <cellStyle name="60% - Accent2 2 4" xfId="9237"/>
    <cellStyle name="60% - Accent2 2 5" xfId="9238"/>
    <cellStyle name="60% - Accent2 2 6" xfId="9239"/>
    <cellStyle name="60% - Accent2 2 7" xfId="9240"/>
    <cellStyle name="60% - Accent2 2 8" xfId="9241"/>
    <cellStyle name="60% - Accent2 2 9" xfId="9242"/>
    <cellStyle name="60% - Accent2 20" xfId="9243"/>
    <cellStyle name="60% - Accent2 20 2" xfId="9244"/>
    <cellStyle name="60% - Accent2 21" xfId="9245"/>
    <cellStyle name="60% - Accent2 21 2" xfId="9246"/>
    <cellStyle name="60% - Accent2 22" xfId="9247"/>
    <cellStyle name="60% - Accent2 22 2" xfId="9248"/>
    <cellStyle name="60% - Accent2 23" xfId="9249"/>
    <cellStyle name="60% - Accent2 23 2" xfId="9250"/>
    <cellStyle name="60% - Accent2 24" xfId="9251"/>
    <cellStyle name="60% - Accent2 24 2" xfId="9252"/>
    <cellStyle name="60% - Accent2 25" xfId="9253"/>
    <cellStyle name="60% - Accent2 25 2" xfId="9254"/>
    <cellStyle name="60% - Accent2 26" xfId="9255"/>
    <cellStyle name="60% - Accent2 26 2" xfId="9256"/>
    <cellStyle name="60% - Accent2 27" xfId="9257"/>
    <cellStyle name="60% - Accent2 27 2" xfId="9258"/>
    <cellStyle name="60% - Accent2 28" xfId="9259"/>
    <cellStyle name="60% - Accent2 28 2" xfId="9260"/>
    <cellStyle name="60% - Accent2 29" xfId="9261"/>
    <cellStyle name="60% - Accent2 29 2" xfId="9262"/>
    <cellStyle name="60% - Accent2 3" xfId="9263"/>
    <cellStyle name="60% - Accent2 3 10" xfId="9264"/>
    <cellStyle name="60% - Accent2 3 11" xfId="9265"/>
    <cellStyle name="60% - Accent2 3 12" xfId="9266"/>
    <cellStyle name="60% - Accent2 3 13" xfId="9267"/>
    <cellStyle name="60% - Accent2 3 14" xfId="9268"/>
    <cellStyle name="60% - Accent2 3 15" xfId="9269"/>
    <cellStyle name="60% - Accent2 3 16" xfId="9270"/>
    <cellStyle name="60% - Accent2 3 17" xfId="9271"/>
    <cellStyle name="60% - Accent2 3 18" xfId="9272"/>
    <cellStyle name="60% - Accent2 3 19" xfId="9273"/>
    <cellStyle name="60% - Accent2 3 2" xfId="9274"/>
    <cellStyle name="60% - Accent2 3 20" xfId="9275"/>
    <cellStyle name="60% - Accent2 3 21" xfId="9276"/>
    <cellStyle name="60% - Accent2 3 22" xfId="9277"/>
    <cellStyle name="60% - Accent2 3 23" xfId="9278"/>
    <cellStyle name="60% - Accent2 3 24" xfId="9279"/>
    <cellStyle name="60% - Accent2 3 25" xfId="9280"/>
    <cellStyle name="60% - Accent2 3 26" xfId="9281"/>
    <cellStyle name="60% - Accent2 3 27" xfId="9282"/>
    <cellStyle name="60% - Accent2 3 28" xfId="9283"/>
    <cellStyle name="60% - Accent2 3 29" xfId="9284"/>
    <cellStyle name="60% - Accent2 3 3" xfId="9285"/>
    <cellStyle name="60% - Accent2 3 30" xfId="9286"/>
    <cellStyle name="60% - Accent2 3 31" xfId="9287"/>
    <cellStyle name="60% - Accent2 3 32" xfId="9288"/>
    <cellStyle name="60% - Accent2 3 33" xfId="9289"/>
    <cellStyle name="60% - Accent2 3 34" xfId="9290"/>
    <cellStyle name="60% - Accent2 3 4" xfId="9291"/>
    <cellStyle name="60% - Accent2 3 5" xfId="9292"/>
    <cellStyle name="60% - Accent2 3 6" xfId="9293"/>
    <cellStyle name="60% - Accent2 3 7" xfId="9294"/>
    <cellStyle name="60% - Accent2 3 8" xfId="9295"/>
    <cellStyle name="60% - Accent2 3 9" xfId="9296"/>
    <cellStyle name="60% - Accent2 30" xfId="9297"/>
    <cellStyle name="60% - Accent2 30 2" xfId="9298"/>
    <cellStyle name="60% - Accent2 31" xfId="9299"/>
    <cellStyle name="60% - Accent2 31 2" xfId="9300"/>
    <cellStyle name="60% - Accent2 32" xfId="9301"/>
    <cellStyle name="60% - Accent2 32 2" xfId="9302"/>
    <cellStyle name="60% - Accent2 33" xfId="9303"/>
    <cellStyle name="60% - Accent2 33 2" xfId="9304"/>
    <cellStyle name="60% - Accent2 34" xfId="9305"/>
    <cellStyle name="60% - Accent2 34 2" xfId="9306"/>
    <cellStyle name="60% - Accent2 35" xfId="9307"/>
    <cellStyle name="60% - Accent2 35 2" xfId="9308"/>
    <cellStyle name="60% - Accent2 36" xfId="9309"/>
    <cellStyle name="60% - Accent2 36 2" xfId="9310"/>
    <cellStyle name="60% - Accent2 37" xfId="9311"/>
    <cellStyle name="60% - Accent2 37 2" xfId="9312"/>
    <cellStyle name="60% - Accent2 38" xfId="9313"/>
    <cellStyle name="60% - Accent2 38 2" xfId="9314"/>
    <cellStyle name="60% - Accent2 39" xfId="9315"/>
    <cellStyle name="60% - Accent2 39 2" xfId="9316"/>
    <cellStyle name="60% - Accent2 4" xfId="9317"/>
    <cellStyle name="60% - Accent2 4 10" xfId="9318"/>
    <cellStyle name="60% - Accent2 4 11" xfId="9319"/>
    <cellStyle name="60% - Accent2 4 12" xfId="9320"/>
    <cellStyle name="60% - Accent2 4 13" xfId="9321"/>
    <cellStyle name="60% - Accent2 4 14" xfId="9322"/>
    <cellStyle name="60% - Accent2 4 15" xfId="9323"/>
    <cellStyle name="60% - Accent2 4 16" xfId="9324"/>
    <cellStyle name="60% - Accent2 4 17" xfId="9325"/>
    <cellStyle name="60% - Accent2 4 18" xfId="9326"/>
    <cellStyle name="60% - Accent2 4 19" xfId="9327"/>
    <cellStyle name="60% - Accent2 4 2" xfId="9328"/>
    <cellStyle name="60% - Accent2 4 20" xfId="9329"/>
    <cellStyle name="60% - Accent2 4 21" xfId="9330"/>
    <cellStyle name="60% - Accent2 4 22" xfId="9331"/>
    <cellStyle name="60% - Accent2 4 23" xfId="9332"/>
    <cellStyle name="60% - Accent2 4 24" xfId="9333"/>
    <cellStyle name="60% - Accent2 4 25" xfId="9334"/>
    <cellStyle name="60% - Accent2 4 26" xfId="9335"/>
    <cellStyle name="60% - Accent2 4 27" xfId="9336"/>
    <cellStyle name="60% - Accent2 4 28" xfId="9337"/>
    <cellStyle name="60% - Accent2 4 29" xfId="9338"/>
    <cellStyle name="60% - Accent2 4 3" xfId="9339"/>
    <cellStyle name="60% - Accent2 4 30" xfId="9340"/>
    <cellStyle name="60% - Accent2 4 31" xfId="9341"/>
    <cellStyle name="60% - Accent2 4 32" xfId="9342"/>
    <cellStyle name="60% - Accent2 4 33" xfId="9343"/>
    <cellStyle name="60% - Accent2 4 34" xfId="9344"/>
    <cellStyle name="60% - Accent2 4 4" xfId="9345"/>
    <cellStyle name="60% - Accent2 4 5" xfId="9346"/>
    <cellStyle name="60% - Accent2 4 6" xfId="9347"/>
    <cellStyle name="60% - Accent2 4 7" xfId="9348"/>
    <cellStyle name="60% - Accent2 4 8" xfId="9349"/>
    <cellStyle name="60% - Accent2 4 9" xfId="9350"/>
    <cellStyle name="60% - Accent2 40" xfId="9351"/>
    <cellStyle name="60% - Accent2 40 2" xfId="9352"/>
    <cellStyle name="60% - Accent2 41" xfId="9353"/>
    <cellStyle name="60% - Accent2 42" xfId="9354"/>
    <cellStyle name="60% - Accent2 43" xfId="9355"/>
    <cellStyle name="60% - Accent2 44" xfId="9356"/>
    <cellStyle name="60% - Accent2 45" xfId="9357"/>
    <cellStyle name="60% - Accent2 46" xfId="9358"/>
    <cellStyle name="60% - Accent2 47" xfId="9359"/>
    <cellStyle name="60% - Accent2 48" xfId="9360"/>
    <cellStyle name="60% - Accent2 49" xfId="9361"/>
    <cellStyle name="60% - Accent2 5" xfId="9362"/>
    <cellStyle name="60% - Accent2 50" xfId="9363"/>
    <cellStyle name="60% - Accent2 51" xfId="9364"/>
    <cellStyle name="60% - Accent2 52" xfId="9365"/>
    <cellStyle name="60% - Accent2 53" xfId="9366"/>
    <cellStyle name="60% - Accent2 54" xfId="9367"/>
    <cellStyle name="60% - Accent2 55" xfId="9368"/>
    <cellStyle name="60% - Accent2 56" xfId="9369"/>
    <cellStyle name="60% - Accent2 57" xfId="9370"/>
    <cellStyle name="60% - Accent2 6" xfId="9371"/>
    <cellStyle name="60% - Accent2 7" xfId="9372"/>
    <cellStyle name="60% - Accent2 8" xfId="9373"/>
    <cellStyle name="60% - Accent2 9" xfId="9374"/>
    <cellStyle name="60% - Accent3" xfId="9375" builtinId="40" customBuiltin="1"/>
    <cellStyle name="60% - Accent3 10" xfId="9376"/>
    <cellStyle name="60% - Accent3 10 2" xfId="9377"/>
    <cellStyle name="60% - Accent3 11" xfId="9378"/>
    <cellStyle name="60% - Accent3 11 2" xfId="9379"/>
    <cellStyle name="60% - Accent3 12" xfId="9380"/>
    <cellStyle name="60% - Accent3 12 2" xfId="9381"/>
    <cellStyle name="60% - Accent3 13" xfId="9382"/>
    <cellStyle name="60% - Accent3 13 2" xfId="9383"/>
    <cellStyle name="60% - Accent3 14" xfId="9384"/>
    <cellStyle name="60% - Accent3 14 2" xfId="9385"/>
    <cellStyle name="60% - Accent3 15" xfId="9386"/>
    <cellStyle name="60% - Accent3 15 2" xfId="9387"/>
    <cellStyle name="60% - Accent3 16" xfId="9388"/>
    <cellStyle name="60% - Accent3 16 2" xfId="9389"/>
    <cellStyle name="60% - Accent3 17" xfId="9390"/>
    <cellStyle name="60% - Accent3 17 2" xfId="9391"/>
    <cellStyle name="60% - Accent3 18" xfId="9392"/>
    <cellStyle name="60% - Accent3 18 2" xfId="9393"/>
    <cellStyle name="60% - Accent3 19" xfId="9394"/>
    <cellStyle name="60% - Accent3 19 2" xfId="9395"/>
    <cellStyle name="60% - Accent3 2" xfId="9396"/>
    <cellStyle name="60% - Accent3 2 10" xfId="9397"/>
    <cellStyle name="60% - Accent3 2 11" xfId="9398"/>
    <cellStyle name="60% - Accent3 2 12" xfId="9399"/>
    <cellStyle name="60% - Accent3 2 13" xfId="9400"/>
    <cellStyle name="60% - Accent3 2 14" xfId="9401"/>
    <cellStyle name="60% - Accent3 2 15" xfId="9402"/>
    <cellStyle name="60% - Accent3 2 16" xfId="9403"/>
    <cellStyle name="60% - Accent3 2 17" xfId="9404"/>
    <cellStyle name="60% - Accent3 2 18" xfId="9405"/>
    <cellStyle name="60% - Accent3 2 19" xfId="9406"/>
    <cellStyle name="60% - Accent3 2 2" xfId="9407"/>
    <cellStyle name="60% - Accent3 2 20" xfId="9408"/>
    <cellStyle name="60% - Accent3 2 21" xfId="9409"/>
    <cellStyle name="60% - Accent3 2 22" xfId="9410"/>
    <cellStyle name="60% - Accent3 2 23" xfId="9411"/>
    <cellStyle name="60% - Accent3 2 24" xfId="9412"/>
    <cellStyle name="60% - Accent3 2 25" xfId="9413"/>
    <cellStyle name="60% - Accent3 2 26" xfId="9414"/>
    <cellStyle name="60% - Accent3 2 27" xfId="9415"/>
    <cellStyle name="60% - Accent3 2 28" xfId="9416"/>
    <cellStyle name="60% - Accent3 2 29" xfId="9417"/>
    <cellStyle name="60% - Accent3 2 3" xfId="9418"/>
    <cellStyle name="60% - Accent3 2 30" xfId="9419"/>
    <cellStyle name="60% - Accent3 2 31" xfId="9420"/>
    <cellStyle name="60% - Accent3 2 32" xfId="9421"/>
    <cellStyle name="60% - Accent3 2 33" xfId="9422"/>
    <cellStyle name="60% - Accent3 2 34" xfId="9423"/>
    <cellStyle name="60% - Accent3 2 35" xfId="9424"/>
    <cellStyle name="60% - Accent3 2 35 2" xfId="9425"/>
    <cellStyle name="60% - Accent3 2 35 3" xfId="9426"/>
    <cellStyle name="60% - Accent3 2 35 4" xfId="9427"/>
    <cellStyle name="60% - Accent3 2 35 5" xfId="9428"/>
    <cellStyle name="60% - Accent3 2 36" xfId="9429"/>
    <cellStyle name="60% - Accent3 2 37" xfId="9430"/>
    <cellStyle name="60% - Accent3 2 38" xfId="9431"/>
    <cellStyle name="60% - Accent3 2 4" xfId="9432"/>
    <cellStyle name="60% - Accent3 2 5" xfId="9433"/>
    <cellStyle name="60% - Accent3 2 6" xfId="9434"/>
    <cellStyle name="60% - Accent3 2 7" xfId="9435"/>
    <cellStyle name="60% - Accent3 2 8" xfId="9436"/>
    <cellStyle name="60% - Accent3 2 8 10" xfId="9437"/>
    <cellStyle name="60% - Accent3 2 8 11" xfId="9438"/>
    <cellStyle name="60% - Accent3 2 8 2" xfId="9439"/>
    <cellStyle name="60% - Accent3 2 8 2 2" xfId="9440"/>
    <cellStyle name="60% - Accent3 2 8 2 3" xfId="9441"/>
    <cellStyle name="60% - Accent3 2 8 2 4" xfId="9442"/>
    <cellStyle name="60% - Accent3 2 8 2 5" xfId="9443"/>
    <cellStyle name="60% - Accent3 2 8 3" xfId="9444"/>
    <cellStyle name="60% - Accent3 2 8 3 2" xfId="9445"/>
    <cellStyle name="60% - Accent3 2 8 3 3" xfId="9446"/>
    <cellStyle name="60% - Accent3 2 8 3 4" xfId="9447"/>
    <cellStyle name="60% - Accent3 2 8 3 5" xfId="9448"/>
    <cellStyle name="60% - Accent3 2 8 4" xfId="9449"/>
    <cellStyle name="60% - Accent3 2 8 5" xfId="9450"/>
    <cellStyle name="60% - Accent3 2 8 6" xfId="9451"/>
    <cellStyle name="60% - Accent3 2 8 7" xfId="9452"/>
    <cellStyle name="60% - Accent3 2 8 8" xfId="9453"/>
    <cellStyle name="60% - Accent3 2 8 9" xfId="9454"/>
    <cellStyle name="60% - Accent3 2 9" xfId="9455"/>
    <cellStyle name="60% - Accent3 2 9 2" xfId="9456"/>
    <cellStyle name="60% - Accent3 20" xfId="9457"/>
    <cellStyle name="60% - Accent3 20 2" xfId="9458"/>
    <cellStyle name="60% - Accent3 21" xfId="9459"/>
    <cellStyle name="60% - Accent3 21 2" xfId="9460"/>
    <cellStyle name="60% - Accent3 22" xfId="9461"/>
    <cellStyle name="60% - Accent3 22 2" xfId="9462"/>
    <cellStyle name="60% - Accent3 23" xfId="9463"/>
    <cellStyle name="60% - Accent3 23 2" xfId="9464"/>
    <cellStyle name="60% - Accent3 24" xfId="9465"/>
    <cellStyle name="60% - Accent3 24 2" xfId="9466"/>
    <cellStyle name="60% - Accent3 25" xfId="9467"/>
    <cellStyle name="60% - Accent3 25 2" xfId="9468"/>
    <cellStyle name="60% - Accent3 26" xfId="9469"/>
    <cellStyle name="60% - Accent3 26 2" xfId="9470"/>
    <cellStyle name="60% - Accent3 27" xfId="9471"/>
    <cellStyle name="60% - Accent3 27 2" xfId="9472"/>
    <cellStyle name="60% - Accent3 28" xfId="9473"/>
    <cellStyle name="60% - Accent3 28 2" xfId="9474"/>
    <cellStyle name="60% - Accent3 29" xfId="9475"/>
    <cellStyle name="60% - Accent3 29 2" xfId="9476"/>
    <cellStyle name="60% - Accent3 3" xfId="9477"/>
    <cellStyle name="60% - Accent3 3 10" xfId="9478"/>
    <cellStyle name="60% - Accent3 3 11" xfId="9479"/>
    <cellStyle name="60% - Accent3 3 12" xfId="9480"/>
    <cellStyle name="60% - Accent3 3 13" xfId="9481"/>
    <cellStyle name="60% - Accent3 3 14" xfId="9482"/>
    <cellStyle name="60% - Accent3 3 15" xfId="9483"/>
    <cellStyle name="60% - Accent3 3 16" xfId="9484"/>
    <cellStyle name="60% - Accent3 3 17" xfId="9485"/>
    <cellStyle name="60% - Accent3 3 18" xfId="9486"/>
    <cellStyle name="60% - Accent3 3 19" xfId="9487"/>
    <cellStyle name="60% - Accent3 3 2" xfId="9488"/>
    <cellStyle name="60% - Accent3 3 20" xfId="9489"/>
    <cellStyle name="60% - Accent3 3 21" xfId="9490"/>
    <cellStyle name="60% - Accent3 3 22" xfId="9491"/>
    <cellStyle name="60% - Accent3 3 23" xfId="9492"/>
    <cellStyle name="60% - Accent3 3 24" xfId="9493"/>
    <cellStyle name="60% - Accent3 3 25" xfId="9494"/>
    <cellStyle name="60% - Accent3 3 26" xfId="9495"/>
    <cellStyle name="60% - Accent3 3 27" xfId="9496"/>
    <cellStyle name="60% - Accent3 3 28" xfId="9497"/>
    <cellStyle name="60% - Accent3 3 29" xfId="9498"/>
    <cellStyle name="60% - Accent3 3 3" xfId="9499"/>
    <cellStyle name="60% - Accent3 3 30" xfId="9500"/>
    <cellStyle name="60% - Accent3 3 31" xfId="9501"/>
    <cellStyle name="60% - Accent3 3 32" xfId="9502"/>
    <cellStyle name="60% - Accent3 3 33" xfId="9503"/>
    <cellStyle name="60% - Accent3 3 34" xfId="9504"/>
    <cellStyle name="60% - Accent3 3 4" xfId="9505"/>
    <cellStyle name="60% - Accent3 3 5" xfId="9506"/>
    <cellStyle name="60% - Accent3 3 6" xfId="9507"/>
    <cellStyle name="60% - Accent3 3 7" xfId="9508"/>
    <cellStyle name="60% - Accent3 3 8" xfId="9509"/>
    <cellStyle name="60% - Accent3 3 9" xfId="9510"/>
    <cellStyle name="60% - Accent3 30" xfId="9511"/>
    <cellStyle name="60% - Accent3 30 2" xfId="9512"/>
    <cellStyle name="60% - Accent3 31" xfId="9513"/>
    <cellStyle name="60% - Accent3 31 2" xfId="9514"/>
    <cellStyle name="60% - Accent3 32" xfId="9515"/>
    <cellStyle name="60% - Accent3 32 2" xfId="9516"/>
    <cellStyle name="60% - Accent3 33" xfId="9517"/>
    <cellStyle name="60% - Accent3 33 2" xfId="9518"/>
    <cellStyle name="60% - Accent3 34" xfId="9519"/>
    <cellStyle name="60% - Accent3 34 2" xfId="9520"/>
    <cellStyle name="60% - Accent3 35" xfId="9521"/>
    <cellStyle name="60% - Accent3 35 2" xfId="9522"/>
    <cellStyle name="60% - Accent3 36" xfId="9523"/>
    <cellStyle name="60% - Accent3 36 2" xfId="9524"/>
    <cellStyle name="60% - Accent3 37" xfId="9525"/>
    <cellStyle name="60% - Accent3 37 2" xfId="9526"/>
    <cellStyle name="60% - Accent3 38" xfId="9527"/>
    <cellStyle name="60% - Accent3 38 2" xfId="9528"/>
    <cellStyle name="60% - Accent3 39" xfId="9529"/>
    <cellStyle name="60% - Accent3 39 2" xfId="9530"/>
    <cellStyle name="60% - Accent3 4" xfId="9531"/>
    <cellStyle name="60% - Accent3 4 10" xfId="9532"/>
    <cellStyle name="60% - Accent3 4 11" xfId="9533"/>
    <cellStyle name="60% - Accent3 4 12" xfId="9534"/>
    <cellStyle name="60% - Accent3 4 13" xfId="9535"/>
    <cellStyle name="60% - Accent3 4 14" xfId="9536"/>
    <cellStyle name="60% - Accent3 4 15" xfId="9537"/>
    <cellStyle name="60% - Accent3 4 16" xfId="9538"/>
    <cellStyle name="60% - Accent3 4 17" xfId="9539"/>
    <cellStyle name="60% - Accent3 4 18" xfId="9540"/>
    <cellStyle name="60% - Accent3 4 19" xfId="9541"/>
    <cellStyle name="60% - Accent3 4 2" xfId="9542"/>
    <cellStyle name="60% - Accent3 4 20" xfId="9543"/>
    <cellStyle name="60% - Accent3 4 21" xfId="9544"/>
    <cellStyle name="60% - Accent3 4 22" xfId="9545"/>
    <cellStyle name="60% - Accent3 4 23" xfId="9546"/>
    <cellStyle name="60% - Accent3 4 24" xfId="9547"/>
    <cellStyle name="60% - Accent3 4 25" xfId="9548"/>
    <cellStyle name="60% - Accent3 4 26" xfId="9549"/>
    <cellStyle name="60% - Accent3 4 27" xfId="9550"/>
    <cellStyle name="60% - Accent3 4 28" xfId="9551"/>
    <cellStyle name="60% - Accent3 4 29" xfId="9552"/>
    <cellStyle name="60% - Accent3 4 3" xfId="9553"/>
    <cellStyle name="60% - Accent3 4 30" xfId="9554"/>
    <cellStyle name="60% - Accent3 4 31" xfId="9555"/>
    <cellStyle name="60% - Accent3 4 32" xfId="9556"/>
    <cellStyle name="60% - Accent3 4 33" xfId="9557"/>
    <cellStyle name="60% - Accent3 4 34" xfId="9558"/>
    <cellStyle name="60% - Accent3 4 4" xfId="9559"/>
    <cellStyle name="60% - Accent3 4 5" xfId="9560"/>
    <cellStyle name="60% - Accent3 4 6" xfId="9561"/>
    <cellStyle name="60% - Accent3 4 7" xfId="9562"/>
    <cellStyle name="60% - Accent3 4 8" xfId="9563"/>
    <cellStyle name="60% - Accent3 4 9" xfId="9564"/>
    <cellStyle name="60% - Accent3 40" xfId="9565"/>
    <cellStyle name="60% - Accent3 40 2" xfId="9566"/>
    <cellStyle name="60% - Accent3 41" xfId="9567"/>
    <cellStyle name="60% - Accent3 42" xfId="9568"/>
    <cellStyle name="60% - Accent3 43" xfId="9569"/>
    <cellStyle name="60% - Accent3 44" xfId="9570"/>
    <cellStyle name="60% - Accent3 45" xfId="9571"/>
    <cellStyle name="60% - Accent3 46" xfId="9572"/>
    <cellStyle name="60% - Accent3 47" xfId="9573"/>
    <cellStyle name="60% - Accent3 48" xfId="9574"/>
    <cellStyle name="60% - Accent3 49" xfId="9575"/>
    <cellStyle name="60% - Accent3 5" xfId="9576"/>
    <cellStyle name="60% - Accent3 50" xfId="9577"/>
    <cellStyle name="60% - Accent3 51" xfId="9578"/>
    <cellStyle name="60% - Accent3 52" xfId="9579"/>
    <cellStyle name="60% - Accent3 53" xfId="9580"/>
    <cellStyle name="60% - Accent3 54" xfId="9581"/>
    <cellStyle name="60% - Accent3 55" xfId="9582"/>
    <cellStyle name="60% - Accent3 56" xfId="9583"/>
    <cellStyle name="60% - Accent3 57" xfId="9584"/>
    <cellStyle name="60% - Accent3 6" xfId="9585"/>
    <cellStyle name="60% - Accent3 7" xfId="9586"/>
    <cellStyle name="60% - Accent3 8" xfId="9587"/>
    <cellStyle name="60% - Accent3 9" xfId="9588"/>
    <cellStyle name="60% - Accent4" xfId="9589" builtinId="44" customBuiltin="1"/>
    <cellStyle name="60% - Accent4 10" xfId="9590"/>
    <cellStyle name="60% - Accent4 10 2" xfId="9591"/>
    <cellStyle name="60% - Accent4 11" xfId="9592"/>
    <cellStyle name="60% - Accent4 11 2" xfId="9593"/>
    <cellStyle name="60% - Accent4 12" xfId="9594"/>
    <cellStyle name="60% - Accent4 12 2" xfId="9595"/>
    <cellStyle name="60% - Accent4 13" xfId="9596"/>
    <cellStyle name="60% - Accent4 13 2" xfId="9597"/>
    <cellStyle name="60% - Accent4 14" xfId="9598"/>
    <cellStyle name="60% - Accent4 14 2" xfId="9599"/>
    <cellStyle name="60% - Accent4 15" xfId="9600"/>
    <cellStyle name="60% - Accent4 15 2" xfId="9601"/>
    <cellStyle name="60% - Accent4 16" xfId="9602"/>
    <cellStyle name="60% - Accent4 16 2" xfId="9603"/>
    <cellStyle name="60% - Accent4 17" xfId="9604"/>
    <cellStyle name="60% - Accent4 17 2" xfId="9605"/>
    <cellStyle name="60% - Accent4 18" xfId="9606"/>
    <cellStyle name="60% - Accent4 18 2" xfId="9607"/>
    <cellStyle name="60% - Accent4 19" xfId="9608"/>
    <cellStyle name="60% - Accent4 19 2" xfId="9609"/>
    <cellStyle name="60% - Accent4 2" xfId="9610"/>
    <cellStyle name="60% - Accent4 2 10" xfId="9611"/>
    <cellStyle name="60% - Accent4 2 11" xfId="9612"/>
    <cellStyle name="60% - Accent4 2 12" xfId="9613"/>
    <cellStyle name="60% - Accent4 2 13" xfId="9614"/>
    <cellStyle name="60% - Accent4 2 14" xfId="9615"/>
    <cellStyle name="60% - Accent4 2 15" xfId="9616"/>
    <cellStyle name="60% - Accent4 2 16" xfId="9617"/>
    <cellStyle name="60% - Accent4 2 17" xfId="9618"/>
    <cellStyle name="60% - Accent4 2 18" xfId="9619"/>
    <cellStyle name="60% - Accent4 2 19" xfId="9620"/>
    <cellStyle name="60% - Accent4 2 2" xfId="9621"/>
    <cellStyle name="60% - Accent4 2 20" xfId="9622"/>
    <cellStyle name="60% - Accent4 2 21" xfId="9623"/>
    <cellStyle name="60% - Accent4 2 22" xfId="9624"/>
    <cellStyle name="60% - Accent4 2 23" xfId="9625"/>
    <cellStyle name="60% - Accent4 2 24" xfId="9626"/>
    <cellStyle name="60% - Accent4 2 25" xfId="9627"/>
    <cellStyle name="60% - Accent4 2 26" xfId="9628"/>
    <cellStyle name="60% - Accent4 2 27" xfId="9629"/>
    <cellStyle name="60% - Accent4 2 28" xfId="9630"/>
    <cellStyle name="60% - Accent4 2 29" xfId="9631"/>
    <cellStyle name="60% - Accent4 2 3" xfId="9632"/>
    <cellStyle name="60% - Accent4 2 30" xfId="9633"/>
    <cellStyle name="60% - Accent4 2 31" xfId="9634"/>
    <cellStyle name="60% - Accent4 2 32" xfId="9635"/>
    <cellStyle name="60% - Accent4 2 33" xfId="9636"/>
    <cellStyle name="60% - Accent4 2 34" xfId="9637"/>
    <cellStyle name="60% - Accent4 2 35" xfId="9638"/>
    <cellStyle name="60% - Accent4 2 35 2" xfId="9639"/>
    <cellStyle name="60% - Accent4 2 35 3" xfId="9640"/>
    <cellStyle name="60% - Accent4 2 35 4" xfId="9641"/>
    <cellStyle name="60% - Accent4 2 35 5" xfId="9642"/>
    <cellStyle name="60% - Accent4 2 36" xfId="9643"/>
    <cellStyle name="60% - Accent4 2 37" xfId="9644"/>
    <cellStyle name="60% - Accent4 2 38" xfId="9645"/>
    <cellStyle name="60% - Accent4 2 4" xfId="9646"/>
    <cellStyle name="60% - Accent4 2 5" xfId="9647"/>
    <cellStyle name="60% - Accent4 2 6" xfId="9648"/>
    <cellStyle name="60% - Accent4 2 7" xfId="9649"/>
    <cellStyle name="60% - Accent4 2 8" xfId="9650"/>
    <cellStyle name="60% - Accent4 2 8 10" xfId="9651"/>
    <cellStyle name="60% - Accent4 2 8 11" xfId="9652"/>
    <cellStyle name="60% - Accent4 2 8 2" xfId="9653"/>
    <cellStyle name="60% - Accent4 2 8 2 2" xfId="9654"/>
    <cellStyle name="60% - Accent4 2 8 2 3" xfId="9655"/>
    <cellStyle name="60% - Accent4 2 8 2 4" xfId="9656"/>
    <cellStyle name="60% - Accent4 2 8 2 5" xfId="9657"/>
    <cellStyle name="60% - Accent4 2 8 3" xfId="9658"/>
    <cellStyle name="60% - Accent4 2 8 3 2" xfId="9659"/>
    <cellStyle name="60% - Accent4 2 8 3 3" xfId="9660"/>
    <cellStyle name="60% - Accent4 2 8 3 4" xfId="9661"/>
    <cellStyle name="60% - Accent4 2 8 3 5" xfId="9662"/>
    <cellStyle name="60% - Accent4 2 8 4" xfId="9663"/>
    <cellStyle name="60% - Accent4 2 8 5" xfId="9664"/>
    <cellStyle name="60% - Accent4 2 8 6" xfId="9665"/>
    <cellStyle name="60% - Accent4 2 8 7" xfId="9666"/>
    <cellStyle name="60% - Accent4 2 8 8" xfId="9667"/>
    <cellStyle name="60% - Accent4 2 8 9" xfId="9668"/>
    <cellStyle name="60% - Accent4 2 9" xfId="9669"/>
    <cellStyle name="60% - Accent4 2 9 2" xfId="9670"/>
    <cellStyle name="60% - Accent4 20" xfId="9671"/>
    <cellStyle name="60% - Accent4 20 2" xfId="9672"/>
    <cellStyle name="60% - Accent4 21" xfId="9673"/>
    <cellStyle name="60% - Accent4 21 2" xfId="9674"/>
    <cellStyle name="60% - Accent4 22" xfId="9675"/>
    <cellStyle name="60% - Accent4 22 2" xfId="9676"/>
    <cellStyle name="60% - Accent4 23" xfId="9677"/>
    <cellStyle name="60% - Accent4 23 2" xfId="9678"/>
    <cellStyle name="60% - Accent4 24" xfId="9679"/>
    <cellStyle name="60% - Accent4 24 2" xfId="9680"/>
    <cellStyle name="60% - Accent4 25" xfId="9681"/>
    <cellStyle name="60% - Accent4 25 2" xfId="9682"/>
    <cellStyle name="60% - Accent4 26" xfId="9683"/>
    <cellStyle name="60% - Accent4 26 2" xfId="9684"/>
    <cellStyle name="60% - Accent4 27" xfId="9685"/>
    <cellStyle name="60% - Accent4 27 2" xfId="9686"/>
    <cellStyle name="60% - Accent4 28" xfId="9687"/>
    <cellStyle name="60% - Accent4 28 2" xfId="9688"/>
    <cellStyle name="60% - Accent4 29" xfId="9689"/>
    <cellStyle name="60% - Accent4 29 2" xfId="9690"/>
    <cellStyle name="60% - Accent4 3" xfId="9691"/>
    <cellStyle name="60% - Accent4 3 10" xfId="9692"/>
    <cellStyle name="60% - Accent4 3 11" xfId="9693"/>
    <cellStyle name="60% - Accent4 3 12" xfId="9694"/>
    <cellStyle name="60% - Accent4 3 13" xfId="9695"/>
    <cellStyle name="60% - Accent4 3 14" xfId="9696"/>
    <cellStyle name="60% - Accent4 3 15" xfId="9697"/>
    <cellStyle name="60% - Accent4 3 16" xfId="9698"/>
    <cellStyle name="60% - Accent4 3 17" xfId="9699"/>
    <cellStyle name="60% - Accent4 3 18" xfId="9700"/>
    <cellStyle name="60% - Accent4 3 19" xfId="9701"/>
    <cellStyle name="60% - Accent4 3 2" xfId="9702"/>
    <cellStyle name="60% - Accent4 3 20" xfId="9703"/>
    <cellStyle name="60% - Accent4 3 21" xfId="9704"/>
    <cellStyle name="60% - Accent4 3 22" xfId="9705"/>
    <cellStyle name="60% - Accent4 3 23" xfId="9706"/>
    <cellStyle name="60% - Accent4 3 24" xfId="9707"/>
    <cellStyle name="60% - Accent4 3 25" xfId="9708"/>
    <cellStyle name="60% - Accent4 3 26" xfId="9709"/>
    <cellStyle name="60% - Accent4 3 27" xfId="9710"/>
    <cellStyle name="60% - Accent4 3 28" xfId="9711"/>
    <cellStyle name="60% - Accent4 3 29" xfId="9712"/>
    <cellStyle name="60% - Accent4 3 3" xfId="9713"/>
    <cellStyle name="60% - Accent4 3 30" xfId="9714"/>
    <cellStyle name="60% - Accent4 3 31" xfId="9715"/>
    <cellStyle name="60% - Accent4 3 32" xfId="9716"/>
    <cellStyle name="60% - Accent4 3 33" xfId="9717"/>
    <cellStyle name="60% - Accent4 3 34" xfId="9718"/>
    <cellStyle name="60% - Accent4 3 4" xfId="9719"/>
    <cellStyle name="60% - Accent4 3 5" xfId="9720"/>
    <cellStyle name="60% - Accent4 3 6" xfId="9721"/>
    <cellStyle name="60% - Accent4 3 7" xfId="9722"/>
    <cellStyle name="60% - Accent4 3 8" xfId="9723"/>
    <cellStyle name="60% - Accent4 3 9" xfId="9724"/>
    <cellStyle name="60% - Accent4 30" xfId="9725"/>
    <cellStyle name="60% - Accent4 30 2" xfId="9726"/>
    <cellStyle name="60% - Accent4 31" xfId="9727"/>
    <cellStyle name="60% - Accent4 31 2" xfId="9728"/>
    <cellStyle name="60% - Accent4 32" xfId="9729"/>
    <cellStyle name="60% - Accent4 32 2" xfId="9730"/>
    <cellStyle name="60% - Accent4 33" xfId="9731"/>
    <cellStyle name="60% - Accent4 33 2" xfId="9732"/>
    <cellStyle name="60% - Accent4 34" xfId="9733"/>
    <cellStyle name="60% - Accent4 34 2" xfId="9734"/>
    <cellStyle name="60% - Accent4 35" xfId="9735"/>
    <cellStyle name="60% - Accent4 35 2" xfId="9736"/>
    <cellStyle name="60% - Accent4 36" xfId="9737"/>
    <cellStyle name="60% - Accent4 36 2" xfId="9738"/>
    <cellStyle name="60% - Accent4 37" xfId="9739"/>
    <cellStyle name="60% - Accent4 37 2" xfId="9740"/>
    <cellStyle name="60% - Accent4 38" xfId="9741"/>
    <cellStyle name="60% - Accent4 38 2" xfId="9742"/>
    <cellStyle name="60% - Accent4 39" xfId="9743"/>
    <cellStyle name="60% - Accent4 39 2" xfId="9744"/>
    <cellStyle name="60% - Accent4 4" xfId="9745"/>
    <cellStyle name="60% - Accent4 4 10" xfId="9746"/>
    <cellStyle name="60% - Accent4 4 11" xfId="9747"/>
    <cellStyle name="60% - Accent4 4 12" xfId="9748"/>
    <cellStyle name="60% - Accent4 4 13" xfId="9749"/>
    <cellStyle name="60% - Accent4 4 14" xfId="9750"/>
    <cellStyle name="60% - Accent4 4 15" xfId="9751"/>
    <cellStyle name="60% - Accent4 4 16" xfId="9752"/>
    <cellStyle name="60% - Accent4 4 17" xfId="9753"/>
    <cellStyle name="60% - Accent4 4 18" xfId="9754"/>
    <cellStyle name="60% - Accent4 4 19" xfId="9755"/>
    <cellStyle name="60% - Accent4 4 2" xfId="9756"/>
    <cellStyle name="60% - Accent4 4 20" xfId="9757"/>
    <cellStyle name="60% - Accent4 4 21" xfId="9758"/>
    <cellStyle name="60% - Accent4 4 22" xfId="9759"/>
    <cellStyle name="60% - Accent4 4 23" xfId="9760"/>
    <cellStyle name="60% - Accent4 4 24" xfId="9761"/>
    <cellStyle name="60% - Accent4 4 25" xfId="9762"/>
    <cellStyle name="60% - Accent4 4 26" xfId="9763"/>
    <cellStyle name="60% - Accent4 4 27" xfId="9764"/>
    <cellStyle name="60% - Accent4 4 28" xfId="9765"/>
    <cellStyle name="60% - Accent4 4 29" xfId="9766"/>
    <cellStyle name="60% - Accent4 4 3" xfId="9767"/>
    <cellStyle name="60% - Accent4 4 30" xfId="9768"/>
    <cellStyle name="60% - Accent4 4 31" xfId="9769"/>
    <cellStyle name="60% - Accent4 4 32" xfId="9770"/>
    <cellStyle name="60% - Accent4 4 33" xfId="9771"/>
    <cellStyle name="60% - Accent4 4 34" xfId="9772"/>
    <cellStyle name="60% - Accent4 4 4" xfId="9773"/>
    <cellStyle name="60% - Accent4 4 5" xfId="9774"/>
    <cellStyle name="60% - Accent4 4 6" xfId="9775"/>
    <cellStyle name="60% - Accent4 4 7" xfId="9776"/>
    <cellStyle name="60% - Accent4 4 8" xfId="9777"/>
    <cellStyle name="60% - Accent4 4 9" xfId="9778"/>
    <cellStyle name="60% - Accent4 40" xfId="9779"/>
    <cellStyle name="60% - Accent4 40 2" xfId="9780"/>
    <cellStyle name="60% - Accent4 41" xfId="9781"/>
    <cellStyle name="60% - Accent4 42" xfId="9782"/>
    <cellStyle name="60% - Accent4 43" xfId="9783"/>
    <cellStyle name="60% - Accent4 44" xfId="9784"/>
    <cellStyle name="60% - Accent4 45" xfId="9785"/>
    <cellStyle name="60% - Accent4 46" xfId="9786"/>
    <cellStyle name="60% - Accent4 47" xfId="9787"/>
    <cellStyle name="60% - Accent4 48" xfId="9788"/>
    <cellStyle name="60% - Accent4 49" xfId="9789"/>
    <cellStyle name="60% - Accent4 5" xfId="9790"/>
    <cellStyle name="60% - Accent4 50" xfId="9791"/>
    <cellStyle name="60% - Accent4 51" xfId="9792"/>
    <cellStyle name="60% - Accent4 52" xfId="9793"/>
    <cellStyle name="60% - Accent4 53" xfId="9794"/>
    <cellStyle name="60% - Accent4 54" xfId="9795"/>
    <cellStyle name="60% - Accent4 55" xfId="9796"/>
    <cellStyle name="60% - Accent4 56" xfId="9797"/>
    <cellStyle name="60% - Accent4 57" xfId="9798"/>
    <cellStyle name="60% - Accent4 6" xfId="9799"/>
    <cellStyle name="60% - Accent4 7" xfId="9800"/>
    <cellStyle name="60% - Accent4 8" xfId="9801"/>
    <cellStyle name="60% - Accent4 9" xfId="9802"/>
    <cellStyle name="60% - Accent5" xfId="9803" builtinId="48" customBuiltin="1"/>
    <cellStyle name="60% - Accent5 10" xfId="9804"/>
    <cellStyle name="60% - Accent5 10 2" xfId="9805"/>
    <cellStyle name="60% - Accent5 11" xfId="9806"/>
    <cellStyle name="60% - Accent5 11 2" xfId="9807"/>
    <cellStyle name="60% - Accent5 12" xfId="9808"/>
    <cellStyle name="60% - Accent5 12 2" xfId="9809"/>
    <cellStyle name="60% - Accent5 13" xfId="9810"/>
    <cellStyle name="60% - Accent5 13 2" xfId="9811"/>
    <cellStyle name="60% - Accent5 14" xfId="9812"/>
    <cellStyle name="60% - Accent5 14 2" xfId="9813"/>
    <cellStyle name="60% - Accent5 15" xfId="9814"/>
    <cellStyle name="60% - Accent5 15 2" xfId="9815"/>
    <cellStyle name="60% - Accent5 16" xfId="9816"/>
    <cellStyle name="60% - Accent5 16 2" xfId="9817"/>
    <cellStyle name="60% - Accent5 17" xfId="9818"/>
    <cellStyle name="60% - Accent5 17 2" xfId="9819"/>
    <cellStyle name="60% - Accent5 18" xfId="9820"/>
    <cellStyle name="60% - Accent5 18 2" xfId="9821"/>
    <cellStyle name="60% - Accent5 19" xfId="9822"/>
    <cellStyle name="60% - Accent5 19 2" xfId="9823"/>
    <cellStyle name="60% - Accent5 2" xfId="9824"/>
    <cellStyle name="60% - Accent5 2 10" xfId="9825"/>
    <cellStyle name="60% - Accent5 2 11" xfId="9826"/>
    <cellStyle name="60% - Accent5 2 12" xfId="9827"/>
    <cellStyle name="60% - Accent5 2 13" xfId="9828"/>
    <cellStyle name="60% - Accent5 2 14" xfId="9829"/>
    <cellStyle name="60% - Accent5 2 15" xfId="9830"/>
    <cellStyle name="60% - Accent5 2 16" xfId="9831"/>
    <cellStyle name="60% - Accent5 2 17" xfId="9832"/>
    <cellStyle name="60% - Accent5 2 18" xfId="9833"/>
    <cellStyle name="60% - Accent5 2 19" xfId="9834"/>
    <cellStyle name="60% - Accent5 2 2" xfId="9835"/>
    <cellStyle name="60% - Accent5 2 20" xfId="9836"/>
    <cellStyle name="60% - Accent5 2 21" xfId="9837"/>
    <cellStyle name="60% - Accent5 2 22" xfId="9838"/>
    <cellStyle name="60% - Accent5 2 23" xfId="9839"/>
    <cellStyle name="60% - Accent5 2 24" xfId="9840"/>
    <cellStyle name="60% - Accent5 2 25" xfId="9841"/>
    <cellStyle name="60% - Accent5 2 26" xfId="9842"/>
    <cellStyle name="60% - Accent5 2 27" xfId="9843"/>
    <cellStyle name="60% - Accent5 2 28" xfId="9844"/>
    <cellStyle name="60% - Accent5 2 29" xfId="9845"/>
    <cellStyle name="60% - Accent5 2 3" xfId="9846"/>
    <cellStyle name="60% - Accent5 2 30" xfId="9847"/>
    <cellStyle name="60% - Accent5 2 31" xfId="9848"/>
    <cellStyle name="60% - Accent5 2 32" xfId="9849"/>
    <cellStyle name="60% - Accent5 2 33" xfId="9850"/>
    <cellStyle name="60% - Accent5 2 34" xfId="9851"/>
    <cellStyle name="60% - Accent5 2 4" xfId="9852"/>
    <cellStyle name="60% - Accent5 2 5" xfId="9853"/>
    <cellStyle name="60% - Accent5 2 6" xfId="9854"/>
    <cellStyle name="60% - Accent5 2 7" xfId="9855"/>
    <cellStyle name="60% - Accent5 2 8" xfId="9856"/>
    <cellStyle name="60% - Accent5 2 9" xfId="9857"/>
    <cellStyle name="60% - Accent5 20" xfId="9858"/>
    <cellStyle name="60% - Accent5 20 2" xfId="9859"/>
    <cellStyle name="60% - Accent5 21" xfId="9860"/>
    <cellStyle name="60% - Accent5 21 2" xfId="9861"/>
    <cellStyle name="60% - Accent5 22" xfId="9862"/>
    <cellStyle name="60% - Accent5 22 2" xfId="9863"/>
    <cellStyle name="60% - Accent5 23" xfId="9864"/>
    <cellStyle name="60% - Accent5 23 2" xfId="9865"/>
    <cellStyle name="60% - Accent5 24" xfId="9866"/>
    <cellStyle name="60% - Accent5 24 2" xfId="9867"/>
    <cellStyle name="60% - Accent5 25" xfId="9868"/>
    <cellStyle name="60% - Accent5 25 2" xfId="9869"/>
    <cellStyle name="60% - Accent5 26" xfId="9870"/>
    <cellStyle name="60% - Accent5 26 2" xfId="9871"/>
    <cellStyle name="60% - Accent5 27" xfId="9872"/>
    <cellStyle name="60% - Accent5 27 2" xfId="9873"/>
    <cellStyle name="60% - Accent5 28" xfId="9874"/>
    <cellStyle name="60% - Accent5 28 2" xfId="9875"/>
    <cellStyle name="60% - Accent5 29" xfId="9876"/>
    <cellStyle name="60% - Accent5 29 2" xfId="9877"/>
    <cellStyle name="60% - Accent5 3" xfId="9878"/>
    <cellStyle name="60% - Accent5 3 10" xfId="9879"/>
    <cellStyle name="60% - Accent5 3 11" xfId="9880"/>
    <cellStyle name="60% - Accent5 3 12" xfId="9881"/>
    <cellStyle name="60% - Accent5 3 13" xfId="9882"/>
    <cellStyle name="60% - Accent5 3 14" xfId="9883"/>
    <cellStyle name="60% - Accent5 3 15" xfId="9884"/>
    <cellStyle name="60% - Accent5 3 16" xfId="9885"/>
    <cellStyle name="60% - Accent5 3 17" xfId="9886"/>
    <cellStyle name="60% - Accent5 3 18" xfId="9887"/>
    <cellStyle name="60% - Accent5 3 19" xfId="9888"/>
    <cellStyle name="60% - Accent5 3 2" xfId="9889"/>
    <cellStyle name="60% - Accent5 3 20" xfId="9890"/>
    <cellStyle name="60% - Accent5 3 21" xfId="9891"/>
    <cellStyle name="60% - Accent5 3 22" xfId="9892"/>
    <cellStyle name="60% - Accent5 3 23" xfId="9893"/>
    <cellStyle name="60% - Accent5 3 24" xfId="9894"/>
    <cellStyle name="60% - Accent5 3 25" xfId="9895"/>
    <cellStyle name="60% - Accent5 3 26" xfId="9896"/>
    <cellStyle name="60% - Accent5 3 27" xfId="9897"/>
    <cellStyle name="60% - Accent5 3 28" xfId="9898"/>
    <cellStyle name="60% - Accent5 3 29" xfId="9899"/>
    <cellStyle name="60% - Accent5 3 3" xfId="9900"/>
    <cellStyle name="60% - Accent5 3 30" xfId="9901"/>
    <cellStyle name="60% - Accent5 3 31" xfId="9902"/>
    <cellStyle name="60% - Accent5 3 32" xfId="9903"/>
    <cellStyle name="60% - Accent5 3 33" xfId="9904"/>
    <cellStyle name="60% - Accent5 3 34" xfId="9905"/>
    <cellStyle name="60% - Accent5 3 4" xfId="9906"/>
    <cellStyle name="60% - Accent5 3 5" xfId="9907"/>
    <cellStyle name="60% - Accent5 3 6" xfId="9908"/>
    <cellStyle name="60% - Accent5 3 7" xfId="9909"/>
    <cellStyle name="60% - Accent5 3 8" xfId="9910"/>
    <cellStyle name="60% - Accent5 3 9" xfId="9911"/>
    <cellStyle name="60% - Accent5 30" xfId="9912"/>
    <cellStyle name="60% - Accent5 30 2" xfId="9913"/>
    <cellStyle name="60% - Accent5 31" xfId="9914"/>
    <cellStyle name="60% - Accent5 31 2" xfId="9915"/>
    <cellStyle name="60% - Accent5 32" xfId="9916"/>
    <cellStyle name="60% - Accent5 32 2" xfId="9917"/>
    <cellStyle name="60% - Accent5 33" xfId="9918"/>
    <cellStyle name="60% - Accent5 33 2" xfId="9919"/>
    <cellStyle name="60% - Accent5 34" xfId="9920"/>
    <cellStyle name="60% - Accent5 34 2" xfId="9921"/>
    <cellStyle name="60% - Accent5 35" xfId="9922"/>
    <cellStyle name="60% - Accent5 35 2" xfId="9923"/>
    <cellStyle name="60% - Accent5 36" xfId="9924"/>
    <cellStyle name="60% - Accent5 36 2" xfId="9925"/>
    <cellStyle name="60% - Accent5 37" xfId="9926"/>
    <cellStyle name="60% - Accent5 37 2" xfId="9927"/>
    <cellStyle name="60% - Accent5 38" xfId="9928"/>
    <cellStyle name="60% - Accent5 38 2" xfId="9929"/>
    <cellStyle name="60% - Accent5 39" xfId="9930"/>
    <cellStyle name="60% - Accent5 39 2" xfId="9931"/>
    <cellStyle name="60% - Accent5 4" xfId="9932"/>
    <cellStyle name="60% - Accent5 4 10" xfId="9933"/>
    <cellStyle name="60% - Accent5 4 11" xfId="9934"/>
    <cellStyle name="60% - Accent5 4 12" xfId="9935"/>
    <cellStyle name="60% - Accent5 4 13" xfId="9936"/>
    <cellStyle name="60% - Accent5 4 14" xfId="9937"/>
    <cellStyle name="60% - Accent5 4 15" xfId="9938"/>
    <cellStyle name="60% - Accent5 4 16" xfId="9939"/>
    <cellStyle name="60% - Accent5 4 17" xfId="9940"/>
    <cellStyle name="60% - Accent5 4 18" xfId="9941"/>
    <cellStyle name="60% - Accent5 4 19" xfId="9942"/>
    <cellStyle name="60% - Accent5 4 2" xfId="9943"/>
    <cellStyle name="60% - Accent5 4 20" xfId="9944"/>
    <cellStyle name="60% - Accent5 4 21" xfId="9945"/>
    <cellStyle name="60% - Accent5 4 22" xfId="9946"/>
    <cellStyle name="60% - Accent5 4 23" xfId="9947"/>
    <cellStyle name="60% - Accent5 4 24" xfId="9948"/>
    <cellStyle name="60% - Accent5 4 25" xfId="9949"/>
    <cellStyle name="60% - Accent5 4 26" xfId="9950"/>
    <cellStyle name="60% - Accent5 4 27" xfId="9951"/>
    <cellStyle name="60% - Accent5 4 28" xfId="9952"/>
    <cellStyle name="60% - Accent5 4 29" xfId="9953"/>
    <cellStyle name="60% - Accent5 4 3" xfId="9954"/>
    <cellStyle name="60% - Accent5 4 30" xfId="9955"/>
    <cellStyle name="60% - Accent5 4 31" xfId="9956"/>
    <cellStyle name="60% - Accent5 4 32" xfId="9957"/>
    <cellStyle name="60% - Accent5 4 33" xfId="9958"/>
    <cellStyle name="60% - Accent5 4 34" xfId="9959"/>
    <cellStyle name="60% - Accent5 4 4" xfId="9960"/>
    <cellStyle name="60% - Accent5 4 5" xfId="9961"/>
    <cellStyle name="60% - Accent5 4 6" xfId="9962"/>
    <cellStyle name="60% - Accent5 4 7" xfId="9963"/>
    <cellStyle name="60% - Accent5 4 8" xfId="9964"/>
    <cellStyle name="60% - Accent5 4 9" xfId="9965"/>
    <cellStyle name="60% - Accent5 40" xfId="9966"/>
    <cellStyle name="60% - Accent5 40 2" xfId="9967"/>
    <cellStyle name="60% - Accent5 41" xfId="9968"/>
    <cellStyle name="60% - Accent5 42" xfId="9969"/>
    <cellStyle name="60% - Accent5 43" xfId="9970"/>
    <cellStyle name="60% - Accent5 44" xfId="9971"/>
    <cellStyle name="60% - Accent5 45" xfId="9972"/>
    <cellStyle name="60% - Accent5 46" xfId="9973"/>
    <cellStyle name="60% - Accent5 47" xfId="9974"/>
    <cellStyle name="60% - Accent5 48" xfId="9975"/>
    <cellStyle name="60% - Accent5 49" xfId="9976"/>
    <cellStyle name="60% - Accent5 5" xfId="9977"/>
    <cellStyle name="60% - Accent5 50" xfId="9978"/>
    <cellStyle name="60% - Accent5 51" xfId="9979"/>
    <cellStyle name="60% - Accent5 52" xfId="9980"/>
    <cellStyle name="60% - Accent5 53" xfId="9981"/>
    <cellStyle name="60% - Accent5 54" xfId="9982"/>
    <cellStyle name="60% - Accent5 55" xfId="9983"/>
    <cellStyle name="60% - Accent5 56" xfId="9984"/>
    <cellStyle name="60% - Accent5 57" xfId="9985"/>
    <cellStyle name="60% - Accent5 6" xfId="9986"/>
    <cellStyle name="60% - Accent5 7" xfId="9987"/>
    <cellStyle name="60% - Accent5 8" xfId="9988"/>
    <cellStyle name="60% - Accent5 9" xfId="9989"/>
    <cellStyle name="60% - Accent6" xfId="9990" builtinId="52" customBuiltin="1"/>
    <cellStyle name="60% - Accent6 10" xfId="9991"/>
    <cellStyle name="60% - Accent6 11" xfId="9992"/>
    <cellStyle name="60% - Accent6 12" xfId="9993"/>
    <cellStyle name="60% - Accent6 13" xfId="9994"/>
    <cellStyle name="60% - Accent6 14" xfId="9995"/>
    <cellStyle name="60% - Accent6 15" xfId="9996"/>
    <cellStyle name="60% - Accent6 16" xfId="9997"/>
    <cellStyle name="60% - Accent6 17" xfId="9998"/>
    <cellStyle name="60% - Accent6 18" xfId="9999"/>
    <cellStyle name="60% - Accent6 19" xfId="10000"/>
    <cellStyle name="60% - Accent6 2" xfId="10001"/>
    <cellStyle name="60% - Accent6 2 10" xfId="10002"/>
    <cellStyle name="60% - Accent6 2 11" xfId="10003"/>
    <cellStyle name="60% - Accent6 2 12" xfId="10004"/>
    <cellStyle name="60% - Accent6 2 13" xfId="10005"/>
    <cellStyle name="60% - Accent6 2 14" xfId="10006"/>
    <cellStyle name="60% - Accent6 2 15" xfId="10007"/>
    <cellStyle name="60% - Accent6 2 16" xfId="10008"/>
    <cellStyle name="60% - Accent6 2 17" xfId="10009"/>
    <cellStyle name="60% - Accent6 2 18" xfId="10010"/>
    <cellStyle name="60% - Accent6 2 19" xfId="10011"/>
    <cellStyle name="60% - Accent6 2 2" xfId="10012"/>
    <cellStyle name="60% - Accent6 2 20" xfId="10013"/>
    <cellStyle name="60% - Accent6 2 21" xfId="10014"/>
    <cellStyle name="60% - Accent6 2 22" xfId="10015"/>
    <cellStyle name="60% - Accent6 2 23" xfId="10016"/>
    <cellStyle name="60% - Accent6 2 24" xfId="10017"/>
    <cellStyle name="60% - Accent6 2 25" xfId="10018"/>
    <cellStyle name="60% - Accent6 2 26" xfId="10019"/>
    <cellStyle name="60% - Accent6 2 27" xfId="10020"/>
    <cellStyle name="60% - Accent6 2 28" xfId="10021"/>
    <cellStyle name="60% - Accent6 2 29" xfId="10022"/>
    <cellStyle name="60% - Accent6 2 3" xfId="10023"/>
    <cellStyle name="60% - Accent6 2 30" xfId="10024"/>
    <cellStyle name="60% - Accent6 2 31" xfId="10025"/>
    <cellStyle name="60% - Accent6 2 32" xfId="10026"/>
    <cellStyle name="60% - Accent6 2 33" xfId="10027"/>
    <cellStyle name="60% - Accent6 2 34" xfId="10028"/>
    <cellStyle name="60% - Accent6 2 35" xfId="10029"/>
    <cellStyle name="60% - Accent6 2 35 2" xfId="10030"/>
    <cellStyle name="60% - Accent6 2 35 3" xfId="10031"/>
    <cellStyle name="60% - Accent6 2 35 4" xfId="10032"/>
    <cellStyle name="60% - Accent6 2 35 5" xfId="10033"/>
    <cellStyle name="60% - Accent6 2 36" xfId="10034"/>
    <cellStyle name="60% - Accent6 2 37" xfId="10035"/>
    <cellStyle name="60% - Accent6 2 38" xfId="10036"/>
    <cellStyle name="60% - Accent6 2 4" xfId="10037"/>
    <cellStyle name="60% - Accent6 2 5" xfId="10038"/>
    <cellStyle name="60% - Accent6 2 6" xfId="10039"/>
    <cellStyle name="60% - Accent6 2 7" xfId="10040"/>
    <cellStyle name="60% - Accent6 2 8" xfId="10041"/>
    <cellStyle name="60% - Accent6 2 8 10" xfId="10042"/>
    <cellStyle name="60% - Accent6 2 8 11" xfId="10043"/>
    <cellStyle name="60% - Accent6 2 8 2" xfId="10044"/>
    <cellStyle name="60% - Accent6 2 8 2 2" xfId="10045"/>
    <cellStyle name="60% - Accent6 2 8 2 3" xfId="10046"/>
    <cellStyle name="60% - Accent6 2 8 2 4" xfId="10047"/>
    <cellStyle name="60% - Accent6 2 8 2 5" xfId="10048"/>
    <cellStyle name="60% - Accent6 2 8 3" xfId="10049"/>
    <cellStyle name="60% - Accent6 2 8 3 2" xfId="10050"/>
    <cellStyle name="60% - Accent6 2 8 3 3" xfId="10051"/>
    <cellStyle name="60% - Accent6 2 8 3 4" xfId="10052"/>
    <cellStyle name="60% - Accent6 2 8 3 5" xfId="10053"/>
    <cellStyle name="60% - Accent6 2 8 4" xfId="10054"/>
    <cellStyle name="60% - Accent6 2 8 5" xfId="10055"/>
    <cellStyle name="60% - Accent6 2 8 6" xfId="10056"/>
    <cellStyle name="60% - Accent6 2 8 7" xfId="10057"/>
    <cellStyle name="60% - Accent6 2 8 8" xfId="10058"/>
    <cellStyle name="60% - Accent6 2 8 9" xfId="10059"/>
    <cellStyle name="60% - Accent6 2 9" xfId="10060"/>
    <cellStyle name="60% - Accent6 2 9 2" xfId="10061"/>
    <cellStyle name="60% - Accent6 20" xfId="10062"/>
    <cellStyle name="60% - Accent6 21" xfId="10063"/>
    <cellStyle name="60% - Accent6 22" xfId="10064"/>
    <cellStyle name="60% - Accent6 23" xfId="10065"/>
    <cellStyle name="60% - Accent6 24" xfId="10066"/>
    <cellStyle name="60% - Accent6 25" xfId="10067"/>
    <cellStyle name="60% - Accent6 26" xfId="10068"/>
    <cellStyle name="60% - Accent6 27" xfId="10069"/>
    <cellStyle name="60% - Accent6 28" xfId="10070"/>
    <cellStyle name="60% - Accent6 29" xfId="10071"/>
    <cellStyle name="60% - Accent6 3" xfId="10072"/>
    <cellStyle name="60% - Accent6 3 10" xfId="10073"/>
    <cellStyle name="60% - Accent6 3 11" xfId="10074"/>
    <cellStyle name="60% - Accent6 3 12" xfId="10075"/>
    <cellStyle name="60% - Accent6 3 13" xfId="10076"/>
    <cellStyle name="60% - Accent6 3 14" xfId="10077"/>
    <cellStyle name="60% - Accent6 3 15" xfId="10078"/>
    <cellStyle name="60% - Accent6 3 16" xfId="10079"/>
    <cellStyle name="60% - Accent6 3 17" xfId="10080"/>
    <cellStyle name="60% - Accent6 3 18" xfId="10081"/>
    <cellStyle name="60% - Accent6 3 19" xfId="10082"/>
    <cellStyle name="60% - Accent6 3 2" xfId="10083"/>
    <cellStyle name="60% - Accent6 3 20" xfId="10084"/>
    <cellStyle name="60% - Accent6 3 21" xfId="10085"/>
    <cellStyle name="60% - Accent6 3 22" xfId="10086"/>
    <cellStyle name="60% - Accent6 3 23" xfId="10087"/>
    <cellStyle name="60% - Accent6 3 24" xfId="10088"/>
    <cellStyle name="60% - Accent6 3 25" xfId="10089"/>
    <cellStyle name="60% - Accent6 3 26" xfId="10090"/>
    <cellStyle name="60% - Accent6 3 27" xfId="10091"/>
    <cellStyle name="60% - Accent6 3 28" xfId="10092"/>
    <cellStyle name="60% - Accent6 3 29" xfId="10093"/>
    <cellStyle name="60% - Accent6 3 3" xfId="10094"/>
    <cellStyle name="60% - Accent6 3 30" xfId="10095"/>
    <cellStyle name="60% - Accent6 3 31" xfId="10096"/>
    <cellStyle name="60% - Accent6 3 32" xfId="10097"/>
    <cellStyle name="60% - Accent6 3 33" xfId="10098"/>
    <cellStyle name="60% - Accent6 3 34" xfId="10099"/>
    <cellStyle name="60% - Accent6 3 4" xfId="10100"/>
    <cellStyle name="60% - Accent6 3 5" xfId="10101"/>
    <cellStyle name="60% - Accent6 3 6" xfId="10102"/>
    <cellStyle name="60% - Accent6 3 7" xfId="10103"/>
    <cellStyle name="60% - Accent6 3 8" xfId="10104"/>
    <cellStyle name="60% - Accent6 3 9" xfId="10105"/>
    <cellStyle name="60% - Accent6 30" xfId="10106"/>
    <cellStyle name="60% - Accent6 31" xfId="10107"/>
    <cellStyle name="60% - Accent6 32" xfId="10108"/>
    <cellStyle name="60% - Accent6 33" xfId="10109"/>
    <cellStyle name="60% - Accent6 34" xfId="10110"/>
    <cellStyle name="60% - Accent6 35" xfId="10111"/>
    <cellStyle name="60% - Accent6 36" xfId="10112"/>
    <cellStyle name="60% - Accent6 37" xfId="10113"/>
    <cellStyle name="60% - Accent6 38" xfId="10114"/>
    <cellStyle name="60% - Accent6 39" xfId="10115"/>
    <cellStyle name="60% - Accent6 4" xfId="10116"/>
    <cellStyle name="60% - Accent6 4 10" xfId="10117"/>
    <cellStyle name="60% - Accent6 4 11" xfId="10118"/>
    <cellStyle name="60% - Accent6 4 12" xfId="10119"/>
    <cellStyle name="60% - Accent6 4 13" xfId="10120"/>
    <cellStyle name="60% - Accent6 4 14" xfId="10121"/>
    <cellStyle name="60% - Accent6 4 15" xfId="10122"/>
    <cellStyle name="60% - Accent6 4 16" xfId="10123"/>
    <cellStyle name="60% - Accent6 4 17" xfId="10124"/>
    <cellStyle name="60% - Accent6 4 18" xfId="10125"/>
    <cellStyle name="60% - Accent6 4 19" xfId="10126"/>
    <cellStyle name="60% - Accent6 4 2" xfId="10127"/>
    <cellStyle name="60% - Accent6 4 20" xfId="10128"/>
    <cellStyle name="60% - Accent6 4 21" xfId="10129"/>
    <cellStyle name="60% - Accent6 4 22" xfId="10130"/>
    <cellStyle name="60% - Accent6 4 23" xfId="10131"/>
    <cellStyle name="60% - Accent6 4 24" xfId="10132"/>
    <cellStyle name="60% - Accent6 4 25" xfId="10133"/>
    <cellStyle name="60% - Accent6 4 26" xfId="10134"/>
    <cellStyle name="60% - Accent6 4 27" xfId="10135"/>
    <cellStyle name="60% - Accent6 4 28" xfId="10136"/>
    <cellStyle name="60% - Accent6 4 29" xfId="10137"/>
    <cellStyle name="60% - Accent6 4 3" xfId="10138"/>
    <cellStyle name="60% - Accent6 4 30" xfId="10139"/>
    <cellStyle name="60% - Accent6 4 31" xfId="10140"/>
    <cellStyle name="60% - Accent6 4 32" xfId="10141"/>
    <cellStyle name="60% - Accent6 4 33" xfId="10142"/>
    <cellStyle name="60% - Accent6 4 34" xfId="10143"/>
    <cellStyle name="60% - Accent6 4 4" xfId="10144"/>
    <cellStyle name="60% - Accent6 4 5" xfId="10145"/>
    <cellStyle name="60% - Accent6 4 6" xfId="10146"/>
    <cellStyle name="60% - Accent6 4 7" xfId="10147"/>
    <cellStyle name="60% - Accent6 4 8" xfId="10148"/>
    <cellStyle name="60% - Accent6 4 9" xfId="10149"/>
    <cellStyle name="60% - Accent6 40" xfId="10150"/>
    <cellStyle name="60% - Accent6 41" xfId="10151"/>
    <cellStyle name="60% - Accent6 42" xfId="10152"/>
    <cellStyle name="60% - Accent6 43" xfId="10153"/>
    <cellStyle name="60% - Accent6 44" xfId="10154"/>
    <cellStyle name="60% - Accent6 45" xfId="10155"/>
    <cellStyle name="60% - Accent6 46" xfId="10156"/>
    <cellStyle name="60% - Accent6 47" xfId="10157"/>
    <cellStyle name="60% - Accent6 48" xfId="10158"/>
    <cellStyle name="60% - Accent6 49" xfId="10159"/>
    <cellStyle name="60% - Accent6 5" xfId="10160"/>
    <cellStyle name="60% - Accent6 50" xfId="10161"/>
    <cellStyle name="60% - Accent6 51" xfId="10162"/>
    <cellStyle name="60% - Accent6 52" xfId="10163"/>
    <cellStyle name="60% - Accent6 53" xfId="10164"/>
    <cellStyle name="60% - Accent6 54" xfId="10165"/>
    <cellStyle name="60% - Accent6 55" xfId="10166"/>
    <cellStyle name="60% - Accent6 56" xfId="10167"/>
    <cellStyle name="60% - Accent6 57" xfId="10168"/>
    <cellStyle name="60% - Accent6 6" xfId="10169"/>
    <cellStyle name="60% - Accent6 7" xfId="10170"/>
    <cellStyle name="60% - Accent6 8" xfId="10171"/>
    <cellStyle name="60% - Accent6 9" xfId="10172"/>
    <cellStyle name="Accent1" xfId="10173" builtinId="29" customBuiltin="1"/>
    <cellStyle name="Accent1 10" xfId="10174"/>
    <cellStyle name="Accent1 10 2" xfId="10175"/>
    <cellStyle name="Accent1 11" xfId="10176"/>
    <cellStyle name="Accent1 11 2" xfId="10177"/>
    <cellStyle name="Accent1 12" xfId="10178"/>
    <cellStyle name="Accent1 12 2" xfId="10179"/>
    <cellStyle name="Accent1 13" xfId="10180"/>
    <cellStyle name="Accent1 13 2" xfId="10181"/>
    <cellStyle name="Accent1 14" xfId="10182"/>
    <cellStyle name="Accent1 14 2" xfId="10183"/>
    <cellStyle name="Accent1 15" xfId="10184"/>
    <cellStyle name="Accent1 15 2" xfId="10185"/>
    <cellStyle name="Accent1 16" xfId="10186"/>
    <cellStyle name="Accent1 16 2" xfId="10187"/>
    <cellStyle name="Accent1 17" xfId="10188"/>
    <cellStyle name="Accent1 17 2" xfId="10189"/>
    <cellStyle name="Accent1 18" xfId="10190"/>
    <cellStyle name="Accent1 18 2" xfId="10191"/>
    <cellStyle name="Accent1 19" xfId="10192"/>
    <cellStyle name="Accent1 19 2" xfId="10193"/>
    <cellStyle name="Accent1 2" xfId="10194"/>
    <cellStyle name="Accent1 2 10" xfId="10195"/>
    <cellStyle name="Accent1 2 10 2" xfId="10196"/>
    <cellStyle name="Accent1 2 11" xfId="10197"/>
    <cellStyle name="Accent1 2 11 2" xfId="10198"/>
    <cellStyle name="Accent1 2 12" xfId="10199"/>
    <cellStyle name="Accent1 2 12 2" xfId="10200"/>
    <cellStyle name="Accent1 2 13" xfId="10201"/>
    <cellStyle name="Accent1 2 13 2" xfId="10202"/>
    <cellStyle name="Accent1 2 14" xfId="10203"/>
    <cellStyle name="Accent1 2 14 2" xfId="10204"/>
    <cellStyle name="Accent1 2 15" xfId="10205"/>
    <cellStyle name="Accent1 2 15 2" xfId="10206"/>
    <cellStyle name="Accent1 2 16" xfId="10207"/>
    <cellStyle name="Accent1 2 16 2" xfId="10208"/>
    <cellStyle name="Accent1 2 17" xfId="10209"/>
    <cellStyle name="Accent1 2 17 2" xfId="10210"/>
    <cellStyle name="Accent1 2 18" xfId="10211"/>
    <cellStyle name="Accent1 2 18 2" xfId="10212"/>
    <cellStyle name="Accent1 2 19" xfId="10213"/>
    <cellStyle name="Accent1 2 19 2" xfId="10214"/>
    <cellStyle name="Accent1 2 2" xfId="10215"/>
    <cellStyle name="Accent1 2 2 2" xfId="10216"/>
    <cellStyle name="Accent1 2 20" xfId="10217"/>
    <cellStyle name="Accent1 2 20 2" xfId="10218"/>
    <cellStyle name="Accent1 2 21" xfId="10219"/>
    <cellStyle name="Accent1 2 21 2" xfId="10220"/>
    <cellStyle name="Accent1 2 22" xfId="10221"/>
    <cellStyle name="Accent1 2 22 2" xfId="10222"/>
    <cellStyle name="Accent1 2 23" xfId="10223"/>
    <cellStyle name="Accent1 2 23 2" xfId="10224"/>
    <cellStyle name="Accent1 2 24" xfId="10225"/>
    <cellStyle name="Accent1 2 24 2" xfId="10226"/>
    <cellStyle name="Accent1 2 25" xfId="10227"/>
    <cellStyle name="Accent1 2 25 2" xfId="10228"/>
    <cellStyle name="Accent1 2 26" xfId="10229"/>
    <cellStyle name="Accent1 2 26 2" xfId="10230"/>
    <cellStyle name="Accent1 2 27" xfId="10231"/>
    <cellStyle name="Accent1 2 27 2" xfId="10232"/>
    <cellStyle name="Accent1 2 28" xfId="10233"/>
    <cellStyle name="Accent1 2 28 2" xfId="10234"/>
    <cellStyle name="Accent1 2 29" xfId="10235"/>
    <cellStyle name="Accent1 2 29 2" xfId="10236"/>
    <cellStyle name="Accent1 2 3" xfId="10237"/>
    <cellStyle name="Accent1 2 3 2" xfId="10238"/>
    <cellStyle name="Accent1 2 30" xfId="10239"/>
    <cellStyle name="Accent1 2 30 2" xfId="10240"/>
    <cellStyle name="Accent1 2 31" xfId="10241"/>
    <cellStyle name="Accent1 2 31 2" xfId="10242"/>
    <cellStyle name="Accent1 2 32" xfId="10243"/>
    <cellStyle name="Accent1 2 32 2" xfId="10244"/>
    <cellStyle name="Accent1 2 33" xfId="10245"/>
    <cellStyle name="Accent1 2 34" xfId="10246"/>
    <cellStyle name="Accent1 2 35" xfId="10247"/>
    <cellStyle name="Accent1 2 35 2" xfId="10248"/>
    <cellStyle name="Accent1 2 35 3" xfId="10249"/>
    <cellStyle name="Accent1 2 35 4" xfId="10250"/>
    <cellStyle name="Accent1 2 35 5" xfId="10251"/>
    <cellStyle name="Accent1 2 36" xfId="10252"/>
    <cellStyle name="Accent1 2 37" xfId="10253"/>
    <cellStyle name="Accent1 2 38" xfId="10254"/>
    <cellStyle name="Accent1 2 4" xfId="10255"/>
    <cellStyle name="Accent1 2 4 2" xfId="10256"/>
    <cellStyle name="Accent1 2 5" xfId="10257"/>
    <cellStyle name="Accent1 2 5 2" xfId="10258"/>
    <cellStyle name="Accent1 2 6" xfId="10259"/>
    <cellStyle name="Accent1 2 6 2" xfId="10260"/>
    <cellStyle name="Accent1 2 7" xfId="10261"/>
    <cellStyle name="Accent1 2 7 2" xfId="10262"/>
    <cellStyle name="Accent1 2 8" xfId="10263"/>
    <cellStyle name="Accent1 2 8 10" xfId="10264"/>
    <cellStyle name="Accent1 2 8 10 2" xfId="10265"/>
    <cellStyle name="Accent1 2 8 11" xfId="10266"/>
    <cellStyle name="Accent1 2 8 11 2" xfId="10267"/>
    <cellStyle name="Accent1 2 8 12" xfId="10268"/>
    <cellStyle name="Accent1 2 8 2" xfId="10269"/>
    <cellStyle name="Accent1 2 8 2 2" xfId="10270"/>
    <cellStyle name="Accent1 2 8 2 2 2" xfId="10271"/>
    <cellStyle name="Accent1 2 8 2 3" xfId="10272"/>
    <cellStyle name="Accent1 2 8 2 3 2" xfId="10273"/>
    <cellStyle name="Accent1 2 8 2 4" xfId="10274"/>
    <cellStyle name="Accent1 2 8 2 4 2" xfId="10275"/>
    <cellStyle name="Accent1 2 8 2 5" xfId="10276"/>
    <cellStyle name="Accent1 2 8 2 5 2" xfId="10277"/>
    <cellStyle name="Accent1 2 8 2 6" xfId="10278"/>
    <cellStyle name="Accent1 2 8 3" xfId="10279"/>
    <cellStyle name="Accent1 2 8 3 2" xfId="10280"/>
    <cellStyle name="Accent1 2 8 3 2 2" xfId="10281"/>
    <cellStyle name="Accent1 2 8 3 3" xfId="10282"/>
    <cellStyle name="Accent1 2 8 3 3 2" xfId="10283"/>
    <cellStyle name="Accent1 2 8 3 4" xfId="10284"/>
    <cellStyle name="Accent1 2 8 3 4 2" xfId="10285"/>
    <cellStyle name="Accent1 2 8 3 5" xfId="10286"/>
    <cellStyle name="Accent1 2 8 3 5 2" xfId="10287"/>
    <cellStyle name="Accent1 2 8 3 6" xfId="10288"/>
    <cellStyle name="Accent1 2 8 4" xfId="10289"/>
    <cellStyle name="Accent1 2 8 4 2" xfId="10290"/>
    <cellStyle name="Accent1 2 8 5" xfId="10291"/>
    <cellStyle name="Accent1 2 8 5 2" xfId="10292"/>
    <cellStyle name="Accent1 2 8 6" xfId="10293"/>
    <cellStyle name="Accent1 2 8 6 2" xfId="10294"/>
    <cellStyle name="Accent1 2 8 7" xfId="10295"/>
    <cellStyle name="Accent1 2 8 7 2" xfId="10296"/>
    <cellStyle name="Accent1 2 8 8" xfId="10297"/>
    <cellStyle name="Accent1 2 8 8 2" xfId="10298"/>
    <cellStyle name="Accent1 2 8 9" xfId="10299"/>
    <cellStyle name="Accent1 2 8 9 2" xfId="10300"/>
    <cellStyle name="Accent1 2 9" xfId="10301"/>
    <cellStyle name="Accent1 2 9 2" xfId="10302"/>
    <cellStyle name="Accent1 2 9 2 2" xfId="10303"/>
    <cellStyle name="Accent1 2 9 3" xfId="10304"/>
    <cellStyle name="Accent1 20" xfId="10305"/>
    <cellStyle name="Accent1 20 2" xfId="10306"/>
    <cellStyle name="Accent1 21" xfId="10307"/>
    <cellStyle name="Accent1 21 2" xfId="10308"/>
    <cellStyle name="Accent1 22" xfId="10309"/>
    <cellStyle name="Accent1 22 2" xfId="10310"/>
    <cellStyle name="Accent1 23" xfId="10311"/>
    <cellStyle name="Accent1 23 2" xfId="10312"/>
    <cellStyle name="Accent1 24" xfId="10313"/>
    <cellStyle name="Accent1 24 2" xfId="10314"/>
    <cellStyle name="Accent1 25" xfId="10315"/>
    <cellStyle name="Accent1 25 2" xfId="10316"/>
    <cellStyle name="Accent1 26" xfId="10317"/>
    <cellStyle name="Accent1 26 2" xfId="10318"/>
    <cellStyle name="Accent1 27" xfId="10319"/>
    <cellStyle name="Accent1 27 2" xfId="10320"/>
    <cellStyle name="Accent1 28" xfId="10321"/>
    <cellStyle name="Accent1 28 2" xfId="10322"/>
    <cellStyle name="Accent1 29" xfId="10323"/>
    <cellStyle name="Accent1 29 2" xfId="10324"/>
    <cellStyle name="Accent1 3" xfId="10325"/>
    <cellStyle name="Accent1 3 10" xfId="10326"/>
    <cellStyle name="Accent1 3 10 2" xfId="10327"/>
    <cellStyle name="Accent1 3 11" xfId="10328"/>
    <cellStyle name="Accent1 3 11 2" xfId="10329"/>
    <cellStyle name="Accent1 3 12" xfId="10330"/>
    <cellStyle name="Accent1 3 12 2" xfId="10331"/>
    <cellStyle name="Accent1 3 13" xfId="10332"/>
    <cellStyle name="Accent1 3 13 2" xfId="10333"/>
    <cellStyle name="Accent1 3 14" xfId="10334"/>
    <cellStyle name="Accent1 3 14 2" xfId="10335"/>
    <cellStyle name="Accent1 3 15" xfId="10336"/>
    <cellStyle name="Accent1 3 15 2" xfId="10337"/>
    <cellStyle name="Accent1 3 16" xfId="10338"/>
    <cellStyle name="Accent1 3 16 2" xfId="10339"/>
    <cellStyle name="Accent1 3 17" xfId="10340"/>
    <cellStyle name="Accent1 3 17 2" xfId="10341"/>
    <cellStyle name="Accent1 3 18" xfId="10342"/>
    <cellStyle name="Accent1 3 18 2" xfId="10343"/>
    <cellStyle name="Accent1 3 19" xfId="10344"/>
    <cellStyle name="Accent1 3 19 2" xfId="10345"/>
    <cellStyle name="Accent1 3 2" xfId="10346"/>
    <cellStyle name="Accent1 3 2 2" xfId="10347"/>
    <cellStyle name="Accent1 3 20" xfId="10348"/>
    <cellStyle name="Accent1 3 20 2" xfId="10349"/>
    <cellStyle name="Accent1 3 21" xfId="10350"/>
    <cellStyle name="Accent1 3 21 2" xfId="10351"/>
    <cellStyle name="Accent1 3 22" xfId="10352"/>
    <cellStyle name="Accent1 3 22 2" xfId="10353"/>
    <cellStyle name="Accent1 3 23" xfId="10354"/>
    <cellStyle name="Accent1 3 23 2" xfId="10355"/>
    <cellStyle name="Accent1 3 24" xfId="10356"/>
    <cellStyle name="Accent1 3 24 2" xfId="10357"/>
    <cellStyle name="Accent1 3 25" xfId="10358"/>
    <cellStyle name="Accent1 3 25 2" xfId="10359"/>
    <cellStyle name="Accent1 3 26" xfId="10360"/>
    <cellStyle name="Accent1 3 26 2" xfId="10361"/>
    <cellStyle name="Accent1 3 27" xfId="10362"/>
    <cellStyle name="Accent1 3 27 2" xfId="10363"/>
    <cellStyle name="Accent1 3 28" xfId="10364"/>
    <cellStyle name="Accent1 3 28 2" xfId="10365"/>
    <cellStyle name="Accent1 3 29" xfId="10366"/>
    <cellStyle name="Accent1 3 3" xfId="10367"/>
    <cellStyle name="Accent1 3 3 2" xfId="10368"/>
    <cellStyle name="Accent1 3 30" xfId="10369"/>
    <cellStyle name="Accent1 3 4" xfId="10370"/>
    <cellStyle name="Accent1 3 4 2" xfId="10371"/>
    <cellStyle name="Accent1 3 5" xfId="10372"/>
    <cellStyle name="Accent1 3 5 2" xfId="10373"/>
    <cellStyle name="Accent1 3 6" xfId="10374"/>
    <cellStyle name="Accent1 3 6 2" xfId="10375"/>
    <cellStyle name="Accent1 3 7" xfId="10376"/>
    <cellStyle name="Accent1 3 7 2" xfId="10377"/>
    <cellStyle name="Accent1 3 8" xfId="10378"/>
    <cellStyle name="Accent1 3 8 2" xfId="10379"/>
    <cellStyle name="Accent1 3 9" xfId="10380"/>
    <cellStyle name="Accent1 3 9 2" xfId="10381"/>
    <cellStyle name="Accent1 30" xfId="10382"/>
    <cellStyle name="Accent1 30 2" xfId="10383"/>
    <cellStyle name="Accent1 31" xfId="10384"/>
    <cellStyle name="Accent1 31 2" xfId="10385"/>
    <cellStyle name="Accent1 32" xfId="10386"/>
    <cellStyle name="Accent1 32 2" xfId="10387"/>
    <cellStyle name="Accent1 33" xfId="10388"/>
    <cellStyle name="Accent1 33 2" xfId="10389"/>
    <cellStyle name="Accent1 34" xfId="10390"/>
    <cellStyle name="Accent1 34 2" xfId="10391"/>
    <cellStyle name="Accent1 35" xfId="10392"/>
    <cellStyle name="Accent1 35 2" xfId="10393"/>
    <cellStyle name="Accent1 36" xfId="10394"/>
    <cellStyle name="Accent1 36 2" xfId="10395"/>
    <cellStyle name="Accent1 37" xfId="10396"/>
    <cellStyle name="Accent1 37 2" xfId="10397"/>
    <cellStyle name="Accent1 38" xfId="10398"/>
    <cellStyle name="Accent1 38 2" xfId="10399"/>
    <cellStyle name="Accent1 39" xfId="10400"/>
    <cellStyle name="Accent1 39 2" xfId="10401"/>
    <cellStyle name="Accent1 4" xfId="10402"/>
    <cellStyle name="Accent1 4 10" xfId="10403"/>
    <cellStyle name="Accent1 4 10 2" xfId="10404"/>
    <cellStyle name="Accent1 4 11" xfId="10405"/>
    <cellStyle name="Accent1 4 11 2" xfId="10406"/>
    <cellStyle name="Accent1 4 12" xfId="10407"/>
    <cellStyle name="Accent1 4 12 2" xfId="10408"/>
    <cellStyle name="Accent1 4 13" xfId="10409"/>
    <cellStyle name="Accent1 4 13 2" xfId="10410"/>
    <cellStyle name="Accent1 4 14" xfId="10411"/>
    <cellStyle name="Accent1 4 14 2" xfId="10412"/>
    <cellStyle name="Accent1 4 15" xfId="10413"/>
    <cellStyle name="Accent1 4 15 2" xfId="10414"/>
    <cellStyle name="Accent1 4 16" xfId="10415"/>
    <cellStyle name="Accent1 4 16 2" xfId="10416"/>
    <cellStyle name="Accent1 4 17" xfId="10417"/>
    <cellStyle name="Accent1 4 17 2" xfId="10418"/>
    <cellStyle name="Accent1 4 18" xfId="10419"/>
    <cellStyle name="Accent1 4 18 2" xfId="10420"/>
    <cellStyle name="Accent1 4 19" xfId="10421"/>
    <cellStyle name="Accent1 4 19 2" xfId="10422"/>
    <cellStyle name="Accent1 4 2" xfId="10423"/>
    <cellStyle name="Accent1 4 2 2" xfId="10424"/>
    <cellStyle name="Accent1 4 20" xfId="10425"/>
    <cellStyle name="Accent1 4 20 2" xfId="10426"/>
    <cellStyle name="Accent1 4 21" xfId="10427"/>
    <cellStyle name="Accent1 4 21 2" xfId="10428"/>
    <cellStyle name="Accent1 4 22" xfId="10429"/>
    <cellStyle name="Accent1 4 22 2" xfId="10430"/>
    <cellStyle name="Accent1 4 23" xfId="10431"/>
    <cellStyle name="Accent1 4 23 2" xfId="10432"/>
    <cellStyle name="Accent1 4 24" xfId="10433"/>
    <cellStyle name="Accent1 4 24 2" xfId="10434"/>
    <cellStyle name="Accent1 4 25" xfId="10435"/>
    <cellStyle name="Accent1 4 25 2" xfId="10436"/>
    <cellStyle name="Accent1 4 26" xfId="10437"/>
    <cellStyle name="Accent1 4 26 2" xfId="10438"/>
    <cellStyle name="Accent1 4 27" xfId="10439"/>
    <cellStyle name="Accent1 4 27 2" xfId="10440"/>
    <cellStyle name="Accent1 4 28" xfId="10441"/>
    <cellStyle name="Accent1 4 28 2" xfId="10442"/>
    <cellStyle name="Accent1 4 29" xfId="10443"/>
    <cellStyle name="Accent1 4 3" xfId="10444"/>
    <cellStyle name="Accent1 4 3 2" xfId="10445"/>
    <cellStyle name="Accent1 4 30" xfId="10446"/>
    <cellStyle name="Accent1 4 4" xfId="10447"/>
    <cellStyle name="Accent1 4 4 2" xfId="10448"/>
    <cellStyle name="Accent1 4 5" xfId="10449"/>
    <cellStyle name="Accent1 4 5 2" xfId="10450"/>
    <cellStyle name="Accent1 4 6" xfId="10451"/>
    <cellStyle name="Accent1 4 6 2" xfId="10452"/>
    <cellStyle name="Accent1 4 7" xfId="10453"/>
    <cellStyle name="Accent1 4 7 2" xfId="10454"/>
    <cellStyle name="Accent1 4 8" xfId="10455"/>
    <cellStyle name="Accent1 4 8 2" xfId="10456"/>
    <cellStyle name="Accent1 4 9" xfId="10457"/>
    <cellStyle name="Accent1 4 9 2" xfId="10458"/>
    <cellStyle name="Accent1 40" xfId="10459"/>
    <cellStyle name="Accent1 40 2" xfId="10460"/>
    <cellStyle name="Accent1 41" xfId="10461"/>
    <cellStyle name="Accent1 42" xfId="10462"/>
    <cellStyle name="Accent1 43" xfId="10463"/>
    <cellStyle name="Accent1 44" xfId="10464"/>
    <cellStyle name="Accent1 45" xfId="10465"/>
    <cellStyle name="Accent1 46" xfId="10466"/>
    <cellStyle name="Accent1 47" xfId="10467"/>
    <cellStyle name="Accent1 48" xfId="10468"/>
    <cellStyle name="Accent1 49" xfId="10469"/>
    <cellStyle name="Accent1 5" xfId="10470"/>
    <cellStyle name="Accent1 5 2" xfId="10471"/>
    <cellStyle name="Accent1 50" xfId="10472"/>
    <cellStyle name="Accent1 51" xfId="10473"/>
    <cellStyle name="Accent1 52" xfId="10474"/>
    <cellStyle name="Accent1 53" xfId="10475"/>
    <cellStyle name="Accent1 54" xfId="10476"/>
    <cellStyle name="Accent1 55" xfId="10477"/>
    <cellStyle name="Accent1 56" xfId="10478"/>
    <cellStyle name="Accent1 57" xfId="10479"/>
    <cellStyle name="Accent1 6" xfId="10480"/>
    <cellStyle name="Accent1 6 2" xfId="10481"/>
    <cellStyle name="Accent1 7" xfId="10482"/>
    <cellStyle name="Accent1 7 2" xfId="10483"/>
    <cellStyle name="Accent1 8" xfId="10484"/>
    <cellStyle name="Accent1 8 2" xfId="10485"/>
    <cellStyle name="Accent1 9" xfId="10486"/>
    <cellStyle name="Accent1 9 2" xfId="10487"/>
    <cellStyle name="Accent2" xfId="10488" builtinId="33" customBuiltin="1"/>
    <cellStyle name="Accent2 10" xfId="10489"/>
    <cellStyle name="Accent2 10 2" xfId="10490"/>
    <cellStyle name="Accent2 11" xfId="10491"/>
    <cellStyle name="Accent2 11 2" xfId="10492"/>
    <cellStyle name="Accent2 12" xfId="10493"/>
    <cellStyle name="Accent2 12 2" xfId="10494"/>
    <cellStyle name="Accent2 13" xfId="10495"/>
    <cellStyle name="Accent2 13 2" xfId="10496"/>
    <cellStyle name="Accent2 14" xfId="10497"/>
    <cellStyle name="Accent2 14 2" xfId="10498"/>
    <cellStyle name="Accent2 15" xfId="10499"/>
    <cellStyle name="Accent2 15 2" xfId="10500"/>
    <cellStyle name="Accent2 16" xfId="10501"/>
    <cellStyle name="Accent2 16 2" xfId="10502"/>
    <cellStyle name="Accent2 17" xfId="10503"/>
    <cellStyle name="Accent2 17 2" xfId="10504"/>
    <cellStyle name="Accent2 18" xfId="10505"/>
    <cellStyle name="Accent2 18 2" xfId="10506"/>
    <cellStyle name="Accent2 19" xfId="10507"/>
    <cellStyle name="Accent2 19 2" xfId="10508"/>
    <cellStyle name="Accent2 2" xfId="10509"/>
    <cellStyle name="Accent2 2 10" xfId="10510"/>
    <cellStyle name="Accent2 2 10 2" xfId="10511"/>
    <cellStyle name="Accent2 2 11" xfId="10512"/>
    <cellStyle name="Accent2 2 11 2" xfId="10513"/>
    <cellStyle name="Accent2 2 12" xfId="10514"/>
    <cellStyle name="Accent2 2 12 2" xfId="10515"/>
    <cellStyle name="Accent2 2 13" xfId="10516"/>
    <cellStyle name="Accent2 2 13 2" xfId="10517"/>
    <cellStyle name="Accent2 2 14" xfId="10518"/>
    <cellStyle name="Accent2 2 14 2" xfId="10519"/>
    <cellStyle name="Accent2 2 15" xfId="10520"/>
    <cellStyle name="Accent2 2 15 2" xfId="10521"/>
    <cellStyle name="Accent2 2 16" xfId="10522"/>
    <cellStyle name="Accent2 2 16 2" xfId="10523"/>
    <cellStyle name="Accent2 2 17" xfId="10524"/>
    <cellStyle name="Accent2 2 17 2" xfId="10525"/>
    <cellStyle name="Accent2 2 18" xfId="10526"/>
    <cellStyle name="Accent2 2 18 2" xfId="10527"/>
    <cellStyle name="Accent2 2 19" xfId="10528"/>
    <cellStyle name="Accent2 2 19 2" xfId="10529"/>
    <cellStyle name="Accent2 2 2" xfId="10530"/>
    <cellStyle name="Accent2 2 2 2" xfId="10531"/>
    <cellStyle name="Accent2 2 20" xfId="10532"/>
    <cellStyle name="Accent2 2 20 2" xfId="10533"/>
    <cellStyle name="Accent2 2 21" xfId="10534"/>
    <cellStyle name="Accent2 2 21 2" xfId="10535"/>
    <cellStyle name="Accent2 2 22" xfId="10536"/>
    <cellStyle name="Accent2 2 22 2" xfId="10537"/>
    <cellStyle name="Accent2 2 23" xfId="10538"/>
    <cellStyle name="Accent2 2 23 2" xfId="10539"/>
    <cellStyle name="Accent2 2 24" xfId="10540"/>
    <cellStyle name="Accent2 2 24 2" xfId="10541"/>
    <cellStyle name="Accent2 2 25" xfId="10542"/>
    <cellStyle name="Accent2 2 25 2" xfId="10543"/>
    <cellStyle name="Accent2 2 26" xfId="10544"/>
    <cellStyle name="Accent2 2 26 2" xfId="10545"/>
    <cellStyle name="Accent2 2 27" xfId="10546"/>
    <cellStyle name="Accent2 2 27 2" xfId="10547"/>
    <cellStyle name="Accent2 2 28" xfId="10548"/>
    <cellStyle name="Accent2 2 28 2" xfId="10549"/>
    <cellStyle name="Accent2 2 29" xfId="10550"/>
    <cellStyle name="Accent2 2 3" xfId="10551"/>
    <cellStyle name="Accent2 2 3 2" xfId="10552"/>
    <cellStyle name="Accent2 2 30" xfId="10553"/>
    <cellStyle name="Accent2 2 31" xfId="10554"/>
    <cellStyle name="Accent2 2 4" xfId="10555"/>
    <cellStyle name="Accent2 2 4 2" xfId="10556"/>
    <cellStyle name="Accent2 2 5" xfId="10557"/>
    <cellStyle name="Accent2 2 5 2" xfId="10558"/>
    <cellStyle name="Accent2 2 6" xfId="10559"/>
    <cellStyle name="Accent2 2 6 2" xfId="10560"/>
    <cellStyle name="Accent2 2 7" xfId="10561"/>
    <cellStyle name="Accent2 2 7 2" xfId="10562"/>
    <cellStyle name="Accent2 2 8" xfId="10563"/>
    <cellStyle name="Accent2 2 8 2" xfId="10564"/>
    <cellStyle name="Accent2 2 9" xfId="10565"/>
    <cellStyle name="Accent2 2 9 2" xfId="10566"/>
    <cellStyle name="Accent2 20" xfId="10567"/>
    <cellStyle name="Accent2 20 2" xfId="10568"/>
    <cellStyle name="Accent2 21" xfId="10569"/>
    <cellStyle name="Accent2 21 2" xfId="10570"/>
    <cellStyle name="Accent2 22" xfId="10571"/>
    <cellStyle name="Accent2 22 2" xfId="10572"/>
    <cellStyle name="Accent2 23" xfId="10573"/>
    <cellStyle name="Accent2 23 2" xfId="10574"/>
    <cellStyle name="Accent2 24" xfId="10575"/>
    <cellStyle name="Accent2 24 2" xfId="10576"/>
    <cellStyle name="Accent2 25" xfId="10577"/>
    <cellStyle name="Accent2 25 2" xfId="10578"/>
    <cellStyle name="Accent2 26" xfId="10579"/>
    <cellStyle name="Accent2 26 2" xfId="10580"/>
    <cellStyle name="Accent2 27" xfId="10581"/>
    <cellStyle name="Accent2 27 2" xfId="10582"/>
    <cellStyle name="Accent2 28" xfId="10583"/>
    <cellStyle name="Accent2 28 2" xfId="10584"/>
    <cellStyle name="Accent2 29" xfId="10585"/>
    <cellStyle name="Accent2 29 2" xfId="10586"/>
    <cellStyle name="Accent2 3" xfId="10587"/>
    <cellStyle name="Accent2 3 10" xfId="10588"/>
    <cellStyle name="Accent2 3 10 2" xfId="10589"/>
    <cellStyle name="Accent2 3 11" xfId="10590"/>
    <cellStyle name="Accent2 3 11 2" xfId="10591"/>
    <cellStyle name="Accent2 3 12" xfId="10592"/>
    <cellStyle name="Accent2 3 12 2" xfId="10593"/>
    <cellStyle name="Accent2 3 13" xfId="10594"/>
    <cellStyle name="Accent2 3 13 2" xfId="10595"/>
    <cellStyle name="Accent2 3 14" xfId="10596"/>
    <cellStyle name="Accent2 3 14 2" xfId="10597"/>
    <cellStyle name="Accent2 3 15" xfId="10598"/>
    <cellStyle name="Accent2 3 15 2" xfId="10599"/>
    <cellStyle name="Accent2 3 16" xfId="10600"/>
    <cellStyle name="Accent2 3 16 2" xfId="10601"/>
    <cellStyle name="Accent2 3 17" xfId="10602"/>
    <cellStyle name="Accent2 3 17 2" xfId="10603"/>
    <cellStyle name="Accent2 3 18" xfId="10604"/>
    <cellStyle name="Accent2 3 18 2" xfId="10605"/>
    <cellStyle name="Accent2 3 19" xfId="10606"/>
    <cellStyle name="Accent2 3 19 2" xfId="10607"/>
    <cellStyle name="Accent2 3 2" xfId="10608"/>
    <cellStyle name="Accent2 3 2 2" xfId="10609"/>
    <cellStyle name="Accent2 3 20" xfId="10610"/>
    <cellStyle name="Accent2 3 20 2" xfId="10611"/>
    <cellStyle name="Accent2 3 21" xfId="10612"/>
    <cellStyle name="Accent2 3 21 2" xfId="10613"/>
    <cellStyle name="Accent2 3 22" xfId="10614"/>
    <cellStyle name="Accent2 3 22 2" xfId="10615"/>
    <cellStyle name="Accent2 3 23" xfId="10616"/>
    <cellStyle name="Accent2 3 23 2" xfId="10617"/>
    <cellStyle name="Accent2 3 24" xfId="10618"/>
    <cellStyle name="Accent2 3 24 2" xfId="10619"/>
    <cellStyle name="Accent2 3 25" xfId="10620"/>
    <cellStyle name="Accent2 3 25 2" xfId="10621"/>
    <cellStyle name="Accent2 3 26" xfId="10622"/>
    <cellStyle name="Accent2 3 26 2" xfId="10623"/>
    <cellStyle name="Accent2 3 27" xfId="10624"/>
    <cellStyle name="Accent2 3 27 2" xfId="10625"/>
    <cellStyle name="Accent2 3 28" xfId="10626"/>
    <cellStyle name="Accent2 3 28 2" xfId="10627"/>
    <cellStyle name="Accent2 3 29" xfId="10628"/>
    <cellStyle name="Accent2 3 3" xfId="10629"/>
    <cellStyle name="Accent2 3 3 2" xfId="10630"/>
    <cellStyle name="Accent2 3 30" xfId="10631"/>
    <cellStyle name="Accent2 3 4" xfId="10632"/>
    <cellStyle name="Accent2 3 4 2" xfId="10633"/>
    <cellStyle name="Accent2 3 5" xfId="10634"/>
    <cellStyle name="Accent2 3 5 2" xfId="10635"/>
    <cellStyle name="Accent2 3 6" xfId="10636"/>
    <cellStyle name="Accent2 3 6 2" xfId="10637"/>
    <cellStyle name="Accent2 3 7" xfId="10638"/>
    <cellStyle name="Accent2 3 7 2" xfId="10639"/>
    <cellStyle name="Accent2 3 8" xfId="10640"/>
    <cellStyle name="Accent2 3 8 2" xfId="10641"/>
    <cellStyle name="Accent2 3 9" xfId="10642"/>
    <cellStyle name="Accent2 3 9 2" xfId="10643"/>
    <cellStyle name="Accent2 30" xfId="10644"/>
    <cellStyle name="Accent2 30 2" xfId="10645"/>
    <cellStyle name="Accent2 31" xfId="10646"/>
    <cellStyle name="Accent2 31 2" xfId="10647"/>
    <cellStyle name="Accent2 32" xfId="10648"/>
    <cellStyle name="Accent2 32 2" xfId="10649"/>
    <cellStyle name="Accent2 33" xfId="10650"/>
    <cellStyle name="Accent2 33 2" xfId="10651"/>
    <cellStyle name="Accent2 34" xfId="10652"/>
    <cellStyle name="Accent2 34 2" xfId="10653"/>
    <cellStyle name="Accent2 35" xfId="10654"/>
    <cellStyle name="Accent2 35 2" xfId="10655"/>
    <cellStyle name="Accent2 36" xfId="10656"/>
    <cellStyle name="Accent2 36 2" xfId="10657"/>
    <cellStyle name="Accent2 37" xfId="10658"/>
    <cellStyle name="Accent2 37 2" xfId="10659"/>
    <cellStyle name="Accent2 38" xfId="10660"/>
    <cellStyle name="Accent2 38 2" xfId="10661"/>
    <cellStyle name="Accent2 39" xfId="10662"/>
    <cellStyle name="Accent2 39 2" xfId="10663"/>
    <cellStyle name="Accent2 4" xfId="10664"/>
    <cellStyle name="Accent2 4 10" xfId="10665"/>
    <cellStyle name="Accent2 4 10 2" xfId="10666"/>
    <cellStyle name="Accent2 4 11" xfId="10667"/>
    <cellStyle name="Accent2 4 11 2" xfId="10668"/>
    <cellStyle name="Accent2 4 12" xfId="10669"/>
    <cellStyle name="Accent2 4 12 2" xfId="10670"/>
    <cellStyle name="Accent2 4 13" xfId="10671"/>
    <cellStyle name="Accent2 4 13 2" xfId="10672"/>
    <cellStyle name="Accent2 4 14" xfId="10673"/>
    <cellStyle name="Accent2 4 14 2" xfId="10674"/>
    <cellStyle name="Accent2 4 15" xfId="10675"/>
    <cellStyle name="Accent2 4 15 2" xfId="10676"/>
    <cellStyle name="Accent2 4 16" xfId="10677"/>
    <cellStyle name="Accent2 4 16 2" xfId="10678"/>
    <cellStyle name="Accent2 4 17" xfId="10679"/>
    <cellStyle name="Accent2 4 17 2" xfId="10680"/>
    <cellStyle name="Accent2 4 18" xfId="10681"/>
    <cellStyle name="Accent2 4 18 2" xfId="10682"/>
    <cellStyle name="Accent2 4 19" xfId="10683"/>
    <cellStyle name="Accent2 4 19 2" xfId="10684"/>
    <cellStyle name="Accent2 4 2" xfId="10685"/>
    <cellStyle name="Accent2 4 2 2" xfId="10686"/>
    <cellStyle name="Accent2 4 20" xfId="10687"/>
    <cellStyle name="Accent2 4 20 2" xfId="10688"/>
    <cellStyle name="Accent2 4 21" xfId="10689"/>
    <cellStyle name="Accent2 4 21 2" xfId="10690"/>
    <cellStyle name="Accent2 4 22" xfId="10691"/>
    <cellStyle name="Accent2 4 22 2" xfId="10692"/>
    <cellStyle name="Accent2 4 23" xfId="10693"/>
    <cellStyle name="Accent2 4 23 2" xfId="10694"/>
    <cellStyle name="Accent2 4 24" xfId="10695"/>
    <cellStyle name="Accent2 4 24 2" xfId="10696"/>
    <cellStyle name="Accent2 4 25" xfId="10697"/>
    <cellStyle name="Accent2 4 25 2" xfId="10698"/>
    <cellStyle name="Accent2 4 26" xfId="10699"/>
    <cellStyle name="Accent2 4 26 2" xfId="10700"/>
    <cellStyle name="Accent2 4 27" xfId="10701"/>
    <cellStyle name="Accent2 4 27 2" xfId="10702"/>
    <cellStyle name="Accent2 4 28" xfId="10703"/>
    <cellStyle name="Accent2 4 28 2" xfId="10704"/>
    <cellStyle name="Accent2 4 29" xfId="10705"/>
    <cellStyle name="Accent2 4 3" xfId="10706"/>
    <cellStyle name="Accent2 4 3 2" xfId="10707"/>
    <cellStyle name="Accent2 4 30" xfId="10708"/>
    <cellStyle name="Accent2 4 4" xfId="10709"/>
    <cellStyle name="Accent2 4 4 2" xfId="10710"/>
    <cellStyle name="Accent2 4 5" xfId="10711"/>
    <cellStyle name="Accent2 4 5 2" xfId="10712"/>
    <cellStyle name="Accent2 4 6" xfId="10713"/>
    <cellStyle name="Accent2 4 6 2" xfId="10714"/>
    <cellStyle name="Accent2 4 7" xfId="10715"/>
    <cellStyle name="Accent2 4 7 2" xfId="10716"/>
    <cellStyle name="Accent2 4 8" xfId="10717"/>
    <cellStyle name="Accent2 4 8 2" xfId="10718"/>
    <cellStyle name="Accent2 4 9" xfId="10719"/>
    <cellStyle name="Accent2 4 9 2" xfId="10720"/>
    <cellStyle name="Accent2 40" xfId="10721"/>
    <cellStyle name="Accent2 40 2" xfId="10722"/>
    <cellStyle name="Accent2 41" xfId="10723"/>
    <cellStyle name="Accent2 42" xfId="10724"/>
    <cellStyle name="Accent2 43" xfId="10725"/>
    <cellStyle name="Accent2 44" xfId="10726"/>
    <cellStyle name="Accent2 45" xfId="10727"/>
    <cellStyle name="Accent2 46" xfId="10728"/>
    <cellStyle name="Accent2 47" xfId="10729"/>
    <cellStyle name="Accent2 48" xfId="10730"/>
    <cellStyle name="Accent2 49" xfId="10731"/>
    <cellStyle name="Accent2 5" xfId="10732"/>
    <cellStyle name="Accent2 5 2" xfId="10733"/>
    <cellStyle name="Accent2 50" xfId="10734"/>
    <cellStyle name="Accent2 51" xfId="10735"/>
    <cellStyle name="Accent2 52" xfId="10736"/>
    <cellStyle name="Accent2 53" xfId="10737"/>
    <cellStyle name="Accent2 54" xfId="10738"/>
    <cellStyle name="Accent2 55" xfId="10739"/>
    <cellStyle name="Accent2 56" xfId="10740"/>
    <cellStyle name="Accent2 57" xfId="10741"/>
    <cellStyle name="Accent2 6" xfId="10742"/>
    <cellStyle name="Accent2 6 2" xfId="10743"/>
    <cellStyle name="Accent2 7" xfId="10744"/>
    <cellStyle name="Accent2 7 2" xfId="10745"/>
    <cellStyle name="Accent2 8" xfId="10746"/>
    <cellStyle name="Accent2 8 2" xfId="10747"/>
    <cellStyle name="Accent2 9" xfId="10748"/>
    <cellStyle name="Accent2 9 2" xfId="10749"/>
    <cellStyle name="Accent3" xfId="10750" builtinId="37" customBuiltin="1"/>
    <cellStyle name="Accent3 10" xfId="10751"/>
    <cellStyle name="Accent3 10 2" xfId="10752"/>
    <cellStyle name="Accent3 11" xfId="10753"/>
    <cellStyle name="Accent3 11 2" xfId="10754"/>
    <cellStyle name="Accent3 12" xfId="10755"/>
    <cellStyle name="Accent3 12 2" xfId="10756"/>
    <cellStyle name="Accent3 13" xfId="10757"/>
    <cellStyle name="Accent3 13 2" xfId="10758"/>
    <cellStyle name="Accent3 14" xfId="10759"/>
    <cellStyle name="Accent3 14 2" xfId="10760"/>
    <cellStyle name="Accent3 15" xfId="10761"/>
    <cellStyle name="Accent3 15 2" xfId="10762"/>
    <cellStyle name="Accent3 16" xfId="10763"/>
    <cellStyle name="Accent3 16 2" xfId="10764"/>
    <cellStyle name="Accent3 17" xfId="10765"/>
    <cellStyle name="Accent3 17 2" xfId="10766"/>
    <cellStyle name="Accent3 18" xfId="10767"/>
    <cellStyle name="Accent3 18 2" xfId="10768"/>
    <cellStyle name="Accent3 19" xfId="10769"/>
    <cellStyle name="Accent3 19 2" xfId="10770"/>
    <cellStyle name="Accent3 2" xfId="10771"/>
    <cellStyle name="Accent3 2 10" xfId="10772"/>
    <cellStyle name="Accent3 2 10 2" xfId="10773"/>
    <cellStyle name="Accent3 2 11" xfId="10774"/>
    <cellStyle name="Accent3 2 11 2" xfId="10775"/>
    <cellStyle name="Accent3 2 12" xfId="10776"/>
    <cellStyle name="Accent3 2 12 2" xfId="10777"/>
    <cellStyle name="Accent3 2 13" xfId="10778"/>
    <cellStyle name="Accent3 2 13 2" xfId="10779"/>
    <cellStyle name="Accent3 2 14" xfId="10780"/>
    <cellStyle name="Accent3 2 14 2" xfId="10781"/>
    <cellStyle name="Accent3 2 15" xfId="10782"/>
    <cellStyle name="Accent3 2 15 2" xfId="10783"/>
    <cellStyle name="Accent3 2 16" xfId="10784"/>
    <cellStyle name="Accent3 2 16 2" xfId="10785"/>
    <cellStyle name="Accent3 2 17" xfId="10786"/>
    <cellStyle name="Accent3 2 17 2" xfId="10787"/>
    <cellStyle name="Accent3 2 18" xfId="10788"/>
    <cellStyle name="Accent3 2 18 2" xfId="10789"/>
    <cellStyle name="Accent3 2 19" xfId="10790"/>
    <cellStyle name="Accent3 2 19 2" xfId="10791"/>
    <cellStyle name="Accent3 2 2" xfId="10792"/>
    <cellStyle name="Accent3 2 2 2" xfId="10793"/>
    <cellStyle name="Accent3 2 20" xfId="10794"/>
    <cellStyle name="Accent3 2 20 2" xfId="10795"/>
    <cellStyle name="Accent3 2 21" xfId="10796"/>
    <cellStyle name="Accent3 2 21 2" xfId="10797"/>
    <cellStyle name="Accent3 2 22" xfId="10798"/>
    <cellStyle name="Accent3 2 22 2" xfId="10799"/>
    <cellStyle name="Accent3 2 23" xfId="10800"/>
    <cellStyle name="Accent3 2 23 2" xfId="10801"/>
    <cellStyle name="Accent3 2 24" xfId="10802"/>
    <cellStyle name="Accent3 2 24 2" xfId="10803"/>
    <cellStyle name="Accent3 2 25" xfId="10804"/>
    <cellStyle name="Accent3 2 25 2" xfId="10805"/>
    <cellStyle name="Accent3 2 26" xfId="10806"/>
    <cellStyle name="Accent3 2 26 2" xfId="10807"/>
    <cellStyle name="Accent3 2 27" xfId="10808"/>
    <cellStyle name="Accent3 2 27 2" xfId="10809"/>
    <cellStyle name="Accent3 2 28" xfId="10810"/>
    <cellStyle name="Accent3 2 28 2" xfId="10811"/>
    <cellStyle name="Accent3 2 29" xfId="10812"/>
    <cellStyle name="Accent3 2 3" xfId="10813"/>
    <cellStyle name="Accent3 2 3 2" xfId="10814"/>
    <cellStyle name="Accent3 2 30" xfId="10815"/>
    <cellStyle name="Accent3 2 31" xfId="10816"/>
    <cellStyle name="Accent3 2 4" xfId="10817"/>
    <cellStyle name="Accent3 2 4 2" xfId="10818"/>
    <cellStyle name="Accent3 2 5" xfId="10819"/>
    <cellStyle name="Accent3 2 5 2" xfId="10820"/>
    <cellStyle name="Accent3 2 6" xfId="10821"/>
    <cellStyle name="Accent3 2 6 2" xfId="10822"/>
    <cellStyle name="Accent3 2 7" xfId="10823"/>
    <cellStyle name="Accent3 2 7 2" xfId="10824"/>
    <cellStyle name="Accent3 2 8" xfId="10825"/>
    <cellStyle name="Accent3 2 8 2" xfId="10826"/>
    <cellStyle name="Accent3 2 9" xfId="10827"/>
    <cellStyle name="Accent3 2 9 2" xfId="10828"/>
    <cellStyle name="Accent3 20" xfId="10829"/>
    <cellStyle name="Accent3 20 2" xfId="10830"/>
    <cellStyle name="Accent3 21" xfId="10831"/>
    <cellStyle name="Accent3 21 2" xfId="10832"/>
    <cellStyle name="Accent3 22" xfId="10833"/>
    <cellStyle name="Accent3 22 2" xfId="10834"/>
    <cellStyle name="Accent3 23" xfId="10835"/>
    <cellStyle name="Accent3 23 2" xfId="10836"/>
    <cellStyle name="Accent3 24" xfId="10837"/>
    <cellStyle name="Accent3 24 2" xfId="10838"/>
    <cellStyle name="Accent3 25" xfId="10839"/>
    <cellStyle name="Accent3 25 2" xfId="10840"/>
    <cellStyle name="Accent3 26" xfId="10841"/>
    <cellStyle name="Accent3 26 2" xfId="10842"/>
    <cellStyle name="Accent3 27" xfId="10843"/>
    <cellStyle name="Accent3 27 2" xfId="10844"/>
    <cellStyle name="Accent3 28" xfId="10845"/>
    <cellStyle name="Accent3 28 2" xfId="10846"/>
    <cellStyle name="Accent3 29" xfId="10847"/>
    <cellStyle name="Accent3 29 2" xfId="10848"/>
    <cellStyle name="Accent3 3" xfId="10849"/>
    <cellStyle name="Accent3 3 10" xfId="10850"/>
    <cellStyle name="Accent3 3 10 2" xfId="10851"/>
    <cellStyle name="Accent3 3 11" xfId="10852"/>
    <cellStyle name="Accent3 3 11 2" xfId="10853"/>
    <cellStyle name="Accent3 3 12" xfId="10854"/>
    <cellStyle name="Accent3 3 12 2" xfId="10855"/>
    <cellStyle name="Accent3 3 13" xfId="10856"/>
    <cellStyle name="Accent3 3 13 2" xfId="10857"/>
    <cellStyle name="Accent3 3 14" xfId="10858"/>
    <cellStyle name="Accent3 3 14 2" xfId="10859"/>
    <cellStyle name="Accent3 3 15" xfId="10860"/>
    <cellStyle name="Accent3 3 15 2" xfId="10861"/>
    <cellStyle name="Accent3 3 16" xfId="10862"/>
    <cellStyle name="Accent3 3 16 2" xfId="10863"/>
    <cellStyle name="Accent3 3 17" xfId="10864"/>
    <cellStyle name="Accent3 3 17 2" xfId="10865"/>
    <cellStyle name="Accent3 3 18" xfId="10866"/>
    <cellStyle name="Accent3 3 18 2" xfId="10867"/>
    <cellStyle name="Accent3 3 19" xfId="10868"/>
    <cellStyle name="Accent3 3 19 2" xfId="10869"/>
    <cellStyle name="Accent3 3 2" xfId="10870"/>
    <cellStyle name="Accent3 3 2 2" xfId="10871"/>
    <cellStyle name="Accent3 3 20" xfId="10872"/>
    <cellStyle name="Accent3 3 20 2" xfId="10873"/>
    <cellStyle name="Accent3 3 21" xfId="10874"/>
    <cellStyle name="Accent3 3 21 2" xfId="10875"/>
    <cellStyle name="Accent3 3 22" xfId="10876"/>
    <cellStyle name="Accent3 3 22 2" xfId="10877"/>
    <cellStyle name="Accent3 3 23" xfId="10878"/>
    <cellStyle name="Accent3 3 23 2" xfId="10879"/>
    <cellStyle name="Accent3 3 24" xfId="10880"/>
    <cellStyle name="Accent3 3 24 2" xfId="10881"/>
    <cellStyle name="Accent3 3 25" xfId="10882"/>
    <cellStyle name="Accent3 3 25 2" xfId="10883"/>
    <cellStyle name="Accent3 3 26" xfId="10884"/>
    <cellStyle name="Accent3 3 26 2" xfId="10885"/>
    <cellStyle name="Accent3 3 27" xfId="10886"/>
    <cellStyle name="Accent3 3 27 2" xfId="10887"/>
    <cellStyle name="Accent3 3 28" xfId="10888"/>
    <cellStyle name="Accent3 3 28 2" xfId="10889"/>
    <cellStyle name="Accent3 3 29" xfId="10890"/>
    <cellStyle name="Accent3 3 3" xfId="10891"/>
    <cellStyle name="Accent3 3 3 2" xfId="10892"/>
    <cellStyle name="Accent3 3 30" xfId="10893"/>
    <cellStyle name="Accent3 3 4" xfId="10894"/>
    <cellStyle name="Accent3 3 4 2" xfId="10895"/>
    <cellStyle name="Accent3 3 5" xfId="10896"/>
    <cellStyle name="Accent3 3 5 2" xfId="10897"/>
    <cellStyle name="Accent3 3 6" xfId="10898"/>
    <cellStyle name="Accent3 3 6 2" xfId="10899"/>
    <cellStyle name="Accent3 3 7" xfId="10900"/>
    <cellStyle name="Accent3 3 7 2" xfId="10901"/>
    <cellStyle name="Accent3 3 8" xfId="10902"/>
    <cellStyle name="Accent3 3 8 2" xfId="10903"/>
    <cellStyle name="Accent3 3 9" xfId="10904"/>
    <cellStyle name="Accent3 3 9 2" xfId="10905"/>
    <cellStyle name="Accent3 30" xfId="10906"/>
    <cellStyle name="Accent3 30 2" xfId="10907"/>
    <cellStyle name="Accent3 31" xfId="10908"/>
    <cellStyle name="Accent3 31 2" xfId="10909"/>
    <cellStyle name="Accent3 32" xfId="10910"/>
    <cellStyle name="Accent3 32 2" xfId="10911"/>
    <cellStyle name="Accent3 33" xfId="10912"/>
    <cellStyle name="Accent3 33 2" xfId="10913"/>
    <cellStyle name="Accent3 34" xfId="10914"/>
    <cellStyle name="Accent3 34 2" xfId="10915"/>
    <cellStyle name="Accent3 35" xfId="10916"/>
    <cellStyle name="Accent3 35 2" xfId="10917"/>
    <cellStyle name="Accent3 36" xfId="10918"/>
    <cellStyle name="Accent3 36 2" xfId="10919"/>
    <cellStyle name="Accent3 37" xfId="10920"/>
    <cellStyle name="Accent3 37 2" xfId="10921"/>
    <cellStyle name="Accent3 38" xfId="10922"/>
    <cellStyle name="Accent3 38 2" xfId="10923"/>
    <cellStyle name="Accent3 39" xfId="10924"/>
    <cellStyle name="Accent3 39 2" xfId="10925"/>
    <cellStyle name="Accent3 4" xfId="10926"/>
    <cellStyle name="Accent3 4 10" xfId="10927"/>
    <cellStyle name="Accent3 4 10 2" xfId="10928"/>
    <cellStyle name="Accent3 4 11" xfId="10929"/>
    <cellStyle name="Accent3 4 11 2" xfId="10930"/>
    <cellStyle name="Accent3 4 12" xfId="10931"/>
    <cellStyle name="Accent3 4 12 2" xfId="10932"/>
    <cellStyle name="Accent3 4 13" xfId="10933"/>
    <cellStyle name="Accent3 4 13 2" xfId="10934"/>
    <cellStyle name="Accent3 4 14" xfId="10935"/>
    <cellStyle name="Accent3 4 14 2" xfId="10936"/>
    <cellStyle name="Accent3 4 15" xfId="10937"/>
    <cellStyle name="Accent3 4 15 2" xfId="10938"/>
    <cellStyle name="Accent3 4 16" xfId="10939"/>
    <cellStyle name="Accent3 4 16 2" xfId="10940"/>
    <cellStyle name="Accent3 4 17" xfId="10941"/>
    <cellStyle name="Accent3 4 17 2" xfId="10942"/>
    <cellStyle name="Accent3 4 18" xfId="10943"/>
    <cellStyle name="Accent3 4 18 2" xfId="10944"/>
    <cellStyle name="Accent3 4 19" xfId="10945"/>
    <cellStyle name="Accent3 4 19 2" xfId="10946"/>
    <cellStyle name="Accent3 4 2" xfId="10947"/>
    <cellStyle name="Accent3 4 2 2" xfId="10948"/>
    <cellStyle name="Accent3 4 20" xfId="10949"/>
    <cellStyle name="Accent3 4 20 2" xfId="10950"/>
    <cellStyle name="Accent3 4 21" xfId="10951"/>
    <cellStyle name="Accent3 4 21 2" xfId="10952"/>
    <cellStyle name="Accent3 4 22" xfId="10953"/>
    <cellStyle name="Accent3 4 22 2" xfId="10954"/>
    <cellStyle name="Accent3 4 23" xfId="10955"/>
    <cellStyle name="Accent3 4 23 2" xfId="10956"/>
    <cellStyle name="Accent3 4 24" xfId="10957"/>
    <cellStyle name="Accent3 4 24 2" xfId="10958"/>
    <cellStyle name="Accent3 4 25" xfId="10959"/>
    <cellStyle name="Accent3 4 25 2" xfId="10960"/>
    <cellStyle name="Accent3 4 26" xfId="10961"/>
    <cellStyle name="Accent3 4 26 2" xfId="10962"/>
    <cellStyle name="Accent3 4 27" xfId="10963"/>
    <cellStyle name="Accent3 4 27 2" xfId="10964"/>
    <cellStyle name="Accent3 4 28" xfId="10965"/>
    <cellStyle name="Accent3 4 28 2" xfId="10966"/>
    <cellStyle name="Accent3 4 29" xfId="10967"/>
    <cellStyle name="Accent3 4 3" xfId="10968"/>
    <cellStyle name="Accent3 4 3 2" xfId="10969"/>
    <cellStyle name="Accent3 4 30" xfId="10970"/>
    <cellStyle name="Accent3 4 4" xfId="10971"/>
    <cellStyle name="Accent3 4 4 2" xfId="10972"/>
    <cellStyle name="Accent3 4 5" xfId="10973"/>
    <cellStyle name="Accent3 4 5 2" xfId="10974"/>
    <cellStyle name="Accent3 4 6" xfId="10975"/>
    <cellStyle name="Accent3 4 6 2" xfId="10976"/>
    <cellStyle name="Accent3 4 7" xfId="10977"/>
    <cellStyle name="Accent3 4 7 2" xfId="10978"/>
    <cellStyle name="Accent3 4 8" xfId="10979"/>
    <cellStyle name="Accent3 4 8 2" xfId="10980"/>
    <cellStyle name="Accent3 4 9" xfId="10981"/>
    <cellStyle name="Accent3 4 9 2" xfId="10982"/>
    <cellStyle name="Accent3 40" xfId="10983"/>
    <cellStyle name="Accent3 40 2" xfId="10984"/>
    <cellStyle name="Accent3 41" xfId="10985"/>
    <cellStyle name="Accent3 42" xfId="10986"/>
    <cellStyle name="Accent3 43" xfId="10987"/>
    <cellStyle name="Accent3 44" xfId="10988"/>
    <cellStyle name="Accent3 45" xfId="10989"/>
    <cellStyle name="Accent3 46" xfId="10990"/>
    <cellStyle name="Accent3 47" xfId="10991"/>
    <cellStyle name="Accent3 48" xfId="10992"/>
    <cellStyle name="Accent3 49" xfId="10993"/>
    <cellStyle name="Accent3 5" xfId="10994"/>
    <cellStyle name="Accent3 5 2" xfId="10995"/>
    <cellStyle name="Accent3 50" xfId="10996"/>
    <cellStyle name="Accent3 51" xfId="10997"/>
    <cellStyle name="Accent3 52" xfId="10998"/>
    <cellStyle name="Accent3 53" xfId="10999"/>
    <cellStyle name="Accent3 54" xfId="11000"/>
    <cellStyle name="Accent3 55" xfId="11001"/>
    <cellStyle name="Accent3 56" xfId="11002"/>
    <cellStyle name="Accent3 57" xfId="11003"/>
    <cellStyle name="Accent3 6" xfId="11004"/>
    <cellStyle name="Accent3 6 2" xfId="11005"/>
    <cellStyle name="Accent3 7" xfId="11006"/>
    <cellStyle name="Accent3 7 2" xfId="11007"/>
    <cellStyle name="Accent3 8" xfId="11008"/>
    <cellStyle name="Accent3 8 2" xfId="11009"/>
    <cellStyle name="Accent3 9" xfId="11010"/>
    <cellStyle name="Accent3 9 2" xfId="11011"/>
    <cellStyle name="Accent4" xfId="11012" builtinId="41" customBuiltin="1"/>
    <cellStyle name="Accent4 10" xfId="11013"/>
    <cellStyle name="Accent4 10 2" xfId="11014"/>
    <cellStyle name="Accent4 11" xfId="11015"/>
    <cellStyle name="Accent4 11 2" xfId="11016"/>
    <cellStyle name="Accent4 12" xfId="11017"/>
    <cellStyle name="Accent4 12 2" xfId="11018"/>
    <cellStyle name="Accent4 13" xfId="11019"/>
    <cellStyle name="Accent4 13 2" xfId="11020"/>
    <cellStyle name="Accent4 14" xfId="11021"/>
    <cellStyle name="Accent4 14 2" xfId="11022"/>
    <cellStyle name="Accent4 15" xfId="11023"/>
    <cellStyle name="Accent4 15 2" xfId="11024"/>
    <cellStyle name="Accent4 16" xfId="11025"/>
    <cellStyle name="Accent4 16 2" xfId="11026"/>
    <cellStyle name="Accent4 17" xfId="11027"/>
    <cellStyle name="Accent4 17 2" xfId="11028"/>
    <cellStyle name="Accent4 18" xfId="11029"/>
    <cellStyle name="Accent4 18 2" xfId="11030"/>
    <cellStyle name="Accent4 19" xfId="11031"/>
    <cellStyle name="Accent4 19 2" xfId="11032"/>
    <cellStyle name="Accent4 2" xfId="11033"/>
    <cellStyle name="Accent4 2 10" xfId="11034"/>
    <cellStyle name="Accent4 2 10 2" xfId="11035"/>
    <cellStyle name="Accent4 2 11" xfId="11036"/>
    <cellStyle name="Accent4 2 11 2" xfId="11037"/>
    <cellStyle name="Accent4 2 12" xfId="11038"/>
    <cellStyle name="Accent4 2 12 2" xfId="11039"/>
    <cellStyle name="Accent4 2 13" xfId="11040"/>
    <cellStyle name="Accent4 2 13 2" xfId="11041"/>
    <cellStyle name="Accent4 2 14" xfId="11042"/>
    <cellStyle name="Accent4 2 14 2" xfId="11043"/>
    <cellStyle name="Accent4 2 15" xfId="11044"/>
    <cellStyle name="Accent4 2 15 2" xfId="11045"/>
    <cellStyle name="Accent4 2 16" xfId="11046"/>
    <cellStyle name="Accent4 2 16 2" xfId="11047"/>
    <cellStyle name="Accent4 2 17" xfId="11048"/>
    <cellStyle name="Accent4 2 17 2" xfId="11049"/>
    <cellStyle name="Accent4 2 18" xfId="11050"/>
    <cellStyle name="Accent4 2 18 2" xfId="11051"/>
    <cellStyle name="Accent4 2 19" xfId="11052"/>
    <cellStyle name="Accent4 2 19 2" xfId="11053"/>
    <cellStyle name="Accent4 2 2" xfId="11054"/>
    <cellStyle name="Accent4 2 2 2" xfId="11055"/>
    <cellStyle name="Accent4 2 20" xfId="11056"/>
    <cellStyle name="Accent4 2 20 2" xfId="11057"/>
    <cellStyle name="Accent4 2 21" xfId="11058"/>
    <cellStyle name="Accent4 2 21 2" xfId="11059"/>
    <cellStyle name="Accent4 2 22" xfId="11060"/>
    <cellStyle name="Accent4 2 22 2" xfId="11061"/>
    <cellStyle name="Accent4 2 23" xfId="11062"/>
    <cellStyle name="Accent4 2 23 2" xfId="11063"/>
    <cellStyle name="Accent4 2 24" xfId="11064"/>
    <cellStyle name="Accent4 2 24 2" xfId="11065"/>
    <cellStyle name="Accent4 2 25" xfId="11066"/>
    <cellStyle name="Accent4 2 25 2" xfId="11067"/>
    <cellStyle name="Accent4 2 26" xfId="11068"/>
    <cellStyle name="Accent4 2 26 2" xfId="11069"/>
    <cellStyle name="Accent4 2 27" xfId="11070"/>
    <cellStyle name="Accent4 2 27 2" xfId="11071"/>
    <cellStyle name="Accent4 2 28" xfId="11072"/>
    <cellStyle name="Accent4 2 28 2" xfId="11073"/>
    <cellStyle name="Accent4 2 29" xfId="11074"/>
    <cellStyle name="Accent4 2 29 2" xfId="11075"/>
    <cellStyle name="Accent4 2 3" xfId="11076"/>
    <cellStyle name="Accent4 2 3 2" xfId="11077"/>
    <cellStyle name="Accent4 2 30" xfId="11078"/>
    <cellStyle name="Accent4 2 30 2" xfId="11079"/>
    <cellStyle name="Accent4 2 31" xfId="11080"/>
    <cellStyle name="Accent4 2 31 2" xfId="11081"/>
    <cellStyle name="Accent4 2 32" xfId="11082"/>
    <cellStyle name="Accent4 2 32 2" xfId="11083"/>
    <cellStyle name="Accent4 2 33" xfId="11084"/>
    <cellStyle name="Accent4 2 34" xfId="11085"/>
    <cellStyle name="Accent4 2 35" xfId="11086"/>
    <cellStyle name="Accent4 2 4" xfId="11087"/>
    <cellStyle name="Accent4 2 4 2" xfId="11088"/>
    <cellStyle name="Accent4 2 5" xfId="11089"/>
    <cellStyle name="Accent4 2 5 2" xfId="11090"/>
    <cellStyle name="Accent4 2 6" xfId="11091"/>
    <cellStyle name="Accent4 2 6 2" xfId="11092"/>
    <cellStyle name="Accent4 2 7" xfId="11093"/>
    <cellStyle name="Accent4 2 7 2" xfId="11094"/>
    <cellStyle name="Accent4 2 8" xfId="11095"/>
    <cellStyle name="Accent4 2 8 10" xfId="11096"/>
    <cellStyle name="Accent4 2 8 10 2" xfId="11097"/>
    <cellStyle name="Accent4 2 8 11" xfId="11098"/>
    <cellStyle name="Accent4 2 8 11 2" xfId="11099"/>
    <cellStyle name="Accent4 2 8 12" xfId="11100"/>
    <cellStyle name="Accent4 2 8 2" xfId="11101"/>
    <cellStyle name="Accent4 2 8 2 2" xfId="11102"/>
    <cellStyle name="Accent4 2 8 2 2 2" xfId="11103"/>
    <cellStyle name="Accent4 2 8 2 3" xfId="11104"/>
    <cellStyle name="Accent4 2 8 2 3 2" xfId="11105"/>
    <cellStyle name="Accent4 2 8 2 4" xfId="11106"/>
    <cellStyle name="Accent4 2 8 2 4 2" xfId="11107"/>
    <cellStyle name="Accent4 2 8 2 5" xfId="11108"/>
    <cellStyle name="Accent4 2 8 2 5 2" xfId="11109"/>
    <cellStyle name="Accent4 2 8 2 6" xfId="11110"/>
    <cellStyle name="Accent4 2 8 3" xfId="11111"/>
    <cellStyle name="Accent4 2 8 3 2" xfId="11112"/>
    <cellStyle name="Accent4 2 8 3 2 2" xfId="11113"/>
    <cellStyle name="Accent4 2 8 3 3" xfId="11114"/>
    <cellStyle name="Accent4 2 8 3 3 2" xfId="11115"/>
    <cellStyle name="Accent4 2 8 3 4" xfId="11116"/>
    <cellStyle name="Accent4 2 8 3 4 2" xfId="11117"/>
    <cellStyle name="Accent4 2 8 3 5" xfId="11118"/>
    <cellStyle name="Accent4 2 8 3 5 2" xfId="11119"/>
    <cellStyle name="Accent4 2 8 3 6" xfId="11120"/>
    <cellStyle name="Accent4 2 8 4" xfId="11121"/>
    <cellStyle name="Accent4 2 8 4 2" xfId="11122"/>
    <cellStyle name="Accent4 2 8 5" xfId="11123"/>
    <cellStyle name="Accent4 2 8 5 2" xfId="11124"/>
    <cellStyle name="Accent4 2 8 6" xfId="11125"/>
    <cellStyle name="Accent4 2 8 6 2" xfId="11126"/>
    <cellStyle name="Accent4 2 8 7" xfId="11127"/>
    <cellStyle name="Accent4 2 8 7 2" xfId="11128"/>
    <cellStyle name="Accent4 2 8 8" xfId="11129"/>
    <cellStyle name="Accent4 2 8 8 2" xfId="11130"/>
    <cellStyle name="Accent4 2 8 9" xfId="11131"/>
    <cellStyle name="Accent4 2 8 9 2" xfId="11132"/>
    <cellStyle name="Accent4 2 9" xfId="11133"/>
    <cellStyle name="Accent4 2 9 2" xfId="11134"/>
    <cellStyle name="Accent4 2 9 2 2" xfId="11135"/>
    <cellStyle name="Accent4 2 9 3" xfId="11136"/>
    <cellStyle name="Accent4 20" xfId="11137"/>
    <cellStyle name="Accent4 20 2" xfId="11138"/>
    <cellStyle name="Accent4 21" xfId="11139"/>
    <cellStyle name="Accent4 21 2" xfId="11140"/>
    <cellStyle name="Accent4 22" xfId="11141"/>
    <cellStyle name="Accent4 22 2" xfId="11142"/>
    <cellStyle name="Accent4 23" xfId="11143"/>
    <cellStyle name="Accent4 23 2" xfId="11144"/>
    <cellStyle name="Accent4 24" xfId="11145"/>
    <cellStyle name="Accent4 24 2" xfId="11146"/>
    <cellStyle name="Accent4 25" xfId="11147"/>
    <cellStyle name="Accent4 25 2" xfId="11148"/>
    <cellStyle name="Accent4 26" xfId="11149"/>
    <cellStyle name="Accent4 26 2" xfId="11150"/>
    <cellStyle name="Accent4 27" xfId="11151"/>
    <cellStyle name="Accent4 27 2" xfId="11152"/>
    <cellStyle name="Accent4 28" xfId="11153"/>
    <cellStyle name="Accent4 28 2" xfId="11154"/>
    <cellStyle name="Accent4 29" xfId="11155"/>
    <cellStyle name="Accent4 29 2" xfId="11156"/>
    <cellStyle name="Accent4 3" xfId="11157"/>
    <cellStyle name="Accent4 3 10" xfId="11158"/>
    <cellStyle name="Accent4 3 10 2" xfId="11159"/>
    <cellStyle name="Accent4 3 11" xfId="11160"/>
    <cellStyle name="Accent4 3 11 2" xfId="11161"/>
    <cellStyle name="Accent4 3 12" xfId="11162"/>
    <cellStyle name="Accent4 3 12 2" xfId="11163"/>
    <cellStyle name="Accent4 3 13" xfId="11164"/>
    <cellStyle name="Accent4 3 13 2" xfId="11165"/>
    <cellStyle name="Accent4 3 14" xfId="11166"/>
    <cellStyle name="Accent4 3 14 2" xfId="11167"/>
    <cellStyle name="Accent4 3 15" xfId="11168"/>
    <cellStyle name="Accent4 3 15 2" xfId="11169"/>
    <cellStyle name="Accent4 3 16" xfId="11170"/>
    <cellStyle name="Accent4 3 16 2" xfId="11171"/>
    <cellStyle name="Accent4 3 17" xfId="11172"/>
    <cellStyle name="Accent4 3 17 2" xfId="11173"/>
    <cellStyle name="Accent4 3 18" xfId="11174"/>
    <cellStyle name="Accent4 3 18 2" xfId="11175"/>
    <cellStyle name="Accent4 3 19" xfId="11176"/>
    <cellStyle name="Accent4 3 19 2" xfId="11177"/>
    <cellStyle name="Accent4 3 2" xfId="11178"/>
    <cellStyle name="Accent4 3 2 2" xfId="11179"/>
    <cellStyle name="Accent4 3 20" xfId="11180"/>
    <cellStyle name="Accent4 3 20 2" xfId="11181"/>
    <cellStyle name="Accent4 3 21" xfId="11182"/>
    <cellStyle name="Accent4 3 21 2" xfId="11183"/>
    <cellStyle name="Accent4 3 22" xfId="11184"/>
    <cellStyle name="Accent4 3 22 2" xfId="11185"/>
    <cellStyle name="Accent4 3 23" xfId="11186"/>
    <cellStyle name="Accent4 3 23 2" xfId="11187"/>
    <cellStyle name="Accent4 3 24" xfId="11188"/>
    <cellStyle name="Accent4 3 24 2" xfId="11189"/>
    <cellStyle name="Accent4 3 25" xfId="11190"/>
    <cellStyle name="Accent4 3 25 2" xfId="11191"/>
    <cellStyle name="Accent4 3 26" xfId="11192"/>
    <cellStyle name="Accent4 3 26 2" xfId="11193"/>
    <cellStyle name="Accent4 3 27" xfId="11194"/>
    <cellStyle name="Accent4 3 27 2" xfId="11195"/>
    <cellStyle name="Accent4 3 28" xfId="11196"/>
    <cellStyle name="Accent4 3 28 2" xfId="11197"/>
    <cellStyle name="Accent4 3 29" xfId="11198"/>
    <cellStyle name="Accent4 3 3" xfId="11199"/>
    <cellStyle name="Accent4 3 3 2" xfId="11200"/>
    <cellStyle name="Accent4 3 30" xfId="11201"/>
    <cellStyle name="Accent4 3 4" xfId="11202"/>
    <cellStyle name="Accent4 3 4 2" xfId="11203"/>
    <cellStyle name="Accent4 3 5" xfId="11204"/>
    <cellStyle name="Accent4 3 5 2" xfId="11205"/>
    <cellStyle name="Accent4 3 6" xfId="11206"/>
    <cellStyle name="Accent4 3 6 2" xfId="11207"/>
    <cellStyle name="Accent4 3 7" xfId="11208"/>
    <cellStyle name="Accent4 3 7 2" xfId="11209"/>
    <cellStyle name="Accent4 3 8" xfId="11210"/>
    <cellStyle name="Accent4 3 8 2" xfId="11211"/>
    <cellStyle name="Accent4 3 9" xfId="11212"/>
    <cellStyle name="Accent4 3 9 2" xfId="11213"/>
    <cellStyle name="Accent4 30" xfId="11214"/>
    <cellStyle name="Accent4 30 2" xfId="11215"/>
    <cellStyle name="Accent4 31" xfId="11216"/>
    <cellStyle name="Accent4 31 2" xfId="11217"/>
    <cellStyle name="Accent4 32" xfId="11218"/>
    <cellStyle name="Accent4 32 2" xfId="11219"/>
    <cellStyle name="Accent4 33" xfId="11220"/>
    <cellStyle name="Accent4 33 2" xfId="11221"/>
    <cellStyle name="Accent4 34" xfId="11222"/>
    <cellStyle name="Accent4 34 2" xfId="11223"/>
    <cellStyle name="Accent4 35" xfId="11224"/>
    <cellStyle name="Accent4 35 2" xfId="11225"/>
    <cellStyle name="Accent4 36" xfId="11226"/>
    <cellStyle name="Accent4 36 2" xfId="11227"/>
    <cellStyle name="Accent4 37" xfId="11228"/>
    <cellStyle name="Accent4 37 2" xfId="11229"/>
    <cellStyle name="Accent4 38" xfId="11230"/>
    <cellStyle name="Accent4 38 2" xfId="11231"/>
    <cellStyle name="Accent4 39" xfId="11232"/>
    <cellStyle name="Accent4 39 2" xfId="11233"/>
    <cellStyle name="Accent4 4" xfId="11234"/>
    <cellStyle name="Accent4 4 10" xfId="11235"/>
    <cellStyle name="Accent4 4 10 2" xfId="11236"/>
    <cellStyle name="Accent4 4 11" xfId="11237"/>
    <cellStyle name="Accent4 4 11 2" xfId="11238"/>
    <cellStyle name="Accent4 4 12" xfId="11239"/>
    <cellStyle name="Accent4 4 12 2" xfId="11240"/>
    <cellStyle name="Accent4 4 13" xfId="11241"/>
    <cellStyle name="Accent4 4 13 2" xfId="11242"/>
    <cellStyle name="Accent4 4 14" xfId="11243"/>
    <cellStyle name="Accent4 4 14 2" xfId="11244"/>
    <cellStyle name="Accent4 4 15" xfId="11245"/>
    <cellStyle name="Accent4 4 15 2" xfId="11246"/>
    <cellStyle name="Accent4 4 16" xfId="11247"/>
    <cellStyle name="Accent4 4 16 2" xfId="11248"/>
    <cellStyle name="Accent4 4 17" xfId="11249"/>
    <cellStyle name="Accent4 4 17 2" xfId="11250"/>
    <cellStyle name="Accent4 4 18" xfId="11251"/>
    <cellStyle name="Accent4 4 18 2" xfId="11252"/>
    <cellStyle name="Accent4 4 19" xfId="11253"/>
    <cellStyle name="Accent4 4 19 2" xfId="11254"/>
    <cellStyle name="Accent4 4 2" xfId="11255"/>
    <cellStyle name="Accent4 4 2 2" xfId="11256"/>
    <cellStyle name="Accent4 4 20" xfId="11257"/>
    <cellStyle name="Accent4 4 20 2" xfId="11258"/>
    <cellStyle name="Accent4 4 21" xfId="11259"/>
    <cellStyle name="Accent4 4 21 2" xfId="11260"/>
    <cellStyle name="Accent4 4 22" xfId="11261"/>
    <cellStyle name="Accent4 4 22 2" xfId="11262"/>
    <cellStyle name="Accent4 4 23" xfId="11263"/>
    <cellStyle name="Accent4 4 23 2" xfId="11264"/>
    <cellStyle name="Accent4 4 24" xfId="11265"/>
    <cellStyle name="Accent4 4 24 2" xfId="11266"/>
    <cellStyle name="Accent4 4 25" xfId="11267"/>
    <cellStyle name="Accent4 4 25 2" xfId="11268"/>
    <cellStyle name="Accent4 4 26" xfId="11269"/>
    <cellStyle name="Accent4 4 26 2" xfId="11270"/>
    <cellStyle name="Accent4 4 27" xfId="11271"/>
    <cellStyle name="Accent4 4 27 2" xfId="11272"/>
    <cellStyle name="Accent4 4 28" xfId="11273"/>
    <cellStyle name="Accent4 4 28 2" xfId="11274"/>
    <cellStyle name="Accent4 4 29" xfId="11275"/>
    <cellStyle name="Accent4 4 3" xfId="11276"/>
    <cellStyle name="Accent4 4 3 2" xfId="11277"/>
    <cellStyle name="Accent4 4 30" xfId="11278"/>
    <cellStyle name="Accent4 4 4" xfId="11279"/>
    <cellStyle name="Accent4 4 4 2" xfId="11280"/>
    <cellStyle name="Accent4 4 5" xfId="11281"/>
    <cellStyle name="Accent4 4 5 2" xfId="11282"/>
    <cellStyle name="Accent4 4 6" xfId="11283"/>
    <cellStyle name="Accent4 4 6 2" xfId="11284"/>
    <cellStyle name="Accent4 4 7" xfId="11285"/>
    <cellStyle name="Accent4 4 7 2" xfId="11286"/>
    <cellStyle name="Accent4 4 8" xfId="11287"/>
    <cellStyle name="Accent4 4 8 2" xfId="11288"/>
    <cellStyle name="Accent4 4 9" xfId="11289"/>
    <cellStyle name="Accent4 4 9 2" xfId="11290"/>
    <cellStyle name="Accent4 40" xfId="11291"/>
    <cellStyle name="Accent4 40 2" xfId="11292"/>
    <cellStyle name="Accent4 41" xfId="11293"/>
    <cellStyle name="Accent4 42" xfId="11294"/>
    <cellStyle name="Accent4 43" xfId="11295"/>
    <cellStyle name="Accent4 44" xfId="11296"/>
    <cellStyle name="Accent4 45" xfId="11297"/>
    <cellStyle name="Accent4 46" xfId="11298"/>
    <cellStyle name="Accent4 47" xfId="11299"/>
    <cellStyle name="Accent4 48" xfId="11300"/>
    <cellStyle name="Accent4 49" xfId="11301"/>
    <cellStyle name="Accent4 5" xfId="11302"/>
    <cellStyle name="Accent4 5 2" xfId="11303"/>
    <cellStyle name="Accent4 50" xfId="11304"/>
    <cellStyle name="Accent4 51" xfId="11305"/>
    <cellStyle name="Accent4 52" xfId="11306"/>
    <cellStyle name="Accent4 53" xfId="11307"/>
    <cellStyle name="Accent4 54" xfId="11308"/>
    <cellStyle name="Accent4 55" xfId="11309"/>
    <cellStyle name="Accent4 56" xfId="11310"/>
    <cellStyle name="Accent4 57" xfId="11311"/>
    <cellStyle name="Accent4 6" xfId="11312"/>
    <cellStyle name="Accent4 6 2" xfId="11313"/>
    <cellStyle name="Accent4 7" xfId="11314"/>
    <cellStyle name="Accent4 7 2" xfId="11315"/>
    <cellStyle name="Accent4 8" xfId="11316"/>
    <cellStyle name="Accent4 8 2" xfId="11317"/>
    <cellStyle name="Accent4 9" xfId="11318"/>
    <cellStyle name="Accent4 9 2" xfId="11319"/>
    <cellStyle name="Accent5" xfId="11320" builtinId="45" customBuiltin="1"/>
    <cellStyle name="Accent5 10" xfId="11321"/>
    <cellStyle name="Accent5 10 2" xfId="11322"/>
    <cellStyle name="Accent5 11" xfId="11323"/>
    <cellStyle name="Accent5 11 2" xfId="11324"/>
    <cellStyle name="Accent5 12" xfId="11325"/>
    <cellStyle name="Accent5 12 2" xfId="11326"/>
    <cellStyle name="Accent5 13" xfId="11327"/>
    <cellStyle name="Accent5 13 2" xfId="11328"/>
    <cellStyle name="Accent5 14" xfId="11329"/>
    <cellStyle name="Accent5 14 2" xfId="11330"/>
    <cellStyle name="Accent5 15" xfId="11331"/>
    <cellStyle name="Accent5 15 2" xfId="11332"/>
    <cellStyle name="Accent5 16" xfId="11333"/>
    <cellStyle name="Accent5 16 2" xfId="11334"/>
    <cellStyle name="Accent5 17" xfId="11335"/>
    <cellStyle name="Accent5 17 2" xfId="11336"/>
    <cellStyle name="Accent5 18" xfId="11337"/>
    <cellStyle name="Accent5 18 2" xfId="11338"/>
    <cellStyle name="Accent5 19" xfId="11339"/>
    <cellStyle name="Accent5 19 2" xfId="11340"/>
    <cellStyle name="Accent5 2" xfId="11341"/>
    <cellStyle name="Accent5 2 10" xfId="11342"/>
    <cellStyle name="Accent5 2 10 2" xfId="11343"/>
    <cellStyle name="Accent5 2 11" xfId="11344"/>
    <cellStyle name="Accent5 2 11 2" xfId="11345"/>
    <cellStyle name="Accent5 2 12" xfId="11346"/>
    <cellStyle name="Accent5 2 12 2" xfId="11347"/>
    <cellStyle name="Accent5 2 13" xfId="11348"/>
    <cellStyle name="Accent5 2 13 2" xfId="11349"/>
    <cellStyle name="Accent5 2 14" xfId="11350"/>
    <cellStyle name="Accent5 2 14 2" xfId="11351"/>
    <cellStyle name="Accent5 2 15" xfId="11352"/>
    <cellStyle name="Accent5 2 15 2" xfId="11353"/>
    <cellStyle name="Accent5 2 16" xfId="11354"/>
    <cellStyle name="Accent5 2 16 2" xfId="11355"/>
    <cellStyle name="Accent5 2 17" xfId="11356"/>
    <cellStyle name="Accent5 2 17 2" xfId="11357"/>
    <cellStyle name="Accent5 2 18" xfId="11358"/>
    <cellStyle name="Accent5 2 18 2" xfId="11359"/>
    <cellStyle name="Accent5 2 19" xfId="11360"/>
    <cellStyle name="Accent5 2 19 2" xfId="11361"/>
    <cellStyle name="Accent5 2 2" xfId="11362"/>
    <cellStyle name="Accent5 2 2 2" xfId="11363"/>
    <cellStyle name="Accent5 2 20" xfId="11364"/>
    <cellStyle name="Accent5 2 20 2" xfId="11365"/>
    <cellStyle name="Accent5 2 21" xfId="11366"/>
    <cellStyle name="Accent5 2 21 2" xfId="11367"/>
    <cellStyle name="Accent5 2 22" xfId="11368"/>
    <cellStyle name="Accent5 2 22 2" xfId="11369"/>
    <cellStyle name="Accent5 2 23" xfId="11370"/>
    <cellStyle name="Accent5 2 23 2" xfId="11371"/>
    <cellStyle name="Accent5 2 24" xfId="11372"/>
    <cellStyle name="Accent5 2 24 2" xfId="11373"/>
    <cellStyle name="Accent5 2 25" xfId="11374"/>
    <cellStyle name="Accent5 2 25 2" xfId="11375"/>
    <cellStyle name="Accent5 2 26" xfId="11376"/>
    <cellStyle name="Accent5 2 26 2" xfId="11377"/>
    <cellStyle name="Accent5 2 27" xfId="11378"/>
    <cellStyle name="Accent5 2 27 2" xfId="11379"/>
    <cellStyle name="Accent5 2 28" xfId="11380"/>
    <cellStyle name="Accent5 2 28 2" xfId="11381"/>
    <cellStyle name="Accent5 2 29" xfId="11382"/>
    <cellStyle name="Accent5 2 3" xfId="11383"/>
    <cellStyle name="Accent5 2 3 2" xfId="11384"/>
    <cellStyle name="Accent5 2 30" xfId="11385"/>
    <cellStyle name="Accent5 2 31" xfId="11386"/>
    <cellStyle name="Accent5 2 4" xfId="11387"/>
    <cellStyle name="Accent5 2 4 2" xfId="11388"/>
    <cellStyle name="Accent5 2 5" xfId="11389"/>
    <cellStyle name="Accent5 2 5 2" xfId="11390"/>
    <cellStyle name="Accent5 2 6" xfId="11391"/>
    <cellStyle name="Accent5 2 6 2" xfId="11392"/>
    <cellStyle name="Accent5 2 7" xfId="11393"/>
    <cellStyle name="Accent5 2 7 2" xfId="11394"/>
    <cellStyle name="Accent5 2 8" xfId="11395"/>
    <cellStyle name="Accent5 2 8 2" xfId="11396"/>
    <cellStyle name="Accent5 2 9" xfId="11397"/>
    <cellStyle name="Accent5 2 9 2" xfId="11398"/>
    <cellStyle name="Accent5 20" xfId="11399"/>
    <cellStyle name="Accent5 20 2" xfId="11400"/>
    <cellStyle name="Accent5 21" xfId="11401"/>
    <cellStyle name="Accent5 21 2" xfId="11402"/>
    <cellStyle name="Accent5 22" xfId="11403"/>
    <cellStyle name="Accent5 22 2" xfId="11404"/>
    <cellStyle name="Accent5 23" xfId="11405"/>
    <cellStyle name="Accent5 23 2" xfId="11406"/>
    <cellStyle name="Accent5 24" xfId="11407"/>
    <cellStyle name="Accent5 24 2" xfId="11408"/>
    <cellStyle name="Accent5 25" xfId="11409"/>
    <cellStyle name="Accent5 25 2" xfId="11410"/>
    <cellStyle name="Accent5 26" xfId="11411"/>
    <cellStyle name="Accent5 26 2" xfId="11412"/>
    <cellStyle name="Accent5 27" xfId="11413"/>
    <cellStyle name="Accent5 27 2" xfId="11414"/>
    <cellStyle name="Accent5 28" xfId="11415"/>
    <cellStyle name="Accent5 28 2" xfId="11416"/>
    <cellStyle name="Accent5 29" xfId="11417"/>
    <cellStyle name="Accent5 29 2" xfId="11418"/>
    <cellStyle name="Accent5 3" xfId="11419"/>
    <cellStyle name="Accent5 3 10" xfId="11420"/>
    <cellStyle name="Accent5 3 10 2" xfId="11421"/>
    <cellStyle name="Accent5 3 11" xfId="11422"/>
    <cellStyle name="Accent5 3 11 2" xfId="11423"/>
    <cellStyle name="Accent5 3 12" xfId="11424"/>
    <cellStyle name="Accent5 3 12 2" xfId="11425"/>
    <cellStyle name="Accent5 3 13" xfId="11426"/>
    <cellStyle name="Accent5 3 13 2" xfId="11427"/>
    <cellStyle name="Accent5 3 14" xfId="11428"/>
    <cellStyle name="Accent5 3 14 2" xfId="11429"/>
    <cellStyle name="Accent5 3 15" xfId="11430"/>
    <cellStyle name="Accent5 3 15 2" xfId="11431"/>
    <cellStyle name="Accent5 3 16" xfId="11432"/>
    <cellStyle name="Accent5 3 16 2" xfId="11433"/>
    <cellStyle name="Accent5 3 17" xfId="11434"/>
    <cellStyle name="Accent5 3 17 2" xfId="11435"/>
    <cellStyle name="Accent5 3 18" xfId="11436"/>
    <cellStyle name="Accent5 3 18 2" xfId="11437"/>
    <cellStyle name="Accent5 3 19" xfId="11438"/>
    <cellStyle name="Accent5 3 19 2" xfId="11439"/>
    <cellStyle name="Accent5 3 2" xfId="11440"/>
    <cellStyle name="Accent5 3 2 2" xfId="11441"/>
    <cellStyle name="Accent5 3 20" xfId="11442"/>
    <cellStyle name="Accent5 3 20 2" xfId="11443"/>
    <cellStyle name="Accent5 3 21" xfId="11444"/>
    <cellStyle name="Accent5 3 21 2" xfId="11445"/>
    <cellStyle name="Accent5 3 22" xfId="11446"/>
    <cellStyle name="Accent5 3 22 2" xfId="11447"/>
    <cellStyle name="Accent5 3 23" xfId="11448"/>
    <cellStyle name="Accent5 3 23 2" xfId="11449"/>
    <cellStyle name="Accent5 3 24" xfId="11450"/>
    <cellStyle name="Accent5 3 24 2" xfId="11451"/>
    <cellStyle name="Accent5 3 25" xfId="11452"/>
    <cellStyle name="Accent5 3 25 2" xfId="11453"/>
    <cellStyle name="Accent5 3 26" xfId="11454"/>
    <cellStyle name="Accent5 3 26 2" xfId="11455"/>
    <cellStyle name="Accent5 3 27" xfId="11456"/>
    <cellStyle name="Accent5 3 27 2" xfId="11457"/>
    <cellStyle name="Accent5 3 28" xfId="11458"/>
    <cellStyle name="Accent5 3 28 2" xfId="11459"/>
    <cellStyle name="Accent5 3 29" xfId="11460"/>
    <cellStyle name="Accent5 3 3" xfId="11461"/>
    <cellStyle name="Accent5 3 3 2" xfId="11462"/>
    <cellStyle name="Accent5 3 30" xfId="11463"/>
    <cellStyle name="Accent5 3 4" xfId="11464"/>
    <cellStyle name="Accent5 3 4 2" xfId="11465"/>
    <cellStyle name="Accent5 3 5" xfId="11466"/>
    <cellStyle name="Accent5 3 5 2" xfId="11467"/>
    <cellStyle name="Accent5 3 6" xfId="11468"/>
    <cellStyle name="Accent5 3 6 2" xfId="11469"/>
    <cellStyle name="Accent5 3 7" xfId="11470"/>
    <cellStyle name="Accent5 3 7 2" xfId="11471"/>
    <cellStyle name="Accent5 3 8" xfId="11472"/>
    <cellStyle name="Accent5 3 8 2" xfId="11473"/>
    <cellStyle name="Accent5 3 9" xfId="11474"/>
    <cellStyle name="Accent5 3 9 2" xfId="11475"/>
    <cellStyle name="Accent5 30" xfId="11476"/>
    <cellStyle name="Accent5 30 2" xfId="11477"/>
    <cellStyle name="Accent5 31" xfId="11478"/>
    <cellStyle name="Accent5 31 2" xfId="11479"/>
    <cellStyle name="Accent5 32" xfId="11480"/>
    <cellStyle name="Accent5 32 2" xfId="11481"/>
    <cellStyle name="Accent5 33" xfId="11482"/>
    <cellStyle name="Accent5 33 2" xfId="11483"/>
    <cellStyle name="Accent5 34" xfId="11484"/>
    <cellStyle name="Accent5 34 2" xfId="11485"/>
    <cellStyle name="Accent5 35" xfId="11486"/>
    <cellStyle name="Accent5 35 2" xfId="11487"/>
    <cellStyle name="Accent5 36" xfId="11488"/>
    <cellStyle name="Accent5 36 2" xfId="11489"/>
    <cellStyle name="Accent5 37" xfId="11490"/>
    <cellStyle name="Accent5 37 2" xfId="11491"/>
    <cellStyle name="Accent5 38" xfId="11492"/>
    <cellStyle name="Accent5 38 2" xfId="11493"/>
    <cellStyle name="Accent5 39" xfId="11494"/>
    <cellStyle name="Accent5 39 2" xfId="11495"/>
    <cellStyle name="Accent5 4" xfId="11496"/>
    <cellStyle name="Accent5 4 10" xfId="11497"/>
    <cellStyle name="Accent5 4 10 2" xfId="11498"/>
    <cellStyle name="Accent5 4 11" xfId="11499"/>
    <cellStyle name="Accent5 4 11 2" xfId="11500"/>
    <cellStyle name="Accent5 4 12" xfId="11501"/>
    <cellStyle name="Accent5 4 12 2" xfId="11502"/>
    <cellStyle name="Accent5 4 13" xfId="11503"/>
    <cellStyle name="Accent5 4 13 2" xfId="11504"/>
    <cellStyle name="Accent5 4 14" xfId="11505"/>
    <cellStyle name="Accent5 4 14 2" xfId="11506"/>
    <cellStyle name="Accent5 4 15" xfId="11507"/>
    <cellStyle name="Accent5 4 15 2" xfId="11508"/>
    <cellStyle name="Accent5 4 16" xfId="11509"/>
    <cellStyle name="Accent5 4 16 2" xfId="11510"/>
    <cellStyle name="Accent5 4 17" xfId="11511"/>
    <cellStyle name="Accent5 4 17 2" xfId="11512"/>
    <cellStyle name="Accent5 4 18" xfId="11513"/>
    <cellStyle name="Accent5 4 18 2" xfId="11514"/>
    <cellStyle name="Accent5 4 19" xfId="11515"/>
    <cellStyle name="Accent5 4 19 2" xfId="11516"/>
    <cellStyle name="Accent5 4 2" xfId="11517"/>
    <cellStyle name="Accent5 4 2 2" xfId="11518"/>
    <cellStyle name="Accent5 4 20" xfId="11519"/>
    <cellStyle name="Accent5 4 20 2" xfId="11520"/>
    <cellStyle name="Accent5 4 21" xfId="11521"/>
    <cellStyle name="Accent5 4 21 2" xfId="11522"/>
    <cellStyle name="Accent5 4 22" xfId="11523"/>
    <cellStyle name="Accent5 4 22 2" xfId="11524"/>
    <cellStyle name="Accent5 4 23" xfId="11525"/>
    <cellStyle name="Accent5 4 23 2" xfId="11526"/>
    <cellStyle name="Accent5 4 24" xfId="11527"/>
    <cellStyle name="Accent5 4 24 2" xfId="11528"/>
    <cellStyle name="Accent5 4 25" xfId="11529"/>
    <cellStyle name="Accent5 4 25 2" xfId="11530"/>
    <cellStyle name="Accent5 4 26" xfId="11531"/>
    <cellStyle name="Accent5 4 26 2" xfId="11532"/>
    <cellStyle name="Accent5 4 27" xfId="11533"/>
    <cellStyle name="Accent5 4 27 2" xfId="11534"/>
    <cellStyle name="Accent5 4 28" xfId="11535"/>
    <cellStyle name="Accent5 4 28 2" xfId="11536"/>
    <cellStyle name="Accent5 4 29" xfId="11537"/>
    <cellStyle name="Accent5 4 3" xfId="11538"/>
    <cellStyle name="Accent5 4 3 2" xfId="11539"/>
    <cellStyle name="Accent5 4 30" xfId="11540"/>
    <cellStyle name="Accent5 4 4" xfId="11541"/>
    <cellStyle name="Accent5 4 4 2" xfId="11542"/>
    <cellStyle name="Accent5 4 5" xfId="11543"/>
    <cellStyle name="Accent5 4 5 2" xfId="11544"/>
    <cellStyle name="Accent5 4 6" xfId="11545"/>
    <cellStyle name="Accent5 4 6 2" xfId="11546"/>
    <cellStyle name="Accent5 4 7" xfId="11547"/>
    <cellStyle name="Accent5 4 7 2" xfId="11548"/>
    <cellStyle name="Accent5 4 8" xfId="11549"/>
    <cellStyle name="Accent5 4 8 2" xfId="11550"/>
    <cellStyle name="Accent5 4 9" xfId="11551"/>
    <cellStyle name="Accent5 4 9 2" xfId="11552"/>
    <cellStyle name="Accent5 40" xfId="11553"/>
    <cellStyle name="Accent5 40 2" xfId="11554"/>
    <cellStyle name="Accent5 41" xfId="11555"/>
    <cellStyle name="Accent5 42" xfId="11556"/>
    <cellStyle name="Accent5 43" xfId="11557"/>
    <cellStyle name="Accent5 44" xfId="11558"/>
    <cellStyle name="Accent5 45" xfId="11559"/>
    <cellStyle name="Accent5 46" xfId="11560"/>
    <cellStyle name="Accent5 47" xfId="11561"/>
    <cellStyle name="Accent5 48" xfId="11562"/>
    <cellStyle name="Accent5 49" xfId="11563"/>
    <cellStyle name="Accent5 5" xfId="11564"/>
    <cellStyle name="Accent5 5 2" xfId="11565"/>
    <cellStyle name="Accent5 50" xfId="11566"/>
    <cellStyle name="Accent5 51" xfId="11567"/>
    <cellStyle name="Accent5 52" xfId="11568"/>
    <cellStyle name="Accent5 53" xfId="11569"/>
    <cellStyle name="Accent5 54" xfId="11570"/>
    <cellStyle name="Accent5 55" xfId="11571"/>
    <cellStyle name="Accent5 56" xfId="11572"/>
    <cellStyle name="Accent5 57" xfId="11573"/>
    <cellStyle name="Accent5 6" xfId="11574"/>
    <cellStyle name="Accent5 6 2" xfId="11575"/>
    <cellStyle name="Accent5 7" xfId="11576"/>
    <cellStyle name="Accent5 7 2" xfId="11577"/>
    <cellStyle name="Accent5 8" xfId="11578"/>
    <cellStyle name="Accent5 8 2" xfId="11579"/>
    <cellStyle name="Accent5 9" xfId="11580"/>
    <cellStyle name="Accent5 9 2" xfId="11581"/>
    <cellStyle name="Accent6" xfId="11582" builtinId="49" customBuiltin="1"/>
    <cellStyle name="Accent6 10" xfId="11583"/>
    <cellStyle name="Accent6 10 2" xfId="11584"/>
    <cellStyle name="Accent6 11" xfId="11585"/>
    <cellStyle name="Accent6 11 2" xfId="11586"/>
    <cellStyle name="Accent6 12" xfId="11587"/>
    <cellStyle name="Accent6 12 2" xfId="11588"/>
    <cellStyle name="Accent6 13" xfId="11589"/>
    <cellStyle name="Accent6 13 2" xfId="11590"/>
    <cellStyle name="Accent6 14" xfId="11591"/>
    <cellStyle name="Accent6 14 2" xfId="11592"/>
    <cellStyle name="Accent6 15" xfId="11593"/>
    <cellStyle name="Accent6 15 2" xfId="11594"/>
    <cellStyle name="Accent6 16" xfId="11595"/>
    <cellStyle name="Accent6 16 2" xfId="11596"/>
    <cellStyle name="Accent6 17" xfId="11597"/>
    <cellStyle name="Accent6 17 2" xfId="11598"/>
    <cellStyle name="Accent6 18" xfId="11599"/>
    <cellStyle name="Accent6 18 2" xfId="11600"/>
    <cellStyle name="Accent6 19" xfId="11601"/>
    <cellStyle name="Accent6 19 2" xfId="11602"/>
    <cellStyle name="Accent6 2" xfId="11603"/>
    <cellStyle name="Accent6 2 10" xfId="11604"/>
    <cellStyle name="Accent6 2 10 2" xfId="11605"/>
    <cellStyle name="Accent6 2 11" xfId="11606"/>
    <cellStyle name="Accent6 2 11 2" xfId="11607"/>
    <cellStyle name="Accent6 2 12" xfId="11608"/>
    <cellStyle name="Accent6 2 12 2" xfId="11609"/>
    <cellStyle name="Accent6 2 13" xfId="11610"/>
    <cellStyle name="Accent6 2 13 2" xfId="11611"/>
    <cellStyle name="Accent6 2 14" xfId="11612"/>
    <cellStyle name="Accent6 2 14 2" xfId="11613"/>
    <cellStyle name="Accent6 2 15" xfId="11614"/>
    <cellStyle name="Accent6 2 15 2" xfId="11615"/>
    <cellStyle name="Accent6 2 16" xfId="11616"/>
    <cellStyle name="Accent6 2 16 2" xfId="11617"/>
    <cellStyle name="Accent6 2 17" xfId="11618"/>
    <cellStyle name="Accent6 2 17 2" xfId="11619"/>
    <cellStyle name="Accent6 2 18" xfId="11620"/>
    <cellStyle name="Accent6 2 18 2" xfId="11621"/>
    <cellStyle name="Accent6 2 19" xfId="11622"/>
    <cellStyle name="Accent6 2 19 2" xfId="11623"/>
    <cellStyle name="Accent6 2 2" xfId="11624"/>
    <cellStyle name="Accent6 2 2 2" xfId="11625"/>
    <cellStyle name="Accent6 2 20" xfId="11626"/>
    <cellStyle name="Accent6 2 20 2" xfId="11627"/>
    <cellStyle name="Accent6 2 21" xfId="11628"/>
    <cellStyle name="Accent6 2 21 2" xfId="11629"/>
    <cellStyle name="Accent6 2 22" xfId="11630"/>
    <cellStyle name="Accent6 2 22 2" xfId="11631"/>
    <cellStyle name="Accent6 2 23" xfId="11632"/>
    <cellStyle name="Accent6 2 23 2" xfId="11633"/>
    <cellStyle name="Accent6 2 24" xfId="11634"/>
    <cellStyle name="Accent6 2 24 2" xfId="11635"/>
    <cellStyle name="Accent6 2 25" xfId="11636"/>
    <cellStyle name="Accent6 2 25 2" xfId="11637"/>
    <cellStyle name="Accent6 2 26" xfId="11638"/>
    <cellStyle name="Accent6 2 26 2" xfId="11639"/>
    <cellStyle name="Accent6 2 27" xfId="11640"/>
    <cellStyle name="Accent6 2 27 2" xfId="11641"/>
    <cellStyle name="Accent6 2 28" xfId="11642"/>
    <cellStyle name="Accent6 2 28 2" xfId="11643"/>
    <cellStyle name="Accent6 2 29" xfId="11644"/>
    <cellStyle name="Accent6 2 3" xfId="11645"/>
    <cellStyle name="Accent6 2 3 2" xfId="11646"/>
    <cellStyle name="Accent6 2 30" xfId="11647"/>
    <cellStyle name="Accent6 2 31" xfId="11648"/>
    <cellStyle name="Accent6 2 4" xfId="11649"/>
    <cellStyle name="Accent6 2 4 2" xfId="11650"/>
    <cellStyle name="Accent6 2 5" xfId="11651"/>
    <cellStyle name="Accent6 2 5 2" xfId="11652"/>
    <cellStyle name="Accent6 2 6" xfId="11653"/>
    <cellStyle name="Accent6 2 6 2" xfId="11654"/>
    <cellStyle name="Accent6 2 7" xfId="11655"/>
    <cellStyle name="Accent6 2 7 2" xfId="11656"/>
    <cellStyle name="Accent6 2 8" xfId="11657"/>
    <cellStyle name="Accent6 2 8 2" xfId="11658"/>
    <cellStyle name="Accent6 2 9" xfId="11659"/>
    <cellStyle name="Accent6 2 9 2" xfId="11660"/>
    <cellStyle name="Accent6 20" xfId="11661"/>
    <cellStyle name="Accent6 20 2" xfId="11662"/>
    <cellStyle name="Accent6 21" xfId="11663"/>
    <cellStyle name="Accent6 21 2" xfId="11664"/>
    <cellStyle name="Accent6 22" xfId="11665"/>
    <cellStyle name="Accent6 22 2" xfId="11666"/>
    <cellStyle name="Accent6 23" xfId="11667"/>
    <cellStyle name="Accent6 23 2" xfId="11668"/>
    <cellStyle name="Accent6 24" xfId="11669"/>
    <cellStyle name="Accent6 24 2" xfId="11670"/>
    <cellStyle name="Accent6 25" xfId="11671"/>
    <cellStyle name="Accent6 25 2" xfId="11672"/>
    <cellStyle name="Accent6 26" xfId="11673"/>
    <cellStyle name="Accent6 26 2" xfId="11674"/>
    <cellStyle name="Accent6 27" xfId="11675"/>
    <cellStyle name="Accent6 27 2" xfId="11676"/>
    <cellStyle name="Accent6 28" xfId="11677"/>
    <cellStyle name="Accent6 28 2" xfId="11678"/>
    <cellStyle name="Accent6 29" xfId="11679"/>
    <cellStyle name="Accent6 29 2" xfId="11680"/>
    <cellStyle name="Accent6 3" xfId="11681"/>
    <cellStyle name="Accent6 3 10" xfId="11682"/>
    <cellStyle name="Accent6 3 10 2" xfId="11683"/>
    <cellStyle name="Accent6 3 11" xfId="11684"/>
    <cellStyle name="Accent6 3 11 2" xfId="11685"/>
    <cellStyle name="Accent6 3 12" xfId="11686"/>
    <cellStyle name="Accent6 3 12 2" xfId="11687"/>
    <cellStyle name="Accent6 3 13" xfId="11688"/>
    <cellStyle name="Accent6 3 13 2" xfId="11689"/>
    <cellStyle name="Accent6 3 14" xfId="11690"/>
    <cellStyle name="Accent6 3 14 2" xfId="11691"/>
    <cellStyle name="Accent6 3 15" xfId="11692"/>
    <cellStyle name="Accent6 3 15 2" xfId="11693"/>
    <cellStyle name="Accent6 3 16" xfId="11694"/>
    <cellStyle name="Accent6 3 16 2" xfId="11695"/>
    <cellStyle name="Accent6 3 17" xfId="11696"/>
    <cellStyle name="Accent6 3 17 2" xfId="11697"/>
    <cellStyle name="Accent6 3 18" xfId="11698"/>
    <cellStyle name="Accent6 3 18 2" xfId="11699"/>
    <cellStyle name="Accent6 3 19" xfId="11700"/>
    <cellStyle name="Accent6 3 19 2" xfId="11701"/>
    <cellStyle name="Accent6 3 2" xfId="11702"/>
    <cellStyle name="Accent6 3 2 2" xfId="11703"/>
    <cellStyle name="Accent6 3 20" xfId="11704"/>
    <cellStyle name="Accent6 3 20 2" xfId="11705"/>
    <cellStyle name="Accent6 3 21" xfId="11706"/>
    <cellStyle name="Accent6 3 21 2" xfId="11707"/>
    <cellStyle name="Accent6 3 22" xfId="11708"/>
    <cellStyle name="Accent6 3 22 2" xfId="11709"/>
    <cellStyle name="Accent6 3 23" xfId="11710"/>
    <cellStyle name="Accent6 3 23 2" xfId="11711"/>
    <cellStyle name="Accent6 3 24" xfId="11712"/>
    <cellStyle name="Accent6 3 24 2" xfId="11713"/>
    <cellStyle name="Accent6 3 25" xfId="11714"/>
    <cellStyle name="Accent6 3 25 2" xfId="11715"/>
    <cellStyle name="Accent6 3 26" xfId="11716"/>
    <cellStyle name="Accent6 3 26 2" xfId="11717"/>
    <cellStyle name="Accent6 3 27" xfId="11718"/>
    <cellStyle name="Accent6 3 27 2" xfId="11719"/>
    <cellStyle name="Accent6 3 28" xfId="11720"/>
    <cellStyle name="Accent6 3 28 2" xfId="11721"/>
    <cellStyle name="Accent6 3 29" xfId="11722"/>
    <cellStyle name="Accent6 3 3" xfId="11723"/>
    <cellStyle name="Accent6 3 3 2" xfId="11724"/>
    <cellStyle name="Accent6 3 30" xfId="11725"/>
    <cellStyle name="Accent6 3 4" xfId="11726"/>
    <cellStyle name="Accent6 3 4 2" xfId="11727"/>
    <cellStyle name="Accent6 3 5" xfId="11728"/>
    <cellStyle name="Accent6 3 5 2" xfId="11729"/>
    <cellStyle name="Accent6 3 6" xfId="11730"/>
    <cellStyle name="Accent6 3 6 2" xfId="11731"/>
    <cellStyle name="Accent6 3 7" xfId="11732"/>
    <cellStyle name="Accent6 3 7 2" xfId="11733"/>
    <cellStyle name="Accent6 3 8" xfId="11734"/>
    <cellStyle name="Accent6 3 8 2" xfId="11735"/>
    <cellStyle name="Accent6 3 9" xfId="11736"/>
    <cellStyle name="Accent6 3 9 2" xfId="11737"/>
    <cellStyle name="Accent6 30" xfId="11738"/>
    <cellStyle name="Accent6 30 2" xfId="11739"/>
    <cellStyle name="Accent6 31" xfId="11740"/>
    <cellStyle name="Accent6 31 2" xfId="11741"/>
    <cellStyle name="Accent6 32" xfId="11742"/>
    <cellStyle name="Accent6 32 2" xfId="11743"/>
    <cellStyle name="Accent6 33" xfId="11744"/>
    <cellStyle name="Accent6 33 2" xfId="11745"/>
    <cellStyle name="Accent6 34" xfId="11746"/>
    <cellStyle name="Accent6 34 2" xfId="11747"/>
    <cellStyle name="Accent6 35" xfId="11748"/>
    <cellStyle name="Accent6 35 2" xfId="11749"/>
    <cellStyle name="Accent6 36" xfId="11750"/>
    <cellStyle name="Accent6 36 2" xfId="11751"/>
    <cellStyle name="Accent6 37" xfId="11752"/>
    <cellStyle name="Accent6 37 2" xfId="11753"/>
    <cellStyle name="Accent6 38" xfId="11754"/>
    <cellStyle name="Accent6 38 2" xfId="11755"/>
    <cellStyle name="Accent6 39" xfId="11756"/>
    <cellStyle name="Accent6 39 2" xfId="11757"/>
    <cellStyle name="Accent6 4" xfId="11758"/>
    <cellStyle name="Accent6 4 10" xfId="11759"/>
    <cellStyle name="Accent6 4 10 2" xfId="11760"/>
    <cellStyle name="Accent6 4 11" xfId="11761"/>
    <cellStyle name="Accent6 4 11 2" xfId="11762"/>
    <cellStyle name="Accent6 4 12" xfId="11763"/>
    <cellStyle name="Accent6 4 12 2" xfId="11764"/>
    <cellStyle name="Accent6 4 13" xfId="11765"/>
    <cellStyle name="Accent6 4 13 2" xfId="11766"/>
    <cellStyle name="Accent6 4 14" xfId="11767"/>
    <cellStyle name="Accent6 4 14 2" xfId="11768"/>
    <cellStyle name="Accent6 4 15" xfId="11769"/>
    <cellStyle name="Accent6 4 15 2" xfId="11770"/>
    <cellStyle name="Accent6 4 16" xfId="11771"/>
    <cellStyle name="Accent6 4 16 2" xfId="11772"/>
    <cellStyle name="Accent6 4 17" xfId="11773"/>
    <cellStyle name="Accent6 4 17 2" xfId="11774"/>
    <cellStyle name="Accent6 4 18" xfId="11775"/>
    <cellStyle name="Accent6 4 18 2" xfId="11776"/>
    <cellStyle name="Accent6 4 19" xfId="11777"/>
    <cellStyle name="Accent6 4 19 2" xfId="11778"/>
    <cellStyle name="Accent6 4 2" xfId="11779"/>
    <cellStyle name="Accent6 4 2 2" xfId="11780"/>
    <cellStyle name="Accent6 4 20" xfId="11781"/>
    <cellStyle name="Accent6 4 20 2" xfId="11782"/>
    <cellStyle name="Accent6 4 21" xfId="11783"/>
    <cellStyle name="Accent6 4 21 2" xfId="11784"/>
    <cellStyle name="Accent6 4 22" xfId="11785"/>
    <cellStyle name="Accent6 4 22 2" xfId="11786"/>
    <cellStyle name="Accent6 4 23" xfId="11787"/>
    <cellStyle name="Accent6 4 23 2" xfId="11788"/>
    <cellStyle name="Accent6 4 24" xfId="11789"/>
    <cellStyle name="Accent6 4 24 2" xfId="11790"/>
    <cellStyle name="Accent6 4 25" xfId="11791"/>
    <cellStyle name="Accent6 4 25 2" xfId="11792"/>
    <cellStyle name="Accent6 4 26" xfId="11793"/>
    <cellStyle name="Accent6 4 26 2" xfId="11794"/>
    <cellStyle name="Accent6 4 27" xfId="11795"/>
    <cellStyle name="Accent6 4 27 2" xfId="11796"/>
    <cellStyle name="Accent6 4 28" xfId="11797"/>
    <cellStyle name="Accent6 4 28 2" xfId="11798"/>
    <cellStyle name="Accent6 4 29" xfId="11799"/>
    <cellStyle name="Accent6 4 3" xfId="11800"/>
    <cellStyle name="Accent6 4 3 2" xfId="11801"/>
    <cellStyle name="Accent6 4 30" xfId="11802"/>
    <cellStyle name="Accent6 4 4" xfId="11803"/>
    <cellStyle name="Accent6 4 4 2" xfId="11804"/>
    <cellStyle name="Accent6 4 5" xfId="11805"/>
    <cellStyle name="Accent6 4 5 2" xfId="11806"/>
    <cellStyle name="Accent6 4 6" xfId="11807"/>
    <cellStyle name="Accent6 4 6 2" xfId="11808"/>
    <cellStyle name="Accent6 4 7" xfId="11809"/>
    <cellStyle name="Accent6 4 7 2" xfId="11810"/>
    <cellStyle name="Accent6 4 8" xfId="11811"/>
    <cellStyle name="Accent6 4 8 2" xfId="11812"/>
    <cellStyle name="Accent6 4 9" xfId="11813"/>
    <cellStyle name="Accent6 4 9 2" xfId="11814"/>
    <cellStyle name="Accent6 40" xfId="11815"/>
    <cellStyle name="Accent6 40 2" xfId="11816"/>
    <cellStyle name="Accent6 41" xfId="11817"/>
    <cellStyle name="Accent6 42" xfId="11818"/>
    <cellStyle name="Accent6 43" xfId="11819"/>
    <cellStyle name="Accent6 44" xfId="11820"/>
    <cellStyle name="Accent6 45" xfId="11821"/>
    <cellStyle name="Accent6 46" xfId="11822"/>
    <cellStyle name="Accent6 47" xfId="11823"/>
    <cellStyle name="Accent6 48" xfId="11824"/>
    <cellStyle name="Accent6 49" xfId="11825"/>
    <cellStyle name="Accent6 5" xfId="11826"/>
    <cellStyle name="Accent6 5 2" xfId="11827"/>
    <cellStyle name="Accent6 50" xfId="11828"/>
    <cellStyle name="Accent6 51" xfId="11829"/>
    <cellStyle name="Accent6 52" xfId="11830"/>
    <cellStyle name="Accent6 53" xfId="11831"/>
    <cellStyle name="Accent6 54" xfId="11832"/>
    <cellStyle name="Accent6 55" xfId="11833"/>
    <cellStyle name="Accent6 56" xfId="11834"/>
    <cellStyle name="Accent6 57" xfId="11835"/>
    <cellStyle name="Accent6 6" xfId="11836"/>
    <cellStyle name="Accent6 6 2" xfId="11837"/>
    <cellStyle name="Accent6 7" xfId="11838"/>
    <cellStyle name="Accent6 7 2" xfId="11839"/>
    <cellStyle name="Accent6 8" xfId="11840"/>
    <cellStyle name="Accent6 8 2" xfId="11841"/>
    <cellStyle name="Accent6 9" xfId="11842"/>
    <cellStyle name="Accent6 9 2" xfId="11843"/>
    <cellStyle name="Bad" xfId="11844" builtinId="27" customBuiltin="1"/>
    <cellStyle name="Bad 10" xfId="11845"/>
    <cellStyle name="Bad 10 2" xfId="11846"/>
    <cellStyle name="Bad 11" xfId="11847"/>
    <cellStyle name="Bad 11 2" xfId="11848"/>
    <cellStyle name="Bad 12" xfId="11849"/>
    <cellStyle name="Bad 12 2" xfId="11850"/>
    <cellStyle name="Bad 13" xfId="11851"/>
    <cellStyle name="Bad 13 2" xfId="11852"/>
    <cellStyle name="Bad 14" xfId="11853"/>
    <cellStyle name="Bad 14 2" xfId="11854"/>
    <cellStyle name="Bad 15" xfId="11855"/>
    <cellStyle name="Bad 15 2" xfId="11856"/>
    <cellStyle name="Bad 16" xfId="11857"/>
    <cellStyle name="Bad 16 2" xfId="11858"/>
    <cellStyle name="Bad 17" xfId="11859"/>
    <cellStyle name="Bad 17 2" xfId="11860"/>
    <cellStyle name="Bad 18" xfId="11861"/>
    <cellStyle name="Bad 18 2" xfId="11862"/>
    <cellStyle name="Bad 19" xfId="11863"/>
    <cellStyle name="Bad 19 2" xfId="11864"/>
    <cellStyle name="Bad 2" xfId="11865"/>
    <cellStyle name="Bad 2 10" xfId="11866"/>
    <cellStyle name="Bad 2 10 2" xfId="11867"/>
    <cellStyle name="Bad 2 11" xfId="11868"/>
    <cellStyle name="Bad 2 11 2" xfId="11869"/>
    <cellStyle name="Bad 2 12" xfId="11870"/>
    <cellStyle name="Bad 2 12 2" xfId="11871"/>
    <cellStyle name="Bad 2 13" xfId="11872"/>
    <cellStyle name="Bad 2 13 2" xfId="11873"/>
    <cellStyle name="Bad 2 14" xfId="11874"/>
    <cellStyle name="Bad 2 14 2" xfId="11875"/>
    <cellStyle name="Bad 2 15" xfId="11876"/>
    <cellStyle name="Bad 2 15 2" xfId="11877"/>
    <cellStyle name="Bad 2 16" xfId="11878"/>
    <cellStyle name="Bad 2 16 2" xfId="11879"/>
    <cellStyle name="Bad 2 17" xfId="11880"/>
    <cellStyle name="Bad 2 17 2" xfId="11881"/>
    <cellStyle name="Bad 2 18" xfId="11882"/>
    <cellStyle name="Bad 2 18 2" xfId="11883"/>
    <cellStyle name="Bad 2 19" xfId="11884"/>
    <cellStyle name="Bad 2 19 2" xfId="11885"/>
    <cellStyle name="Bad 2 2" xfId="11886"/>
    <cellStyle name="Bad 2 2 2" xfId="11887"/>
    <cellStyle name="Bad 2 20" xfId="11888"/>
    <cellStyle name="Bad 2 20 2" xfId="11889"/>
    <cellStyle name="Bad 2 21" xfId="11890"/>
    <cellStyle name="Bad 2 21 2" xfId="11891"/>
    <cellStyle name="Bad 2 22" xfId="11892"/>
    <cellStyle name="Bad 2 22 2" xfId="11893"/>
    <cellStyle name="Bad 2 23" xfId="11894"/>
    <cellStyle name="Bad 2 23 2" xfId="11895"/>
    <cellStyle name="Bad 2 24" xfId="11896"/>
    <cellStyle name="Bad 2 24 2" xfId="11897"/>
    <cellStyle name="Bad 2 25" xfId="11898"/>
    <cellStyle name="Bad 2 25 2" xfId="11899"/>
    <cellStyle name="Bad 2 26" xfId="11900"/>
    <cellStyle name="Bad 2 26 2" xfId="11901"/>
    <cellStyle name="Bad 2 27" xfId="11902"/>
    <cellStyle name="Bad 2 27 2" xfId="11903"/>
    <cellStyle name="Bad 2 28" xfId="11904"/>
    <cellStyle name="Bad 2 28 2" xfId="11905"/>
    <cellStyle name="Bad 2 29" xfId="11906"/>
    <cellStyle name="Bad 2 3" xfId="11907"/>
    <cellStyle name="Bad 2 3 2" xfId="11908"/>
    <cellStyle name="Bad 2 30" xfId="11909"/>
    <cellStyle name="Bad 2 31" xfId="11910"/>
    <cellStyle name="Bad 2 4" xfId="11911"/>
    <cellStyle name="Bad 2 4 2" xfId="11912"/>
    <cellStyle name="Bad 2 5" xfId="11913"/>
    <cellStyle name="Bad 2 5 2" xfId="11914"/>
    <cellStyle name="Bad 2 6" xfId="11915"/>
    <cellStyle name="Bad 2 6 2" xfId="11916"/>
    <cellStyle name="Bad 2 7" xfId="11917"/>
    <cellStyle name="Bad 2 7 2" xfId="11918"/>
    <cellStyle name="Bad 2 8" xfId="11919"/>
    <cellStyle name="Bad 2 8 2" xfId="11920"/>
    <cellStyle name="Bad 2 9" xfId="11921"/>
    <cellStyle name="Bad 2 9 2" xfId="11922"/>
    <cellStyle name="Bad 20" xfId="11923"/>
    <cellStyle name="Bad 20 2" xfId="11924"/>
    <cellStyle name="Bad 21" xfId="11925"/>
    <cellStyle name="Bad 21 2" xfId="11926"/>
    <cellStyle name="Bad 22" xfId="11927"/>
    <cellStyle name="Bad 22 2" xfId="11928"/>
    <cellStyle name="Bad 23" xfId="11929"/>
    <cellStyle name="Bad 23 2" xfId="11930"/>
    <cellStyle name="Bad 24" xfId="11931"/>
    <cellStyle name="Bad 24 2" xfId="11932"/>
    <cellStyle name="Bad 25" xfId="11933"/>
    <cellStyle name="Bad 25 2" xfId="11934"/>
    <cellStyle name="Bad 26" xfId="11935"/>
    <cellStyle name="Bad 26 2" xfId="11936"/>
    <cellStyle name="Bad 27" xfId="11937"/>
    <cellStyle name="Bad 27 2" xfId="11938"/>
    <cellStyle name="Bad 28" xfId="11939"/>
    <cellStyle name="Bad 28 2" xfId="11940"/>
    <cellStyle name="Bad 29" xfId="11941"/>
    <cellStyle name="Bad 29 2" xfId="11942"/>
    <cellStyle name="Bad 3" xfId="11943"/>
    <cellStyle name="Bad 3 10" xfId="11944"/>
    <cellStyle name="Bad 3 10 2" xfId="11945"/>
    <cellStyle name="Bad 3 11" xfId="11946"/>
    <cellStyle name="Bad 3 11 2" xfId="11947"/>
    <cellStyle name="Bad 3 12" xfId="11948"/>
    <cellStyle name="Bad 3 12 2" xfId="11949"/>
    <cellStyle name="Bad 3 13" xfId="11950"/>
    <cellStyle name="Bad 3 13 2" xfId="11951"/>
    <cellStyle name="Bad 3 14" xfId="11952"/>
    <cellStyle name="Bad 3 14 2" xfId="11953"/>
    <cellStyle name="Bad 3 15" xfId="11954"/>
    <cellStyle name="Bad 3 15 2" xfId="11955"/>
    <cellStyle name="Bad 3 16" xfId="11956"/>
    <cellStyle name="Bad 3 16 2" xfId="11957"/>
    <cellStyle name="Bad 3 17" xfId="11958"/>
    <cellStyle name="Bad 3 17 2" xfId="11959"/>
    <cellStyle name="Bad 3 18" xfId="11960"/>
    <cellStyle name="Bad 3 18 2" xfId="11961"/>
    <cellStyle name="Bad 3 19" xfId="11962"/>
    <cellStyle name="Bad 3 19 2" xfId="11963"/>
    <cellStyle name="Bad 3 2" xfId="11964"/>
    <cellStyle name="Bad 3 2 2" xfId="11965"/>
    <cellStyle name="Bad 3 20" xfId="11966"/>
    <cellStyle name="Bad 3 20 2" xfId="11967"/>
    <cellStyle name="Bad 3 21" xfId="11968"/>
    <cellStyle name="Bad 3 21 2" xfId="11969"/>
    <cellStyle name="Bad 3 22" xfId="11970"/>
    <cellStyle name="Bad 3 22 2" xfId="11971"/>
    <cellStyle name="Bad 3 23" xfId="11972"/>
    <cellStyle name="Bad 3 23 2" xfId="11973"/>
    <cellStyle name="Bad 3 24" xfId="11974"/>
    <cellStyle name="Bad 3 24 2" xfId="11975"/>
    <cellStyle name="Bad 3 25" xfId="11976"/>
    <cellStyle name="Bad 3 25 2" xfId="11977"/>
    <cellStyle name="Bad 3 26" xfId="11978"/>
    <cellStyle name="Bad 3 26 2" xfId="11979"/>
    <cellStyle name="Bad 3 27" xfId="11980"/>
    <cellStyle name="Bad 3 27 2" xfId="11981"/>
    <cellStyle name="Bad 3 28" xfId="11982"/>
    <cellStyle name="Bad 3 28 2" xfId="11983"/>
    <cellStyle name="Bad 3 29" xfId="11984"/>
    <cellStyle name="Bad 3 3" xfId="11985"/>
    <cellStyle name="Bad 3 3 2" xfId="11986"/>
    <cellStyle name="Bad 3 30" xfId="11987"/>
    <cellStyle name="Bad 3 4" xfId="11988"/>
    <cellStyle name="Bad 3 4 2" xfId="11989"/>
    <cellStyle name="Bad 3 5" xfId="11990"/>
    <cellStyle name="Bad 3 5 2" xfId="11991"/>
    <cellStyle name="Bad 3 6" xfId="11992"/>
    <cellStyle name="Bad 3 6 2" xfId="11993"/>
    <cellStyle name="Bad 3 7" xfId="11994"/>
    <cellStyle name="Bad 3 7 2" xfId="11995"/>
    <cellStyle name="Bad 3 8" xfId="11996"/>
    <cellStyle name="Bad 3 8 2" xfId="11997"/>
    <cellStyle name="Bad 3 9" xfId="11998"/>
    <cellStyle name="Bad 3 9 2" xfId="11999"/>
    <cellStyle name="Bad 30" xfId="12000"/>
    <cellStyle name="Bad 30 2" xfId="12001"/>
    <cellStyle name="Bad 31" xfId="12002"/>
    <cellStyle name="Bad 31 2" xfId="12003"/>
    <cellStyle name="Bad 32" xfId="12004"/>
    <cellStyle name="Bad 32 2" xfId="12005"/>
    <cellStyle name="Bad 33" xfId="12006"/>
    <cellStyle name="Bad 33 2" xfId="12007"/>
    <cellStyle name="Bad 34" xfId="12008"/>
    <cellStyle name="Bad 34 2" xfId="12009"/>
    <cellStyle name="Bad 35" xfId="12010"/>
    <cellStyle name="Bad 35 2" xfId="12011"/>
    <cellStyle name="Bad 36" xfId="12012"/>
    <cellStyle name="Bad 36 2" xfId="12013"/>
    <cellStyle name="Bad 37" xfId="12014"/>
    <cellStyle name="Bad 37 2" xfId="12015"/>
    <cellStyle name="Bad 38" xfId="12016"/>
    <cellStyle name="Bad 38 2" xfId="12017"/>
    <cellStyle name="Bad 39" xfId="12018"/>
    <cellStyle name="Bad 39 2" xfId="12019"/>
    <cellStyle name="Bad 4" xfId="12020"/>
    <cellStyle name="Bad 4 10" xfId="12021"/>
    <cellStyle name="Bad 4 10 2" xfId="12022"/>
    <cellStyle name="Bad 4 11" xfId="12023"/>
    <cellStyle name="Bad 4 11 2" xfId="12024"/>
    <cellStyle name="Bad 4 12" xfId="12025"/>
    <cellStyle name="Bad 4 12 2" xfId="12026"/>
    <cellStyle name="Bad 4 13" xfId="12027"/>
    <cellStyle name="Bad 4 13 2" xfId="12028"/>
    <cellStyle name="Bad 4 14" xfId="12029"/>
    <cellStyle name="Bad 4 14 2" xfId="12030"/>
    <cellStyle name="Bad 4 15" xfId="12031"/>
    <cellStyle name="Bad 4 15 2" xfId="12032"/>
    <cellStyle name="Bad 4 16" xfId="12033"/>
    <cellStyle name="Bad 4 16 2" xfId="12034"/>
    <cellStyle name="Bad 4 17" xfId="12035"/>
    <cellStyle name="Bad 4 17 2" xfId="12036"/>
    <cellStyle name="Bad 4 18" xfId="12037"/>
    <cellStyle name="Bad 4 18 2" xfId="12038"/>
    <cellStyle name="Bad 4 19" xfId="12039"/>
    <cellStyle name="Bad 4 19 2" xfId="12040"/>
    <cellStyle name="Bad 4 2" xfId="12041"/>
    <cellStyle name="Bad 4 2 2" xfId="12042"/>
    <cellStyle name="Bad 4 20" xfId="12043"/>
    <cellStyle name="Bad 4 20 2" xfId="12044"/>
    <cellStyle name="Bad 4 21" xfId="12045"/>
    <cellStyle name="Bad 4 21 2" xfId="12046"/>
    <cellStyle name="Bad 4 22" xfId="12047"/>
    <cellStyle name="Bad 4 22 2" xfId="12048"/>
    <cellStyle name="Bad 4 23" xfId="12049"/>
    <cellStyle name="Bad 4 23 2" xfId="12050"/>
    <cellStyle name="Bad 4 24" xfId="12051"/>
    <cellStyle name="Bad 4 24 2" xfId="12052"/>
    <cellStyle name="Bad 4 25" xfId="12053"/>
    <cellStyle name="Bad 4 25 2" xfId="12054"/>
    <cellStyle name="Bad 4 26" xfId="12055"/>
    <cellStyle name="Bad 4 26 2" xfId="12056"/>
    <cellStyle name="Bad 4 27" xfId="12057"/>
    <cellStyle name="Bad 4 27 2" xfId="12058"/>
    <cellStyle name="Bad 4 28" xfId="12059"/>
    <cellStyle name="Bad 4 28 2" xfId="12060"/>
    <cellStyle name="Bad 4 29" xfId="12061"/>
    <cellStyle name="Bad 4 3" xfId="12062"/>
    <cellStyle name="Bad 4 3 2" xfId="12063"/>
    <cellStyle name="Bad 4 30" xfId="12064"/>
    <cellStyle name="Bad 4 4" xfId="12065"/>
    <cellStyle name="Bad 4 4 2" xfId="12066"/>
    <cellStyle name="Bad 4 5" xfId="12067"/>
    <cellStyle name="Bad 4 5 2" xfId="12068"/>
    <cellStyle name="Bad 4 6" xfId="12069"/>
    <cellStyle name="Bad 4 6 2" xfId="12070"/>
    <cellStyle name="Bad 4 7" xfId="12071"/>
    <cellStyle name="Bad 4 7 2" xfId="12072"/>
    <cellStyle name="Bad 4 8" xfId="12073"/>
    <cellStyle name="Bad 4 8 2" xfId="12074"/>
    <cellStyle name="Bad 4 9" xfId="12075"/>
    <cellStyle name="Bad 4 9 2" xfId="12076"/>
    <cellStyle name="Bad 40" xfId="12077"/>
    <cellStyle name="Bad 40 2" xfId="12078"/>
    <cellStyle name="Bad 41" xfId="12079"/>
    <cellStyle name="Bad 42" xfId="12080"/>
    <cellStyle name="Bad 43" xfId="12081"/>
    <cellStyle name="Bad 44" xfId="12082"/>
    <cellStyle name="Bad 45" xfId="12083"/>
    <cellStyle name="Bad 46" xfId="12084"/>
    <cellStyle name="Bad 47" xfId="12085"/>
    <cellStyle name="Bad 48" xfId="12086"/>
    <cellStyle name="Bad 49" xfId="12087"/>
    <cellStyle name="Bad 5" xfId="12088"/>
    <cellStyle name="Bad 5 2" xfId="12089"/>
    <cellStyle name="Bad 50" xfId="12090"/>
    <cellStyle name="Bad 51" xfId="12091"/>
    <cellStyle name="Bad 52" xfId="12092"/>
    <cellStyle name="Bad 53" xfId="12093"/>
    <cellStyle name="Bad 54" xfId="12094"/>
    <cellStyle name="Bad 55" xfId="12095"/>
    <cellStyle name="Bad 56" xfId="12096"/>
    <cellStyle name="Bad 57" xfId="12097"/>
    <cellStyle name="Bad 6" xfId="12098"/>
    <cellStyle name="Bad 6 2" xfId="12099"/>
    <cellStyle name="Bad 7" xfId="12100"/>
    <cellStyle name="Bad 7 2" xfId="12101"/>
    <cellStyle name="Bad 8" xfId="12102"/>
    <cellStyle name="Bad 8 2" xfId="12103"/>
    <cellStyle name="Bad 9" xfId="12104"/>
    <cellStyle name="Bad 9 2" xfId="12105"/>
    <cellStyle name="Calculation" xfId="12106" builtinId="22" customBuiltin="1"/>
    <cellStyle name="Calculation 10" xfId="12107"/>
    <cellStyle name="Calculation 10 2" xfId="12108"/>
    <cellStyle name="Calculation 11" xfId="12109"/>
    <cellStyle name="Calculation 11 2" xfId="12110"/>
    <cellStyle name="Calculation 12" xfId="12111"/>
    <cellStyle name="Calculation 12 2" xfId="12112"/>
    <cellStyle name="Calculation 13" xfId="12113"/>
    <cellStyle name="Calculation 13 2" xfId="12114"/>
    <cellStyle name="Calculation 14" xfId="12115"/>
    <cellStyle name="Calculation 14 2" xfId="12116"/>
    <cellStyle name="Calculation 15" xfId="12117"/>
    <cellStyle name="Calculation 15 2" xfId="12118"/>
    <cellStyle name="Calculation 16" xfId="12119"/>
    <cellStyle name="Calculation 16 2" xfId="12120"/>
    <cellStyle name="Calculation 17" xfId="12121"/>
    <cellStyle name="Calculation 17 2" xfId="12122"/>
    <cellStyle name="Calculation 18" xfId="12123"/>
    <cellStyle name="Calculation 18 2" xfId="12124"/>
    <cellStyle name="Calculation 19" xfId="12125"/>
    <cellStyle name="Calculation 19 2" xfId="12126"/>
    <cellStyle name="Calculation 2" xfId="12127"/>
    <cellStyle name="Calculation 2 10" xfId="12128"/>
    <cellStyle name="Calculation 2 10 2" xfId="12129"/>
    <cellStyle name="Calculation 2 11" xfId="12130"/>
    <cellStyle name="Calculation 2 11 2" xfId="12131"/>
    <cellStyle name="Calculation 2 12" xfId="12132"/>
    <cellStyle name="Calculation 2 12 2" xfId="12133"/>
    <cellStyle name="Calculation 2 13" xfId="12134"/>
    <cellStyle name="Calculation 2 13 2" xfId="12135"/>
    <cellStyle name="Calculation 2 14" xfId="12136"/>
    <cellStyle name="Calculation 2 14 2" xfId="12137"/>
    <cellStyle name="Calculation 2 15" xfId="12138"/>
    <cellStyle name="Calculation 2 15 2" xfId="12139"/>
    <cellStyle name="Calculation 2 16" xfId="12140"/>
    <cellStyle name="Calculation 2 16 2" xfId="12141"/>
    <cellStyle name="Calculation 2 17" xfId="12142"/>
    <cellStyle name="Calculation 2 17 2" xfId="12143"/>
    <cellStyle name="Calculation 2 18" xfId="12144"/>
    <cellStyle name="Calculation 2 18 2" xfId="12145"/>
    <cellStyle name="Calculation 2 19" xfId="12146"/>
    <cellStyle name="Calculation 2 19 2" xfId="12147"/>
    <cellStyle name="Calculation 2 2" xfId="12148"/>
    <cellStyle name="Calculation 2 2 2" xfId="12149"/>
    <cellStyle name="Calculation 2 20" xfId="12150"/>
    <cellStyle name="Calculation 2 20 2" xfId="12151"/>
    <cellStyle name="Calculation 2 21" xfId="12152"/>
    <cellStyle name="Calculation 2 21 2" xfId="12153"/>
    <cellStyle name="Calculation 2 22" xfId="12154"/>
    <cellStyle name="Calculation 2 22 2" xfId="12155"/>
    <cellStyle name="Calculation 2 23" xfId="12156"/>
    <cellStyle name="Calculation 2 23 2" xfId="12157"/>
    <cellStyle name="Calculation 2 24" xfId="12158"/>
    <cellStyle name="Calculation 2 24 2" xfId="12159"/>
    <cellStyle name="Calculation 2 25" xfId="12160"/>
    <cellStyle name="Calculation 2 25 2" xfId="12161"/>
    <cellStyle name="Calculation 2 26" xfId="12162"/>
    <cellStyle name="Calculation 2 26 2" xfId="12163"/>
    <cellStyle name="Calculation 2 27" xfId="12164"/>
    <cellStyle name="Calculation 2 27 2" xfId="12165"/>
    <cellStyle name="Calculation 2 28" xfId="12166"/>
    <cellStyle name="Calculation 2 28 2" xfId="12167"/>
    <cellStyle name="Calculation 2 29" xfId="12168"/>
    <cellStyle name="Calculation 2 29 2" xfId="12169"/>
    <cellStyle name="Calculation 2 3" xfId="12170"/>
    <cellStyle name="Calculation 2 3 2" xfId="12171"/>
    <cellStyle name="Calculation 2 30" xfId="12172"/>
    <cellStyle name="Calculation 2 30 2" xfId="12173"/>
    <cellStyle name="Calculation 2 31" xfId="12174"/>
    <cellStyle name="Calculation 2 31 2" xfId="12175"/>
    <cellStyle name="Calculation 2 32" xfId="12176"/>
    <cellStyle name="Calculation 2 32 2" xfId="12177"/>
    <cellStyle name="Calculation 2 33" xfId="12178"/>
    <cellStyle name="Calculation 2 34" xfId="12179"/>
    <cellStyle name="Calculation 2 35" xfId="12180"/>
    <cellStyle name="Calculation 2 4" xfId="12181"/>
    <cellStyle name="Calculation 2 4 2" xfId="12182"/>
    <cellStyle name="Calculation 2 5" xfId="12183"/>
    <cellStyle name="Calculation 2 5 2" xfId="12184"/>
    <cellStyle name="Calculation 2 6" xfId="12185"/>
    <cellStyle name="Calculation 2 6 2" xfId="12186"/>
    <cellStyle name="Calculation 2 7" xfId="12187"/>
    <cellStyle name="Calculation 2 7 2" xfId="12188"/>
    <cellStyle name="Calculation 2 8" xfId="12189"/>
    <cellStyle name="Calculation 2 8 10" xfId="12190"/>
    <cellStyle name="Calculation 2 8 10 2" xfId="12191"/>
    <cellStyle name="Calculation 2 8 11" xfId="12192"/>
    <cellStyle name="Calculation 2 8 11 2" xfId="12193"/>
    <cellStyle name="Calculation 2 8 12" xfId="12194"/>
    <cellStyle name="Calculation 2 8 2" xfId="12195"/>
    <cellStyle name="Calculation 2 8 2 2" xfId="12196"/>
    <cellStyle name="Calculation 2 8 2 2 2" xfId="12197"/>
    <cellStyle name="Calculation 2 8 2 3" xfId="12198"/>
    <cellStyle name="Calculation 2 8 2 3 2" xfId="12199"/>
    <cellStyle name="Calculation 2 8 2 4" xfId="12200"/>
    <cellStyle name="Calculation 2 8 2 4 2" xfId="12201"/>
    <cellStyle name="Calculation 2 8 2 5" xfId="12202"/>
    <cellStyle name="Calculation 2 8 2 5 2" xfId="12203"/>
    <cellStyle name="Calculation 2 8 2 6" xfId="12204"/>
    <cellStyle name="Calculation 2 8 3" xfId="12205"/>
    <cellStyle name="Calculation 2 8 3 2" xfId="12206"/>
    <cellStyle name="Calculation 2 8 3 2 2" xfId="12207"/>
    <cellStyle name="Calculation 2 8 3 3" xfId="12208"/>
    <cellStyle name="Calculation 2 8 3 3 2" xfId="12209"/>
    <cellStyle name="Calculation 2 8 3 4" xfId="12210"/>
    <cellStyle name="Calculation 2 8 3 4 2" xfId="12211"/>
    <cellStyle name="Calculation 2 8 3 5" xfId="12212"/>
    <cellStyle name="Calculation 2 8 3 5 2" xfId="12213"/>
    <cellStyle name="Calculation 2 8 3 6" xfId="12214"/>
    <cellStyle name="Calculation 2 8 4" xfId="12215"/>
    <cellStyle name="Calculation 2 8 4 2" xfId="12216"/>
    <cellStyle name="Calculation 2 8 5" xfId="12217"/>
    <cellStyle name="Calculation 2 8 5 2" xfId="12218"/>
    <cellStyle name="Calculation 2 8 6" xfId="12219"/>
    <cellStyle name="Calculation 2 8 6 2" xfId="12220"/>
    <cellStyle name="Calculation 2 8 7" xfId="12221"/>
    <cellStyle name="Calculation 2 8 7 2" xfId="12222"/>
    <cellStyle name="Calculation 2 8 8" xfId="12223"/>
    <cellStyle name="Calculation 2 8 8 2" xfId="12224"/>
    <cellStyle name="Calculation 2 8 9" xfId="12225"/>
    <cellStyle name="Calculation 2 8 9 2" xfId="12226"/>
    <cellStyle name="Calculation 2 9" xfId="12227"/>
    <cellStyle name="Calculation 2 9 2" xfId="12228"/>
    <cellStyle name="Calculation 2 9 2 2" xfId="12229"/>
    <cellStyle name="Calculation 2 9 3" xfId="12230"/>
    <cellStyle name="Calculation 20" xfId="12231"/>
    <cellStyle name="Calculation 20 2" xfId="12232"/>
    <cellStyle name="Calculation 21" xfId="12233"/>
    <cellStyle name="Calculation 21 2" xfId="12234"/>
    <cellStyle name="Calculation 22" xfId="12235"/>
    <cellStyle name="Calculation 22 2" xfId="12236"/>
    <cellStyle name="Calculation 23" xfId="12237"/>
    <cellStyle name="Calculation 23 2" xfId="12238"/>
    <cellStyle name="Calculation 24" xfId="12239"/>
    <cellStyle name="Calculation 24 2" xfId="12240"/>
    <cellStyle name="Calculation 25" xfId="12241"/>
    <cellStyle name="Calculation 25 2" xfId="12242"/>
    <cellStyle name="Calculation 26" xfId="12243"/>
    <cellStyle name="Calculation 26 2" xfId="12244"/>
    <cellStyle name="Calculation 27" xfId="12245"/>
    <cellStyle name="Calculation 27 2" xfId="12246"/>
    <cellStyle name="Calculation 28" xfId="12247"/>
    <cellStyle name="Calculation 28 2" xfId="12248"/>
    <cellStyle name="Calculation 29" xfId="12249"/>
    <cellStyle name="Calculation 29 2" xfId="12250"/>
    <cellStyle name="Calculation 3" xfId="12251"/>
    <cellStyle name="Calculation 3 10" xfId="12252"/>
    <cellStyle name="Calculation 3 10 2" xfId="12253"/>
    <cellStyle name="Calculation 3 11" xfId="12254"/>
    <cellStyle name="Calculation 3 11 2" xfId="12255"/>
    <cellStyle name="Calculation 3 12" xfId="12256"/>
    <cellStyle name="Calculation 3 12 2" xfId="12257"/>
    <cellStyle name="Calculation 3 13" xfId="12258"/>
    <cellStyle name="Calculation 3 13 2" xfId="12259"/>
    <cellStyle name="Calculation 3 14" xfId="12260"/>
    <cellStyle name="Calculation 3 14 2" xfId="12261"/>
    <cellStyle name="Calculation 3 15" xfId="12262"/>
    <cellStyle name="Calculation 3 15 2" xfId="12263"/>
    <cellStyle name="Calculation 3 16" xfId="12264"/>
    <cellStyle name="Calculation 3 16 2" xfId="12265"/>
    <cellStyle name="Calculation 3 17" xfId="12266"/>
    <cellStyle name="Calculation 3 17 2" xfId="12267"/>
    <cellStyle name="Calculation 3 18" xfId="12268"/>
    <cellStyle name="Calculation 3 18 2" xfId="12269"/>
    <cellStyle name="Calculation 3 19" xfId="12270"/>
    <cellStyle name="Calculation 3 19 2" xfId="12271"/>
    <cellStyle name="Calculation 3 2" xfId="12272"/>
    <cellStyle name="Calculation 3 2 2" xfId="12273"/>
    <cellStyle name="Calculation 3 20" xfId="12274"/>
    <cellStyle name="Calculation 3 20 2" xfId="12275"/>
    <cellStyle name="Calculation 3 21" xfId="12276"/>
    <cellStyle name="Calculation 3 21 2" xfId="12277"/>
    <cellStyle name="Calculation 3 22" xfId="12278"/>
    <cellStyle name="Calculation 3 22 2" xfId="12279"/>
    <cellStyle name="Calculation 3 23" xfId="12280"/>
    <cellStyle name="Calculation 3 23 2" xfId="12281"/>
    <cellStyle name="Calculation 3 24" xfId="12282"/>
    <cellStyle name="Calculation 3 24 2" xfId="12283"/>
    <cellStyle name="Calculation 3 25" xfId="12284"/>
    <cellStyle name="Calculation 3 25 2" xfId="12285"/>
    <cellStyle name="Calculation 3 26" xfId="12286"/>
    <cellStyle name="Calculation 3 26 2" xfId="12287"/>
    <cellStyle name="Calculation 3 27" xfId="12288"/>
    <cellStyle name="Calculation 3 27 2" xfId="12289"/>
    <cellStyle name="Calculation 3 28" xfId="12290"/>
    <cellStyle name="Calculation 3 28 2" xfId="12291"/>
    <cellStyle name="Calculation 3 29" xfId="12292"/>
    <cellStyle name="Calculation 3 3" xfId="12293"/>
    <cellStyle name="Calculation 3 3 2" xfId="12294"/>
    <cellStyle name="Calculation 3 30" xfId="12295"/>
    <cellStyle name="Calculation 3 4" xfId="12296"/>
    <cellStyle name="Calculation 3 4 2" xfId="12297"/>
    <cellStyle name="Calculation 3 5" xfId="12298"/>
    <cellStyle name="Calculation 3 5 2" xfId="12299"/>
    <cellStyle name="Calculation 3 6" xfId="12300"/>
    <cellStyle name="Calculation 3 6 2" xfId="12301"/>
    <cellStyle name="Calculation 3 7" xfId="12302"/>
    <cellStyle name="Calculation 3 7 2" xfId="12303"/>
    <cellStyle name="Calculation 3 8" xfId="12304"/>
    <cellStyle name="Calculation 3 8 2" xfId="12305"/>
    <cellStyle name="Calculation 3 9" xfId="12306"/>
    <cellStyle name="Calculation 3 9 2" xfId="12307"/>
    <cellStyle name="Calculation 30" xfId="12308"/>
    <cellStyle name="Calculation 30 2" xfId="12309"/>
    <cellStyle name="Calculation 31" xfId="12310"/>
    <cellStyle name="Calculation 31 2" xfId="12311"/>
    <cellStyle name="Calculation 32" xfId="12312"/>
    <cellStyle name="Calculation 32 2" xfId="12313"/>
    <cellStyle name="Calculation 33" xfId="12314"/>
    <cellStyle name="Calculation 33 2" xfId="12315"/>
    <cellStyle name="Calculation 34" xfId="12316"/>
    <cellStyle name="Calculation 34 2" xfId="12317"/>
    <cellStyle name="Calculation 35" xfId="12318"/>
    <cellStyle name="Calculation 35 2" xfId="12319"/>
    <cellStyle name="Calculation 36" xfId="12320"/>
    <cellStyle name="Calculation 36 2" xfId="12321"/>
    <cellStyle name="Calculation 37" xfId="12322"/>
    <cellStyle name="Calculation 37 2" xfId="12323"/>
    <cellStyle name="Calculation 38" xfId="12324"/>
    <cellStyle name="Calculation 38 2" xfId="12325"/>
    <cellStyle name="Calculation 39" xfId="12326"/>
    <cellStyle name="Calculation 39 2" xfId="12327"/>
    <cellStyle name="Calculation 4" xfId="12328"/>
    <cellStyle name="Calculation 4 10" xfId="12329"/>
    <cellStyle name="Calculation 4 10 2" xfId="12330"/>
    <cellStyle name="Calculation 4 11" xfId="12331"/>
    <cellStyle name="Calculation 4 11 2" xfId="12332"/>
    <cellStyle name="Calculation 4 12" xfId="12333"/>
    <cellStyle name="Calculation 4 12 2" xfId="12334"/>
    <cellStyle name="Calculation 4 13" xfId="12335"/>
    <cellStyle name="Calculation 4 13 2" xfId="12336"/>
    <cellStyle name="Calculation 4 14" xfId="12337"/>
    <cellStyle name="Calculation 4 14 2" xfId="12338"/>
    <cellStyle name="Calculation 4 15" xfId="12339"/>
    <cellStyle name="Calculation 4 15 2" xfId="12340"/>
    <cellStyle name="Calculation 4 16" xfId="12341"/>
    <cellStyle name="Calculation 4 16 2" xfId="12342"/>
    <cellStyle name="Calculation 4 17" xfId="12343"/>
    <cellStyle name="Calculation 4 17 2" xfId="12344"/>
    <cellStyle name="Calculation 4 18" xfId="12345"/>
    <cellStyle name="Calculation 4 18 2" xfId="12346"/>
    <cellStyle name="Calculation 4 19" xfId="12347"/>
    <cellStyle name="Calculation 4 19 2" xfId="12348"/>
    <cellStyle name="Calculation 4 2" xfId="12349"/>
    <cellStyle name="Calculation 4 2 2" xfId="12350"/>
    <cellStyle name="Calculation 4 20" xfId="12351"/>
    <cellStyle name="Calculation 4 20 2" xfId="12352"/>
    <cellStyle name="Calculation 4 21" xfId="12353"/>
    <cellStyle name="Calculation 4 21 2" xfId="12354"/>
    <cellStyle name="Calculation 4 22" xfId="12355"/>
    <cellStyle name="Calculation 4 22 2" xfId="12356"/>
    <cellStyle name="Calculation 4 23" xfId="12357"/>
    <cellStyle name="Calculation 4 23 2" xfId="12358"/>
    <cellStyle name="Calculation 4 24" xfId="12359"/>
    <cellStyle name="Calculation 4 24 2" xfId="12360"/>
    <cellStyle name="Calculation 4 25" xfId="12361"/>
    <cellStyle name="Calculation 4 25 2" xfId="12362"/>
    <cellStyle name="Calculation 4 26" xfId="12363"/>
    <cellStyle name="Calculation 4 26 2" xfId="12364"/>
    <cellStyle name="Calculation 4 27" xfId="12365"/>
    <cellStyle name="Calculation 4 27 2" xfId="12366"/>
    <cellStyle name="Calculation 4 28" xfId="12367"/>
    <cellStyle name="Calculation 4 28 2" xfId="12368"/>
    <cellStyle name="Calculation 4 29" xfId="12369"/>
    <cellStyle name="Calculation 4 3" xfId="12370"/>
    <cellStyle name="Calculation 4 3 2" xfId="12371"/>
    <cellStyle name="Calculation 4 30" xfId="12372"/>
    <cellStyle name="Calculation 4 4" xfId="12373"/>
    <cellStyle name="Calculation 4 4 2" xfId="12374"/>
    <cellStyle name="Calculation 4 5" xfId="12375"/>
    <cellStyle name="Calculation 4 5 2" xfId="12376"/>
    <cellStyle name="Calculation 4 6" xfId="12377"/>
    <cellStyle name="Calculation 4 6 2" xfId="12378"/>
    <cellStyle name="Calculation 4 7" xfId="12379"/>
    <cellStyle name="Calculation 4 7 2" xfId="12380"/>
    <cellStyle name="Calculation 4 8" xfId="12381"/>
    <cellStyle name="Calculation 4 8 2" xfId="12382"/>
    <cellStyle name="Calculation 4 9" xfId="12383"/>
    <cellStyle name="Calculation 4 9 2" xfId="12384"/>
    <cellStyle name="Calculation 40" xfId="12385"/>
    <cellStyle name="Calculation 40 2" xfId="12386"/>
    <cellStyle name="Calculation 41" xfId="12387"/>
    <cellStyle name="Calculation 42" xfId="12388"/>
    <cellStyle name="Calculation 43" xfId="12389"/>
    <cellStyle name="Calculation 44" xfId="12390"/>
    <cellStyle name="Calculation 45" xfId="12391"/>
    <cellStyle name="Calculation 46" xfId="12392"/>
    <cellStyle name="Calculation 47" xfId="12393"/>
    <cellStyle name="Calculation 48" xfId="12394"/>
    <cellStyle name="Calculation 49" xfId="12395"/>
    <cellStyle name="Calculation 5" xfId="12396"/>
    <cellStyle name="Calculation 5 2" xfId="12397"/>
    <cellStyle name="Calculation 50" xfId="12398"/>
    <cellStyle name="Calculation 51" xfId="12399"/>
    <cellStyle name="Calculation 52" xfId="12400"/>
    <cellStyle name="Calculation 53" xfId="12401"/>
    <cellStyle name="Calculation 54" xfId="12402"/>
    <cellStyle name="Calculation 55" xfId="12403"/>
    <cellStyle name="Calculation 56" xfId="12404"/>
    <cellStyle name="Calculation 57" xfId="12405"/>
    <cellStyle name="Calculation 6" xfId="12406"/>
    <cellStyle name="Calculation 6 2" xfId="12407"/>
    <cellStyle name="Calculation 7" xfId="12408"/>
    <cellStyle name="Calculation 7 2" xfId="12409"/>
    <cellStyle name="Calculation 8" xfId="12410"/>
    <cellStyle name="Calculation 8 2" xfId="12411"/>
    <cellStyle name="Calculation 9" xfId="12412"/>
    <cellStyle name="Calculation 9 2" xfId="12413"/>
    <cellStyle name="Check Cell" xfId="12414" builtinId="23" customBuiltin="1"/>
    <cellStyle name="Check Cell 10" xfId="12415"/>
    <cellStyle name="Check Cell 10 2" xfId="12416"/>
    <cellStyle name="Check Cell 11" xfId="12417"/>
    <cellStyle name="Check Cell 11 2" xfId="12418"/>
    <cellStyle name="Check Cell 12" xfId="12419"/>
    <cellStyle name="Check Cell 12 2" xfId="12420"/>
    <cellStyle name="Check Cell 13" xfId="12421"/>
    <cellStyle name="Check Cell 13 2" xfId="12422"/>
    <cellStyle name="Check Cell 14" xfId="12423"/>
    <cellStyle name="Check Cell 14 2" xfId="12424"/>
    <cellStyle name="Check Cell 15" xfId="12425"/>
    <cellStyle name="Check Cell 15 2" xfId="12426"/>
    <cellStyle name="Check Cell 16" xfId="12427"/>
    <cellStyle name="Check Cell 16 2" xfId="12428"/>
    <cellStyle name="Check Cell 17" xfId="12429"/>
    <cellStyle name="Check Cell 17 2" xfId="12430"/>
    <cellStyle name="Check Cell 18" xfId="12431"/>
    <cellStyle name="Check Cell 18 2" xfId="12432"/>
    <cellStyle name="Check Cell 19" xfId="12433"/>
    <cellStyle name="Check Cell 19 2" xfId="12434"/>
    <cellStyle name="Check Cell 2" xfId="12435"/>
    <cellStyle name="Check Cell 2 10" xfId="12436"/>
    <cellStyle name="Check Cell 2 10 2" xfId="12437"/>
    <cellStyle name="Check Cell 2 11" xfId="12438"/>
    <cellStyle name="Check Cell 2 11 2" xfId="12439"/>
    <cellStyle name="Check Cell 2 12" xfId="12440"/>
    <cellStyle name="Check Cell 2 12 2" xfId="12441"/>
    <cellStyle name="Check Cell 2 13" xfId="12442"/>
    <cellStyle name="Check Cell 2 13 2" xfId="12443"/>
    <cellStyle name="Check Cell 2 14" xfId="12444"/>
    <cellStyle name="Check Cell 2 14 2" xfId="12445"/>
    <cellStyle name="Check Cell 2 15" xfId="12446"/>
    <cellStyle name="Check Cell 2 15 2" xfId="12447"/>
    <cellStyle name="Check Cell 2 16" xfId="12448"/>
    <cellStyle name="Check Cell 2 16 2" xfId="12449"/>
    <cellStyle name="Check Cell 2 17" xfId="12450"/>
    <cellStyle name="Check Cell 2 17 2" xfId="12451"/>
    <cellStyle name="Check Cell 2 18" xfId="12452"/>
    <cellStyle name="Check Cell 2 18 2" xfId="12453"/>
    <cellStyle name="Check Cell 2 19" xfId="12454"/>
    <cellStyle name="Check Cell 2 19 2" xfId="12455"/>
    <cellStyle name="Check Cell 2 2" xfId="12456"/>
    <cellStyle name="Check Cell 2 2 2" xfId="12457"/>
    <cellStyle name="Check Cell 2 20" xfId="12458"/>
    <cellStyle name="Check Cell 2 20 2" xfId="12459"/>
    <cellStyle name="Check Cell 2 21" xfId="12460"/>
    <cellStyle name="Check Cell 2 21 2" xfId="12461"/>
    <cellStyle name="Check Cell 2 22" xfId="12462"/>
    <cellStyle name="Check Cell 2 22 2" xfId="12463"/>
    <cellStyle name="Check Cell 2 23" xfId="12464"/>
    <cellStyle name="Check Cell 2 23 2" xfId="12465"/>
    <cellStyle name="Check Cell 2 24" xfId="12466"/>
    <cellStyle name="Check Cell 2 24 2" xfId="12467"/>
    <cellStyle name="Check Cell 2 25" xfId="12468"/>
    <cellStyle name="Check Cell 2 25 2" xfId="12469"/>
    <cellStyle name="Check Cell 2 26" xfId="12470"/>
    <cellStyle name="Check Cell 2 26 2" xfId="12471"/>
    <cellStyle name="Check Cell 2 27" xfId="12472"/>
    <cellStyle name="Check Cell 2 27 2" xfId="12473"/>
    <cellStyle name="Check Cell 2 28" xfId="12474"/>
    <cellStyle name="Check Cell 2 28 2" xfId="12475"/>
    <cellStyle name="Check Cell 2 29" xfId="12476"/>
    <cellStyle name="Check Cell 2 3" xfId="12477"/>
    <cellStyle name="Check Cell 2 3 2" xfId="12478"/>
    <cellStyle name="Check Cell 2 30" xfId="12479"/>
    <cellStyle name="Check Cell 2 31" xfId="12480"/>
    <cellStyle name="Check Cell 2 4" xfId="12481"/>
    <cellStyle name="Check Cell 2 4 2" xfId="12482"/>
    <cellStyle name="Check Cell 2 5" xfId="12483"/>
    <cellStyle name="Check Cell 2 5 2" xfId="12484"/>
    <cellStyle name="Check Cell 2 6" xfId="12485"/>
    <cellStyle name="Check Cell 2 6 2" xfId="12486"/>
    <cellStyle name="Check Cell 2 7" xfId="12487"/>
    <cellStyle name="Check Cell 2 7 2" xfId="12488"/>
    <cellStyle name="Check Cell 2 8" xfId="12489"/>
    <cellStyle name="Check Cell 2 8 2" xfId="12490"/>
    <cellStyle name="Check Cell 2 9" xfId="12491"/>
    <cellStyle name="Check Cell 2 9 2" xfId="12492"/>
    <cellStyle name="Check Cell 20" xfId="12493"/>
    <cellStyle name="Check Cell 20 2" xfId="12494"/>
    <cellStyle name="Check Cell 21" xfId="12495"/>
    <cellStyle name="Check Cell 21 2" xfId="12496"/>
    <cellStyle name="Check Cell 22" xfId="12497"/>
    <cellStyle name="Check Cell 22 2" xfId="12498"/>
    <cellStyle name="Check Cell 23" xfId="12499"/>
    <cellStyle name="Check Cell 23 2" xfId="12500"/>
    <cellStyle name="Check Cell 24" xfId="12501"/>
    <cellStyle name="Check Cell 24 2" xfId="12502"/>
    <cellStyle name="Check Cell 25" xfId="12503"/>
    <cellStyle name="Check Cell 25 2" xfId="12504"/>
    <cellStyle name="Check Cell 26" xfId="12505"/>
    <cellStyle name="Check Cell 26 2" xfId="12506"/>
    <cellStyle name="Check Cell 27" xfId="12507"/>
    <cellStyle name="Check Cell 27 2" xfId="12508"/>
    <cellStyle name="Check Cell 28" xfId="12509"/>
    <cellStyle name="Check Cell 28 2" xfId="12510"/>
    <cellStyle name="Check Cell 29" xfId="12511"/>
    <cellStyle name="Check Cell 29 2" xfId="12512"/>
    <cellStyle name="Check Cell 3" xfId="12513"/>
    <cellStyle name="Check Cell 3 10" xfId="12514"/>
    <cellStyle name="Check Cell 3 10 2" xfId="12515"/>
    <cellStyle name="Check Cell 3 11" xfId="12516"/>
    <cellStyle name="Check Cell 3 11 2" xfId="12517"/>
    <cellStyle name="Check Cell 3 12" xfId="12518"/>
    <cellStyle name="Check Cell 3 12 2" xfId="12519"/>
    <cellStyle name="Check Cell 3 13" xfId="12520"/>
    <cellStyle name="Check Cell 3 13 2" xfId="12521"/>
    <cellStyle name="Check Cell 3 14" xfId="12522"/>
    <cellStyle name="Check Cell 3 14 2" xfId="12523"/>
    <cellStyle name="Check Cell 3 15" xfId="12524"/>
    <cellStyle name="Check Cell 3 15 2" xfId="12525"/>
    <cellStyle name="Check Cell 3 16" xfId="12526"/>
    <cellStyle name="Check Cell 3 16 2" xfId="12527"/>
    <cellStyle name="Check Cell 3 17" xfId="12528"/>
    <cellStyle name="Check Cell 3 17 2" xfId="12529"/>
    <cellStyle name="Check Cell 3 18" xfId="12530"/>
    <cellStyle name="Check Cell 3 18 2" xfId="12531"/>
    <cellStyle name="Check Cell 3 19" xfId="12532"/>
    <cellStyle name="Check Cell 3 19 2" xfId="12533"/>
    <cellStyle name="Check Cell 3 2" xfId="12534"/>
    <cellStyle name="Check Cell 3 2 2" xfId="12535"/>
    <cellStyle name="Check Cell 3 20" xfId="12536"/>
    <cellStyle name="Check Cell 3 20 2" xfId="12537"/>
    <cellStyle name="Check Cell 3 21" xfId="12538"/>
    <cellStyle name="Check Cell 3 21 2" xfId="12539"/>
    <cellStyle name="Check Cell 3 22" xfId="12540"/>
    <cellStyle name="Check Cell 3 22 2" xfId="12541"/>
    <cellStyle name="Check Cell 3 23" xfId="12542"/>
    <cellStyle name="Check Cell 3 23 2" xfId="12543"/>
    <cellStyle name="Check Cell 3 24" xfId="12544"/>
    <cellStyle name="Check Cell 3 24 2" xfId="12545"/>
    <cellStyle name="Check Cell 3 25" xfId="12546"/>
    <cellStyle name="Check Cell 3 25 2" xfId="12547"/>
    <cellStyle name="Check Cell 3 26" xfId="12548"/>
    <cellStyle name="Check Cell 3 26 2" xfId="12549"/>
    <cellStyle name="Check Cell 3 27" xfId="12550"/>
    <cellStyle name="Check Cell 3 27 2" xfId="12551"/>
    <cellStyle name="Check Cell 3 28" xfId="12552"/>
    <cellStyle name="Check Cell 3 28 2" xfId="12553"/>
    <cellStyle name="Check Cell 3 29" xfId="12554"/>
    <cellStyle name="Check Cell 3 3" xfId="12555"/>
    <cellStyle name="Check Cell 3 3 2" xfId="12556"/>
    <cellStyle name="Check Cell 3 30" xfId="12557"/>
    <cellStyle name="Check Cell 3 4" xfId="12558"/>
    <cellStyle name="Check Cell 3 4 2" xfId="12559"/>
    <cellStyle name="Check Cell 3 5" xfId="12560"/>
    <cellStyle name="Check Cell 3 5 2" xfId="12561"/>
    <cellStyle name="Check Cell 3 6" xfId="12562"/>
    <cellStyle name="Check Cell 3 6 2" xfId="12563"/>
    <cellStyle name="Check Cell 3 7" xfId="12564"/>
    <cellStyle name="Check Cell 3 7 2" xfId="12565"/>
    <cellStyle name="Check Cell 3 8" xfId="12566"/>
    <cellStyle name="Check Cell 3 8 2" xfId="12567"/>
    <cellStyle name="Check Cell 3 9" xfId="12568"/>
    <cellStyle name="Check Cell 3 9 2" xfId="12569"/>
    <cellStyle name="Check Cell 30" xfId="12570"/>
    <cellStyle name="Check Cell 30 2" xfId="12571"/>
    <cellStyle name="Check Cell 31" xfId="12572"/>
    <cellStyle name="Check Cell 31 2" xfId="12573"/>
    <cellStyle name="Check Cell 32" xfId="12574"/>
    <cellStyle name="Check Cell 32 2" xfId="12575"/>
    <cellStyle name="Check Cell 33" xfId="12576"/>
    <cellStyle name="Check Cell 33 2" xfId="12577"/>
    <cellStyle name="Check Cell 34" xfId="12578"/>
    <cellStyle name="Check Cell 34 2" xfId="12579"/>
    <cellStyle name="Check Cell 35" xfId="12580"/>
    <cellStyle name="Check Cell 35 2" xfId="12581"/>
    <cellStyle name="Check Cell 36" xfId="12582"/>
    <cellStyle name="Check Cell 36 2" xfId="12583"/>
    <cellStyle name="Check Cell 37" xfId="12584"/>
    <cellStyle name="Check Cell 37 2" xfId="12585"/>
    <cellStyle name="Check Cell 38" xfId="12586"/>
    <cellStyle name="Check Cell 38 2" xfId="12587"/>
    <cellStyle name="Check Cell 39" xfId="12588"/>
    <cellStyle name="Check Cell 39 2" xfId="12589"/>
    <cellStyle name="Check Cell 4" xfId="12590"/>
    <cellStyle name="Check Cell 4 10" xfId="12591"/>
    <cellStyle name="Check Cell 4 10 2" xfId="12592"/>
    <cellStyle name="Check Cell 4 11" xfId="12593"/>
    <cellStyle name="Check Cell 4 11 2" xfId="12594"/>
    <cellStyle name="Check Cell 4 12" xfId="12595"/>
    <cellStyle name="Check Cell 4 12 2" xfId="12596"/>
    <cellStyle name="Check Cell 4 13" xfId="12597"/>
    <cellStyle name="Check Cell 4 13 2" xfId="12598"/>
    <cellStyle name="Check Cell 4 14" xfId="12599"/>
    <cellStyle name="Check Cell 4 14 2" xfId="12600"/>
    <cellStyle name="Check Cell 4 15" xfId="12601"/>
    <cellStyle name="Check Cell 4 15 2" xfId="12602"/>
    <cellStyle name="Check Cell 4 16" xfId="12603"/>
    <cellStyle name="Check Cell 4 16 2" xfId="12604"/>
    <cellStyle name="Check Cell 4 17" xfId="12605"/>
    <cellStyle name="Check Cell 4 17 2" xfId="12606"/>
    <cellStyle name="Check Cell 4 18" xfId="12607"/>
    <cellStyle name="Check Cell 4 18 2" xfId="12608"/>
    <cellStyle name="Check Cell 4 19" xfId="12609"/>
    <cellStyle name="Check Cell 4 19 2" xfId="12610"/>
    <cellStyle name="Check Cell 4 2" xfId="12611"/>
    <cellStyle name="Check Cell 4 2 2" xfId="12612"/>
    <cellStyle name="Check Cell 4 20" xfId="12613"/>
    <cellStyle name="Check Cell 4 20 2" xfId="12614"/>
    <cellStyle name="Check Cell 4 21" xfId="12615"/>
    <cellStyle name="Check Cell 4 21 2" xfId="12616"/>
    <cellStyle name="Check Cell 4 22" xfId="12617"/>
    <cellStyle name="Check Cell 4 22 2" xfId="12618"/>
    <cellStyle name="Check Cell 4 23" xfId="12619"/>
    <cellStyle name="Check Cell 4 23 2" xfId="12620"/>
    <cellStyle name="Check Cell 4 24" xfId="12621"/>
    <cellStyle name="Check Cell 4 24 2" xfId="12622"/>
    <cellStyle name="Check Cell 4 25" xfId="12623"/>
    <cellStyle name="Check Cell 4 25 2" xfId="12624"/>
    <cellStyle name="Check Cell 4 26" xfId="12625"/>
    <cellStyle name="Check Cell 4 26 2" xfId="12626"/>
    <cellStyle name="Check Cell 4 27" xfId="12627"/>
    <cellStyle name="Check Cell 4 27 2" xfId="12628"/>
    <cellStyle name="Check Cell 4 28" xfId="12629"/>
    <cellStyle name="Check Cell 4 28 2" xfId="12630"/>
    <cellStyle name="Check Cell 4 29" xfId="12631"/>
    <cellStyle name="Check Cell 4 3" xfId="12632"/>
    <cellStyle name="Check Cell 4 3 2" xfId="12633"/>
    <cellStyle name="Check Cell 4 30" xfId="12634"/>
    <cellStyle name="Check Cell 4 4" xfId="12635"/>
    <cellStyle name="Check Cell 4 4 2" xfId="12636"/>
    <cellStyle name="Check Cell 4 5" xfId="12637"/>
    <cellStyle name="Check Cell 4 5 2" xfId="12638"/>
    <cellStyle name="Check Cell 4 6" xfId="12639"/>
    <cellStyle name="Check Cell 4 6 2" xfId="12640"/>
    <cellStyle name="Check Cell 4 7" xfId="12641"/>
    <cellStyle name="Check Cell 4 7 2" xfId="12642"/>
    <cellStyle name="Check Cell 4 8" xfId="12643"/>
    <cellStyle name="Check Cell 4 8 2" xfId="12644"/>
    <cellStyle name="Check Cell 4 9" xfId="12645"/>
    <cellStyle name="Check Cell 4 9 2" xfId="12646"/>
    <cellStyle name="Check Cell 40" xfId="12647"/>
    <cellStyle name="Check Cell 40 2" xfId="12648"/>
    <cellStyle name="Check Cell 41" xfId="12649"/>
    <cellStyle name="Check Cell 42" xfId="12650"/>
    <cellStyle name="Check Cell 43" xfId="12651"/>
    <cellStyle name="Check Cell 44" xfId="12652"/>
    <cellStyle name="Check Cell 45" xfId="12653"/>
    <cellStyle name="Check Cell 46" xfId="12654"/>
    <cellStyle name="Check Cell 47" xfId="12655"/>
    <cellStyle name="Check Cell 48" xfId="12656"/>
    <cellStyle name="Check Cell 49" xfId="12657"/>
    <cellStyle name="Check Cell 5" xfId="12658"/>
    <cellStyle name="Check Cell 5 2" xfId="12659"/>
    <cellStyle name="Check Cell 50" xfId="12660"/>
    <cellStyle name="Check Cell 51" xfId="12661"/>
    <cellStyle name="Check Cell 52" xfId="12662"/>
    <cellStyle name="Check Cell 53" xfId="12663"/>
    <cellStyle name="Check Cell 54" xfId="12664"/>
    <cellStyle name="Check Cell 55" xfId="12665"/>
    <cellStyle name="Check Cell 56" xfId="12666"/>
    <cellStyle name="Check Cell 57" xfId="12667"/>
    <cellStyle name="Check Cell 6" xfId="12668"/>
    <cellStyle name="Check Cell 6 2" xfId="12669"/>
    <cellStyle name="Check Cell 7" xfId="12670"/>
    <cellStyle name="Check Cell 7 2" xfId="12671"/>
    <cellStyle name="Check Cell 8" xfId="12672"/>
    <cellStyle name="Check Cell 8 2" xfId="12673"/>
    <cellStyle name="Check Cell 9" xfId="12674"/>
    <cellStyle name="Check Cell 9 2" xfId="12675"/>
    <cellStyle name="Explanatory Text" xfId="12676" builtinId="53" customBuiltin="1"/>
    <cellStyle name="Explanatory Text 10" xfId="12677"/>
    <cellStyle name="Explanatory Text 10 2" xfId="12678"/>
    <cellStyle name="Explanatory Text 11" xfId="12679"/>
    <cellStyle name="Explanatory Text 11 2" xfId="12680"/>
    <cellStyle name="Explanatory Text 12" xfId="12681"/>
    <cellStyle name="Explanatory Text 12 2" xfId="12682"/>
    <cellStyle name="Explanatory Text 13" xfId="12683"/>
    <cellStyle name="Explanatory Text 13 2" xfId="12684"/>
    <cellStyle name="Explanatory Text 14" xfId="12685"/>
    <cellStyle name="Explanatory Text 14 2" xfId="12686"/>
    <cellStyle name="Explanatory Text 15" xfId="12687"/>
    <cellStyle name="Explanatory Text 15 2" xfId="12688"/>
    <cellStyle name="Explanatory Text 16" xfId="12689"/>
    <cellStyle name="Explanatory Text 16 2" xfId="12690"/>
    <cellStyle name="Explanatory Text 17" xfId="12691"/>
    <cellStyle name="Explanatory Text 17 2" xfId="12692"/>
    <cellStyle name="Explanatory Text 18" xfId="12693"/>
    <cellStyle name="Explanatory Text 18 2" xfId="12694"/>
    <cellStyle name="Explanatory Text 19" xfId="12695"/>
    <cellStyle name="Explanatory Text 19 2" xfId="12696"/>
    <cellStyle name="Explanatory Text 2" xfId="12697"/>
    <cellStyle name="Explanatory Text 2 10" xfId="12698"/>
    <cellStyle name="Explanatory Text 2 10 2" xfId="12699"/>
    <cellStyle name="Explanatory Text 2 11" xfId="12700"/>
    <cellStyle name="Explanatory Text 2 11 2" xfId="12701"/>
    <cellStyle name="Explanatory Text 2 12" xfId="12702"/>
    <cellStyle name="Explanatory Text 2 12 2" xfId="12703"/>
    <cellStyle name="Explanatory Text 2 13" xfId="12704"/>
    <cellStyle name="Explanatory Text 2 13 2" xfId="12705"/>
    <cellStyle name="Explanatory Text 2 14" xfId="12706"/>
    <cellStyle name="Explanatory Text 2 14 2" xfId="12707"/>
    <cellStyle name="Explanatory Text 2 15" xfId="12708"/>
    <cellStyle name="Explanatory Text 2 15 2" xfId="12709"/>
    <cellStyle name="Explanatory Text 2 16" xfId="12710"/>
    <cellStyle name="Explanatory Text 2 16 2" xfId="12711"/>
    <cellStyle name="Explanatory Text 2 17" xfId="12712"/>
    <cellStyle name="Explanatory Text 2 17 2" xfId="12713"/>
    <cellStyle name="Explanatory Text 2 18" xfId="12714"/>
    <cellStyle name="Explanatory Text 2 18 2" xfId="12715"/>
    <cellStyle name="Explanatory Text 2 19" xfId="12716"/>
    <cellStyle name="Explanatory Text 2 19 2" xfId="12717"/>
    <cellStyle name="Explanatory Text 2 2" xfId="12718"/>
    <cellStyle name="Explanatory Text 2 2 2" xfId="12719"/>
    <cellStyle name="Explanatory Text 2 20" xfId="12720"/>
    <cellStyle name="Explanatory Text 2 20 2" xfId="12721"/>
    <cellStyle name="Explanatory Text 2 21" xfId="12722"/>
    <cellStyle name="Explanatory Text 2 21 2" xfId="12723"/>
    <cellStyle name="Explanatory Text 2 22" xfId="12724"/>
    <cellStyle name="Explanatory Text 2 22 2" xfId="12725"/>
    <cellStyle name="Explanatory Text 2 23" xfId="12726"/>
    <cellStyle name="Explanatory Text 2 23 2" xfId="12727"/>
    <cellStyle name="Explanatory Text 2 24" xfId="12728"/>
    <cellStyle name="Explanatory Text 2 24 2" xfId="12729"/>
    <cellStyle name="Explanatory Text 2 25" xfId="12730"/>
    <cellStyle name="Explanatory Text 2 25 2" xfId="12731"/>
    <cellStyle name="Explanatory Text 2 26" xfId="12732"/>
    <cellStyle name="Explanatory Text 2 26 2" xfId="12733"/>
    <cellStyle name="Explanatory Text 2 27" xfId="12734"/>
    <cellStyle name="Explanatory Text 2 27 2" xfId="12735"/>
    <cellStyle name="Explanatory Text 2 28" xfId="12736"/>
    <cellStyle name="Explanatory Text 2 28 2" xfId="12737"/>
    <cellStyle name="Explanatory Text 2 29" xfId="12738"/>
    <cellStyle name="Explanatory Text 2 3" xfId="12739"/>
    <cellStyle name="Explanatory Text 2 3 2" xfId="12740"/>
    <cellStyle name="Explanatory Text 2 30" xfId="12741"/>
    <cellStyle name="Explanatory Text 2 31" xfId="12742"/>
    <cellStyle name="Explanatory Text 2 4" xfId="12743"/>
    <cellStyle name="Explanatory Text 2 4 2" xfId="12744"/>
    <cellStyle name="Explanatory Text 2 5" xfId="12745"/>
    <cellStyle name="Explanatory Text 2 5 2" xfId="12746"/>
    <cellStyle name="Explanatory Text 2 6" xfId="12747"/>
    <cellStyle name="Explanatory Text 2 6 2" xfId="12748"/>
    <cellStyle name="Explanatory Text 2 7" xfId="12749"/>
    <cellStyle name="Explanatory Text 2 7 2" xfId="12750"/>
    <cellStyle name="Explanatory Text 2 8" xfId="12751"/>
    <cellStyle name="Explanatory Text 2 8 2" xfId="12752"/>
    <cellStyle name="Explanatory Text 2 9" xfId="12753"/>
    <cellStyle name="Explanatory Text 2 9 2" xfId="12754"/>
    <cellStyle name="Explanatory Text 20" xfId="12755"/>
    <cellStyle name="Explanatory Text 20 2" xfId="12756"/>
    <cellStyle name="Explanatory Text 21" xfId="12757"/>
    <cellStyle name="Explanatory Text 21 2" xfId="12758"/>
    <cellStyle name="Explanatory Text 22" xfId="12759"/>
    <cellStyle name="Explanatory Text 22 2" xfId="12760"/>
    <cellStyle name="Explanatory Text 23" xfId="12761"/>
    <cellStyle name="Explanatory Text 23 2" xfId="12762"/>
    <cellStyle name="Explanatory Text 24" xfId="12763"/>
    <cellStyle name="Explanatory Text 24 2" xfId="12764"/>
    <cellStyle name="Explanatory Text 25" xfId="12765"/>
    <cellStyle name="Explanatory Text 25 2" xfId="12766"/>
    <cellStyle name="Explanatory Text 26" xfId="12767"/>
    <cellStyle name="Explanatory Text 26 2" xfId="12768"/>
    <cellStyle name="Explanatory Text 27" xfId="12769"/>
    <cellStyle name="Explanatory Text 27 2" xfId="12770"/>
    <cellStyle name="Explanatory Text 28" xfId="12771"/>
    <cellStyle name="Explanatory Text 28 2" xfId="12772"/>
    <cellStyle name="Explanatory Text 29" xfId="12773"/>
    <cellStyle name="Explanatory Text 29 2" xfId="12774"/>
    <cellStyle name="Explanatory Text 3" xfId="12775"/>
    <cellStyle name="Explanatory Text 3 10" xfId="12776"/>
    <cellStyle name="Explanatory Text 3 10 2" xfId="12777"/>
    <cellStyle name="Explanatory Text 3 11" xfId="12778"/>
    <cellStyle name="Explanatory Text 3 11 2" xfId="12779"/>
    <cellStyle name="Explanatory Text 3 12" xfId="12780"/>
    <cellStyle name="Explanatory Text 3 12 2" xfId="12781"/>
    <cellStyle name="Explanatory Text 3 13" xfId="12782"/>
    <cellStyle name="Explanatory Text 3 13 2" xfId="12783"/>
    <cellStyle name="Explanatory Text 3 14" xfId="12784"/>
    <cellStyle name="Explanatory Text 3 14 2" xfId="12785"/>
    <cellStyle name="Explanatory Text 3 15" xfId="12786"/>
    <cellStyle name="Explanatory Text 3 15 2" xfId="12787"/>
    <cellStyle name="Explanatory Text 3 16" xfId="12788"/>
    <cellStyle name="Explanatory Text 3 16 2" xfId="12789"/>
    <cellStyle name="Explanatory Text 3 17" xfId="12790"/>
    <cellStyle name="Explanatory Text 3 17 2" xfId="12791"/>
    <cellStyle name="Explanatory Text 3 18" xfId="12792"/>
    <cellStyle name="Explanatory Text 3 18 2" xfId="12793"/>
    <cellStyle name="Explanatory Text 3 19" xfId="12794"/>
    <cellStyle name="Explanatory Text 3 19 2" xfId="12795"/>
    <cellStyle name="Explanatory Text 3 2" xfId="12796"/>
    <cellStyle name="Explanatory Text 3 2 2" xfId="12797"/>
    <cellStyle name="Explanatory Text 3 20" xfId="12798"/>
    <cellStyle name="Explanatory Text 3 20 2" xfId="12799"/>
    <cellStyle name="Explanatory Text 3 21" xfId="12800"/>
    <cellStyle name="Explanatory Text 3 21 2" xfId="12801"/>
    <cellStyle name="Explanatory Text 3 22" xfId="12802"/>
    <cellStyle name="Explanatory Text 3 22 2" xfId="12803"/>
    <cellStyle name="Explanatory Text 3 23" xfId="12804"/>
    <cellStyle name="Explanatory Text 3 23 2" xfId="12805"/>
    <cellStyle name="Explanatory Text 3 24" xfId="12806"/>
    <cellStyle name="Explanatory Text 3 24 2" xfId="12807"/>
    <cellStyle name="Explanatory Text 3 25" xfId="12808"/>
    <cellStyle name="Explanatory Text 3 25 2" xfId="12809"/>
    <cellStyle name="Explanatory Text 3 26" xfId="12810"/>
    <cellStyle name="Explanatory Text 3 26 2" xfId="12811"/>
    <cellStyle name="Explanatory Text 3 27" xfId="12812"/>
    <cellStyle name="Explanatory Text 3 27 2" xfId="12813"/>
    <cellStyle name="Explanatory Text 3 28" xfId="12814"/>
    <cellStyle name="Explanatory Text 3 28 2" xfId="12815"/>
    <cellStyle name="Explanatory Text 3 29" xfId="12816"/>
    <cellStyle name="Explanatory Text 3 3" xfId="12817"/>
    <cellStyle name="Explanatory Text 3 3 2" xfId="12818"/>
    <cellStyle name="Explanatory Text 3 30" xfId="12819"/>
    <cellStyle name="Explanatory Text 3 4" xfId="12820"/>
    <cellStyle name="Explanatory Text 3 4 2" xfId="12821"/>
    <cellStyle name="Explanatory Text 3 5" xfId="12822"/>
    <cellStyle name="Explanatory Text 3 5 2" xfId="12823"/>
    <cellStyle name="Explanatory Text 3 6" xfId="12824"/>
    <cellStyle name="Explanatory Text 3 6 2" xfId="12825"/>
    <cellStyle name="Explanatory Text 3 7" xfId="12826"/>
    <cellStyle name="Explanatory Text 3 7 2" xfId="12827"/>
    <cellStyle name="Explanatory Text 3 8" xfId="12828"/>
    <cellStyle name="Explanatory Text 3 8 2" xfId="12829"/>
    <cellStyle name="Explanatory Text 3 9" xfId="12830"/>
    <cellStyle name="Explanatory Text 3 9 2" xfId="12831"/>
    <cellStyle name="Explanatory Text 30" xfId="12832"/>
    <cellStyle name="Explanatory Text 30 2" xfId="12833"/>
    <cellStyle name="Explanatory Text 31" xfId="12834"/>
    <cellStyle name="Explanatory Text 31 2" xfId="12835"/>
    <cellStyle name="Explanatory Text 32" xfId="12836"/>
    <cellStyle name="Explanatory Text 32 2" xfId="12837"/>
    <cellStyle name="Explanatory Text 33" xfId="12838"/>
    <cellStyle name="Explanatory Text 33 2" xfId="12839"/>
    <cellStyle name="Explanatory Text 34" xfId="12840"/>
    <cellStyle name="Explanatory Text 34 2" xfId="12841"/>
    <cellStyle name="Explanatory Text 35" xfId="12842"/>
    <cellStyle name="Explanatory Text 35 2" xfId="12843"/>
    <cellStyle name="Explanatory Text 36" xfId="12844"/>
    <cellStyle name="Explanatory Text 36 2" xfId="12845"/>
    <cellStyle name="Explanatory Text 37" xfId="12846"/>
    <cellStyle name="Explanatory Text 37 2" xfId="12847"/>
    <cellStyle name="Explanatory Text 38" xfId="12848"/>
    <cellStyle name="Explanatory Text 38 2" xfId="12849"/>
    <cellStyle name="Explanatory Text 39" xfId="12850"/>
    <cellStyle name="Explanatory Text 39 2" xfId="12851"/>
    <cellStyle name="Explanatory Text 4" xfId="12852"/>
    <cellStyle name="Explanatory Text 4 10" xfId="12853"/>
    <cellStyle name="Explanatory Text 4 10 2" xfId="12854"/>
    <cellStyle name="Explanatory Text 4 11" xfId="12855"/>
    <cellStyle name="Explanatory Text 4 11 2" xfId="12856"/>
    <cellStyle name="Explanatory Text 4 12" xfId="12857"/>
    <cellStyle name="Explanatory Text 4 12 2" xfId="12858"/>
    <cellStyle name="Explanatory Text 4 13" xfId="12859"/>
    <cellStyle name="Explanatory Text 4 13 2" xfId="12860"/>
    <cellStyle name="Explanatory Text 4 14" xfId="12861"/>
    <cellStyle name="Explanatory Text 4 14 2" xfId="12862"/>
    <cellStyle name="Explanatory Text 4 15" xfId="12863"/>
    <cellStyle name="Explanatory Text 4 15 2" xfId="12864"/>
    <cellStyle name="Explanatory Text 4 16" xfId="12865"/>
    <cellStyle name="Explanatory Text 4 16 2" xfId="12866"/>
    <cellStyle name="Explanatory Text 4 17" xfId="12867"/>
    <cellStyle name="Explanatory Text 4 17 2" xfId="12868"/>
    <cellStyle name="Explanatory Text 4 18" xfId="12869"/>
    <cellStyle name="Explanatory Text 4 18 2" xfId="12870"/>
    <cellStyle name="Explanatory Text 4 19" xfId="12871"/>
    <cellStyle name="Explanatory Text 4 19 2" xfId="12872"/>
    <cellStyle name="Explanatory Text 4 2" xfId="12873"/>
    <cellStyle name="Explanatory Text 4 2 2" xfId="12874"/>
    <cellStyle name="Explanatory Text 4 20" xfId="12875"/>
    <cellStyle name="Explanatory Text 4 20 2" xfId="12876"/>
    <cellStyle name="Explanatory Text 4 21" xfId="12877"/>
    <cellStyle name="Explanatory Text 4 21 2" xfId="12878"/>
    <cellStyle name="Explanatory Text 4 22" xfId="12879"/>
    <cellStyle name="Explanatory Text 4 22 2" xfId="12880"/>
    <cellStyle name="Explanatory Text 4 23" xfId="12881"/>
    <cellStyle name="Explanatory Text 4 23 2" xfId="12882"/>
    <cellStyle name="Explanatory Text 4 24" xfId="12883"/>
    <cellStyle name="Explanatory Text 4 24 2" xfId="12884"/>
    <cellStyle name="Explanatory Text 4 25" xfId="12885"/>
    <cellStyle name="Explanatory Text 4 25 2" xfId="12886"/>
    <cellStyle name="Explanatory Text 4 26" xfId="12887"/>
    <cellStyle name="Explanatory Text 4 26 2" xfId="12888"/>
    <cellStyle name="Explanatory Text 4 27" xfId="12889"/>
    <cellStyle name="Explanatory Text 4 27 2" xfId="12890"/>
    <cellStyle name="Explanatory Text 4 28" xfId="12891"/>
    <cellStyle name="Explanatory Text 4 28 2" xfId="12892"/>
    <cellStyle name="Explanatory Text 4 29" xfId="12893"/>
    <cellStyle name="Explanatory Text 4 3" xfId="12894"/>
    <cellStyle name="Explanatory Text 4 3 2" xfId="12895"/>
    <cellStyle name="Explanatory Text 4 30" xfId="12896"/>
    <cellStyle name="Explanatory Text 4 4" xfId="12897"/>
    <cellStyle name="Explanatory Text 4 4 2" xfId="12898"/>
    <cellStyle name="Explanatory Text 4 5" xfId="12899"/>
    <cellStyle name="Explanatory Text 4 5 2" xfId="12900"/>
    <cellStyle name="Explanatory Text 4 6" xfId="12901"/>
    <cellStyle name="Explanatory Text 4 6 2" xfId="12902"/>
    <cellStyle name="Explanatory Text 4 7" xfId="12903"/>
    <cellStyle name="Explanatory Text 4 7 2" xfId="12904"/>
    <cellStyle name="Explanatory Text 4 8" xfId="12905"/>
    <cellStyle name="Explanatory Text 4 8 2" xfId="12906"/>
    <cellStyle name="Explanatory Text 4 9" xfId="12907"/>
    <cellStyle name="Explanatory Text 4 9 2" xfId="12908"/>
    <cellStyle name="Explanatory Text 40" xfId="12909"/>
    <cellStyle name="Explanatory Text 40 2" xfId="12910"/>
    <cellStyle name="Explanatory Text 41" xfId="12911"/>
    <cellStyle name="Explanatory Text 42" xfId="12912"/>
    <cellStyle name="Explanatory Text 43" xfId="12913"/>
    <cellStyle name="Explanatory Text 44" xfId="12914"/>
    <cellStyle name="Explanatory Text 45" xfId="12915"/>
    <cellStyle name="Explanatory Text 46" xfId="12916"/>
    <cellStyle name="Explanatory Text 47" xfId="12917"/>
    <cellStyle name="Explanatory Text 48" xfId="12918"/>
    <cellStyle name="Explanatory Text 49" xfId="12919"/>
    <cellStyle name="Explanatory Text 5" xfId="12920"/>
    <cellStyle name="Explanatory Text 5 2" xfId="12921"/>
    <cellStyle name="Explanatory Text 50" xfId="12922"/>
    <cellStyle name="Explanatory Text 51" xfId="12923"/>
    <cellStyle name="Explanatory Text 52" xfId="12924"/>
    <cellStyle name="Explanatory Text 53" xfId="12925"/>
    <cellStyle name="Explanatory Text 54" xfId="12926"/>
    <cellStyle name="Explanatory Text 55" xfId="12927"/>
    <cellStyle name="Explanatory Text 56" xfId="12928"/>
    <cellStyle name="Explanatory Text 57" xfId="12929"/>
    <cellStyle name="Explanatory Text 6" xfId="12930"/>
    <cellStyle name="Explanatory Text 6 2" xfId="12931"/>
    <cellStyle name="Explanatory Text 7" xfId="12932"/>
    <cellStyle name="Explanatory Text 7 2" xfId="12933"/>
    <cellStyle name="Explanatory Text 8" xfId="12934"/>
    <cellStyle name="Explanatory Text 8 2" xfId="12935"/>
    <cellStyle name="Explanatory Text 9" xfId="12936"/>
    <cellStyle name="Explanatory Text 9 2" xfId="12937"/>
    <cellStyle name="Good" xfId="12938" builtinId="26" customBuiltin="1"/>
    <cellStyle name="Good 10" xfId="12939"/>
    <cellStyle name="Good 10 2" xfId="12940"/>
    <cellStyle name="Good 11" xfId="12941"/>
    <cellStyle name="Good 11 2" xfId="12942"/>
    <cellStyle name="Good 12" xfId="12943"/>
    <cellStyle name="Good 12 2" xfId="12944"/>
    <cellStyle name="Good 13" xfId="12945"/>
    <cellStyle name="Good 13 2" xfId="12946"/>
    <cellStyle name="Good 14" xfId="12947"/>
    <cellStyle name="Good 14 2" xfId="12948"/>
    <cellStyle name="Good 15" xfId="12949"/>
    <cellStyle name="Good 15 2" xfId="12950"/>
    <cellStyle name="Good 16" xfId="12951"/>
    <cellStyle name="Good 16 2" xfId="12952"/>
    <cellStyle name="Good 17" xfId="12953"/>
    <cellStyle name="Good 17 2" xfId="12954"/>
    <cellStyle name="Good 18" xfId="12955"/>
    <cellStyle name="Good 18 2" xfId="12956"/>
    <cellStyle name="Good 19" xfId="12957"/>
    <cellStyle name="Good 19 2" xfId="12958"/>
    <cellStyle name="Good 2" xfId="12959"/>
    <cellStyle name="Good 2 10" xfId="12960"/>
    <cellStyle name="Good 2 10 2" xfId="12961"/>
    <cellStyle name="Good 2 11" xfId="12962"/>
    <cellStyle name="Good 2 11 2" xfId="12963"/>
    <cellStyle name="Good 2 12" xfId="12964"/>
    <cellStyle name="Good 2 12 2" xfId="12965"/>
    <cellStyle name="Good 2 13" xfId="12966"/>
    <cellStyle name="Good 2 13 2" xfId="12967"/>
    <cellStyle name="Good 2 14" xfId="12968"/>
    <cellStyle name="Good 2 14 2" xfId="12969"/>
    <cellStyle name="Good 2 15" xfId="12970"/>
    <cellStyle name="Good 2 15 2" xfId="12971"/>
    <cellStyle name="Good 2 16" xfId="12972"/>
    <cellStyle name="Good 2 16 2" xfId="12973"/>
    <cellStyle name="Good 2 17" xfId="12974"/>
    <cellStyle name="Good 2 17 2" xfId="12975"/>
    <cellStyle name="Good 2 18" xfId="12976"/>
    <cellStyle name="Good 2 18 2" xfId="12977"/>
    <cellStyle name="Good 2 19" xfId="12978"/>
    <cellStyle name="Good 2 19 2" xfId="12979"/>
    <cellStyle name="Good 2 2" xfId="12980"/>
    <cellStyle name="Good 2 2 2" xfId="12981"/>
    <cellStyle name="Good 2 20" xfId="12982"/>
    <cellStyle name="Good 2 20 2" xfId="12983"/>
    <cellStyle name="Good 2 21" xfId="12984"/>
    <cellStyle name="Good 2 21 2" xfId="12985"/>
    <cellStyle name="Good 2 22" xfId="12986"/>
    <cellStyle name="Good 2 22 2" xfId="12987"/>
    <cellStyle name="Good 2 23" xfId="12988"/>
    <cellStyle name="Good 2 23 2" xfId="12989"/>
    <cellStyle name="Good 2 24" xfId="12990"/>
    <cellStyle name="Good 2 24 2" xfId="12991"/>
    <cellStyle name="Good 2 25" xfId="12992"/>
    <cellStyle name="Good 2 25 2" xfId="12993"/>
    <cellStyle name="Good 2 26" xfId="12994"/>
    <cellStyle name="Good 2 26 2" xfId="12995"/>
    <cellStyle name="Good 2 27" xfId="12996"/>
    <cellStyle name="Good 2 27 2" xfId="12997"/>
    <cellStyle name="Good 2 28" xfId="12998"/>
    <cellStyle name="Good 2 28 2" xfId="12999"/>
    <cellStyle name="Good 2 29" xfId="13000"/>
    <cellStyle name="Good 2 3" xfId="13001"/>
    <cellStyle name="Good 2 3 2" xfId="13002"/>
    <cellStyle name="Good 2 30" xfId="13003"/>
    <cellStyle name="Good 2 31" xfId="13004"/>
    <cellStyle name="Good 2 4" xfId="13005"/>
    <cellStyle name="Good 2 4 2" xfId="13006"/>
    <cellStyle name="Good 2 5" xfId="13007"/>
    <cellStyle name="Good 2 5 2" xfId="13008"/>
    <cellStyle name="Good 2 6" xfId="13009"/>
    <cellStyle name="Good 2 6 2" xfId="13010"/>
    <cellStyle name="Good 2 7" xfId="13011"/>
    <cellStyle name="Good 2 7 2" xfId="13012"/>
    <cellStyle name="Good 2 8" xfId="13013"/>
    <cellStyle name="Good 2 8 2" xfId="13014"/>
    <cellStyle name="Good 2 9" xfId="13015"/>
    <cellStyle name="Good 2 9 2" xfId="13016"/>
    <cellStyle name="Good 20" xfId="13017"/>
    <cellStyle name="Good 20 2" xfId="13018"/>
    <cellStyle name="Good 21" xfId="13019"/>
    <cellStyle name="Good 21 2" xfId="13020"/>
    <cellStyle name="Good 22" xfId="13021"/>
    <cellStyle name="Good 22 2" xfId="13022"/>
    <cellStyle name="Good 23" xfId="13023"/>
    <cellStyle name="Good 23 2" xfId="13024"/>
    <cellStyle name="Good 24" xfId="13025"/>
    <cellStyle name="Good 24 2" xfId="13026"/>
    <cellStyle name="Good 25" xfId="13027"/>
    <cellStyle name="Good 25 2" xfId="13028"/>
    <cellStyle name="Good 26" xfId="13029"/>
    <cellStyle name="Good 26 2" xfId="13030"/>
    <cellStyle name="Good 27" xfId="13031"/>
    <cellStyle name="Good 27 2" xfId="13032"/>
    <cellStyle name="Good 28" xfId="13033"/>
    <cellStyle name="Good 28 2" xfId="13034"/>
    <cellStyle name="Good 29" xfId="13035"/>
    <cellStyle name="Good 29 2" xfId="13036"/>
    <cellStyle name="Good 3" xfId="13037"/>
    <cellStyle name="Good 3 10" xfId="13038"/>
    <cellStyle name="Good 3 10 2" xfId="13039"/>
    <cellStyle name="Good 3 11" xfId="13040"/>
    <cellStyle name="Good 3 11 2" xfId="13041"/>
    <cellStyle name="Good 3 12" xfId="13042"/>
    <cellStyle name="Good 3 12 2" xfId="13043"/>
    <cellStyle name="Good 3 13" xfId="13044"/>
    <cellStyle name="Good 3 13 2" xfId="13045"/>
    <cellStyle name="Good 3 14" xfId="13046"/>
    <cellStyle name="Good 3 14 2" xfId="13047"/>
    <cellStyle name="Good 3 15" xfId="13048"/>
    <cellStyle name="Good 3 15 2" xfId="13049"/>
    <cellStyle name="Good 3 16" xfId="13050"/>
    <cellStyle name="Good 3 16 2" xfId="13051"/>
    <cellStyle name="Good 3 17" xfId="13052"/>
    <cellStyle name="Good 3 17 2" xfId="13053"/>
    <cellStyle name="Good 3 18" xfId="13054"/>
    <cellStyle name="Good 3 18 2" xfId="13055"/>
    <cellStyle name="Good 3 19" xfId="13056"/>
    <cellStyle name="Good 3 19 2" xfId="13057"/>
    <cellStyle name="Good 3 2" xfId="13058"/>
    <cellStyle name="Good 3 2 2" xfId="13059"/>
    <cellStyle name="Good 3 20" xfId="13060"/>
    <cellStyle name="Good 3 20 2" xfId="13061"/>
    <cellStyle name="Good 3 21" xfId="13062"/>
    <cellStyle name="Good 3 21 2" xfId="13063"/>
    <cellStyle name="Good 3 22" xfId="13064"/>
    <cellStyle name="Good 3 22 2" xfId="13065"/>
    <cellStyle name="Good 3 23" xfId="13066"/>
    <cellStyle name="Good 3 23 2" xfId="13067"/>
    <cellStyle name="Good 3 24" xfId="13068"/>
    <cellStyle name="Good 3 24 2" xfId="13069"/>
    <cellStyle name="Good 3 25" xfId="13070"/>
    <cellStyle name="Good 3 25 2" xfId="13071"/>
    <cellStyle name="Good 3 26" xfId="13072"/>
    <cellStyle name="Good 3 26 2" xfId="13073"/>
    <cellStyle name="Good 3 27" xfId="13074"/>
    <cellStyle name="Good 3 27 2" xfId="13075"/>
    <cellStyle name="Good 3 28" xfId="13076"/>
    <cellStyle name="Good 3 28 2" xfId="13077"/>
    <cellStyle name="Good 3 29" xfId="13078"/>
    <cellStyle name="Good 3 3" xfId="13079"/>
    <cellStyle name="Good 3 3 2" xfId="13080"/>
    <cellStyle name="Good 3 30" xfId="13081"/>
    <cellStyle name="Good 3 4" xfId="13082"/>
    <cellStyle name="Good 3 4 2" xfId="13083"/>
    <cellStyle name="Good 3 5" xfId="13084"/>
    <cellStyle name="Good 3 5 2" xfId="13085"/>
    <cellStyle name="Good 3 6" xfId="13086"/>
    <cellStyle name="Good 3 6 2" xfId="13087"/>
    <cellStyle name="Good 3 7" xfId="13088"/>
    <cellStyle name="Good 3 7 2" xfId="13089"/>
    <cellStyle name="Good 3 8" xfId="13090"/>
    <cellStyle name="Good 3 8 2" xfId="13091"/>
    <cellStyle name="Good 3 9" xfId="13092"/>
    <cellStyle name="Good 3 9 2" xfId="13093"/>
    <cellStyle name="Good 30" xfId="13094"/>
    <cellStyle name="Good 30 2" xfId="13095"/>
    <cellStyle name="Good 31" xfId="13096"/>
    <cellStyle name="Good 31 2" xfId="13097"/>
    <cellStyle name="Good 32" xfId="13098"/>
    <cellStyle name="Good 32 2" xfId="13099"/>
    <cellStyle name="Good 33" xfId="13100"/>
    <cellStyle name="Good 33 2" xfId="13101"/>
    <cellStyle name="Good 34" xfId="13102"/>
    <cellStyle name="Good 34 2" xfId="13103"/>
    <cellStyle name="Good 35" xfId="13104"/>
    <cellStyle name="Good 35 2" xfId="13105"/>
    <cellStyle name="Good 36" xfId="13106"/>
    <cellStyle name="Good 36 2" xfId="13107"/>
    <cellStyle name="Good 37" xfId="13108"/>
    <cellStyle name="Good 37 2" xfId="13109"/>
    <cellStyle name="Good 38" xfId="13110"/>
    <cellStyle name="Good 38 2" xfId="13111"/>
    <cellStyle name="Good 39" xfId="13112"/>
    <cellStyle name="Good 39 2" xfId="13113"/>
    <cellStyle name="Good 4" xfId="13114"/>
    <cellStyle name="Good 4 10" xfId="13115"/>
    <cellStyle name="Good 4 10 2" xfId="13116"/>
    <cellStyle name="Good 4 11" xfId="13117"/>
    <cellStyle name="Good 4 11 2" xfId="13118"/>
    <cellStyle name="Good 4 12" xfId="13119"/>
    <cellStyle name="Good 4 12 2" xfId="13120"/>
    <cellStyle name="Good 4 13" xfId="13121"/>
    <cellStyle name="Good 4 13 2" xfId="13122"/>
    <cellStyle name="Good 4 14" xfId="13123"/>
    <cellStyle name="Good 4 14 2" xfId="13124"/>
    <cellStyle name="Good 4 15" xfId="13125"/>
    <cellStyle name="Good 4 15 2" xfId="13126"/>
    <cellStyle name="Good 4 16" xfId="13127"/>
    <cellStyle name="Good 4 16 2" xfId="13128"/>
    <cellStyle name="Good 4 17" xfId="13129"/>
    <cellStyle name="Good 4 17 2" xfId="13130"/>
    <cellStyle name="Good 4 18" xfId="13131"/>
    <cellStyle name="Good 4 18 2" xfId="13132"/>
    <cellStyle name="Good 4 19" xfId="13133"/>
    <cellStyle name="Good 4 19 2" xfId="13134"/>
    <cellStyle name="Good 4 2" xfId="13135"/>
    <cellStyle name="Good 4 2 2" xfId="13136"/>
    <cellStyle name="Good 4 20" xfId="13137"/>
    <cellStyle name="Good 4 20 2" xfId="13138"/>
    <cellStyle name="Good 4 21" xfId="13139"/>
    <cellStyle name="Good 4 21 2" xfId="13140"/>
    <cellStyle name="Good 4 22" xfId="13141"/>
    <cellStyle name="Good 4 22 2" xfId="13142"/>
    <cellStyle name="Good 4 23" xfId="13143"/>
    <cellStyle name="Good 4 23 2" xfId="13144"/>
    <cellStyle name="Good 4 24" xfId="13145"/>
    <cellStyle name="Good 4 24 2" xfId="13146"/>
    <cellStyle name="Good 4 25" xfId="13147"/>
    <cellStyle name="Good 4 25 2" xfId="13148"/>
    <cellStyle name="Good 4 26" xfId="13149"/>
    <cellStyle name="Good 4 26 2" xfId="13150"/>
    <cellStyle name="Good 4 27" xfId="13151"/>
    <cellStyle name="Good 4 27 2" xfId="13152"/>
    <cellStyle name="Good 4 28" xfId="13153"/>
    <cellStyle name="Good 4 28 2" xfId="13154"/>
    <cellStyle name="Good 4 29" xfId="13155"/>
    <cellStyle name="Good 4 3" xfId="13156"/>
    <cellStyle name="Good 4 3 2" xfId="13157"/>
    <cellStyle name="Good 4 30" xfId="13158"/>
    <cellStyle name="Good 4 4" xfId="13159"/>
    <cellStyle name="Good 4 4 2" xfId="13160"/>
    <cellStyle name="Good 4 5" xfId="13161"/>
    <cellStyle name="Good 4 5 2" xfId="13162"/>
    <cellStyle name="Good 4 6" xfId="13163"/>
    <cellStyle name="Good 4 6 2" xfId="13164"/>
    <cellStyle name="Good 4 7" xfId="13165"/>
    <cellStyle name="Good 4 7 2" xfId="13166"/>
    <cellStyle name="Good 4 8" xfId="13167"/>
    <cellStyle name="Good 4 8 2" xfId="13168"/>
    <cellStyle name="Good 4 9" xfId="13169"/>
    <cellStyle name="Good 4 9 2" xfId="13170"/>
    <cellStyle name="Good 40" xfId="13171"/>
    <cellStyle name="Good 40 2" xfId="13172"/>
    <cellStyle name="Good 41" xfId="13173"/>
    <cellStyle name="Good 42" xfId="13174"/>
    <cellStyle name="Good 43" xfId="13175"/>
    <cellStyle name="Good 44" xfId="13176"/>
    <cellStyle name="Good 45" xfId="13177"/>
    <cellStyle name="Good 46" xfId="13178"/>
    <cellStyle name="Good 47" xfId="13179"/>
    <cellStyle name="Good 48" xfId="13180"/>
    <cellStyle name="Good 49" xfId="13181"/>
    <cellStyle name="Good 5" xfId="13182"/>
    <cellStyle name="Good 5 2" xfId="13183"/>
    <cellStyle name="Good 50" xfId="13184"/>
    <cellStyle name="Good 51" xfId="13185"/>
    <cellStyle name="Good 52" xfId="13186"/>
    <cellStyle name="Good 53" xfId="13187"/>
    <cellStyle name="Good 54" xfId="13188"/>
    <cellStyle name="Good 55" xfId="13189"/>
    <cellStyle name="Good 56" xfId="13190"/>
    <cellStyle name="Good 57" xfId="13191"/>
    <cellStyle name="Good 6" xfId="13192"/>
    <cellStyle name="Good 6 2" xfId="13193"/>
    <cellStyle name="Good 7" xfId="13194"/>
    <cellStyle name="Good 7 2" xfId="13195"/>
    <cellStyle name="Good 8" xfId="13196"/>
    <cellStyle name="Good 8 2" xfId="13197"/>
    <cellStyle name="Good 9" xfId="13198"/>
    <cellStyle name="Good 9 2" xfId="13199"/>
    <cellStyle name="Heading 1" xfId="13200" builtinId="16" customBuiltin="1"/>
    <cellStyle name="Heading 1 10" xfId="13201"/>
    <cellStyle name="Heading 1 10 2" xfId="13202"/>
    <cellStyle name="Heading 1 11" xfId="13203"/>
    <cellStyle name="Heading 1 11 2" xfId="13204"/>
    <cellStyle name="Heading 1 12" xfId="13205"/>
    <cellStyle name="Heading 1 12 2" xfId="13206"/>
    <cellStyle name="Heading 1 13" xfId="13207"/>
    <cellStyle name="Heading 1 13 2" xfId="13208"/>
    <cellStyle name="Heading 1 14" xfId="13209"/>
    <cellStyle name="Heading 1 14 2" xfId="13210"/>
    <cellStyle name="Heading 1 15" xfId="13211"/>
    <cellStyle name="Heading 1 15 2" xfId="13212"/>
    <cellStyle name="Heading 1 16" xfId="13213"/>
    <cellStyle name="Heading 1 16 2" xfId="13214"/>
    <cellStyle name="Heading 1 17" xfId="13215"/>
    <cellStyle name="Heading 1 17 2" xfId="13216"/>
    <cellStyle name="Heading 1 18" xfId="13217"/>
    <cellStyle name="Heading 1 18 2" xfId="13218"/>
    <cellStyle name="Heading 1 19" xfId="13219"/>
    <cellStyle name="Heading 1 19 2" xfId="13220"/>
    <cellStyle name="Heading 1 2" xfId="13221"/>
    <cellStyle name="Heading 1 2 10" xfId="13222"/>
    <cellStyle name="Heading 1 2 10 2" xfId="13223"/>
    <cellStyle name="Heading 1 2 11" xfId="13224"/>
    <cellStyle name="Heading 1 2 11 2" xfId="13225"/>
    <cellStyle name="Heading 1 2 12" xfId="13226"/>
    <cellStyle name="Heading 1 2 12 2" xfId="13227"/>
    <cellStyle name="Heading 1 2 13" xfId="13228"/>
    <cellStyle name="Heading 1 2 13 2" xfId="13229"/>
    <cellStyle name="Heading 1 2 14" xfId="13230"/>
    <cellStyle name="Heading 1 2 14 2" xfId="13231"/>
    <cellStyle name="Heading 1 2 15" xfId="13232"/>
    <cellStyle name="Heading 1 2 15 2" xfId="13233"/>
    <cellStyle name="Heading 1 2 16" xfId="13234"/>
    <cellStyle name="Heading 1 2 16 2" xfId="13235"/>
    <cellStyle name="Heading 1 2 17" xfId="13236"/>
    <cellStyle name="Heading 1 2 17 2" xfId="13237"/>
    <cellStyle name="Heading 1 2 18" xfId="13238"/>
    <cellStyle name="Heading 1 2 18 2" xfId="13239"/>
    <cellStyle name="Heading 1 2 19" xfId="13240"/>
    <cellStyle name="Heading 1 2 19 2" xfId="13241"/>
    <cellStyle name="Heading 1 2 2" xfId="13242"/>
    <cellStyle name="Heading 1 2 2 10" xfId="13243"/>
    <cellStyle name="Heading 1 2 2 10 2" xfId="13244"/>
    <cellStyle name="Heading 1 2 2 11" xfId="13245"/>
    <cellStyle name="Heading 1 2 2 11 2" xfId="13246"/>
    <cellStyle name="Heading 1 2 2 12" xfId="13247"/>
    <cellStyle name="Heading 1 2 2 12 2" xfId="13248"/>
    <cellStyle name="Heading 1 2 2 13" xfId="13249"/>
    <cellStyle name="Heading 1 2 2 13 2" xfId="13250"/>
    <cellStyle name="Heading 1 2 2 14" xfId="13251"/>
    <cellStyle name="Heading 1 2 2 14 2" xfId="13252"/>
    <cellStyle name="Heading 1 2 2 15" xfId="13253"/>
    <cellStyle name="Heading 1 2 2 15 2" xfId="13254"/>
    <cellStyle name="Heading 1 2 2 16" xfId="13255"/>
    <cellStyle name="Heading 1 2 2 16 2" xfId="13256"/>
    <cellStyle name="Heading 1 2 2 17" xfId="13257"/>
    <cellStyle name="Heading 1 2 2 17 2" xfId="13258"/>
    <cellStyle name="Heading 1 2 2 18" xfId="13259"/>
    <cellStyle name="Heading 1 2 2 18 2" xfId="13260"/>
    <cellStyle name="Heading 1 2 2 19" xfId="13261"/>
    <cellStyle name="Heading 1 2 2 19 2" xfId="13262"/>
    <cellStyle name="Heading 1 2 2 2" xfId="13263"/>
    <cellStyle name="Heading 1 2 2 2 2" xfId="13264"/>
    <cellStyle name="Heading 1 2 2 2 2 2" xfId="13265"/>
    <cellStyle name="Heading 1 2 2 2 2 3" xfId="13266"/>
    <cellStyle name="Heading 1 2 2 2 3" xfId="13267"/>
    <cellStyle name="Heading 1 2 2 20" xfId="13268"/>
    <cellStyle name="Heading 1 2 2 20 2" xfId="13269"/>
    <cellStyle name="Heading 1 2 2 21" xfId="13270"/>
    <cellStyle name="Heading 1 2 2 21 2" xfId="13271"/>
    <cellStyle name="Heading 1 2 2 22" xfId="13272"/>
    <cellStyle name="Heading 1 2 2 22 2" xfId="13273"/>
    <cellStyle name="Heading 1 2 2 23" xfId="13274"/>
    <cellStyle name="Heading 1 2 2 24" xfId="13275"/>
    <cellStyle name="Heading 1 2 2 3" xfId="13276"/>
    <cellStyle name="Heading 1 2 2 3 2" xfId="13277"/>
    <cellStyle name="Heading 1 2 2 4" xfId="13278"/>
    <cellStyle name="Heading 1 2 2 4 2" xfId="13279"/>
    <cellStyle name="Heading 1 2 2 5" xfId="13280"/>
    <cellStyle name="Heading 1 2 2 5 2" xfId="13281"/>
    <cellStyle name="Heading 1 2 2 6" xfId="13282"/>
    <cellStyle name="Heading 1 2 2 6 2" xfId="13283"/>
    <cellStyle name="Heading 1 2 2 7" xfId="13284"/>
    <cellStyle name="Heading 1 2 2 7 2" xfId="13285"/>
    <cellStyle name="Heading 1 2 2 8" xfId="13286"/>
    <cellStyle name="Heading 1 2 2 8 2" xfId="13287"/>
    <cellStyle name="Heading 1 2 2 9" xfId="13288"/>
    <cellStyle name="Heading 1 2 2 9 2" xfId="13289"/>
    <cellStyle name="Heading 1 2 20" xfId="13290"/>
    <cellStyle name="Heading 1 2 20 2" xfId="13291"/>
    <cellStyle name="Heading 1 2 21" xfId="13292"/>
    <cellStyle name="Heading 1 2 21 2" xfId="13293"/>
    <cellStyle name="Heading 1 2 22" xfId="13294"/>
    <cellStyle name="Heading 1 2 22 2" xfId="13295"/>
    <cellStyle name="Heading 1 2 23" xfId="13296"/>
    <cellStyle name="Heading 1 2 23 2" xfId="13297"/>
    <cellStyle name="Heading 1 2 24" xfId="13298"/>
    <cellStyle name="Heading 1 2 24 2" xfId="13299"/>
    <cellStyle name="Heading 1 2 25" xfId="13300"/>
    <cellStyle name="Heading 1 2 25 2" xfId="13301"/>
    <cellStyle name="Heading 1 2 26" xfId="13302"/>
    <cellStyle name="Heading 1 2 26 2" xfId="13303"/>
    <cellStyle name="Heading 1 2 27" xfId="13304"/>
    <cellStyle name="Heading 1 2 27 2" xfId="13305"/>
    <cellStyle name="Heading 1 2 28" xfId="13306"/>
    <cellStyle name="Heading 1 2 29" xfId="13307"/>
    <cellStyle name="Heading 1 2 3" xfId="13308"/>
    <cellStyle name="Heading 1 2 3 2" xfId="13309"/>
    <cellStyle name="Heading 1 2 3 2 2" xfId="13310"/>
    <cellStyle name="Heading 1 2 3 3" xfId="13311"/>
    <cellStyle name="Heading 1 2 3 3 2" xfId="13312"/>
    <cellStyle name="Heading 1 2 3 4" xfId="13313"/>
    <cellStyle name="Heading 1 2 30" xfId="13314"/>
    <cellStyle name="Heading 1 2 4" xfId="13315"/>
    <cellStyle name="Heading 1 2 4 2" xfId="13316"/>
    <cellStyle name="Heading 1 2 4 2 2" xfId="13317"/>
    <cellStyle name="Heading 1 2 4 3" xfId="13318"/>
    <cellStyle name="Heading 1 2 5" xfId="13319"/>
    <cellStyle name="Heading 1 2 5 2" xfId="13320"/>
    <cellStyle name="Heading 1 2 6" xfId="13321"/>
    <cellStyle name="Heading 1 2 6 2" xfId="13322"/>
    <cellStyle name="Heading 1 2 7" xfId="13323"/>
    <cellStyle name="Heading 1 2 7 2" xfId="13324"/>
    <cellStyle name="Heading 1 2 8" xfId="13325"/>
    <cellStyle name="Heading 1 2 8 2" xfId="13326"/>
    <cellStyle name="Heading 1 2 9" xfId="13327"/>
    <cellStyle name="Heading 1 2 9 2" xfId="13328"/>
    <cellStyle name="Heading 1 20" xfId="13329"/>
    <cellStyle name="Heading 1 20 2" xfId="13330"/>
    <cellStyle name="Heading 1 21" xfId="13331"/>
    <cellStyle name="Heading 1 21 2" xfId="13332"/>
    <cellStyle name="Heading 1 22" xfId="13333"/>
    <cellStyle name="Heading 1 22 2" xfId="13334"/>
    <cellStyle name="Heading 1 23" xfId="13335"/>
    <cellStyle name="Heading 1 23 2" xfId="13336"/>
    <cellStyle name="Heading 1 24" xfId="13337"/>
    <cellStyle name="Heading 1 24 2" xfId="13338"/>
    <cellStyle name="Heading 1 25" xfId="13339"/>
    <cellStyle name="Heading 1 25 2" xfId="13340"/>
    <cellStyle name="Heading 1 26" xfId="13341"/>
    <cellStyle name="Heading 1 26 2" xfId="13342"/>
    <cellStyle name="Heading 1 27" xfId="13343"/>
    <cellStyle name="Heading 1 27 2" xfId="13344"/>
    <cellStyle name="Heading 1 28" xfId="13345"/>
    <cellStyle name="Heading 1 28 2" xfId="13346"/>
    <cellStyle name="Heading 1 29" xfId="13347"/>
    <cellStyle name="Heading 1 29 2" xfId="13348"/>
    <cellStyle name="Heading 1 3" xfId="13349"/>
    <cellStyle name="Heading 1 3 2" xfId="13350"/>
    <cellStyle name="Heading 1 30" xfId="13351"/>
    <cellStyle name="Heading 1 30 2" xfId="13352"/>
    <cellStyle name="Heading 1 31" xfId="13353"/>
    <cellStyle name="Heading 1 31 2" xfId="13354"/>
    <cellStyle name="Heading 1 32" xfId="13355"/>
    <cellStyle name="Heading 1 32 2" xfId="13356"/>
    <cellStyle name="Heading 1 33" xfId="13357"/>
    <cellStyle name="Heading 1 33 2" xfId="13358"/>
    <cellStyle name="Heading 1 34" xfId="13359"/>
    <cellStyle name="Heading 1 34 2" xfId="13360"/>
    <cellStyle name="Heading 1 35" xfId="13361"/>
    <cellStyle name="Heading 1 35 2" xfId="13362"/>
    <cellStyle name="Heading 1 36" xfId="13363"/>
    <cellStyle name="Heading 1 36 2" xfId="13364"/>
    <cellStyle name="Heading 1 37" xfId="13365"/>
    <cellStyle name="Heading 1 37 2" xfId="13366"/>
    <cellStyle name="Heading 1 38" xfId="13367"/>
    <cellStyle name="Heading 1 38 2" xfId="13368"/>
    <cellStyle name="Heading 1 39" xfId="13369"/>
    <cellStyle name="Heading 1 39 2" xfId="13370"/>
    <cellStyle name="Heading 1 4" xfId="13371"/>
    <cellStyle name="Heading 1 4 2" xfId="13372"/>
    <cellStyle name="Heading 1 40" xfId="13373"/>
    <cellStyle name="Heading 1 40 2" xfId="13374"/>
    <cellStyle name="Heading 1 41" xfId="13375"/>
    <cellStyle name="Heading 1 42" xfId="13376"/>
    <cellStyle name="Heading 1 43" xfId="13377"/>
    <cellStyle name="Heading 1 44" xfId="13378"/>
    <cellStyle name="Heading 1 45" xfId="13379"/>
    <cellStyle name="Heading 1 46" xfId="13380"/>
    <cellStyle name="Heading 1 47" xfId="13381"/>
    <cellStyle name="Heading 1 48" xfId="13382"/>
    <cellStyle name="Heading 1 49" xfId="13383"/>
    <cellStyle name="Heading 1 5" xfId="13384"/>
    <cellStyle name="Heading 1 5 2" xfId="13385"/>
    <cellStyle name="Heading 1 50" xfId="13386"/>
    <cellStyle name="Heading 1 51" xfId="13387"/>
    <cellStyle name="Heading 1 52" xfId="13388"/>
    <cellStyle name="Heading 1 53" xfId="13389"/>
    <cellStyle name="Heading 1 54" xfId="13390"/>
    <cellStyle name="Heading 1 55" xfId="13391"/>
    <cellStyle name="Heading 1 56" xfId="13392"/>
    <cellStyle name="Heading 1 57" xfId="13393"/>
    <cellStyle name="Heading 1 6" xfId="13394"/>
    <cellStyle name="Heading 1 6 2" xfId="13395"/>
    <cellStyle name="Heading 1 7" xfId="13396"/>
    <cellStyle name="Heading 1 7 2" xfId="13397"/>
    <cellStyle name="Heading 1 8" xfId="13398"/>
    <cellStyle name="Heading 1 8 2" xfId="13399"/>
    <cellStyle name="Heading 1 9" xfId="13400"/>
    <cellStyle name="Heading 1 9 2" xfId="13401"/>
    <cellStyle name="Heading 2" xfId="13402" builtinId="17" customBuiltin="1"/>
    <cellStyle name="Heading 2 10" xfId="13403"/>
    <cellStyle name="Heading 2 10 2" xfId="13404"/>
    <cellStyle name="Heading 2 11" xfId="13405"/>
    <cellStyle name="Heading 2 11 2" xfId="13406"/>
    <cellStyle name="Heading 2 12" xfId="13407"/>
    <cellStyle name="Heading 2 12 2" xfId="13408"/>
    <cellStyle name="Heading 2 13" xfId="13409"/>
    <cellStyle name="Heading 2 13 2" xfId="13410"/>
    <cellStyle name="Heading 2 14" xfId="13411"/>
    <cellStyle name="Heading 2 14 2" xfId="13412"/>
    <cellStyle name="Heading 2 15" xfId="13413"/>
    <cellStyle name="Heading 2 15 2" xfId="13414"/>
    <cellStyle name="Heading 2 16" xfId="13415"/>
    <cellStyle name="Heading 2 16 2" xfId="13416"/>
    <cellStyle name="Heading 2 17" xfId="13417"/>
    <cellStyle name="Heading 2 17 2" xfId="13418"/>
    <cellStyle name="Heading 2 18" xfId="13419"/>
    <cellStyle name="Heading 2 18 2" xfId="13420"/>
    <cellStyle name="Heading 2 19" xfId="13421"/>
    <cellStyle name="Heading 2 19 2" xfId="13422"/>
    <cellStyle name="Heading 2 2" xfId="13423"/>
    <cellStyle name="Heading 2 2 10" xfId="13424"/>
    <cellStyle name="Heading 2 2 10 2" xfId="13425"/>
    <cellStyle name="Heading 2 2 11" xfId="13426"/>
    <cellStyle name="Heading 2 2 11 2" xfId="13427"/>
    <cellStyle name="Heading 2 2 12" xfId="13428"/>
    <cellStyle name="Heading 2 2 12 2" xfId="13429"/>
    <cellStyle name="Heading 2 2 13" xfId="13430"/>
    <cellStyle name="Heading 2 2 13 2" xfId="13431"/>
    <cellStyle name="Heading 2 2 14" xfId="13432"/>
    <cellStyle name="Heading 2 2 14 2" xfId="13433"/>
    <cellStyle name="Heading 2 2 15" xfId="13434"/>
    <cellStyle name="Heading 2 2 15 2" xfId="13435"/>
    <cellStyle name="Heading 2 2 16" xfId="13436"/>
    <cellStyle name="Heading 2 2 16 2" xfId="13437"/>
    <cellStyle name="Heading 2 2 17" xfId="13438"/>
    <cellStyle name="Heading 2 2 17 2" xfId="13439"/>
    <cellStyle name="Heading 2 2 18" xfId="13440"/>
    <cellStyle name="Heading 2 2 18 2" xfId="13441"/>
    <cellStyle name="Heading 2 2 19" xfId="13442"/>
    <cellStyle name="Heading 2 2 19 2" xfId="13443"/>
    <cellStyle name="Heading 2 2 2" xfId="13444"/>
    <cellStyle name="Heading 2 2 2 10" xfId="13445"/>
    <cellStyle name="Heading 2 2 2 10 2" xfId="13446"/>
    <cellStyle name="Heading 2 2 2 11" xfId="13447"/>
    <cellStyle name="Heading 2 2 2 11 2" xfId="13448"/>
    <cellStyle name="Heading 2 2 2 12" xfId="13449"/>
    <cellStyle name="Heading 2 2 2 12 2" xfId="13450"/>
    <cellStyle name="Heading 2 2 2 13" xfId="13451"/>
    <cellStyle name="Heading 2 2 2 13 2" xfId="13452"/>
    <cellStyle name="Heading 2 2 2 14" xfId="13453"/>
    <cellStyle name="Heading 2 2 2 14 2" xfId="13454"/>
    <cellStyle name="Heading 2 2 2 15" xfId="13455"/>
    <cellStyle name="Heading 2 2 2 15 2" xfId="13456"/>
    <cellStyle name="Heading 2 2 2 16" xfId="13457"/>
    <cellStyle name="Heading 2 2 2 16 2" xfId="13458"/>
    <cellStyle name="Heading 2 2 2 17" xfId="13459"/>
    <cellStyle name="Heading 2 2 2 17 2" xfId="13460"/>
    <cellStyle name="Heading 2 2 2 18" xfId="13461"/>
    <cellStyle name="Heading 2 2 2 18 2" xfId="13462"/>
    <cellStyle name="Heading 2 2 2 19" xfId="13463"/>
    <cellStyle name="Heading 2 2 2 19 2" xfId="13464"/>
    <cellStyle name="Heading 2 2 2 2" xfId="13465"/>
    <cellStyle name="Heading 2 2 2 2 2" xfId="13466"/>
    <cellStyle name="Heading 2 2 2 2 2 2" xfId="13467"/>
    <cellStyle name="Heading 2 2 2 2 2 3" xfId="13468"/>
    <cellStyle name="Heading 2 2 2 2 3" xfId="13469"/>
    <cellStyle name="Heading 2 2 2 20" xfId="13470"/>
    <cellStyle name="Heading 2 2 2 20 2" xfId="13471"/>
    <cellStyle name="Heading 2 2 2 21" xfId="13472"/>
    <cellStyle name="Heading 2 2 2 21 2" xfId="13473"/>
    <cellStyle name="Heading 2 2 2 22" xfId="13474"/>
    <cellStyle name="Heading 2 2 2 22 2" xfId="13475"/>
    <cellStyle name="Heading 2 2 2 23" xfId="13476"/>
    <cellStyle name="Heading 2 2 2 24" xfId="13477"/>
    <cellStyle name="Heading 2 2 2 3" xfId="13478"/>
    <cellStyle name="Heading 2 2 2 3 2" xfId="13479"/>
    <cellStyle name="Heading 2 2 2 4" xfId="13480"/>
    <cellStyle name="Heading 2 2 2 4 2" xfId="13481"/>
    <cellStyle name="Heading 2 2 2 5" xfId="13482"/>
    <cellStyle name="Heading 2 2 2 5 2" xfId="13483"/>
    <cellStyle name="Heading 2 2 2 6" xfId="13484"/>
    <cellStyle name="Heading 2 2 2 6 2" xfId="13485"/>
    <cellStyle name="Heading 2 2 2 7" xfId="13486"/>
    <cellStyle name="Heading 2 2 2 7 2" xfId="13487"/>
    <cellStyle name="Heading 2 2 2 8" xfId="13488"/>
    <cellStyle name="Heading 2 2 2 8 2" xfId="13489"/>
    <cellStyle name="Heading 2 2 2 9" xfId="13490"/>
    <cellStyle name="Heading 2 2 2 9 2" xfId="13491"/>
    <cellStyle name="Heading 2 2 20" xfId="13492"/>
    <cellStyle name="Heading 2 2 20 2" xfId="13493"/>
    <cellStyle name="Heading 2 2 21" xfId="13494"/>
    <cellStyle name="Heading 2 2 21 2" xfId="13495"/>
    <cellStyle name="Heading 2 2 22" xfId="13496"/>
    <cellStyle name="Heading 2 2 22 2" xfId="13497"/>
    <cellStyle name="Heading 2 2 23" xfId="13498"/>
    <cellStyle name="Heading 2 2 23 2" xfId="13499"/>
    <cellStyle name="Heading 2 2 24" xfId="13500"/>
    <cellStyle name="Heading 2 2 24 2" xfId="13501"/>
    <cellStyle name="Heading 2 2 25" xfId="13502"/>
    <cellStyle name="Heading 2 2 25 2" xfId="13503"/>
    <cellStyle name="Heading 2 2 26" xfId="13504"/>
    <cellStyle name="Heading 2 2 26 2" xfId="13505"/>
    <cellStyle name="Heading 2 2 27" xfId="13506"/>
    <cellStyle name="Heading 2 2 27 2" xfId="13507"/>
    <cellStyle name="Heading 2 2 28" xfId="13508"/>
    <cellStyle name="Heading 2 2 29" xfId="13509"/>
    <cellStyle name="Heading 2 2 3" xfId="13510"/>
    <cellStyle name="Heading 2 2 3 2" xfId="13511"/>
    <cellStyle name="Heading 2 2 3 2 2" xfId="13512"/>
    <cellStyle name="Heading 2 2 3 3" xfId="13513"/>
    <cellStyle name="Heading 2 2 3 3 2" xfId="13514"/>
    <cellStyle name="Heading 2 2 3 4" xfId="13515"/>
    <cellStyle name="Heading 2 2 30" xfId="13516"/>
    <cellStyle name="Heading 2 2 4" xfId="13517"/>
    <cellStyle name="Heading 2 2 4 2" xfId="13518"/>
    <cellStyle name="Heading 2 2 4 2 2" xfId="13519"/>
    <cellStyle name="Heading 2 2 4 3" xfId="13520"/>
    <cellStyle name="Heading 2 2 5" xfId="13521"/>
    <cellStyle name="Heading 2 2 5 2" xfId="13522"/>
    <cellStyle name="Heading 2 2 6" xfId="13523"/>
    <cellStyle name="Heading 2 2 6 2" xfId="13524"/>
    <cellStyle name="Heading 2 2 7" xfId="13525"/>
    <cellStyle name="Heading 2 2 7 2" xfId="13526"/>
    <cellStyle name="Heading 2 2 8" xfId="13527"/>
    <cellStyle name="Heading 2 2 8 2" xfId="13528"/>
    <cellStyle name="Heading 2 2 9" xfId="13529"/>
    <cellStyle name="Heading 2 2 9 2" xfId="13530"/>
    <cellStyle name="Heading 2 20" xfId="13531"/>
    <cellStyle name="Heading 2 20 2" xfId="13532"/>
    <cellStyle name="Heading 2 21" xfId="13533"/>
    <cellStyle name="Heading 2 21 2" xfId="13534"/>
    <cellStyle name="Heading 2 22" xfId="13535"/>
    <cellStyle name="Heading 2 22 2" xfId="13536"/>
    <cellStyle name="Heading 2 23" xfId="13537"/>
    <cellStyle name="Heading 2 23 2" xfId="13538"/>
    <cellStyle name="Heading 2 24" xfId="13539"/>
    <cellStyle name="Heading 2 24 2" xfId="13540"/>
    <cellStyle name="Heading 2 25" xfId="13541"/>
    <cellStyle name="Heading 2 25 2" xfId="13542"/>
    <cellStyle name="Heading 2 26" xfId="13543"/>
    <cellStyle name="Heading 2 26 2" xfId="13544"/>
    <cellStyle name="Heading 2 27" xfId="13545"/>
    <cellStyle name="Heading 2 27 2" xfId="13546"/>
    <cellStyle name="Heading 2 28" xfId="13547"/>
    <cellStyle name="Heading 2 28 2" xfId="13548"/>
    <cellStyle name="Heading 2 29" xfId="13549"/>
    <cellStyle name="Heading 2 29 2" xfId="13550"/>
    <cellStyle name="Heading 2 3" xfId="13551"/>
    <cellStyle name="Heading 2 3 2" xfId="13552"/>
    <cellStyle name="Heading 2 30" xfId="13553"/>
    <cellStyle name="Heading 2 30 2" xfId="13554"/>
    <cellStyle name="Heading 2 31" xfId="13555"/>
    <cellStyle name="Heading 2 31 2" xfId="13556"/>
    <cellStyle name="Heading 2 32" xfId="13557"/>
    <cellStyle name="Heading 2 32 2" xfId="13558"/>
    <cellStyle name="Heading 2 33" xfId="13559"/>
    <cellStyle name="Heading 2 33 2" xfId="13560"/>
    <cellStyle name="Heading 2 34" xfId="13561"/>
    <cellStyle name="Heading 2 34 2" xfId="13562"/>
    <cellStyle name="Heading 2 35" xfId="13563"/>
    <cellStyle name="Heading 2 35 2" xfId="13564"/>
    <cellStyle name="Heading 2 36" xfId="13565"/>
    <cellStyle name="Heading 2 36 2" xfId="13566"/>
    <cellStyle name="Heading 2 37" xfId="13567"/>
    <cellStyle name="Heading 2 37 2" xfId="13568"/>
    <cellStyle name="Heading 2 38" xfId="13569"/>
    <cellStyle name="Heading 2 38 2" xfId="13570"/>
    <cellStyle name="Heading 2 39" xfId="13571"/>
    <cellStyle name="Heading 2 39 2" xfId="13572"/>
    <cellStyle name="Heading 2 4" xfId="13573"/>
    <cellStyle name="Heading 2 4 2" xfId="13574"/>
    <cellStyle name="Heading 2 40" xfId="13575"/>
    <cellStyle name="Heading 2 40 2" xfId="13576"/>
    <cellStyle name="Heading 2 41" xfId="13577"/>
    <cellStyle name="Heading 2 42" xfId="13578"/>
    <cellStyle name="Heading 2 43" xfId="13579"/>
    <cellStyle name="Heading 2 44" xfId="13580"/>
    <cellStyle name="Heading 2 45" xfId="13581"/>
    <cellStyle name="Heading 2 46" xfId="13582"/>
    <cellStyle name="Heading 2 47" xfId="13583"/>
    <cellStyle name="Heading 2 48" xfId="13584"/>
    <cellStyle name="Heading 2 49" xfId="13585"/>
    <cellStyle name="Heading 2 5" xfId="13586"/>
    <cellStyle name="Heading 2 5 2" xfId="13587"/>
    <cellStyle name="Heading 2 50" xfId="13588"/>
    <cellStyle name="Heading 2 51" xfId="13589"/>
    <cellStyle name="Heading 2 52" xfId="13590"/>
    <cellStyle name="Heading 2 53" xfId="13591"/>
    <cellStyle name="Heading 2 54" xfId="13592"/>
    <cellStyle name="Heading 2 55" xfId="13593"/>
    <cellStyle name="Heading 2 56" xfId="13594"/>
    <cellStyle name="Heading 2 57" xfId="13595"/>
    <cellStyle name="Heading 2 6" xfId="13596"/>
    <cellStyle name="Heading 2 6 2" xfId="13597"/>
    <cellStyle name="Heading 2 7" xfId="13598"/>
    <cellStyle name="Heading 2 7 2" xfId="13599"/>
    <cellStyle name="Heading 2 8" xfId="13600"/>
    <cellStyle name="Heading 2 8 2" xfId="13601"/>
    <cellStyle name="Heading 2 9" xfId="13602"/>
    <cellStyle name="Heading 2 9 2" xfId="13603"/>
    <cellStyle name="Heading 3" xfId="13604" builtinId="18" customBuiltin="1"/>
    <cellStyle name="Heading 3 10" xfId="13605"/>
    <cellStyle name="Heading 3 10 2" xfId="13606"/>
    <cellStyle name="Heading 3 11" xfId="13607"/>
    <cellStyle name="Heading 3 11 2" xfId="13608"/>
    <cellStyle name="Heading 3 12" xfId="13609"/>
    <cellStyle name="Heading 3 12 2" xfId="13610"/>
    <cellStyle name="Heading 3 13" xfId="13611"/>
    <cellStyle name="Heading 3 13 2" xfId="13612"/>
    <cellStyle name="Heading 3 14" xfId="13613"/>
    <cellStyle name="Heading 3 14 2" xfId="13614"/>
    <cellStyle name="Heading 3 15" xfId="13615"/>
    <cellStyle name="Heading 3 15 2" xfId="13616"/>
    <cellStyle name="Heading 3 16" xfId="13617"/>
    <cellStyle name="Heading 3 16 2" xfId="13618"/>
    <cellStyle name="Heading 3 17" xfId="13619"/>
    <cellStyle name="Heading 3 17 2" xfId="13620"/>
    <cellStyle name="Heading 3 18" xfId="13621"/>
    <cellStyle name="Heading 3 18 2" xfId="13622"/>
    <cellStyle name="Heading 3 19" xfId="13623"/>
    <cellStyle name="Heading 3 19 2" xfId="13624"/>
    <cellStyle name="Heading 3 2" xfId="13625"/>
    <cellStyle name="Heading 3 2 10" xfId="13626"/>
    <cellStyle name="Heading 3 2 10 2" xfId="13627"/>
    <cellStyle name="Heading 3 2 11" xfId="13628"/>
    <cellStyle name="Heading 3 2 11 2" xfId="13629"/>
    <cellStyle name="Heading 3 2 12" xfId="13630"/>
    <cellStyle name="Heading 3 2 12 2" xfId="13631"/>
    <cellStyle name="Heading 3 2 13" xfId="13632"/>
    <cellStyle name="Heading 3 2 13 2" xfId="13633"/>
    <cellStyle name="Heading 3 2 14" xfId="13634"/>
    <cellStyle name="Heading 3 2 14 2" xfId="13635"/>
    <cellStyle name="Heading 3 2 15" xfId="13636"/>
    <cellStyle name="Heading 3 2 15 2" xfId="13637"/>
    <cellStyle name="Heading 3 2 16" xfId="13638"/>
    <cellStyle name="Heading 3 2 16 2" xfId="13639"/>
    <cellStyle name="Heading 3 2 17" xfId="13640"/>
    <cellStyle name="Heading 3 2 17 2" xfId="13641"/>
    <cellStyle name="Heading 3 2 18" xfId="13642"/>
    <cellStyle name="Heading 3 2 18 2" xfId="13643"/>
    <cellStyle name="Heading 3 2 19" xfId="13644"/>
    <cellStyle name="Heading 3 2 19 2" xfId="13645"/>
    <cellStyle name="Heading 3 2 2" xfId="13646"/>
    <cellStyle name="Heading 3 2 2 10" xfId="13647"/>
    <cellStyle name="Heading 3 2 2 10 2" xfId="13648"/>
    <cellStyle name="Heading 3 2 2 11" xfId="13649"/>
    <cellStyle name="Heading 3 2 2 11 2" xfId="13650"/>
    <cellStyle name="Heading 3 2 2 12" xfId="13651"/>
    <cellStyle name="Heading 3 2 2 12 2" xfId="13652"/>
    <cellStyle name="Heading 3 2 2 13" xfId="13653"/>
    <cellStyle name="Heading 3 2 2 13 2" xfId="13654"/>
    <cellStyle name="Heading 3 2 2 14" xfId="13655"/>
    <cellStyle name="Heading 3 2 2 14 2" xfId="13656"/>
    <cellStyle name="Heading 3 2 2 15" xfId="13657"/>
    <cellStyle name="Heading 3 2 2 15 2" xfId="13658"/>
    <cellStyle name="Heading 3 2 2 16" xfId="13659"/>
    <cellStyle name="Heading 3 2 2 16 2" xfId="13660"/>
    <cellStyle name="Heading 3 2 2 17" xfId="13661"/>
    <cellStyle name="Heading 3 2 2 17 2" xfId="13662"/>
    <cellStyle name="Heading 3 2 2 18" xfId="13663"/>
    <cellStyle name="Heading 3 2 2 18 2" xfId="13664"/>
    <cellStyle name="Heading 3 2 2 19" xfId="13665"/>
    <cellStyle name="Heading 3 2 2 19 2" xfId="13666"/>
    <cellStyle name="Heading 3 2 2 2" xfId="13667"/>
    <cellStyle name="Heading 3 2 2 2 2" xfId="13668"/>
    <cellStyle name="Heading 3 2 2 2 2 2" xfId="13669"/>
    <cellStyle name="Heading 3 2 2 2 2 3" xfId="13670"/>
    <cellStyle name="Heading 3 2 2 2 3" xfId="13671"/>
    <cellStyle name="Heading 3 2 2 20" xfId="13672"/>
    <cellStyle name="Heading 3 2 2 20 2" xfId="13673"/>
    <cellStyle name="Heading 3 2 2 21" xfId="13674"/>
    <cellStyle name="Heading 3 2 2 21 2" xfId="13675"/>
    <cellStyle name="Heading 3 2 2 22" xfId="13676"/>
    <cellStyle name="Heading 3 2 2 22 2" xfId="13677"/>
    <cellStyle name="Heading 3 2 2 23" xfId="13678"/>
    <cellStyle name="Heading 3 2 2 24" xfId="13679"/>
    <cellStyle name="Heading 3 2 2 3" xfId="13680"/>
    <cellStyle name="Heading 3 2 2 3 2" xfId="13681"/>
    <cellStyle name="Heading 3 2 2 4" xfId="13682"/>
    <cellStyle name="Heading 3 2 2 4 2" xfId="13683"/>
    <cellStyle name="Heading 3 2 2 5" xfId="13684"/>
    <cellStyle name="Heading 3 2 2 5 2" xfId="13685"/>
    <cellStyle name="Heading 3 2 2 6" xfId="13686"/>
    <cellStyle name="Heading 3 2 2 6 2" xfId="13687"/>
    <cellStyle name="Heading 3 2 2 7" xfId="13688"/>
    <cellStyle name="Heading 3 2 2 7 2" xfId="13689"/>
    <cellStyle name="Heading 3 2 2 8" xfId="13690"/>
    <cellStyle name="Heading 3 2 2 8 2" xfId="13691"/>
    <cellStyle name="Heading 3 2 2 9" xfId="13692"/>
    <cellStyle name="Heading 3 2 2 9 2" xfId="13693"/>
    <cellStyle name="Heading 3 2 20" xfId="13694"/>
    <cellStyle name="Heading 3 2 20 2" xfId="13695"/>
    <cellStyle name="Heading 3 2 21" xfId="13696"/>
    <cellStyle name="Heading 3 2 21 2" xfId="13697"/>
    <cellStyle name="Heading 3 2 22" xfId="13698"/>
    <cellStyle name="Heading 3 2 22 2" xfId="13699"/>
    <cellStyle name="Heading 3 2 23" xfId="13700"/>
    <cellStyle name="Heading 3 2 23 2" xfId="13701"/>
    <cellStyle name="Heading 3 2 24" xfId="13702"/>
    <cellStyle name="Heading 3 2 24 2" xfId="13703"/>
    <cellStyle name="Heading 3 2 25" xfId="13704"/>
    <cellStyle name="Heading 3 2 25 2" xfId="13705"/>
    <cellStyle name="Heading 3 2 26" xfId="13706"/>
    <cellStyle name="Heading 3 2 26 2" xfId="13707"/>
    <cellStyle name="Heading 3 2 27" xfId="13708"/>
    <cellStyle name="Heading 3 2 27 2" xfId="13709"/>
    <cellStyle name="Heading 3 2 28" xfId="13710"/>
    <cellStyle name="Heading 3 2 29" xfId="13711"/>
    <cellStyle name="Heading 3 2 3" xfId="13712"/>
    <cellStyle name="Heading 3 2 3 2" xfId="13713"/>
    <cellStyle name="Heading 3 2 3 2 2" xfId="13714"/>
    <cellStyle name="Heading 3 2 3 3" xfId="13715"/>
    <cellStyle name="Heading 3 2 3 3 2" xfId="13716"/>
    <cellStyle name="Heading 3 2 3 4" xfId="13717"/>
    <cellStyle name="Heading 3 2 30" xfId="13718"/>
    <cellStyle name="Heading 3 2 4" xfId="13719"/>
    <cellStyle name="Heading 3 2 4 2" xfId="13720"/>
    <cellStyle name="Heading 3 2 4 2 2" xfId="13721"/>
    <cellStyle name="Heading 3 2 4 3" xfId="13722"/>
    <cellStyle name="Heading 3 2 5" xfId="13723"/>
    <cellStyle name="Heading 3 2 5 2" xfId="13724"/>
    <cellStyle name="Heading 3 2 6" xfId="13725"/>
    <cellStyle name="Heading 3 2 6 2" xfId="13726"/>
    <cellStyle name="Heading 3 2 7" xfId="13727"/>
    <cellStyle name="Heading 3 2 7 2" xfId="13728"/>
    <cellStyle name="Heading 3 2 8" xfId="13729"/>
    <cellStyle name="Heading 3 2 8 2" xfId="13730"/>
    <cellStyle name="Heading 3 2 9" xfId="13731"/>
    <cellStyle name="Heading 3 2 9 2" xfId="13732"/>
    <cellStyle name="Heading 3 20" xfId="13733"/>
    <cellStyle name="Heading 3 20 2" xfId="13734"/>
    <cellStyle name="Heading 3 21" xfId="13735"/>
    <cellStyle name="Heading 3 21 2" xfId="13736"/>
    <cellStyle name="Heading 3 22" xfId="13737"/>
    <cellStyle name="Heading 3 22 2" xfId="13738"/>
    <cellStyle name="Heading 3 23" xfId="13739"/>
    <cellStyle name="Heading 3 23 2" xfId="13740"/>
    <cellStyle name="Heading 3 24" xfId="13741"/>
    <cellStyle name="Heading 3 24 2" xfId="13742"/>
    <cellStyle name="Heading 3 25" xfId="13743"/>
    <cellStyle name="Heading 3 25 2" xfId="13744"/>
    <cellStyle name="Heading 3 26" xfId="13745"/>
    <cellStyle name="Heading 3 26 2" xfId="13746"/>
    <cellStyle name="Heading 3 27" xfId="13747"/>
    <cellStyle name="Heading 3 27 2" xfId="13748"/>
    <cellStyle name="Heading 3 28" xfId="13749"/>
    <cellStyle name="Heading 3 28 2" xfId="13750"/>
    <cellStyle name="Heading 3 29" xfId="13751"/>
    <cellStyle name="Heading 3 29 2" xfId="13752"/>
    <cellStyle name="Heading 3 3" xfId="13753"/>
    <cellStyle name="Heading 3 3 2" xfId="13754"/>
    <cellStyle name="Heading 3 30" xfId="13755"/>
    <cellStyle name="Heading 3 30 2" xfId="13756"/>
    <cellStyle name="Heading 3 31" xfId="13757"/>
    <cellStyle name="Heading 3 31 2" xfId="13758"/>
    <cellStyle name="Heading 3 32" xfId="13759"/>
    <cellStyle name="Heading 3 32 2" xfId="13760"/>
    <cellStyle name="Heading 3 33" xfId="13761"/>
    <cellStyle name="Heading 3 33 2" xfId="13762"/>
    <cellStyle name="Heading 3 34" xfId="13763"/>
    <cellStyle name="Heading 3 34 2" xfId="13764"/>
    <cellStyle name="Heading 3 35" xfId="13765"/>
    <cellStyle name="Heading 3 35 2" xfId="13766"/>
    <cellStyle name="Heading 3 36" xfId="13767"/>
    <cellStyle name="Heading 3 36 2" xfId="13768"/>
    <cellStyle name="Heading 3 37" xfId="13769"/>
    <cellStyle name="Heading 3 37 2" xfId="13770"/>
    <cellStyle name="Heading 3 38" xfId="13771"/>
    <cellStyle name="Heading 3 38 2" xfId="13772"/>
    <cellStyle name="Heading 3 39" xfId="13773"/>
    <cellStyle name="Heading 3 39 2" xfId="13774"/>
    <cellStyle name="Heading 3 4" xfId="13775"/>
    <cellStyle name="Heading 3 4 2" xfId="13776"/>
    <cellStyle name="Heading 3 40" xfId="13777"/>
    <cellStyle name="Heading 3 40 2" xfId="13778"/>
    <cellStyle name="Heading 3 41" xfId="13779"/>
    <cellStyle name="Heading 3 42" xfId="13780"/>
    <cellStyle name="Heading 3 43" xfId="13781"/>
    <cellStyle name="Heading 3 44" xfId="13782"/>
    <cellStyle name="Heading 3 45" xfId="13783"/>
    <cellStyle name="Heading 3 46" xfId="13784"/>
    <cellStyle name="Heading 3 47" xfId="13785"/>
    <cellStyle name="Heading 3 48" xfId="13786"/>
    <cellStyle name="Heading 3 49" xfId="13787"/>
    <cellStyle name="Heading 3 5" xfId="13788"/>
    <cellStyle name="Heading 3 5 2" xfId="13789"/>
    <cellStyle name="Heading 3 50" xfId="13790"/>
    <cellStyle name="Heading 3 51" xfId="13791"/>
    <cellStyle name="Heading 3 52" xfId="13792"/>
    <cellStyle name="Heading 3 53" xfId="13793"/>
    <cellStyle name="Heading 3 54" xfId="13794"/>
    <cellStyle name="Heading 3 55" xfId="13795"/>
    <cellStyle name="Heading 3 56" xfId="13796"/>
    <cellStyle name="Heading 3 57" xfId="13797"/>
    <cellStyle name="Heading 3 6" xfId="13798"/>
    <cellStyle name="Heading 3 6 2" xfId="13799"/>
    <cellStyle name="Heading 3 7" xfId="13800"/>
    <cellStyle name="Heading 3 7 2" xfId="13801"/>
    <cellStyle name="Heading 3 8" xfId="13802"/>
    <cellStyle name="Heading 3 8 2" xfId="13803"/>
    <cellStyle name="Heading 3 9" xfId="13804"/>
    <cellStyle name="Heading 3 9 2" xfId="13805"/>
    <cellStyle name="Heading 4" xfId="13806" builtinId="19" customBuiltin="1"/>
    <cellStyle name="Heading 4 10" xfId="13807"/>
    <cellStyle name="Heading 4 10 2" xfId="13808"/>
    <cellStyle name="Heading 4 11" xfId="13809"/>
    <cellStyle name="Heading 4 11 2" xfId="13810"/>
    <cellStyle name="Heading 4 12" xfId="13811"/>
    <cellStyle name="Heading 4 12 2" xfId="13812"/>
    <cellStyle name="Heading 4 13" xfId="13813"/>
    <cellStyle name="Heading 4 13 2" xfId="13814"/>
    <cellStyle name="Heading 4 14" xfId="13815"/>
    <cellStyle name="Heading 4 14 2" xfId="13816"/>
    <cellStyle name="Heading 4 15" xfId="13817"/>
    <cellStyle name="Heading 4 15 2" xfId="13818"/>
    <cellStyle name="Heading 4 16" xfId="13819"/>
    <cellStyle name="Heading 4 16 2" xfId="13820"/>
    <cellStyle name="Heading 4 17" xfId="13821"/>
    <cellStyle name="Heading 4 17 2" xfId="13822"/>
    <cellStyle name="Heading 4 18" xfId="13823"/>
    <cellStyle name="Heading 4 18 2" xfId="13824"/>
    <cellStyle name="Heading 4 19" xfId="13825"/>
    <cellStyle name="Heading 4 19 2" xfId="13826"/>
    <cellStyle name="Heading 4 2" xfId="13827"/>
    <cellStyle name="Heading 4 2 10" xfId="13828"/>
    <cellStyle name="Heading 4 2 10 2" xfId="13829"/>
    <cellStyle name="Heading 4 2 11" xfId="13830"/>
    <cellStyle name="Heading 4 2 11 2" xfId="13831"/>
    <cellStyle name="Heading 4 2 12" xfId="13832"/>
    <cellStyle name="Heading 4 2 12 2" xfId="13833"/>
    <cellStyle name="Heading 4 2 13" xfId="13834"/>
    <cellStyle name="Heading 4 2 13 2" xfId="13835"/>
    <cellStyle name="Heading 4 2 14" xfId="13836"/>
    <cellStyle name="Heading 4 2 14 2" xfId="13837"/>
    <cellStyle name="Heading 4 2 15" xfId="13838"/>
    <cellStyle name="Heading 4 2 15 2" xfId="13839"/>
    <cellStyle name="Heading 4 2 16" xfId="13840"/>
    <cellStyle name="Heading 4 2 16 2" xfId="13841"/>
    <cellStyle name="Heading 4 2 17" xfId="13842"/>
    <cellStyle name="Heading 4 2 17 2" xfId="13843"/>
    <cellStyle name="Heading 4 2 18" xfId="13844"/>
    <cellStyle name="Heading 4 2 18 2" xfId="13845"/>
    <cellStyle name="Heading 4 2 19" xfId="13846"/>
    <cellStyle name="Heading 4 2 19 2" xfId="13847"/>
    <cellStyle name="Heading 4 2 2" xfId="13848"/>
    <cellStyle name="Heading 4 2 2 10" xfId="13849"/>
    <cellStyle name="Heading 4 2 2 10 2" xfId="13850"/>
    <cellStyle name="Heading 4 2 2 11" xfId="13851"/>
    <cellStyle name="Heading 4 2 2 11 2" xfId="13852"/>
    <cellStyle name="Heading 4 2 2 12" xfId="13853"/>
    <cellStyle name="Heading 4 2 2 12 2" xfId="13854"/>
    <cellStyle name="Heading 4 2 2 13" xfId="13855"/>
    <cellStyle name="Heading 4 2 2 13 2" xfId="13856"/>
    <cellStyle name="Heading 4 2 2 14" xfId="13857"/>
    <cellStyle name="Heading 4 2 2 14 2" xfId="13858"/>
    <cellStyle name="Heading 4 2 2 15" xfId="13859"/>
    <cellStyle name="Heading 4 2 2 15 2" xfId="13860"/>
    <cellStyle name="Heading 4 2 2 16" xfId="13861"/>
    <cellStyle name="Heading 4 2 2 16 2" xfId="13862"/>
    <cellStyle name="Heading 4 2 2 17" xfId="13863"/>
    <cellStyle name="Heading 4 2 2 17 2" xfId="13864"/>
    <cellStyle name="Heading 4 2 2 18" xfId="13865"/>
    <cellStyle name="Heading 4 2 2 18 2" xfId="13866"/>
    <cellStyle name="Heading 4 2 2 19" xfId="13867"/>
    <cellStyle name="Heading 4 2 2 19 2" xfId="13868"/>
    <cellStyle name="Heading 4 2 2 2" xfId="13869"/>
    <cellStyle name="Heading 4 2 2 2 2" xfId="13870"/>
    <cellStyle name="Heading 4 2 2 2 2 2" xfId="13871"/>
    <cellStyle name="Heading 4 2 2 2 2 3" xfId="13872"/>
    <cellStyle name="Heading 4 2 2 2 3" xfId="13873"/>
    <cellStyle name="Heading 4 2 2 20" xfId="13874"/>
    <cellStyle name="Heading 4 2 2 20 2" xfId="13875"/>
    <cellStyle name="Heading 4 2 2 21" xfId="13876"/>
    <cellStyle name="Heading 4 2 2 21 2" xfId="13877"/>
    <cellStyle name="Heading 4 2 2 22" xfId="13878"/>
    <cellStyle name="Heading 4 2 2 22 2" xfId="13879"/>
    <cellStyle name="Heading 4 2 2 23" xfId="13880"/>
    <cellStyle name="Heading 4 2 2 24" xfId="13881"/>
    <cellStyle name="Heading 4 2 2 3" xfId="13882"/>
    <cellStyle name="Heading 4 2 2 3 2" xfId="13883"/>
    <cellStyle name="Heading 4 2 2 4" xfId="13884"/>
    <cellStyle name="Heading 4 2 2 4 2" xfId="13885"/>
    <cellStyle name="Heading 4 2 2 5" xfId="13886"/>
    <cellStyle name="Heading 4 2 2 5 2" xfId="13887"/>
    <cellStyle name="Heading 4 2 2 6" xfId="13888"/>
    <cellStyle name="Heading 4 2 2 6 2" xfId="13889"/>
    <cellStyle name="Heading 4 2 2 7" xfId="13890"/>
    <cellStyle name="Heading 4 2 2 7 2" xfId="13891"/>
    <cellStyle name="Heading 4 2 2 8" xfId="13892"/>
    <cellStyle name="Heading 4 2 2 8 2" xfId="13893"/>
    <cellStyle name="Heading 4 2 2 9" xfId="13894"/>
    <cellStyle name="Heading 4 2 2 9 2" xfId="13895"/>
    <cellStyle name="Heading 4 2 20" xfId="13896"/>
    <cellStyle name="Heading 4 2 20 2" xfId="13897"/>
    <cellStyle name="Heading 4 2 21" xfId="13898"/>
    <cellStyle name="Heading 4 2 21 2" xfId="13899"/>
    <cellStyle name="Heading 4 2 22" xfId="13900"/>
    <cellStyle name="Heading 4 2 22 2" xfId="13901"/>
    <cellStyle name="Heading 4 2 23" xfId="13902"/>
    <cellStyle name="Heading 4 2 23 2" xfId="13903"/>
    <cellStyle name="Heading 4 2 24" xfId="13904"/>
    <cellStyle name="Heading 4 2 24 2" xfId="13905"/>
    <cellStyle name="Heading 4 2 25" xfId="13906"/>
    <cellStyle name="Heading 4 2 25 2" xfId="13907"/>
    <cellStyle name="Heading 4 2 26" xfId="13908"/>
    <cellStyle name="Heading 4 2 26 2" xfId="13909"/>
    <cellStyle name="Heading 4 2 27" xfId="13910"/>
    <cellStyle name="Heading 4 2 27 2" xfId="13911"/>
    <cellStyle name="Heading 4 2 28" xfId="13912"/>
    <cellStyle name="Heading 4 2 29" xfId="13913"/>
    <cellStyle name="Heading 4 2 3" xfId="13914"/>
    <cellStyle name="Heading 4 2 3 2" xfId="13915"/>
    <cellStyle name="Heading 4 2 3 2 2" xfId="13916"/>
    <cellStyle name="Heading 4 2 3 3" xfId="13917"/>
    <cellStyle name="Heading 4 2 3 3 2" xfId="13918"/>
    <cellStyle name="Heading 4 2 3 4" xfId="13919"/>
    <cellStyle name="Heading 4 2 30" xfId="13920"/>
    <cellStyle name="Heading 4 2 4" xfId="13921"/>
    <cellStyle name="Heading 4 2 4 2" xfId="13922"/>
    <cellStyle name="Heading 4 2 4 2 2" xfId="13923"/>
    <cellStyle name="Heading 4 2 4 3" xfId="13924"/>
    <cellStyle name="Heading 4 2 5" xfId="13925"/>
    <cellStyle name="Heading 4 2 5 2" xfId="13926"/>
    <cellStyle name="Heading 4 2 6" xfId="13927"/>
    <cellStyle name="Heading 4 2 6 2" xfId="13928"/>
    <cellStyle name="Heading 4 2 7" xfId="13929"/>
    <cellStyle name="Heading 4 2 7 2" xfId="13930"/>
    <cellStyle name="Heading 4 2 8" xfId="13931"/>
    <cellStyle name="Heading 4 2 8 2" xfId="13932"/>
    <cellStyle name="Heading 4 2 9" xfId="13933"/>
    <cellStyle name="Heading 4 2 9 2" xfId="13934"/>
    <cellStyle name="Heading 4 20" xfId="13935"/>
    <cellStyle name="Heading 4 20 2" xfId="13936"/>
    <cellStyle name="Heading 4 21" xfId="13937"/>
    <cellStyle name="Heading 4 21 2" xfId="13938"/>
    <cellStyle name="Heading 4 22" xfId="13939"/>
    <cellStyle name="Heading 4 22 2" xfId="13940"/>
    <cellStyle name="Heading 4 23" xfId="13941"/>
    <cellStyle name="Heading 4 23 2" xfId="13942"/>
    <cellStyle name="Heading 4 24" xfId="13943"/>
    <cellStyle name="Heading 4 24 2" xfId="13944"/>
    <cellStyle name="Heading 4 25" xfId="13945"/>
    <cellStyle name="Heading 4 25 2" xfId="13946"/>
    <cellStyle name="Heading 4 26" xfId="13947"/>
    <cellStyle name="Heading 4 26 2" xfId="13948"/>
    <cellStyle name="Heading 4 27" xfId="13949"/>
    <cellStyle name="Heading 4 27 2" xfId="13950"/>
    <cellStyle name="Heading 4 28" xfId="13951"/>
    <cellStyle name="Heading 4 28 2" xfId="13952"/>
    <cellStyle name="Heading 4 29" xfId="13953"/>
    <cellStyle name="Heading 4 29 2" xfId="13954"/>
    <cellStyle name="Heading 4 3" xfId="13955"/>
    <cellStyle name="Heading 4 3 2" xfId="13956"/>
    <cellStyle name="Heading 4 30" xfId="13957"/>
    <cellStyle name="Heading 4 30 2" xfId="13958"/>
    <cellStyle name="Heading 4 31" xfId="13959"/>
    <cellStyle name="Heading 4 31 2" xfId="13960"/>
    <cellStyle name="Heading 4 32" xfId="13961"/>
    <cellStyle name="Heading 4 32 2" xfId="13962"/>
    <cellStyle name="Heading 4 33" xfId="13963"/>
    <cellStyle name="Heading 4 33 2" xfId="13964"/>
    <cellStyle name="Heading 4 34" xfId="13965"/>
    <cellStyle name="Heading 4 34 2" xfId="13966"/>
    <cellStyle name="Heading 4 35" xfId="13967"/>
    <cellStyle name="Heading 4 35 2" xfId="13968"/>
    <cellStyle name="Heading 4 36" xfId="13969"/>
    <cellStyle name="Heading 4 36 2" xfId="13970"/>
    <cellStyle name="Heading 4 37" xfId="13971"/>
    <cellStyle name="Heading 4 37 2" xfId="13972"/>
    <cellStyle name="Heading 4 38" xfId="13973"/>
    <cellStyle name="Heading 4 38 2" xfId="13974"/>
    <cellStyle name="Heading 4 39" xfId="13975"/>
    <cellStyle name="Heading 4 39 2" xfId="13976"/>
    <cellStyle name="Heading 4 4" xfId="13977"/>
    <cellStyle name="Heading 4 4 2" xfId="13978"/>
    <cellStyle name="Heading 4 40" xfId="13979"/>
    <cellStyle name="Heading 4 40 2" xfId="13980"/>
    <cellStyle name="Heading 4 41" xfId="13981"/>
    <cellStyle name="Heading 4 42" xfId="13982"/>
    <cellStyle name="Heading 4 43" xfId="13983"/>
    <cellStyle name="Heading 4 44" xfId="13984"/>
    <cellStyle name="Heading 4 45" xfId="13985"/>
    <cellStyle name="Heading 4 46" xfId="13986"/>
    <cellStyle name="Heading 4 47" xfId="13987"/>
    <cellStyle name="Heading 4 48" xfId="13988"/>
    <cellStyle name="Heading 4 49" xfId="13989"/>
    <cellStyle name="Heading 4 5" xfId="13990"/>
    <cellStyle name="Heading 4 5 2" xfId="13991"/>
    <cellStyle name="Heading 4 50" xfId="13992"/>
    <cellStyle name="Heading 4 51" xfId="13993"/>
    <cellStyle name="Heading 4 52" xfId="13994"/>
    <cellStyle name="Heading 4 53" xfId="13995"/>
    <cellStyle name="Heading 4 54" xfId="13996"/>
    <cellStyle name="Heading 4 55" xfId="13997"/>
    <cellStyle name="Heading 4 56" xfId="13998"/>
    <cellStyle name="Heading 4 57" xfId="13999"/>
    <cellStyle name="Heading 4 6" xfId="14000"/>
    <cellStyle name="Heading 4 6 2" xfId="14001"/>
    <cellStyle name="Heading 4 7" xfId="14002"/>
    <cellStyle name="Heading 4 7 2" xfId="14003"/>
    <cellStyle name="Heading 4 8" xfId="14004"/>
    <cellStyle name="Heading 4 8 2" xfId="14005"/>
    <cellStyle name="Heading 4 9" xfId="14006"/>
    <cellStyle name="Heading 4 9 2" xfId="14007"/>
    <cellStyle name="Input" xfId="14008" builtinId="20" customBuiltin="1"/>
    <cellStyle name="Input 10" xfId="14009"/>
    <cellStyle name="Input 10 2" xfId="14010"/>
    <cellStyle name="Input 11" xfId="14011"/>
    <cellStyle name="Input 11 2" xfId="14012"/>
    <cellStyle name="Input 12" xfId="14013"/>
    <cellStyle name="Input 12 2" xfId="14014"/>
    <cellStyle name="Input 13" xfId="14015"/>
    <cellStyle name="Input 13 2" xfId="14016"/>
    <cellStyle name="Input 14" xfId="14017"/>
    <cellStyle name="Input 14 2" xfId="14018"/>
    <cellStyle name="Input 15" xfId="14019"/>
    <cellStyle name="Input 15 2" xfId="14020"/>
    <cellStyle name="Input 16" xfId="14021"/>
    <cellStyle name="Input 16 2" xfId="14022"/>
    <cellStyle name="Input 17" xfId="14023"/>
    <cellStyle name="Input 17 2" xfId="14024"/>
    <cellStyle name="Input 18" xfId="14025"/>
    <cellStyle name="Input 18 2" xfId="14026"/>
    <cellStyle name="Input 19" xfId="14027"/>
    <cellStyle name="Input 19 2" xfId="14028"/>
    <cellStyle name="Input 2" xfId="14029"/>
    <cellStyle name="Input 2 10" xfId="14030"/>
    <cellStyle name="Input 2 10 2" xfId="14031"/>
    <cellStyle name="Input 2 11" xfId="14032"/>
    <cellStyle name="Input 2 11 2" xfId="14033"/>
    <cellStyle name="Input 2 12" xfId="14034"/>
    <cellStyle name="Input 2 12 2" xfId="14035"/>
    <cellStyle name="Input 2 13" xfId="14036"/>
    <cellStyle name="Input 2 13 2" xfId="14037"/>
    <cellStyle name="Input 2 14" xfId="14038"/>
    <cellStyle name="Input 2 14 2" xfId="14039"/>
    <cellStyle name="Input 2 15" xfId="14040"/>
    <cellStyle name="Input 2 15 2" xfId="14041"/>
    <cellStyle name="Input 2 16" xfId="14042"/>
    <cellStyle name="Input 2 16 2" xfId="14043"/>
    <cellStyle name="Input 2 17" xfId="14044"/>
    <cellStyle name="Input 2 17 2" xfId="14045"/>
    <cellStyle name="Input 2 18" xfId="14046"/>
    <cellStyle name="Input 2 18 2" xfId="14047"/>
    <cellStyle name="Input 2 19" xfId="14048"/>
    <cellStyle name="Input 2 19 2" xfId="14049"/>
    <cellStyle name="Input 2 2" xfId="14050"/>
    <cellStyle name="Input 2 2 2" xfId="14051"/>
    <cellStyle name="Input 2 20" xfId="14052"/>
    <cellStyle name="Input 2 20 2" xfId="14053"/>
    <cellStyle name="Input 2 21" xfId="14054"/>
    <cellStyle name="Input 2 21 2" xfId="14055"/>
    <cellStyle name="Input 2 22" xfId="14056"/>
    <cellStyle name="Input 2 22 2" xfId="14057"/>
    <cellStyle name="Input 2 23" xfId="14058"/>
    <cellStyle name="Input 2 23 2" xfId="14059"/>
    <cellStyle name="Input 2 24" xfId="14060"/>
    <cellStyle name="Input 2 24 2" xfId="14061"/>
    <cellStyle name="Input 2 25" xfId="14062"/>
    <cellStyle name="Input 2 25 2" xfId="14063"/>
    <cellStyle name="Input 2 26" xfId="14064"/>
    <cellStyle name="Input 2 26 2" xfId="14065"/>
    <cellStyle name="Input 2 27" xfId="14066"/>
    <cellStyle name="Input 2 27 2" xfId="14067"/>
    <cellStyle name="Input 2 28" xfId="14068"/>
    <cellStyle name="Input 2 28 2" xfId="14069"/>
    <cellStyle name="Input 2 29" xfId="14070"/>
    <cellStyle name="Input 2 29 2" xfId="14071"/>
    <cellStyle name="Input 2 3" xfId="14072"/>
    <cellStyle name="Input 2 3 2" xfId="14073"/>
    <cellStyle name="Input 2 30" xfId="14074"/>
    <cellStyle name="Input 2 30 2" xfId="14075"/>
    <cellStyle name="Input 2 31" xfId="14076"/>
    <cellStyle name="Input 2 31 2" xfId="14077"/>
    <cellStyle name="Input 2 32" xfId="14078"/>
    <cellStyle name="Input 2 32 2" xfId="14079"/>
    <cellStyle name="Input 2 33" xfId="14080"/>
    <cellStyle name="Input 2 34" xfId="14081"/>
    <cellStyle name="Input 2 35" xfId="14082"/>
    <cellStyle name="Input 2 4" xfId="14083"/>
    <cellStyle name="Input 2 4 2" xfId="14084"/>
    <cellStyle name="Input 2 5" xfId="14085"/>
    <cellStyle name="Input 2 5 2" xfId="14086"/>
    <cellStyle name="Input 2 6" xfId="14087"/>
    <cellStyle name="Input 2 6 2" xfId="14088"/>
    <cellStyle name="Input 2 7" xfId="14089"/>
    <cellStyle name="Input 2 7 2" xfId="14090"/>
    <cellStyle name="Input 2 8" xfId="14091"/>
    <cellStyle name="Input 2 8 10" xfId="14092"/>
    <cellStyle name="Input 2 8 10 2" xfId="14093"/>
    <cellStyle name="Input 2 8 11" xfId="14094"/>
    <cellStyle name="Input 2 8 11 2" xfId="14095"/>
    <cellStyle name="Input 2 8 12" xfId="14096"/>
    <cellStyle name="Input 2 8 2" xfId="14097"/>
    <cellStyle name="Input 2 8 2 2" xfId="14098"/>
    <cellStyle name="Input 2 8 2 2 2" xfId="14099"/>
    <cellStyle name="Input 2 8 2 3" xfId="14100"/>
    <cellStyle name="Input 2 8 2 3 2" xfId="14101"/>
    <cellStyle name="Input 2 8 2 4" xfId="14102"/>
    <cellStyle name="Input 2 8 2 4 2" xfId="14103"/>
    <cellStyle name="Input 2 8 2 5" xfId="14104"/>
    <cellStyle name="Input 2 8 2 5 2" xfId="14105"/>
    <cellStyle name="Input 2 8 2 6" xfId="14106"/>
    <cellStyle name="Input 2 8 3" xfId="14107"/>
    <cellStyle name="Input 2 8 3 2" xfId="14108"/>
    <cellStyle name="Input 2 8 3 2 2" xfId="14109"/>
    <cellStyle name="Input 2 8 3 3" xfId="14110"/>
    <cellStyle name="Input 2 8 3 3 2" xfId="14111"/>
    <cellStyle name="Input 2 8 3 4" xfId="14112"/>
    <cellStyle name="Input 2 8 3 4 2" xfId="14113"/>
    <cellStyle name="Input 2 8 3 5" xfId="14114"/>
    <cellStyle name="Input 2 8 3 5 2" xfId="14115"/>
    <cellStyle name="Input 2 8 3 6" xfId="14116"/>
    <cellStyle name="Input 2 8 4" xfId="14117"/>
    <cellStyle name="Input 2 8 4 2" xfId="14118"/>
    <cellStyle name="Input 2 8 5" xfId="14119"/>
    <cellStyle name="Input 2 8 5 2" xfId="14120"/>
    <cellStyle name="Input 2 8 6" xfId="14121"/>
    <cellStyle name="Input 2 8 6 2" xfId="14122"/>
    <cellStyle name="Input 2 8 7" xfId="14123"/>
    <cellStyle name="Input 2 8 7 2" xfId="14124"/>
    <cellStyle name="Input 2 8 8" xfId="14125"/>
    <cellStyle name="Input 2 8 8 2" xfId="14126"/>
    <cellStyle name="Input 2 8 9" xfId="14127"/>
    <cellStyle name="Input 2 8 9 2" xfId="14128"/>
    <cellStyle name="Input 2 9" xfId="14129"/>
    <cellStyle name="Input 2 9 2" xfId="14130"/>
    <cellStyle name="Input 2 9 2 2" xfId="14131"/>
    <cellStyle name="Input 2 9 3" xfId="14132"/>
    <cellStyle name="Input 20" xfId="14133"/>
    <cellStyle name="Input 20 2" xfId="14134"/>
    <cellStyle name="Input 21" xfId="14135"/>
    <cellStyle name="Input 21 2" xfId="14136"/>
    <cellStyle name="Input 22" xfId="14137"/>
    <cellStyle name="Input 22 2" xfId="14138"/>
    <cellStyle name="Input 23" xfId="14139"/>
    <cellStyle name="Input 23 2" xfId="14140"/>
    <cellStyle name="Input 24" xfId="14141"/>
    <cellStyle name="Input 24 2" xfId="14142"/>
    <cellStyle name="Input 25" xfId="14143"/>
    <cellStyle name="Input 25 2" xfId="14144"/>
    <cellStyle name="Input 26" xfId="14145"/>
    <cellStyle name="Input 26 2" xfId="14146"/>
    <cellStyle name="Input 27" xfId="14147"/>
    <cellStyle name="Input 27 2" xfId="14148"/>
    <cellStyle name="Input 28" xfId="14149"/>
    <cellStyle name="Input 28 2" xfId="14150"/>
    <cellStyle name="Input 29" xfId="14151"/>
    <cellStyle name="Input 29 2" xfId="14152"/>
    <cellStyle name="Input 3" xfId="14153"/>
    <cellStyle name="Input 3 10" xfId="14154"/>
    <cellStyle name="Input 3 10 2" xfId="14155"/>
    <cellStyle name="Input 3 11" xfId="14156"/>
    <cellStyle name="Input 3 11 2" xfId="14157"/>
    <cellStyle name="Input 3 12" xfId="14158"/>
    <cellStyle name="Input 3 12 2" xfId="14159"/>
    <cellStyle name="Input 3 13" xfId="14160"/>
    <cellStyle name="Input 3 13 2" xfId="14161"/>
    <cellStyle name="Input 3 14" xfId="14162"/>
    <cellStyle name="Input 3 14 2" xfId="14163"/>
    <cellStyle name="Input 3 15" xfId="14164"/>
    <cellStyle name="Input 3 15 2" xfId="14165"/>
    <cellStyle name="Input 3 16" xfId="14166"/>
    <cellStyle name="Input 3 16 2" xfId="14167"/>
    <cellStyle name="Input 3 17" xfId="14168"/>
    <cellStyle name="Input 3 17 2" xfId="14169"/>
    <cellStyle name="Input 3 18" xfId="14170"/>
    <cellStyle name="Input 3 18 2" xfId="14171"/>
    <cellStyle name="Input 3 19" xfId="14172"/>
    <cellStyle name="Input 3 19 2" xfId="14173"/>
    <cellStyle name="Input 3 2" xfId="14174"/>
    <cellStyle name="Input 3 2 2" xfId="14175"/>
    <cellStyle name="Input 3 20" xfId="14176"/>
    <cellStyle name="Input 3 20 2" xfId="14177"/>
    <cellStyle name="Input 3 21" xfId="14178"/>
    <cellStyle name="Input 3 21 2" xfId="14179"/>
    <cellStyle name="Input 3 22" xfId="14180"/>
    <cellStyle name="Input 3 22 2" xfId="14181"/>
    <cellStyle name="Input 3 23" xfId="14182"/>
    <cellStyle name="Input 3 23 2" xfId="14183"/>
    <cellStyle name="Input 3 24" xfId="14184"/>
    <cellStyle name="Input 3 24 2" xfId="14185"/>
    <cellStyle name="Input 3 25" xfId="14186"/>
    <cellStyle name="Input 3 25 2" xfId="14187"/>
    <cellStyle name="Input 3 26" xfId="14188"/>
    <cellStyle name="Input 3 26 2" xfId="14189"/>
    <cellStyle name="Input 3 27" xfId="14190"/>
    <cellStyle name="Input 3 27 2" xfId="14191"/>
    <cellStyle name="Input 3 28" xfId="14192"/>
    <cellStyle name="Input 3 28 2" xfId="14193"/>
    <cellStyle name="Input 3 29" xfId="14194"/>
    <cellStyle name="Input 3 3" xfId="14195"/>
    <cellStyle name="Input 3 3 2" xfId="14196"/>
    <cellStyle name="Input 3 30" xfId="14197"/>
    <cellStyle name="Input 3 4" xfId="14198"/>
    <cellStyle name="Input 3 4 2" xfId="14199"/>
    <cellStyle name="Input 3 5" xfId="14200"/>
    <cellStyle name="Input 3 5 2" xfId="14201"/>
    <cellStyle name="Input 3 6" xfId="14202"/>
    <cellStyle name="Input 3 6 2" xfId="14203"/>
    <cellStyle name="Input 3 7" xfId="14204"/>
    <cellStyle name="Input 3 7 2" xfId="14205"/>
    <cellStyle name="Input 3 8" xfId="14206"/>
    <cellStyle name="Input 3 8 2" xfId="14207"/>
    <cellStyle name="Input 3 9" xfId="14208"/>
    <cellStyle name="Input 3 9 2" xfId="14209"/>
    <cellStyle name="Input 30" xfId="14210"/>
    <cellStyle name="Input 30 2" xfId="14211"/>
    <cellStyle name="Input 31" xfId="14212"/>
    <cellStyle name="Input 31 2" xfId="14213"/>
    <cellStyle name="Input 32" xfId="14214"/>
    <cellStyle name="Input 32 2" xfId="14215"/>
    <cellStyle name="Input 33" xfId="14216"/>
    <cellStyle name="Input 33 2" xfId="14217"/>
    <cellStyle name="Input 34" xfId="14218"/>
    <cellStyle name="Input 34 2" xfId="14219"/>
    <cellStyle name="Input 35" xfId="14220"/>
    <cellStyle name="Input 35 2" xfId="14221"/>
    <cellStyle name="Input 36" xfId="14222"/>
    <cellStyle name="Input 36 2" xfId="14223"/>
    <cellStyle name="Input 37" xfId="14224"/>
    <cellStyle name="Input 37 2" xfId="14225"/>
    <cellStyle name="Input 38" xfId="14226"/>
    <cellStyle name="Input 38 2" xfId="14227"/>
    <cellStyle name="Input 39" xfId="14228"/>
    <cellStyle name="Input 39 2" xfId="14229"/>
    <cellStyle name="Input 4" xfId="14230"/>
    <cellStyle name="Input 4 10" xfId="14231"/>
    <cellStyle name="Input 4 10 2" xfId="14232"/>
    <cellStyle name="Input 4 11" xfId="14233"/>
    <cellStyle name="Input 4 11 2" xfId="14234"/>
    <cellStyle name="Input 4 12" xfId="14235"/>
    <cellStyle name="Input 4 12 2" xfId="14236"/>
    <cellStyle name="Input 4 13" xfId="14237"/>
    <cellStyle name="Input 4 13 2" xfId="14238"/>
    <cellStyle name="Input 4 14" xfId="14239"/>
    <cellStyle name="Input 4 14 2" xfId="14240"/>
    <cellStyle name="Input 4 15" xfId="14241"/>
    <cellStyle name="Input 4 15 2" xfId="14242"/>
    <cellStyle name="Input 4 16" xfId="14243"/>
    <cellStyle name="Input 4 16 2" xfId="14244"/>
    <cellStyle name="Input 4 17" xfId="14245"/>
    <cellStyle name="Input 4 17 2" xfId="14246"/>
    <cellStyle name="Input 4 18" xfId="14247"/>
    <cellStyle name="Input 4 18 2" xfId="14248"/>
    <cellStyle name="Input 4 19" xfId="14249"/>
    <cellStyle name="Input 4 19 2" xfId="14250"/>
    <cellStyle name="Input 4 2" xfId="14251"/>
    <cellStyle name="Input 4 2 2" xfId="14252"/>
    <cellStyle name="Input 4 20" xfId="14253"/>
    <cellStyle name="Input 4 20 2" xfId="14254"/>
    <cellStyle name="Input 4 21" xfId="14255"/>
    <cellStyle name="Input 4 21 2" xfId="14256"/>
    <cellStyle name="Input 4 22" xfId="14257"/>
    <cellStyle name="Input 4 22 2" xfId="14258"/>
    <cellStyle name="Input 4 23" xfId="14259"/>
    <cellStyle name="Input 4 23 2" xfId="14260"/>
    <cellStyle name="Input 4 24" xfId="14261"/>
    <cellStyle name="Input 4 24 2" xfId="14262"/>
    <cellStyle name="Input 4 25" xfId="14263"/>
    <cellStyle name="Input 4 25 2" xfId="14264"/>
    <cellStyle name="Input 4 26" xfId="14265"/>
    <cellStyle name="Input 4 26 2" xfId="14266"/>
    <cellStyle name="Input 4 27" xfId="14267"/>
    <cellStyle name="Input 4 27 2" xfId="14268"/>
    <cellStyle name="Input 4 28" xfId="14269"/>
    <cellStyle name="Input 4 28 2" xfId="14270"/>
    <cellStyle name="Input 4 29" xfId="14271"/>
    <cellStyle name="Input 4 3" xfId="14272"/>
    <cellStyle name="Input 4 3 2" xfId="14273"/>
    <cellStyle name="Input 4 30" xfId="14274"/>
    <cellStyle name="Input 4 4" xfId="14275"/>
    <cellStyle name="Input 4 4 2" xfId="14276"/>
    <cellStyle name="Input 4 5" xfId="14277"/>
    <cellStyle name="Input 4 5 2" xfId="14278"/>
    <cellStyle name="Input 4 6" xfId="14279"/>
    <cellStyle name="Input 4 6 2" xfId="14280"/>
    <cellStyle name="Input 4 7" xfId="14281"/>
    <cellStyle name="Input 4 7 2" xfId="14282"/>
    <cellStyle name="Input 4 8" xfId="14283"/>
    <cellStyle name="Input 4 8 2" xfId="14284"/>
    <cellStyle name="Input 4 9" xfId="14285"/>
    <cellStyle name="Input 4 9 2" xfId="14286"/>
    <cellStyle name="Input 40" xfId="14287"/>
    <cellStyle name="Input 40 2" xfId="14288"/>
    <cellStyle name="Input 41" xfId="14289"/>
    <cellStyle name="Input 42" xfId="14290"/>
    <cellStyle name="Input 43" xfId="14291"/>
    <cellStyle name="Input 44" xfId="14292"/>
    <cellStyle name="Input 45" xfId="14293"/>
    <cellStyle name="Input 46" xfId="14294"/>
    <cellStyle name="Input 47" xfId="14295"/>
    <cellStyle name="Input 48" xfId="14296"/>
    <cellStyle name="Input 49" xfId="14297"/>
    <cellStyle name="Input 5" xfId="14298"/>
    <cellStyle name="Input 5 2" xfId="14299"/>
    <cellStyle name="Input 50" xfId="14300"/>
    <cellStyle name="Input 51" xfId="14301"/>
    <cellStyle name="Input 52" xfId="14302"/>
    <cellStyle name="Input 53" xfId="14303"/>
    <cellStyle name="Input 54" xfId="14304"/>
    <cellStyle name="Input 55" xfId="14305"/>
    <cellStyle name="Input 56" xfId="14306"/>
    <cellStyle name="Input 57" xfId="14307"/>
    <cellStyle name="Input 6" xfId="14308"/>
    <cellStyle name="Input 6 2" xfId="14309"/>
    <cellStyle name="Input 7" xfId="14310"/>
    <cellStyle name="Input 7 2" xfId="14311"/>
    <cellStyle name="Input 8" xfId="14312"/>
    <cellStyle name="Input 8 2" xfId="14313"/>
    <cellStyle name="Input 9" xfId="14314"/>
    <cellStyle name="Input 9 2" xfId="14315"/>
    <cellStyle name="Linked Cell" xfId="14316" builtinId="24" customBuiltin="1"/>
    <cellStyle name="Linked Cell 10" xfId="14317"/>
    <cellStyle name="Linked Cell 10 2" xfId="14318"/>
    <cellStyle name="Linked Cell 11" xfId="14319"/>
    <cellStyle name="Linked Cell 11 2" xfId="14320"/>
    <cellStyle name="Linked Cell 12" xfId="14321"/>
    <cellStyle name="Linked Cell 12 2" xfId="14322"/>
    <cellStyle name="Linked Cell 13" xfId="14323"/>
    <cellStyle name="Linked Cell 13 2" xfId="14324"/>
    <cellStyle name="Linked Cell 14" xfId="14325"/>
    <cellStyle name="Linked Cell 14 2" xfId="14326"/>
    <cellStyle name="Linked Cell 15" xfId="14327"/>
    <cellStyle name="Linked Cell 15 2" xfId="14328"/>
    <cellStyle name="Linked Cell 16" xfId="14329"/>
    <cellStyle name="Linked Cell 16 2" xfId="14330"/>
    <cellStyle name="Linked Cell 17" xfId="14331"/>
    <cellStyle name="Linked Cell 17 2" xfId="14332"/>
    <cellStyle name="Linked Cell 18" xfId="14333"/>
    <cellStyle name="Linked Cell 18 2" xfId="14334"/>
    <cellStyle name="Linked Cell 19" xfId="14335"/>
    <cellStyle name="Linked Cell 19 2" xfId="14336"/>
    <cellStyle name="Linked Cell 2" xfId="14337"/>
    <cellStyle name="Linked Cell 2 10" xfId="14338"/>
    <cellStyle name="Linked Cell 2 10 2" xfId="14339"/>
    <cellStyle name="Linked Cell 2 11" xfId="14340"/>
    <cellStyle name="Linked Cell 2 11 2" xfId="14341"/>
    <cellStyle name="Linked Cell 2 12" xfId="14342"/>
    <cellStyle name="Linked Cell 2 12 2" xfId="14343"/>
    <cellStyle name="Linked Cell 2 13" xfId="14344"/>
    <cellStyle name="Linked Cell 2 13 2" xfId="14345"/>
    <cellStyle name="Linked Cell 2 14" xfId="14346"/>
    <cellStyle name="Linked Cell 2 14 2" xfId="14347"/>
    <cellStyle name="Linked Cell 2 15" xfId="14348"/>
    <cellStyle name="Linked Cell 2 15 2" xfId="14349"/>
    <cellStyle name="Linked Cell 2 16" xfId="14350"/>
    <cellStyle name="Linked Cell 2 16 2" xfId="14351"/>
    <cellStyle name="Linked Cell 2 17" xfId="14352"/>
    <cellStyle name="Linked Cell 2 17 2" xfId="14353"/>
    <cellStyle name="Linked Cell 2 18" xfId="14354"/>
    <cellStyle name="Linked Cell 2 18 2" xfId="14355"/>
    <cellStyle name="Linked Cell 2 19" xfId="14356"/>
    <cellStyle name="Linked Cell 2 19 2" xfId="14357"/>
    <cellStyle name="Linked Cell 2 2" xfId="14358"/>
    <cellStyle name="Linked Cell 2 2 2" xfId="14359"/>
    <cellStyle name="Linked Cell 2 20" xfId="14360"/>
    <cellStyle name="Linked Cell 2 20 2" xfId="14361"/>
    <cellStyle name="Linked Cell 2 21" xfId="14362"/>
    <cellStyle name="Linked Cell 2 21 2" xfId="14363"/>
    <cellStyle name="Linked Cell 2 22" xfId="14364"/>
    <cellStyle name="Linked Cell 2 22 2" xfId="14365"/>
    <cellStyle name="Linked Cell 2 23" xfId="14366"/>
    <cellStyle name="Linked Cell 2 23 2" xfId="14367"/>
    <cellStyle name="Linked Cell 2 24" xfId="14368"/>
    <cellStyle name="Linked Cell 2 24 2" xfId="14369"/>
    <cellStyle name="Linked Cell 2 25" xfId="14370"/>
    <cellStyle name="Linked Cell 2 25 2" xfId="14371"/>
    <cellStyle name="Linked Cell 2 26" xfId="14372"/>
    <cellStyle name="Linked Cell 2 26 2" xfId="14373"/>
    <cellStyle name="Linked Cell 2 27" xfId="14374"/>
    <cellStyle name="Linked Cell 2 27 2" xfId="14375"/>
    <cellStyle name="Linked Cell 2 28" xfId="14376"/>
    <cellStyle name="Linked Cell 2 28 2" xfId="14377"/>
    <cellStyle name="Linked Cell 2 29" xfId="14378"/>
    <cellStyle name="Linked Cell 2 3" xfId="14379"/>
    <cellStyle name="Linked Cell 2 3 2" xfId="14380"/>
    <cellStyle name="Linked Cell 2 30" xfId="14381"/>
    <cellStyle name="Linked Cell 2 31" xfId="14382"/>
    <cellStyle name="Linked Cell 2 4" xfId="14383"/>
    <cellStyle name="Linked Cell 2 4 2" xfId="14384"/>
    <cellStyle name="Linked Cell 2 5" xfId="14385"/>
    <cellStyle name="Linked Cell 2 5 2" xfId="14386"/>
    <cellStyle name="Linked Cell 2 6" xfId="14387"/>
    <cellStyle name="Linked Cell 2 6 2" xfId="14388"/>
    <cellStyle name="Linked Cell 2 7" xfId="14389"/>
    <cellStyle name="Linked Cell 2 7 2" xfId="14390"/>
    <cellStyle name="Linked Cell 2 8" xfId="14391"/>
    <cellStyle name="Linked Cell 2 8 2" xfId="14392"/>
    <cellStyle name="Linked Cell 2 9" xfId="14393"/>
    <cellStyle name="Linked Cell 2 9 2" xfId="14394"/>
    <cellStyle name="Linked Cell 20" xfId="14395"/>
    <cellStyle name="Linked Cell 20 2" xfId="14396"/>
    <cellStyle name="Linked Cell 21" xfId="14397"/>
    <cellStyle name="Linked Cell 21 2" xfId="14398"/>
    <cellStyle name="Linked Cell 22" xfId="14399"/>
    <cellStyle name="Linked Cell 22 2" xfId="14400"/>
    <cellStyle name="Linked Cell 23" xfId="14401"/>
    <cellStyle name="Linked Cell 23 2" xfId="14402"/>
    <cellStyle name="Linked Cell 24" xfId="14403"/>
    <cellStyle name="Linked Cell 24 2" xfId="14404"/>
    <cellStyle name="Linked Cell 25" xfId="14405"/>
    <cellStyle name="Linked Cell 25 2" xfId="14406"/>
    <cellStyle name="Linked Cell 26" xfId="14407"/>
    <cellStyle name="Linked Cell 26 2" xfId="14408"/>
    <cellStyle name="Linked Cell 27" xfId="14409"/>
    <cellStyle name="Linked Cell 27 2" xfId="14410"/>
    <cellStyle name="Linked Cell 28" xfId="14411"/>
    <cellStyle name="Linked Cell 28 2" xfId="14412"/>
    <cellStyle name="Linked Cell 29" xfId="14413"/>
    <cellStyle name="Linked Cell 29 2" xfId="14414"/>
    <cellStyle name="Linked Cell 3" xfId="14415"/>
    <cellStyle name="Linked Cell 3 10" xfId="14416"/>
    <cellStyle name="Linked Cell 3 10 2" xfId="14417"/>
    <cellStyle name="Linked Cell 3 11" xfId="14418"/>
    <cellStyle name="Linked Cell 3 11 2" xfId="14419"/>
    <cellStyle name="Linked Cell 3 12" xfId="14420"/>
    <cellStyle name="Linked Cell 3 12 2" xfId="14421"/>
    <cellStyle name="Linked Cell 3 13" xfId="14422"/>
    <cellStyle name="Linked Cell 3 13 2" xfId="14423"/>
    <cellStyle name="Linked Cell 3 14" xfId="14424"/>
    <cellStyle name="Linked Cell 3 14 2" xfId="14425"/>
    <cellStyle name="Linked Cell 3 15" xfId="14426"/>
    <cellStyle name="Linked Cell 3 15 2" xfId="14427"/>
    <cellStyle name="Linked Cell 3 16" xfId="14428"/>
    <cellStyle name="Linked Cell 3 16 2" xfId="14429"/>
    <cellStyle name="Linked Cell 3 17" xfId="14430"/>
    <cellStyle name="Linked Cell 3 17 2" xfId="14431"/>
    <cellStyle name="Linked Cell 3 18" xfId="14432"/>
    <cellStyle name="Linked Cell 3 18 2" xfId="14433"/>
    <cellStyle name="Linked Cell 3 19" xfId="14434"/>
    <cellStyle name="Linked Cell 3 19 2" xfId="14435"/>
    <cellStyle name="Linked Cell 3 2" xfId="14436"/>
    <cellStyle name="Linked Cell 3 2 2" xfId="14437"/>
    <cellStyle name="Linked Cell 3 20" xfId="14438"/>
    <cellStyle name="Linked Cell 3 20 2" xfId="14439"/>
    <cellStyle name="Linked Cell 3 21" xfId="14440"/>
    <cellStyle name="Linked Cell 3 21 2" xfId="14441"/>
    <cellStyle name="Linked Cell 3 22" xfId="14442"/>
    <cellStyle name="Linked Cell 3 22 2" xfId="14443"/>
    <cellStyle name="Linked Cell 3 23" xfId="14444"/>
    <cellStyle name="Linked Cell 3 23 2" xfId="14445"/>
    <cellStyle name="Linked Cell 3 24" xfId="14446"/>
    <cellStyle name="Linked Cell 3 24 2" xfId="14447"/>
    <cellStyle name="Linked Cell 3 25" xfId="14448"/>
    <cellStyle name="Linked Cell 3 25 2" xfId="14449"/>
    <cellStyle name="Linked Cell 3 26" xfId="14450"/>
    <cellStyle name="Linked Cell 3 26 2" xfId="14451"/>
    <cellStyle name="Linked Cell 3 27" xfId="14452"/>
    <cellStyle name="Linked Cell 3 27 2" xfId="14453"/>
    <cellStyle name="Linked Cell 3 28" xfId="14454"/>
    <cellStyle name="Linked Cell 3 28 2" xfId="14455"/>
    <cellStyle name="Linked Cell 3 29" xfId="14456"/>
    <cellStyle name="Linked Cell 3 3" xfId="14457"/>
    <cellStyle name="Linked Cell 3 3 2" xfId="14458"/>
    <cellStyle name="Linked Cell 3 30" xfId="14459"/>
    <cellStyle name="Linked Cell 3 4" xfId="14460"/>
    <cellStyle name="Linked Cell 3 4 2" xfId="14461"/>
    <cellStyle name="Linked Cell 3 5" xfId="14462"/>
    <cellStyle name="Linked Cell 3 5 2" xfId="14463"/>
    <cellStyle name="Linked Cell 3 6" xfId="14464"/>
    <cellStyle name="Linked Cell 3 6 2" xfId="14465"/>
    <cellStyle name="Linked Cell 3 7" xfId="14466"/>
    <cellStyle name="Linked Cell 3 7 2" xfId="14467"/>
    <cellStyle name="Linked Cell 3 8" xfId="14468"/>
    <cellStyle name="Linked Cell 3 8 2" xfId="14469"/>
    <cellStyle name="Linked Cell 3 9" xfId="14470"/>
    <cellStyle name="Linked Cell 3 9 2" xfId="14471"/>
    <cellStyle name="Linked Cell 30" xfId="14472"/>
    <cellStyle name="Linked Cell 30 2" xfId="14473"/>
    <cellStyle name="Linked Cell 31" xfId="14474"/>
    <cellStyle name="Linked Cell 31 2" xfId="14475"/>
    <cellStyle name="Linked Cell 32" xfId="14476"/>
    <cellStyle name="Linked Cell 32 2" xfId="14477"/>
    <cellStyle name="Linked Cell 33" xfId="14478"/>
    <cellStyle name="Linked Cell 33 2" xfId="14479"/>
    <cellStyle name="Linked Cell 34" xfId="14480"/>
    <cellStyle name="Linked Cell 34 2" xfId="14481"/>
    <cellStyle name="Linked Cell 35" xfId="14482"/>
    <cellStyle name="Linked Cell 35 2" xfId="14483"/>
    <cellStyle name="Linked Cell 36" xfId="14484"/>
    <cellStyle name="Linked Cell 36 2" xfId="14485"/>
    <cellStyle name="Linked Cell 37" xfId="14486"/>
    <cellStyle name="Linked Cell 37 2" xfId="14487"/>
    <cellStyle name="Linked Cell 38" xfId="14488"/>
    <cellStyle name="Linked Cell 38 2" xfId="14489"/>
    <cellStyle name="Linked Cell 39" xfId="14490"/>
    <cellStyle name="Linked Cell 39 2" xfId="14491"/>
    <cellStyle name="Linked Cell 4" xfId="14492"/>
    <cellStyle name="Linked Cell 4 10" xfId="14493"/>
    <cellStyle name="Linked Cell 4 10 2" xfId="14494"/>
    <cellStyle name="Linked Cell 4 11" xfId="14495"/>
    <cellStyle name="Linked Cell 4 11 2" xfId="14496"/>
    <cellStyle name="Linked Cell 4 12" xfId="14497"/>
    <cellStyle name="Linked Cell 4 12 2" xfId="14498"/>
    <cellStyle name="Linked Cell 4 13" xfId="14499"/>
    <cellStyle name="Linked Cell 4 13 2" xfId="14500"/>
    <cellStyle name="Linked Cell 4 14" xfId="14501"/>
    <cellStyle name="Linked Cell 4 14 2" xfId="14502"/>
    <cellStyle name="Linked Cell 4 15" xfId="14503"/>
    <cellStyle name="Linked Cell 4 15 2" xfId="14504"/>
    <cellStyle name="Linked Cell 4 16" xfId="14505"/>
    <cellStyle name="Linked Cell 4 16 2" xfId="14506"/>
    <cellStyle name="Linked Cell 4 17" xfId="14507"/>
    <cellStyle name="Linked Cell 4 17 2" xfId="14508"/>
    <cellStyle name="Linked Cell 4 18" xfId="14509"/>
    <cellStyle name="Linked Cell 4 18 2" xfId="14510"/>
    <cellStyle name="Linked Cell 4 19" xfId="14511"/>
    <cellStyle name="Linked Cell 4 19 2" xfId="14512"/>
    <cellStyle name="Linked Cell 4 2" xfId="14513"/>
    <cellStyle name="Linked Cell 4 2 2" xfId="14514"/>
    <cellStyle name="Linked Cell 4 20" xfId="14515"/>
    <cellStyle name="Linked Cell 4 20 2" xfId="14516"/>
    <cellStyle name="Linked Cell 4 21" xfId="14517"/>
    <cellStyle name="Linked Cell 4 21 2" xfId="14518"/>
    <cellStyle name="Linked Cell 4 22" xfId="14519"/>
    <cellStyle name="Linked Cell 4 22 2" xfId="14520"/>
    <cellStyle name="Linked Cell 4 23" xfId="14521"/>
    <cellStyle name="Linked Cell 4 23 2" xfId="14522"/>
    <cellStyle name="Linked Cell 4 24" xfId="14523"/>
    <cellStyle name="Linked Cell 4 24 2" xfId="14524"/>
    <cellStyle name="Linked Cell 4 25" xfId="14525"/>
    <cellStyle name="Linked Cell 4 25 2" xfId="14526"/>
    <cellStyle name="Linked Cell 4 26" xfId="14527"/>
    <cellStyle name="Linked Cell 4 26 2" xfId="14528"/>
    <cellStyle name="Linked Cell 4 27" xfId="14529"/>
    <cellStyle name="Linked Cell 4 27 2" xfId="14530"/>
    <cellStyle name="Linked Cell 4 28" xfId="14531"/>
    <cellStyle name="Linked Cell 4 28 2" xfId="14532"/>
    <cellStyle name="Linked Cell 4 29" xfId="14533"/>
    <cellStyle name="Linked Cell 4 3" xfId="14534"/>
    <cellStyle name="Linked Cell 4 3 2" xfId="14535"/>
    <cellStyle name="Linked Cell 4 30" xfId="14536"/>
    <cellStyle name="Linked Cell 4 4" xfId="14537"/>
    <cellStyle name="Linked Cell 4 4 2" xfId="14538"/>
    <cellStyle name="Linked Cell 4 5" xfId="14539"/>
    <cellStyle name="Linked Cell 4 5 2" xfId="14540"/>
    <cellStyle name="Linked Cell 4 6" xfId="14541"/>
    <cellStyle name="Linked Cell 4 6 2" xfId="14542"/>
    <cellStyle name="Linked Cell 4 7" xfId="14543"/>
    <cellStyle name="Linked Cell 4 7 2" xfId="14544"/>
    <cellStyle name="Linked Cell 4 8" xfId="14545"/>
    <cellStyle name="Linked Cell 4 8 2" xfId="14546"/>
    <cellStyle name="Linked Cell 4 9" xfId="14547"/>
    <cellStyle name="Linked Cell 4 9 2" xfId="14548"/>
    <cellStyle name="Linked Cell 40" xfId="14549"/>
    <cellStyle name="Linked Cell 40 2" xfId="14550"/>
    <cellStyle name="Linked Cell 41" xfId="14551"/>
    <cellStyle name="Linked Cell 42" xfId="14552"/>
    <cellStyle name="Linked Cell 43" xfId="14553"/>
    <cellStyle name="Linked Cell 44" xfId="14554"/>
    <cellStyle name="Linked Cell 45" xfId="14555"/>
    <cellStyle name="Linked Cell 46" xfId="14556"/>
    <cellStyle name="Linked Cell 47" xfId="14557"/>
    <cellStyle name="Linked Cell 48" xfId="14558"/>
    <cellStyle name="Linked Cell 49" xfId="14559"/>
    <cellStyle name="Linked Cell 5" xfId="14560"/>
    <cellStyle name="Linked Cell 5 2" xfId="14561"/>
    <cellStyle name="Linked Cell 50" xfId="14562"/>
    <cellStyle name="Linked Cell 51" xfId="14563"/>
    <cellStyle name="Linked Cell 52" xfId="14564"/>
    <cellStyle name="Linked Cell 53" xfId="14565"/>
    <cellStyle name="Linked Cell 54" xfId="14566"/>
    <cellStyle name="Linked Cell 55" xfId="14567"/>
    <cellStyle name="Linked Cell 56" xfId="14568"/>
    <cellStyle name="Linked Cell 57" xfId="14569"/>
    <cellStyle name="Linked Cell 6" xfId="14570"/>
    <cellStyle name="Linked Cell 6 2" xfId="14571"/>
    <cellStyle name="Linked Cell 7" xfId="14572"/>
    <cellStyle name="Linked Cell 7 2" xfId="14573"/>
    <cellStyle name="Linked Cell 8" xfId="14574"/>
    <cellStyle name="Linked Cell 8 2" xfId="14575"/>
    <cellStyle name="Linked Cell 9" xfId="14576"/>
    <cellStyle name="Linked Cell 9 2" xfId="14577"/>
    <cellStyle name="Neutral" xfId="14578" builtinId="28" customBuiltin="1"/>
    <cellStyle name="Neutral 10" xfId="14579"/>
    <cellStyle name="Neutral 10 2" xfId="14580"/>
    <cellStyle name="Neutral 11" xfId="14581"/>
    <cellStyle name="Neutral 11 2" xfId="14582"/>
    <cellStyle name="Neutral 12" xfId="14583"/>
    <cellStyle name="Neutral 12 2" xfId="14584"/>
    <cellStyle name="Neutral 13" xfId="14585"/>
    <cellStyle name="Neutral 13 2" xfId="14586"/>
    <cellStyle name="Neutral 14" xfId="14587"/>
    <cellStyle name="Neutral 14 2" xfId="14588"/>
    <cellStyle name="Neutral 15" xfId="14589"/>
    <cellStyle name="Neutral 15 2" xfId="14590"/>
    <cellStyle name="Neutral 16" xfId="14591"/>
    <cellStyle name="Neutral 16 2" xfId="14592"/>
    <cellStyle name="Neutral 17" xfId="14593"/>
    <cellStyle name="Neutral 17 2" xfId="14594"/>
    <cellStyle name="Neutral 18" xfId="14595"/>
    <cellStyle name="Neutral 18 2" xfId="14596"/>
    <cellStyle name="Neutral 19" xfId="14597"/>
    <cellStyle name="Neutral 19 2" xfId="14598"/>
    <cellStyle name="Neutral 2" xfId="14599"/>
    <cellStyle name="Neutral 2 10" xfId="14600"/>
    <cellStyle name="Neutral 2 10 2" xfId="14601"/>
    <cellStyle name="Neutral 2 11" xfId="14602"/>
    <cellStyle name="Neutral 2 11 2" xfId="14603"/>
    <cellStyle name="Neutral 2 12" xfId="14604"/>
    <cellStyle name="Neutral 2 12 2" xfId="14605"/>
    <cellStyle name="Neutral 2 13" xfId="14606"/>
    <cellStyle name="Neutral 2 13 2" xfId="14607"/>
    <cellStyle name="Neutral 2 14" xfId="14608"/>
    <cellStyle name="Neutral 2 14 2" xfId="14609"/>
    <cellStyle name="Neutral 2 15" xfId="14610"/>
    <cellStyle name="Neutral 2 15 2" xfId="14611"/>
    <cellStyle name="Neutral 2 16" xfId="14612"/>
    <cellStyle name="Neutral 2 16 2" xfId="14613"/>
    <cellStyle name="Neutral 2 17" xfId="14614"/>
    <cellStyle name="Neutral 2 17 2" xfId="14615"/>
    <cellStyle name="Neutral 2 18" xfId="14616"/>
    <cellStyle name="Neutral 2 18 2" xfId="14617"/>
    <cellStyle name="Neutral 2 19" xfId="14618"/>
    <cellStyle name="Neutral 2 19 2" xfId="14619"/>
    <cellStyle name="Neutral 2 2" xfId="14620"/>
    <cellStyle name="Neutral 2 2 2" xfId="14621"/>
    <cellStyle name="Neutral 2 20" xfId="14622"/>
    <cellStyle name="Neutral 2 20 2" xfId="14623"/>
    <cellStyle name="Neutral 2 21" xfId="14624"/>
    <cellStyle name="Neutral 2 21 2" xfId="14625"/>
    <cellStyle name="Neutral 2 22" xfId="14626"/>
    <cellStyle name="Neutral 2 22 2" xfId="14627"/>
    <cellStyle name="Neutral 2 23" xfId="14628"/>
    <cellStyle name="Neutral 2 23 2" xfId="14629"/>
    <cellStyle name="Neutral 2 24" xfId="14630"/>
    <cellStyle name="Neutral 2 24 2" xfId="14631"/>
    <cellStyle name="Neutral 2 25" xfId="14632"/>
    <cellStyle name="Neutral 2 25 2" xfId="14633"/>
    <cellStyle name="Neutral 2 26" xfId="14634"/>
    <cellStyle name="Neutral 2 26 2" xfId="14635"/>
    <cellStyle name="Neutral 2 27" xfId="14636"/>
    <cellStyle name="Neutral 2 27 2" xfId="14637"/>
    <cellStyle name="Neutral 2 28" xfId="14638"/>
    <cellStyle name="Neutral 2 28 2" xfId="14639"/>
    <cellStyle name="Neutral 2 29" xfId="14640"/>
    <cellStyle name="Neutral 2 3" xfId="14641"/>
    <cellStyle name="Neutral 2 3 2" xfId="14642"/>
    <cellStyle name="Neutral 2 30" xfId="14643"/>
    <cellStyle name="Neutral 2 31" xfId="14644"/>
    <cellStyle name="Neutral 2 4" xfId="14645"/>
    <cellStyle name="Neutral 2 4 2" xfId="14646"/>
    <cellStyle name="Neutral 2 5" xfId="14647"/>
    <cellStyle name="Neutral 2 5 2" xfId="14648"/>
    <cellStyle name="Neutral 2 6" xfId="14649"/>
    <cellStyle name="Neutral 2 6 2" xfId="14650"/>
    <cellStyle name="Neutral 2 7" xfId="14651"/>
    <cellStyle name="Neutral 2 7 2" xfId="14652"/>
    <cellStyle name="Neutral 2 8" xfId="14653"/>
    <cellStyle name="Neutral 2 8 2" xfId="14654"/>
    <cellStyle name="Neutral 2 9" xfId="14655"/>
    <cellStyle name="Neutral 2 9 2" xfId="14656"/>
    <cellStyle name="Neutral 20" xfId="14657"/>
    <cellStyle name="Neutral 20 2" xfId="14658"/>
    <cellStyle name="Neutral 21" xfId="14659"/>
    <cellStyle name="Neutral 21 2" xfId="14660"/>
    <cellStyle name="Neutral 22" xfId="14661"/>
    <cellStyle name="Neutral 22 2" xfId="14662"/>
    <cellStyle name="Neutral 23" xfId="14663"/>
    <cellStyle name="Neutral 23 2" xfId="14664"/>
    <cellStyle name="Neutral 24" xfId="14665"/>
    <cellStyle name="Neutral 24 2" xfId="14666"/>
    <cellStyle name="Neutral 25" xfId="14667"/>
    <cellStyle name="Neutral 25 2" xfId="14668"/>
    <cellStyle name="Neutral 26" xfId="14669"/>
    <cellStyle name="Neutral 26 2" xfId="14670"/>
    <cellStyle name="Neutral 27" xfId="14671"/>
    <cellStyle name="Neutral 27 2" xfId="14672"/>
    <cellStyle name="Neutral 28" xfId="14673"/>
    <cellStyle name="Neutral 28 2" xfId="14674"/>
    <cellStyle name="Neutral 29" xfId="14675"/>
    <cellStyle name="Neutral 29 2" xfId="14676"/>
    <cellStyle name="Neutral 3" xfId="14677"/>
    <cellStyle name="Neutral 3 10" xfId="14678"/>
    <cellStyle name="Neutral 3 10 2" xfId="14679"/>
    <cellStyle name="Neutral 3 11" xfId="14680"/>
    <cellStyle name="Neutral 3 11 2" xfId="14681"/>
    <cellStyle name="Neutral 3 12" xfId="14682"/>
    <cellStyle name="Neutral 3 12 2" xfId="14683"/>
    <cellStyle name="Neutral 3 13" xfId="14684"/>
    <cellStyle name="Neutral 3 13 2" xfId="14685"/>
    <cellStyle name="Neutral 3 14" xfId="14686"/>
    <cellStyle name="Neutral 3 14 2" xfId="14687"/>
    <cellStyle name="Neutral 3 15" xfId="14688"/>
    <cellStyle name="Neutral 3 15 2" xfId="14689"/>
    <cellStyle name="Neutral 3 16" xfId="14690"/>
    <cellStyle name="Neutral 3 16 2" xfId="14691"/>
    <cellStyle name="Neutral 3 17" xfId="14692"/>
    <cellStyle name="Neutral 3 17 2" xfId="14693"/>
    <cellStyle name="Neutral 3 18" xfId="14694"/>
    <cellStyle name="Neutral 3 18 2" xfId="14695"/>
    <cellStyle name="Neutral 3 19" xfId="14696"/>
    <cellStyle name="Neutral 3 19 2" xfId="14697"/>
    <cellStyle name="Neutral 3 2" xfId="14698"/>
    <cellStyle name="Neutral 3 2 2" xfId="14699"/>
    <cellStyle name="Neutral 3 20" xfId="14700"/>
    <cellStyle name="Neutral 3 20 2" xfId="14701"/>
    <cellStyle name="Neutral 3 21" xfId="14702"/>
    <cellStyle name="Neutral 3 21 2" xfId="14703"/>
    <cellStyle name="Neutral 3 22" xfId="14704"/>
    <cellStyle name="Neutral 3 22 2" xfId="14705"/>
    <cellStyle name="Neutral 3 23" xfId="14706"/>
    <cellStyle name="Neutral 3 23 2" xfId="14707"/>
    <cellStyle name="Neutral 3 24" xfId="14708"/>
    <cellStyle name="Neutral 3 24 2" xfId="14709"/>
    <cellStyle name="Neutral 3 25" xfId="14710"/>
    <cellStyle name="Neutral 3 25 2" xfId="14711"/>
    <cellStyle name="Neutral 3 26" xfId="14712"/>
    <cellStyle name="Neutral 3 26 2" xfId="14713"/>
    <cellStyle name="Neutral 3 27" xfId="14714"/>
    <cellStyle name="Neutral 3 27 2" xfId="14715"/>
    <cellStyle name="Neutral 3 28" xfId="14716"/>
    <cellStyle name="Neutral 3 28 2" xfId="14717"/>
    <cellStyle name="Neutral 3 29" xfId="14718"/>
    <cellStyle name="Neutral 3 3" xfId="14719"/>
    <cellStyle name="Neutral 3 3 2" xfId="14720"/>
    <cellStyle name="Neutral 3 30" xfId="14721"/>
    <cellStyle name="Neutral 3 4" xfId="14722"/>
    <cellStyle name="Neutral 3 4 2" xfId="14723"/>
    <cellStyle name="Neutral 3 5" xfId="14724"/>
    <cellStyle name="Neutral 3 5 2" xfId="14725"/>
    <cellStyle name="Neutral 3 6" xfId="14726"/>
    <cellStyle name="Neutral 3 6 2" xfId="14727"/>
    <cellStyle name="Neutral 3 7" xfId="14728"/>
    <cellStyle name="Neutral 3 7 2" xfId="14729"/>
    <cellStyle name="Neutral 3 8" xfId="14730"/>
    <cellStyle name="Neutral 3 8 2" xfId="14731"/>
    <cellStyle name="Neutral 3 9" xfId="14732"/>
    <cellStyle name="Neutral 3 9 2" xfId="14733"/>
    <cellStyle name="Neutral 30" xfId="14734"/>
    <cellStyle name="Neutral 30 2" xfId="14735"/>
    <cellStyle name="Neutral 31" xfId="14736"/>
    <cellStyle name="Neutral 31 2" xfId="14737"/>
    <cellStyle name="Neutral 32" xfId="14738"/>
    <cellStyle name="Neutral 32 2" xfId="14739"/>
    <cellStyle name="Neutral 33" xfId="14740"/>
    <cellStyle name="Neutral 33 2" xfId="14741"/>
    <cellStyle name="Neutral 34" xfId="14742"/>
    <cellStyle name="Neutral 34 2" xfId="14743"/>
    <cellStyle name="Neutral 35" xfId="14744"/>
    <cellStyle name="Neutral 35 2" xfId="14745"/>
    <cellStyle name="Neutral 36" xfId="14746"/>
    <cellStyle name="Neutral 36 2" xfId="14747"/>
    <cellStyle name="Neutral 37" xfId="14748"/>
    <cellStyle name="Neutral 37 2" xfId="14749"/>
    <cellStyle name="Neutral 38" xfId="14750"/>
    <cellStyle name="Neutral 38 2" xfId="14751"/>
    <cellStyle name="Neutral 39" xfId="14752"/>
    <cellStyle name="Neutral 39 2" xfId="14753"/>
    <cellStyle name="Neutral 4" xfId="14754"/>
    <cellStyle name="Neutral 4 10" xfId="14755"/>
    <cellStyle name="Neutral 4 10 2" xfId="14756"/>
    <cellStyle name="Neutral 4 11" xfId="14757"/>
    <cellStyle name="Neutral 4 11 2" xfId="14758"/>
    <cellStyle name="Neutral 4 12" xfId="14759"/>
    <cellStyle name="Neutral 4 12 2" xfId="14760"/>
    <cellStyle name="Neutral 4 13" xfId="14761"/>
    <cellStyle name="Neutral 4 13 2" xfId="14762"/>
    <cellStyle name="Neutral 4 14" xfId="14763"/>
    <cellStyle name="Neutral 4 14 2" xfId="14764"/>
    <cellStyle name="Neutral 4 15" xfId="14765"/>
    <cellStyle name="Neutral 4 15 2" xfId="14766"/>
    <cellStyle name="Neutral 4 16" xfId="14767"/>
    <cellStyle name="Neutral 4 16 2" xfId="14768"/>
    <cellStyle name="Neutral 4 17" xfId="14769"/>
    <cellStyle name="Neutral 4 17 2" xfId="14770"/>
    <cellStyle name="Neutral 4 18" xfId="14771"/>
    <cellStyle name="Neutral 4 18 2" xfId="14772"/>
    <cellStyle name="Neutral 4 19" xfId="14773"/>
    <cellStyle name="Neutral 4 19 2" xfId="14774"/>
    <cellStyle name="Neutral 4 2" xfId="14775"/>
    <cellStyle name="Neutral 4 2 2" xfId="14776"/>
    <cellStyle name="Neutral 4 20" xfId="14777"/>
    <cellStyle name="Neutral 4 20 2" xfId="14778"/>
    <cellStyle name="Neutral 4 21" xfId="14779"/>
    <cellStyle name="Neutral 4 21 2" xfId="14780"/>
    <cellStyle name="Neutral 4 22" xfId="14781"/>
    <cellStyle name="Neutral 4 22 2" xfId="14782"/>
    <cellStyle name="Neutral 4 23" xfId="14783"/>
    <cellStyle name="Neutral 4 23 2" xfId="14784"/>
    <cellStyle name="Neutral 4 24" xfId="14785"/>
    <cellStyle name="Neutral 4 24 2" xfId="14786"/>
    <cellStyle name="Neutral 4 25" xfId="14787"/>
    <cellStyle name="Neutral 4 25 2" xfId="14788"/>
    <cellStyle name="Neutral 4 26" xfId="14789"/>
    <cellStyle name="Neutral 4 26 2" xfId="14790"/>
    <cellStyle name="Neutral 4 27" xfId="14791"/>
    <cellStyle name="Neutral 4 27 2" xfId="14792"/>
    <cellStyle name="Neutral 4 28" xfId="14793"/>
    <cellStyle name="Neutral 4 28 2" xfId="14794"/>
    <cellStyle name="Neutral 4 29" xfId="14795"/>
    <cellStyle name="Neutral 4 3" xfId="14796"/>
    <cellStyle name="Neutral 4 3 2" xfId="14797"/>
    <cellStyle name="Neutral 4 30" xfId="14798"/>
    <cellStyle name="Neutral 4 4" xfId="14799"/>
    <cellStyle name="Neutral 4 4 2" xfId="14800"/>
    <cellStyle name="Neutral 4 5" xfId="14801"/>
    <cellStyle name="Neutral 4 5 2" xfId="14802"/>
    <cellStyle name="Neutral 4 6" xfId="14803"/>
    <cellStyle name="Neutral 4 6 2" xfId="14804"/>
    <cellStyle name="Neutral 4 7" xfId="14805"/>
    <cellStyle name="Neutral 4 7 2" xfId="14806"/>
    <cellStyle name="Neutral 4 8" xfId="14807"/>
    <cellStyle name="Neutral 4 8 2" xfId="14808"/>
    <cellStyle name="Neutral 4 9" xfId="14809"/>
    <cellStyle name="Neutral 4 9 2" xfId="14810"/>
    <cellStyle name="Neutral 40" xfId="14811"/>
    <cellStyle name="Neutral 40 2" xfId="14812"/>
    <cellStyle name="Neutral 41" xfId="14813"/>
    <cellStyle name="Neutral 42" xfId="14814"/>
    <cellStyle name="Neutral 43" xfId="14815"/>
    <cellStyle name="Neutral 44" xfId="14816"/>
    <cellStyle name="Neutral 45" xfId="14817"/>
    <cellStyle name="Neutral 46" xfId="14818"/>
    <cellStyle name="Neutral 47" xfId="14819"/>
    <cellStyle name="Neutral 48" xfId="14820"/>
    <cellStyle name="Neutral 49" xfId="14821"/>
    <cellStyle name="Neutral 5" xfId="14822"/>
    <cellStyle name="Neutral 5 2" xfId="14823"/>
    <cellStyle name="Neutral 50" xfId="14824"/>
    <cellStyle name="Neutral 51" xfId="14825"/>
    <cellStyle name="Neutral 52" xfId="14826"/>
    <cellStyle name="Neutral 53" xfId="14827"/>
    <cellStyle name="Neutral 54" xfId="14828"/>
    <cellStyle name="Neutral 55" xfId="14829"/>
    <cellStyle name="Neutral 56" xfId="14830"/>
    <cellStyle name="Neutral 57" xfId="14831"/>
    <cellStyle name="Neutral 6" xfId="14832"/>
    <cellStyle name="Neutral 6 2" xfId="14833"/>
    <cellStyle name="Neutral 7" xfId="14834"/>
    <cellStyle name="Neutral 7 2" xfId="14835"/>
    <cellStyle name="Neutral 8" xfId="14836"/>
    <cellStyle name="Neutral 8 2" xfId="14837"/>
    <cellStyle name="Neutral 9" xfId="14838"/>
    <cellStyle name="Neutral 9 2" xfId="14839"/>
    <cellStyle name="Normal" xfId="0" builtinId="0"/>
    <cellStyle name="Normal 10" xfId="14840"/>
    <cellStyle name="Normal 10 10" xfId="14841"/>
    <cellStyle name="Normal 10 10 2" xfId="14842"/>
    <cellStyle name="Normal 10 10 3" xfId="14843"/>
    <cellStyle name="Normal 10 10 3 2" xfId="14844"/>
    <cellStyle name="Normal 10 10 3 3" xfId="14845"/>
    <cellStyle name="Normal 10 10 3 4" xfId="14846"/>
    <cellStyle name="Normal 10 10 3 5" xfId="14847"/>
    <cellStyle name="Normal 10 11" xfId="14848"/>
    <cellStyle name="Normal 10 11 2" xfId="14849"/>
    <cellStyle name="Normal 10 11 3" xfId="14850"/>
    <cellStyle name="Normal 10 11 3 2" xfId="14851"/>
    <cellStyle name="Normal 10 11 3 3" xfId="14852"/>
    <cellStyle name="Normal 10 11 3 4" xfId="14853"/>
    <cellStyle name="Normal 10 11 3 5" xfId="14854"/>
    <cellStyle name="Normal 10 12" xfId="14855"/>
    <cellStyle name="Normal 10 12 2" xfId="14856"/>
    <cellStyle name="Normal 10 12 3" xfId="14857"/>
    <cellStyle name="Normal 10 12 3 2" xfId="14858"/>
    <cellStyle name="Normal 10 12 3 3" xfId="14859"/>
    <cellStyle name="Normal 10 12 3 4" xfId="14860"/>
    <cellStyle name="Normal 10 12 3 5" xfId="14861"/>
    <cellStyle name="Normal 10 13" xfId="14862"/>
    <cellStyle name="Normal 10 13 2" xfId="14863"/>
    <cellStyle name="Normal 10 13 3" xfId="14864"/>
    <cellStyle name="Normal 10 13 3 2" xfId="14865"/>
    <cellStyle name="Normal 10 13 3 3" xfId="14866"/>
    <cellStyle name="Normal 10 13 3 4" xfId="14867"/>
    <cellStyle name="Normal 10 13 3 5" xfId="14868"/>
    <cellStyle name="Normal 10 14" xfId="14869"/>
    <cellStyle name="Normal 10 14 2" xfId="14870"/>
    <cellStyle name="Normal 10 14 3" xfId="14871"/>
    <cellStyle name="Normal 10 14 3 2" xfId="14872"/>
    <cellStyle name="Normal 10 14 3 3" xfId="14873"/>
    <cellStyle name="Normal 10 14 3 4" xfId="14874"/>
    <cellStyle name="Normal 10 14 3 5" xfId="14875"/>
    <cellStyle name="Normal 10 15" xfId="14876"/>
    <cellStyle name="Normal 10 15 2" xfId="14877"/>
    <cellStyle name="Normal 10 15 3" xfId="14878"/>
    <cellStyle name="Normal 10 15 3 2" xfId="14879"/>
    <cellStyle name="Normal 10 15 3 3" xfId="14880"/>
    <cellStyle name="Normal 10 15 3 4" xfId="14881"/>
    <cellStyle name="Normal 10 15 3 5" xfId="14882"/>
    <cellStyle name="Normal 10 16" xfId="14883"/>
    <cellStyle name="Normal 10 16 2" xfId="14884"/>
    <cellStyle name="Normal 10 16 3" xfId="14885"/>
    <cellStyle name="Normal 10 16 3 2" xfId="14886"/>
    <cellStyle name="Normal 10 16 3 3" xfId="14887"/>
    <cellStyle name="Normal 10 16 3 4" xfId="14888"/>
    <cellStyle name="Normal 10 16 3 5" xfId="14889"/>
    <cellStyle name="Normal 10 17" xfId="14890"/>
    <cellStyle name="Normal 10 17 2" xfId="14891"/>
    <cellStyle name="Normal 10 17 3" xfId="14892"/>
    <cellStyle name="Normal 10 17 3 2" xfId="14893"/>
    <cellStyle name="Normal 10 17 3 3" xfId="14894"/>
    <cellStyle name="Normal 10 17 3 4" xfId="14895"/>
    <cellStyle name="Normal 10 17 3 5" xfId="14896"/>
    <cellStyle name="Normal 10 18" xfId="14897"/>
    <cellStyle name="Normal 10 18 2" xfId="14898"/>
    <cellStyle name="Normal 10 18 3" xfId="14899"/>
    <cellStyle name="Normal 10 18 3 2" xfId="14900"/>
    <cellStyle name="Normal 10 18 3 3" xfId="14901"/>
    <cellStyle name="Normal 10 18 3 4" xfId="14902"/>
    <cellStyle name="Normal 10 18 3 5" xfId="14903"/>
    <cellStyle name="Normal 10 19" xfId="14904"/>
    <cellStyle name="Normal 10 19 2" xfId="14905"/>
    <cellStyle name="Normal 10 19 3" xfId="14906"/>
    <cellStyle name="Normal 10 19 3 2" xfId="14907"/>
    <cellStyle name="Normal 10 19 3 3" xfId="14908"/>
    <cellStyle name="Normal 10 19 3 4" xfId="14909"/>
    <cellStyle name="Normal 10 19 3 5" xfId="14910"/>
    <cellStyle name="Normal 10 2" xfId="14911"/>
    <cellStyle name="Normal 10 2 10" xfId="14912"/>
    <cellStyle name="Normal 10 2 10 2" xfId="14913"/>
    <cellStyle name="Normal 10 2 10 3" xfId="14914"/>
    <cellStyle name="Normal 10 2 10 3 2" xfId="14915"/>
    <cellStyle name="Normal 10 2 10 3 3" xfId="14916"/>
    <cellStyle name="Normal 10 2 10 3 4" xfId="14917"/>
    <cellStyle name="Normal 10 2 10 3 5" xfId="14918"/>
    <cellStyle name="Normal 10 2 11" xfId="14919"/>
    <cellStyle name="Normal 10 2 11 2" xfId="14920"/>
    <cellStyle name="Normal 10 2 11 3" xfId="14921"/>
    <cellStyle name="Normal 10 2 11 3 2" xfId="14922"/>
    <cellStyle name="Normal 10 2 11 3 3" xfId="14923"/>
    <cellStyle name="Normal 10 2 11 3 4" xfId="14924"/>
    <cellStyle name="Normal 10 2 11 3 5" xfId="14925"/>
    <cellStyle name="Normal 10 2 12" xfId="14926"/>
    <cellStyle name="Normal 10 2 12 2" xfId="14927"/>
    <cellStyle name="Normal 10 2 12 3" xfId="14928"/>
    <cellStyle name="Normal 10 2 12 3 2" xfId="14929"/>
    <cellStyle name="Normal 10 2 12 3 3" xfId="14930"/>
    <cellStyle name="Normal 10 2 12 3 4" xfId="14931"/>
    <cellStyle name="Normal 10 2 12 3 5" xfId="14932"/>
    <cellStyle name="Normal 10 2 13" xfId="14933"/>
    <cellStyle name="Normal 10 2 14" xfId="14934"/>
    <cellStyle name="Normal 10 2 14 2" xfId="14935"/>
    <cellStyle name="Normal 10 2 14 3" xfId="14936"/>
    <cellStyle name="Normal 10 2 14 4" xfId="14937"/>
    <cellStyle name="Normal 10 2 14 5" xfId="14938"/>
    <cellStyle name="Normal 10 2 2" xfId="14939"/>
    <cellStyle name="Normal 10 2 2 2" xfId="14940"/>
    <cellStyle name="Normal 10 2 2 3" xfId="14941"/>
    <cellStyle name="Normal 10 2 2 3 2" xfId="14942"/>
    <cellStyle name="Normal 10 2 2 3 3" xfId="14943"/>
    <cellStyle name="Normal 10 2 2 3 4" xfId="14944"/>
    <cellStyle name="Normal 10 2 2 3 5" xfId="14945"/>
    <cellStyle name="Normal 10 2 3" xfId="14946"/>
    <cellStyle name="Normal 10 2 3 2" xfId="14947"/>
    <cellStyle name="Normal 10 2 3 3" xfId="14948"/>
    <cellStyle name="Normal 10 2 3 3 2" xfId="14949"/>
    <cellStyle name="Normal 10 2 3 3 3" xfId="14950"/>
    <cellStyle name="Normal 10 2 3 3 4" xfId="14951"/>
    <cellStyle name="Normal 10 2 3 3 5" xfId="14952"/>
    <cellStyle name="Normal 10 2 4" xfId="14953"/>
    <cellStyle name="Normal 10 2 4 2" xfId="14954"/>
    <cellStyle name="Normal 10 2 4 3" xfId="14955"/>
    <cellStyle name="Normal 10 2 4 3 2" xfId="14956"/>
    <cellStyle name="Normal 10 2 4 3 3" xfId="14957"/>
    <cellStyle name="Normal 10 2 4 3 4" xfId="14958"/>
    <cellStyle name="Normal 10 2 4 3 5" xfId="14959"/>
    <cellStyle name="Normal 10 2 5" xfId="14960"/>
    <cellStyle name="Normal 10 2 5 2" xfId="14961"/>
    <cellStyle name="Normal 10 2 5 3" xfId="14962"/>
    <cellStyle name="Normal 10 2 5 3 2" xfId="14963"/>
    <cellStyle name="Normal 10 2 5 3 3" xfId="14964"/>
    <cellStyle name="Normal 10 2 5 3 4" xfId="14965"/>
    <cellStyle name="Normal 10 2 5 3 5" xfId="14966"/>
    <cellStyle name="Normal 10 2 6" xfId="14967"/>
    <cellStyle name="Normal 10 2 6 2" xfId="14968"/>
    <cellStyle name="Normal 10 2 6 3" xfId="14969"/>
    <cellStyle name="Normal 10 2 6 3 2" xfId="14970"/>
    <cellStyle name="Normal 10 2 6 3 3" xfId="14971"/>
    <cellStyle name="Normal 10 2 6 3 4" xfId="14972"/>
    <cellStyle name="Normal 10 2 6 3 5" xfId="14973"/>
    <cellStyle name="Normal 10 2 7" xfId="14974"/>
    <cellStyle name="Normal 10 2 7 2" xfId="14975"/>
    <cellStyle name="Normal 10 2 7 3" xfId="14976"/>
    <cellStyle name="Normal 10 2 7 3 2" xfId="14977"/>
    <cellStyle name="Normal 10 2 7 3 3" xfId="14978"/>
    <cellStyle name="Normal 10 2 7 3 4" xfId="14979"/>
    <cellStyle name="Normal 10 2 7 3 5" xfId="14980"/>
    <cellStyle name="Normal 10 2 8" xfId="14981"/>
    <cellStyle name="Normal 10 2 8 2" xfId="14982"/>
    <cellStyle name="Normal 10 2 8 3" xfId="14983"/>
    <cellStyle name="Normal 10 2 8 3 2" xfId="14984"/>
    <cellStyle name="Normal 10 2 8 3 3" xfId="14985"/>
    <cellStyle name="Normal 10 2 8 3 4" xfId="14986"/>
    <cellStyle name="Normal 10 2 8 3 5" xfId="14987"/>
    <cellStyle name="Normal 10 2 9" xfId="14988"/>
    <cellStyle name="Normal 10 2 9 2" xfId="14989"/>
    <cellStyle name="Normal 10 2 9 3" xfId="14990"/>
    <cellStyle name="Normal 10 2 9 3 2" xfId="14991"/>
    <cellStyle name="Normal 10 2 9 3 3" xfId="14992"/>
    <cellStyle name="Normal 10 2 9 3 4" xfId="14993"/>
    <cellStyle name="Normal 10 2 9 3 5" xfId="14994"/>
    <cellStyle name="Normal 10 20" xfId="14995"/>
    <cellStyle name="Normal 10 20 2" xfId="14996"/>
    <cellStyle name="Normal 10 20 3" xfId="14997"/>
    <cellStyle name="Normal 10 20 3 2" xfId="14998"/>
    <cellStyle name="Normal 10 20 3 3" xfId="14999"/>
    <cellStyle name="Normal 10 20 3 4" xfId="15000"/>
    <cellStyle name="Normal 10 20 3 5" xfId="15001"/>
    <cellStyle name="Normal 10 21" xfId="15002"/>
    <cellStyle name="Normal 10 21 2" xfId="15003"/>
    <cellStyle name="Normal 10 21 3" xfId="15004"/>
    <cellStyle name="Normal 10 21 3 2" xfId="15005"/>
    <cellStyle name="Normal 10 21 3 3" xfId="15006"/>
    <cellStyle name="Normal 10 21 3 4" xfId="15007"/>
    <cellStyle name="Normal 10 21 3 5" xfId="15008"/>
    <cellStyle name="Normal 10 22" xfId="15009"/>
    <cellStyle name="Normal 10 22 2" xfId="15010"/>
    <cellStyle name="Normal 10 22 3" xfId="15011"/>
    <cellStyle name="Normal 10 22 3 2" xfId="15012"/>
    <cellStyle name="Normal 10 22 3 3" xfId="15013"/>
    <cellStyle name="Normal 10 22 3 4" xfId="15014"/>
    <cellStyle name="Normal 10 22 3 5" xfId="15015"/>
    <cellStyle name="Normal 10 23" xfId="15016"/>
    <cellStyle name="Normal 10 23 2" xfId="15017"/>
    <cellStyle name="Normal 10 23 3" xfId="15018"/>
    <cellStyle name="Normal 10 23 3 2" xfId="15019"/>
    <cellStyle name="Normal 10 23 3 3" xfId="15020"/>
    <cellStyle name="Normal 10 23 3 4" xfId="15021"/>
    <cellStyle name="Normal 10 23 3 5" xfId="15022"/>
    <cellStyle name="Normal 10 24" xfId="15023"/>
    <cellStyle name="Normal 10 24 2" xfId="15024"/>
    <cellStyle name="Normal 10 24 3" xfId="15025"/>
    <cellStyle name="Normal 10 24 3 2" xfId="15026"/>
    <cellStyle name="Normal 10 24 3 3" xfId="15027"/>
    <cellStyle name="Normal 10 24 3 4" xfId="15028"/>
    <cellStyle name="Normal 10 24 3 5" xfId="15029"/>
    <cellStyle name="Normal 10 25" xfId="15030"/>
    <cellStyle name="Normal 10 25 2" xfId="15031"/>
    <cellStyle name="Normal 10 25 3" xfId="15032"/>
    <cellStyle name="Normal 10 25 3 2" xfId="15033"/>
    <cellStyle name="Normal 10 25 3 3" xfId="15034"/>
    <cellStyle name="Normal 10 25 3 4" xfId="15035"/>
    <cellStyle name="Normal 10 25 3 5" xfId="15036"/>
    <cellStyle name="Normal 10 26" xfId="15037"/>
    <cellStyle name="Normal 10 26 2" xfId="15038"/>
    <cellStyle name="Normal 10 26 3" xfId="15039"/>
    <cellStyle name="Normal 10 26 3 2" xfId="15040"/>
    <cellStyle name="Normal 10 26 3 3" xfId="15041"/>
    <cellStyle name="Normal 10 26 3 4" xfId="15042"/>
    <cellStyle name="Normal 10 26 3 5" xfId="15043"/>
    <cellStyle name="Normal 10 27" xfId="15044"/>
    <cellStyle name="Normal 10 28" xfId="15045"/>
    <cellStyle name="Normal 10 28 2" xfId="15046"/>
    <cellStyle name="Normal 10 28 3" xfId="15047"/>
    <cellStyle name="Normal 10 28 4" xfId="15048"/>
    <cellStyle name="Normal 10 28 5" xfId="15049"/>
    <cellStyle name="Normal 10 3" xfId="15050"/>
    <cellStyle name="Normal 10 3 10" xfId="15051"/>
    <cellStyle name="Normal 10 3 10 2" xfId="15052"/>
    <cellStyle name="Normal 10 3 10 3" xfId="15053"/>
    <cellStyle name="Normal 10 3 10 3 2" xfId="15054"/>
    <cellStyle name="Normal 10 3 10 3 3" xfId="15055"/>
    <cellStyle name="Normal 10 3 10 3 4" xfId="15056"/>
    <cellStyle name="Normal 10 3 10 3 5" xfId="15057"/>
    <cellStyle name="Normal 10 3 11" xfId="15058"/>
    <cellStyle name="Normal 10 3 11 2" xfId="15059"/>
    <cellStyle name="Normal 10 3 11 3" xfId="15060"/>
    <cellStyle name="Normal 10 3 11 3 2" xfId="15061"/>
    <cellStyle name="Normal 10 3 11 3 3" xfId="15062"/>
    <cellStyle name="Normal 10 3 11 3 4" xfId="15063"/>
    <cellStyle name="Normal 10 3 11 3 5" xfId="15064"/>
    <cellStyle name="Normal 10 3 12" xfId="15065"/>
    <cellStyle name="Normal 10 3 12 2" xfId="15066"/>
    <cellStyle name="Normal 10 3 12 3" xfId="15067"/>
    <cellStyle name="Normal 10 3 12 3 2" xfId="15068"/>
    <cellStyle name="Normal 10 3 12 3 3" xfId="15069"/>
    <cellStyle name="Normal 10 3 12 3 4" xfId="15070"/>
    <cellStyle name="Normal 10 3 12 3 5" xfId="15071"/>
    <cellStyle name="Normal 10 3 13" xfId="15072"/>
    <cellStyle name="Normal 10 3 14" xfId="15073"/>
    <cellStyle name="Normal 10 3 14 2" xfId="15074"/>
    <cellStyle name="Normal 10 3 14 3" xfId="15075"/>
    <cellStyle name="Normal 10 3 14 4" xfId="15076"/>
    <cellStyle name="Normal 10 3 14 5" xfId="15077"/>
    <cellStyle name="Normal 10 3 2" xfId="15078"/>
    <cellStyle name="Normal 10 3 2 2" xfId="15079"/>
    <cellStyle name="Normal 10 3 2 3" xfId="15080"/>
    <cellStyle name="Normal 10 3 2 3 2" xfId="15081"/>
    <cellStyle name="Normal 10 3 2 3 3" xfId="15082"/>
    <cellStyle name="Normal 10 3 2 3 4" xfId="15083"/>
    <cellStyle name="Normal 10 3 2 3 5" xfId="15084"/>
    <cellStyle name="Normal 10 3 3" xfId="15085"/>
    <cellStyle name="Normal 10 3 3 2" xfId="15086"/>
    <cellStyle name="Normal 10 3 3 3" xfId="15087"/>
    <cellStyle name="Normal 10 3 3 3 2" xfId="15088"/>
    <cellStyle name="Normal 10 3 3 3 3" xfId="15089"/>
    <cellStyle name="Normal 10 3 3 3 4" xfId="15090"/>
    <cellStyle name="Normal 10 3 3 3 5" xfId="15091"/>
    <cellStyle name="Normal 10 3 4" xfId="15092"/>
    <cellStyle name="Normal 10 3 4 2" xfId="15093"/>
    <cellStyle name="Normal 10 3 4 3" xfId="15094"/>
    <cellStyle name="Normal 10 3 4 3 2" xfId="15095"/>
    <cellStyle name="Normal 10 3 4 3 3" xfId="15096"/>
    <cellStyle name="Normal 10 3 4 3 4" xfId="15097"/>
    <cellStyle name="Normal 10 3 4 3 5" xfId="15098"/>
    <cellStyle name="Normal 10 3 5" xfId="15099"/>
    <cellStyle name="Normal 10 3 5 2" xfId="15100"/>
    <cellStyle name="Normal 10 3 5 3" xfId="15101"/>
    <cellStyle name="Normal 10 3 5 3 2" xfId="15102"/>
    <cellStyle name="Normal 10 3 5 3 3" xfId="15103"/>
    <cellStyle name="Normal 10 3 5 3 4" xfId="15104"/>
    <cellStyle name="Normal 10 3 5 3 5" xfId="15105"/>
    <cellStyle name="Normal 10 3 6" xfId="15106"/>
    <cellStyle name="Normal 10 3 6 2" xfId="15107"/>
    <cellStyle name="Normal 10 3 6 3" xfId="15108"/>
    <cellStyle name="Normal 10 3 6 3 2" xfId="15109"/>
    <cellStyle name="Normal 10 3 6 3 3" xfId="15110"/>
    <cellStyle name="Normal 10 3 6 3 4" xfId="15111"/>
    <cellStyle name="Normal 10 3 6 3 5" xfId="15112"/>
    <cellStyle name="Normal 10 3 7" xfId="15113"/>
    <cellStyle name="Normal 10 3 7 2" xfId="15114"/>
    <cellStyle name="Normal 10 3 7 3" xfId="15115"/>
    <cellStyle name="Normal 10 3 7 3 2" xfId="15116"/>
    <cellStyle name="Normal 10 3 7 3 3" xfId="15117"/>
    <cellStyle name="Normal 10 3 7 3 4" xfId="15118"/>
    <cellStyle name="Normal 10 3 7 3 5" xfId="15119"/>
    <cellStyle name="Normal 10 3 8" xfId="15120"/>
    <cellStyle name="Normal 10 3 8 2" xfId="15121"/>
    <cellStyle name="Normal 10 3 8 3" xfId="15122"/>
    <cellStyle name="Normal 10 3 8 3 2" xfId="15123"/>
    <cellStyle name="Normal 10 3 8 3 3" xfId="15124"/>
    <cellStyle name="Normal 10 3 8 3 4" xfId="15125"/>
    <cellStyle name="Normal 10 3 8 3 5" xfId="15126"/>
    <cellStyle name="Normal 10 3 9" xfId="15127"/>
    <cellStyle name="Normal 10 3 9 2" xfId="15128"/>
    <cellStyle name="Normal 10 3 9 3" xfId="15129"/>
    <cellStyle name="Normal 10 3 9 3 2" xfId="15130"/>
    <cellStyle name="Normal 10 3 9 3 3" xfId="15131"/>
    <cellStyle name="Normal 10 3 9 3 4" xfId="15132"/>
    <cellStyle name="Normal 10 3 9 3 5" xfId="15133"/>
    <cellStyle name="Normal 10 4" xfId="15134"/>
    <cellStyle name="Normal 10 4 10" xfId="15135"/>
    <cellStyle name="Normal 10 4 10 2" xfId="15136"/>
    <cellStyle name="Normal 10 4 10 3" xfId="15137"/>
    <cellStyle name="Normal 10 4 10 3 2" xfId="15138"/>
    <cellStyle name="Normal 10 4 10 3 3" xfId="15139"/>
    <cellStyle name="Normal 10 4 10 3 4" xfId="15140"/>
    <cellStyle name="Normal 10 4 10 3 5" xfId="15141"/>
    <cellStyle name="Normal 10 4 11" xfId="15142"/>
    <cellStyle name="Normal 10 4 11 2" xfId="15143"/>
    <cellStyle name="Normal 10 4 11 3" xfId="15144"/>
    <cellStyle name="Normal 10 4 11 3 2" xfId="15145"/>
    <cellStyle name="Normal 10 4 11 3 3" xfId="15146"/>
    <cellStyle name="Normal 10 4 11 3 4" xfId="15147"/>
    <cellStyle name="Normal 10 4 11 3 5" xfId="15148"/>
    <cellStyle name="Normal 10 4 12" xfId="15149"/>
    <cellStyle name="Normal 10 4 12 2" xfId="15150"/>
    <cellStyle name="Normal 10 4 12 3" xfId="15151"/>
    <cellStyle name="Normal 10 4 12 3 2" xfId="15152"/>
    <cellStyle name="Normal 10 4 12 3 3" xfId="15153"/>
    <cellStyle name="Normal 10 4 12 3 4" xfId="15154"/>
    <cellStyle name="Normal 10 4 12 3 5" xfId="15155"/>
    <cellStyle name="Normal 10 4 13" xfId="15156"/>
    <cellStyle name="Normal 10 4 14" xfId="15157"/>
    <cellStyle name="Normal 10 4 14 2" xfId="15158"/>
    <cellStyle name="Normal 10 4 14 3" xfId="15159"/>
    <cellStyle name="Normal 10 4 14 4" xfId="15160"/>
    <cellStyle name="Normal 10 4 14 5" xfId="15161"/>
    <cellStyle name="Normal 10 4 2" xfId="15162"/>
    <cellStyle name="Normal 10 4 2 2" xfId="15163"/>
    <cellStyle name="Normal 10 4 2 3" xfId="15164"/>
    <cellStyle name="Normal 10 4 2 3 2" xfId="15165"/>
    <cellStyle name="Normal 10 4 2 3 3" xfId="15166"/>
    <cellStyle name="Normal 10 4 2 3 4" xfId="15167"/>
    <cellStyle name="Normal 10 4 2 3 5" xfId="15168"/>
    <cellStyle name="Normal 10 4 3" xfId="15169"/>
    <cellStyle name="Normal 10 4 3 2" xfId="15170"/>
    <cellStyle name="Normal 10 4 3 3" xfId="15171"/>
    <cellStyle name="Normal 10 4 3 3 2" xfId="15172"/>
    <cellStyle name="Normal 10 4 3 3 3" xfId="15173"/>
    <cellStyle name="Normal 10 4 3 3 4" xfId="15174"/>
    <cellStyle name="Normal 10 4 3 3 5" xfId="15175"/>
    <cellStyle name="Normal 10 4 4" xfId="15176"/>
    <cellStyle name="Normal 10 4 4 2" xfId="15177"/>
    <cellStyle name="Normal 10 4 4 3" xfId="15178"/>
    <cellStyle name="Normal 10 4 4 3 2" xfId="15179"/>
    <cellStyle name="Normal 10 4 4 3 3" xfId="15180"/>
    <cellStyle name="Normal 10 4 4 3 4" xfId="15181"/>
    <cellStyle name="Normal 10 4 4 3 5" xfId="15182"/>
    <cellStyle name="Normal 10 4 5" xfId="15183"/>
    <cellStyle name="Normal 10 4 5 2" xfId="15184"/>
    <cellStyle name="Normal 10 4 5 3" xfId="15185"/>
    <cellStyle name="Normal 10 4 5 3 2" xfId="15186"/>
    <cellStyle name="Normal 10 4 5 3 3" xfId="15187"/>
    <cellStyle name="Normal 10 4 5 3 4" xfId="15188"/>
    <cellStyle name="Normal 10 4 5 3 5" xfId="15189"/>
    <cellStyle name="Normal 10 4 6" xfId="15190"/>
    <cellStyle name="Normal 10 4 6 2" xfId="15191"/>
    <cellStyle name="Normal 10 4 6 3" xfId="15192"/>
    <cellStyle name="Normal 10 4 6 3 2" xfId="15193"/>
    <cellStyle name="Normal 10 4 6 3 3" xfId="15194"/>
    <cellStyle name="Normal 10 4 6 3 4" xfId="15195"/>
    <cellStyle name="Normal 10 4 6 3 5" xfId="15196"/>
    <cellStyle name="Normal 10 4 7" xfId="15197"/>
    <cellStyle name="Normal 10 4 7 2" xfId="15198"/>
    <cellStyle name="Normal 10 4 7 3" xfId="15199"/>
    <cellStyle name="Normal 10 4 7 3 2" xfId="15200"/>
    <cellStyle name="Normal 10 4 7 3 3" xfId="15201"/>
    <cellStyle name="Normal 10 4 7 3 4" xfId="15202"/>
    <cellStyle name="Normal 10 4 7 3 5" xfId="15203"/>
    <cellStyle name="Normal 10 4 8" xfId="15204"/>
    <cellStyle name="Normal 10 4 8 2" xfId="15205"/>
    <cellStyle name="Normal 10 4 8 3" xfId="15206"/>
    <cellStyle name="Normal 10 4 8 3 2" xfId="15207"/>
    <cellStyle name="Normal 10 4 8 3 3" xfId="15208"/>
    <cellStyle name="Normal 10 4 8 3 4" xfId="15209"/>
    <cellStyle name="Normal 10 4 8 3 5" xfId="15210"/>
    <cellStyle name="Normal 10 4 9" xfId="15211"/>
    <cellStyle name="Normal 10 4 9 2" xfId="15212"/>
    <cellStyle name="Normal 10 4 9 3" xfId="15213"/>
    <cellStyle name="Normal 10 4 9 3 2" xfId="15214"/>
    <cellStyle name="Normal 10 4 9 3 3" xfId="15215"/>
    <cellStyle name="Normal 10 4 9 3 4" xfId="15216"/>
    <cellStyle name="Normal 10 4 9 3 5" xfId="15217"/>
    <cellStyle name="Normal 10 5" xfId="15218"/>
    <cellStyle name="Normal 10 5 10" xfId="15219"/>
    <cellStyle name="Normal 10 5 10 2" xfId="15220"/>
    <cellStyle name="Normal 10 5 10 3" xfId="15221"/>
    <cellStyle name="Normal 10 5 10 3 2" xfId="15222"/>
    <cellStyle name="Normal 10 5 10 3 3" xfId="15223"/>
    <cellStyle name="Normal 10 5 10 3 4" xfId="15224"/>
    <cellStyle name="Normal 10 5 10 3 5" xfId="15225"/>
    <cellStyle name="Normal 10 5 11" xfId="15226"/>
    <cellStyle name="Normal 10 5 11 2" xfId="15227"/>
    <cellStyle name="Normal 10 5 11 3" xfId="15228"/>
    <cellStyle name="Normal 10 5 11 3 2" xfId="15229"/>
    <cellStyle name="Normal 10 5 11 3 3" xfId="15230"/>
    <cellStyle name="Normal 10 5 11 3 4" xfId="15231"/>
    <cellStyle name="Normal 10 5 11 3 5" xfId="15232"/>
    <cellStyle name="Normal 10 5 12" xfId="15233"/>
    <cellStyle name="Normal 10 5 12 2" xfId="15234"/>
    <cellStyle name="Normal 10 5 12 3" xfId="15235"/>
    <cellStyle name="Normal 10 5 12 3 2" xfId="15236"/>
    <cellStyle name="Normal 10 5 12 3 3" xfId="15237"/>
    <cellStyle name="Normal 10 5 12 3 4" xfId="15238"/>
    <cellStyle name="Normal 10 5 12 3 5" xfId="15239"/>
    <cellStyle name="Normal 10 5 13" xfId="15240"/>
    <cellStyle name="Normal 10 5 14" xfId="15241"/>
    <cellStyle name="Normal 10 5 14 2" xfId="15242"/>
    <cellStyle name="Normal 10 5 14 3" xfId="15243"/>
    <cellStyle name="Normal 10 5 14 4" xfId="15244"/>
    <cellStyle name="Normal 10 5 14 5" xfId="15245"/>
    <cellStyle name="Normal 10 5 2" xfId="15246"/>
    <cellStyle name="Normal 10 5 2 2" xfId="15247"/>
    <cellStyle name="Normal 10 5 2 3" xfId="15248"/>
    <cellStyle name="Normal 10 5 2 3 2" xfId="15249"/>
    <cellStyle name="Normal 10 5 2 3 3" xfId="15250"/>
    <cellStyle name="Normal 10 5 2 3 4" xfId="15251"/>
    <cellStyle name="Normal 10 5 2 3 5" xfId="15252"/>
    <cellStyle name="Normal 10 5 3" xfId="15253"/>
    <cellStyle name="Normal 10 5 3 2" xfId="15254"/>
    <cellStyle name="Normal 10 5 3 3" xfId="15255"/>
    <cellStyle name="Normal 10 5 3 3 2" xfId="15256"/>
    <cellStyle name="Normal 10 5 3 3 3" xfId="15257"/>
    <cellStyle name="Normal 10 5 3 3 4" xfId="15258"/>
    <cellStyle name="Normal 10 5 3 3 5" xfId="15259"/>
    <cellStyle name="Normal 10 5 4" xfId="15260"/>
    <cellStyle name="Normal 10 5 4 2" xfId="15261"/>
    <cellStyle name="Normal 10 5 4 3" xfId="15262"/>
    <cellStyle name="Normal 10 5 4 3 2" xfId="15263"/>
    <cellStyle name="Normal 10 5 4 3 3" xfId="15264"/>
    <cellStyle name="Normal 10 5 4 3 4" xfId="15265"/>
    <cellStyle name="Normal 10 5 4 3 5" xfId="15266"/>
    <cellStyle name="Normal 10 5 5" xfId="15267"/>
    <cellStyle name="Normal 10 5 5 2" xfId="15268"/>
    <cellStyle name="Normal 10 5 5 3" xfId="15269"/>
    <cellStyle name="Normal 10 5 5 3 2" xfId="15270"/>
    <cellStyle name="Normal 10 5 5 3 3" xfId="15271"/>
    <cellStyle name="Normal 10 5 5 3 4" xfId="15272"/>
    <cellStyle name="Normal 10 5 5 3 5" xfId="15273"/>
    <cellStyle name="Normal 10 5 6" xfId="15274"/>
    <cellStyle name="Normal 10 5 6 2" xfId="15275"/>
    <cellStyle name="Normal 10 5 6 3" xfId="15276"/>
    <cellStyle name="Normal 10 5 6 3 2" xfId="15277"/>
    <cellStyle name="Normal 10 5 6 3 3" xfId="15278"/>
    <cellStyle name="Normal 10 5 6 3 4" xfId="15279"/>
    <cellStyle name="Normal 10 5 6 3 5" xfId="15280"/>
    <cellStyle name="Normal 10 5 7" xfId="15281"/>
    <cellStyle name="Normal 10 5 7 2" xfId="15282"/>
    <cellStyle name="Normal 10 5 7 3" xfId="15283"/>
    <cellStyle name="Normal 10 5 7 3 2" xfId="15284"/>
    <cellStyle name="Normal 10 5 7 3 3" xfId="15285"/>
    <cellStyle name="Normal 10 5 7 3 4" xfId="15286"/>
    <cellStyle name="Normal 10 5 7 3 5" xfId="15287"/>
    <cellStyle name="Normal 10 5 8" xfId="15288"/>
    <cellStyle name="Normal 10 5 8 2" xfId="15289"/>
    <cellStyle name="Normal 10 5 8 3" xfId="15290"/>
    <cellStyle name="Normal 10 5 8 3 2" xfId="15291"/>
    <cellStyle name="Normal 10 5 8 3 3" xfId="15292"/>
    <cellStyle name="Normal 10 5 8 3 4" xfId="15293"/>
    <cellStyle name="Normal 10 5 8 3 5" xfId="15294"/>
    <cellStyle name="Normal 10 5 9" xfId="15295"/>
    <cellStyle name="Normal 10 5 9 2" xfId="15296"/>
    <cellStyle name="Normal 10 5 9 3" xfId="15297"/>
    <cellStyle name="Normal 10 5 9 3 2" xfId="15298"/>
    <cellStyle name="Normal 10 5 9 3 3" xfId="15299"/>
    <cellStyle name="Normal 10 5 9 3 4" xfId="15300"/>
    <cellStyle name="Normal 10 5 9 3 5" xfId="15301"/>
    <cellStyle name="Normal 10 6" xfId="15302"/>
    <cellStyle name="Normal 10 6 10" xfId="15303"/>
    <cellStyle name="Normal 10 6 10 2" xfId="15304"/>
    <cellStyle name="Normal 10 6 10 3" xfId="15305"/>
    <cellStyle name="Normal 10 6 10 3 2" xfId="15306"/>
    <cellStyle name="Normal 10 6 10 3 3" xfId="15307"/>
    <cellStyle name="Normal 10 6 10 3 4" xfId="15308"/>
    <cellStyle name="Normal 10 6 10 3 5" xfId="15309"/>
    <cellStyle name="Normal 10 6 11" xfId="15310"/>
    <cellStyle name="Normal 10 6 11 2" xfId="15311"/>
    <cellStyle name="Normal 10 6 11 3" xfId="15312"/>
    <cellStyle name="Normal 10 6 11 3 2" xfId="15313"/>
    <cellStyle name="Normal 10 6 11 3 3" xfId="15314"/>
    <cellStyle name="Normal 10 6 11 3 4" xfId="15315"/>
    <cellStyle name="Normal 10 6 11 3 5" xfId="15316"/>
    <cellStyle name="Normal 10 6 12" xfId="15317"/>
    <cellStyle name="Normal 10 6 12 2" xfId="15318"/>
    <cellStyle name="Normal 10 6 12 3" xfId="15319"/>
    <cellStyle name="Normal 10 6 12 3 2" xfId="15320"/>
    <cellStyle name="Normal 10 6 12 3 3" xfId="15321"/>
    <cellStyle name="Normal 10 6 12 3 4" xfId="15322"/>
    <cellStyle name="Normal 10 6 12 3 5" xfId="15323"/>
    <cellStyle name="Normal 10 6 13" xfId="15324"/>
    <cellStyle name="Normal 10 6 14" xfId="15325"/>
    <cellStyle name="Normal 10 6 14 2" xfId="15326"/>
    <cellStyle name="Normal 10 6 14 3" xfId="15327"/>
    <cellStyle name="Normal 10 6 14 4" xfId="15328"/>
    <cellStyle name="Normal 10 6 14 5" xfId="15329"/>
    <cellStyle name="Normal 10 6 2" xfId="15330"/>
    <cellStyle name="Normal 10 6 2 2" xfId="15331"/>
    <cellStyle name="Normal 10 6 2 3" xfId="15332"/>
    <cellStyle name="Normal 10 6 2 3 2" xfId="15333"/>
    <cellStyle name="Normal 10 6 2 3 3" xfId="15334"/>
    <cellStyle name="Normal 10 6 2 3 4" xfId="15335"/>
    <cellStyle name="Normal 10 6 2 3 5" xfId="15336"/>
    <cellStyle name="Normal 10 6 3" xfId="15337"/>
    <cellStyle name="Normal 10 6 3 2" xfId="15338"/>
    <cellStyle name="Normal 10 6 3 3" xfId="15339"/>
    <cellStyle name="Normal 10 6 3 3 2" xfId="15340"/>
    <cellStyle name="Normal 10 6 3 3 3" xfId="15341"/>
    <cellStyle name="Normal 10 6 3 3 4" xfId="15342"/>
    <cellStyle name="Normal 10 6 3 3 5" xfId="15343"/>
    <cellStyle name="Normal 10 6 4" xfId="15344"/>
    <cellStyle name="Normal 10 6 4 2" xfId="15345"/>
    <cellStyle name="Normal 10 6 4 3" xfId="15346"/>
    <cellStyle name="Normal 10 6 4 3 2" xfId="15347"/>
    <cellStyle name="Normal 10 6 4 3 3" xfId="15348"/>
    <cellStyle name="Normal 10 6 4 3 4" xfId="15349"/>
    <cellStyle name="Normal 10 6 4 3 5" xfId="15350"/>
    <cellStyle name="Normal 10 6 5" xfId="15351"/>
    <cellStyle name="Normal 10 6 5 2" xfId="15352"/>
    <cellStyle name="Normal 10 6 5 3" xfId="15353"/>
    <cellStyle name="Normal 10 6 5 3 2" xfId="15354"/>
    <cellStyle name="Normal 10 6 5 3 3" xfId="15355"/>
    <cellStyle name="Normal 10 6 5 3 4" xfId="15356"/>
    <cellStyle name="Normal 10 6 5 3 5" xfId="15357"/>
    <cellStyle name="Normal 10 6 6" xfId="15358"/>
    <cellStyle name="Normal 10 6 6 2" xfId="15359"/>
    <cellStyle name="Normal 10 6 6 3" xfId="15360"/>
    <cellStyle name="Normal 10 6 6 3 2" xfId="15361"/>
    <cellStyle name="Normal 10 6 6 3 3" xfId="15362"/>
    <cellStyle name="Normal 10 6 6 3 4" xfId="15363"/>
    <cellStyle name="Normal 10 6 6 3 5" xfId="15364"/>
    <cellStyle name="Normal 10 6 7" xfId="15365"/>
    <cellStyle name="Normal 10 6 7 2" xfId="15366"/>
    <cellStyle name="Normal 10 6 7 3" xfId="15367"/>
    <cellStyle name="Normal 10 6 7 3 2" xfId="15368"/>
    <cellStyle name="Normal 10 6 7 3 3" xfId="15369"/>
    <cellStyle name="Normal 10 6 7 3 4" xfId="15370"/>
    <cellStyle name="Normal 10 6 7 3 5" xfId="15371"/>
    <cellStyle name="Normal 10 6 8" xfId="15372"/>
    <cellStyle name="Normal 10 6 8 2" xfId="15373"/>
    <cellStyle name="Normal 10 6 8 3" xfId="15374"/>
    <cellStyle name="Normal 10 6 8 3 2" xfId="15375"/>
    <cellStyle name="Normal 10 6 8 3 3" xfId="15376"/>
    <cellStyle name="Normal 10 6 8 3 4" xfId="15377"/>
    <cellStyle name="Normal 10 6 8 3 5" xfId="15378"/>
    <cellStyle name="Normal 10 6 9" xfId="15379"/>
    <cellStyle name="Normal 10 6 9 2" xfId="15380"/>
    <cellStyle name="Normal 10 6 9 3" xfId="15381"/>
    <cellStyle name="Normal 10 6 9 3 2" xfId="15382"/>
    <cellStyle name="Normal 10 6 9 3 3" xfId="15383"/>
    <cellStyle name="Normal 10 6 9 3 4" xfId="15384"/>
    <cellStyle name="Normal 10 6 9 3 5" xfId="15385"/>
    <cellStyle name="Normal 10 7" xfId="15386"/>
    <cellStyle name="Normal 10 7 2" xfId="15387"/>
    <cellStyle name="Normal 10 7 3" xfId="15388"/>
    <cellStyle name="Normal 10 7 3 2" xfId="15389"/>
    <cellStyle name="Normal 10 7 3 3" xfId="15390"/>
    <cellStyle name="Normal 10 7 3 4" xfId="15391"/>
    <cellStyle name="Normal 10 7 3 5" xfId="15392"/>
    <cellStyle name="Normal 10 8" xfId="15393"/>
    <cellStyle name="Normal 10 8 2" xfId="15394"/>
    <cellStyle name="Normal 10 8 3" xfId="15395"/>
    <cellStyle name="Normal 10 8 3 2" xfId="15396"/>
    <cellStyle name="Normal 10 8 3 3" xfId="15397"/>
    <cellStyle name="Normal 10 8 3 4" xfId="15398"/>
    <cellStyle name="Normal 10 8 3 5" xfId="15399"/>
    <cellStyle name="Normal 10 9" xfId="15400"/>
    <cellStyle name="Normal 10 9 2" xfId="15401"/>
    <cellStyle name="Normal 10 9 3" xfId="15402"/>
    <cellStyle name="Normal 10 9 3 2" xfId="15403"/>
    <cellStyle name="Normal 10 9 3 3" xfId="15404"/>
    <cellStyle name="Normal 10 9 3 4" xfId="15405"/>
    <cellStyle name="Normal 10 9 3 5" xfId="15406"/>
    <cellStyle name="Normal 100" xfId="15407"/>
    <cellStyle name="Normal 100 2" xfId="15408"/>
    <cellStyle name="Normal 100 3" xfId="15409"/>
    <cellStyle name="Normal 100 4" xfId="15410"/>
    <cellStyle name="Normal 100 5" xfId="15411"/>
    <cellStyle name="Normal 101" xfId="15412"/>
    <cellStyle name="Normal 101 2" xfId="15413"/>
    <cellStyle name="Normal 101 3" xfId="15414"/>
    <cellStyle name="Normal 101 4" xfId="15415"/>
    <cellStyle name="Normal 101 5" xfId="15416"/>
    <cellStyle name="Normal 102" xfId="15417"/>
    <cellStyle name="Normal 102 2" xfId="15418"/>
    <cellStyle name="Normal 102 3" xfId="15419"/>
    <cellStyle name="Normal 102 4" xfId="15420"/>
    <cellStyle name="Normal 102 5" xfId="15421"/>
    <cellStyle name="Normal 103" xfId="15422"/>
    <cellStyle name="Normal 103 2" xfId="15423"/>
    <cellStyle name="Normal 103 3" xfId="15424"/>
    <cellStyle name="Normal 103 4" xfId="15425"/>
    <cellStyle name="Normal 103 5" xfId="15426"/>
    <cellStyle name="Normal 104" xfId="15427"/>
    <cellStyle name="Normal 104 2" xfId="15428"/>
    <cellStyle name="Normal 104 3" xfId="15429"/>
    <cellStyle name="Normal 104 4" xfId="15430"/>
    <cellStyle name="Normal 104 5" xfId="15431"/>
    <cellStyle name="Normal 105" xfId="15432"/>
    <cellStyle name="Normal 105 2" xfId="15433"/>
    <cellStyle name="Normal 105 3" xfId="15434"/>
    <cellStyle name="Normal 105 4" xfId="15435"/>
    <cellStyle name="Normal 105 5" xfId="15436"/>
    <cellStyle name="Normal 106" xfId="15437"/>
    <cellStyle name="Normal 106 2" xfId="15438"/>
    <cellStyle name="Normal 106 3" xfId="15439"/>
    <cellStyle name="Normal 106 4" xfId="15440"/>
    <cellStyle name="Normal 106 5" xfId="15441"/>
    <cellStyle name="Normal 107" xfId="15442"/>
    <cellStyle name="Normal 107 2" xfId="15443"/>
    <cellStyle name="Normal 107 3" xfId="15444"/>
    <cellStyle name="Normal 107 4" xfId="15445"/>
    <cellStyle name="Normal 107 5" xfId="15446"/>
    <cellStyle name="Normal 108" xfId="15447"/>
    <cellStyle name="Normal 108 2" xfId="15448"/>
    <cellStyle name="Normal 108 3" xfId="15449"/>
    <cellStyle name="Normal 108 4" xfId="15450"/>
    <cellStyle name="Normal 108 5" xfId="15451"/>
    <cellStyle name="Normal 109" xfId="15452"/>
    <cellStyle name="Normal 109 2" xfId="15453"/>
    <cellStyle name="Normal 109 3" xfId="15454"/>
    <cellStyle name="Normal 109 4" xfId="15455"/>
    <cellStyle name="Normal 109 5" xfId="15456"/>
    <cellStyle name="Normal 11" xfId="15457"/>
    <cellStyle name="Normal 11 10" xfId="15458"/>
    <cellStyle name="Normal 11 10 2" xfId="15459"/>
    <cellStyle name="Normal 11 10 3" xfId="15460"/>
    <cellStyle name="Normal 11 10 3 2" xfId="15461"/>
    <cellStyle name="Normal 11 10 3 3" xfId="15462"/>
    <cellStyle name="Normal 11 10 3 4" xfId="15463"/>
    <cellStyle name="Normal 11 10 3 5" xfId="15464"/>
    <cellStyle name="Normal 11 11" xfId="15465"/>
    <cellStyle name="Normal 11 11 2" xfId="15466"/>
    <cellStyle name="Normal 11 11 3" xfId="15467"/>
    <cellStyle name="Normal 11 11 3 2" xfId="15468"/>
    <cellStyle name="Normal 11 11 3 3" xfId="15469"/>
    <cellStyle name="Normal 11 11 3 4" xfId="15470"/>
    <cellStyle name="Normal 11 11 3 5" xfId="15471"/>
    <cellStyle name="Normal 11 12" xfId="15472"/>
    <cellStyle name="Normal 11 12 2" xfId="15473"/>
    <cellStyle name="Normal 11 12 3" xfId="15474"/>
    <cellStyle name="Normal 11 12 3 2" xfId="15475"/>
    <cellStyle name="Normal 11 12 3 3" xfId="15476"/>
    <cellStyle name="Normal 11 12 3 4" xfId="15477"/>
    <cellStyle name="Normal 11 12 3 5" xfId="15478"/>
    <cellStyle name="Normal 11 13" xfId="15479"/>
    <cellStyle name="Normal 11 13 2" xfId="15480"/>
    <cellStyle name="Normal 11 13 3" xfId="15481"/>
    <cellStyle name="Normal 11 13 3 2" xfId="15482"/>
    <cellStyle name="Normal 11 13 3 3" xfId="15483"/>
    <cellStyle name="Normal 11 13 3 4" xfId="15484"/>
    <cellStyle name="Normal 11 13 3 5" xfId="15485"/>
    <cellStyle name="Normal 11 14" xfId="15486"/>
    <cellStyle name="Normal 11 14 2" xfId="15487"/>
    <cellStyle name="Normal 11 14 3" xfId="15488"/>
    <cellStyle name="Normal 11 14 3 2" xfId="15489"/>
    <cellStyle name="Normal 11 14 3 3" xfId="15490"/>
    <cellStyle name="Normal 11 14 3 4" xfId="15491"/>
    <cellStyle name="Normal 11 14 3 5" xfId="15492"/>
    <cellStyle name="Normal 11 15" xfId="15493"/>
    <cellStyle name="Normal 11 15 2" xfId="15494"/>
    <cellStyle name="Normal 11 15 3" xfId="15495"/>
    <cellStyle name="Normal 11 15 3 2" xfId="15496"/>
    <cellStyle name="Normal 11 15 3 3" xfId="15497"/>
    <cellStyle name="Normal 11 15 3 4" xfId="15498"/>
    <cellStyle name="Normal 11 15 3 5" xfId="15499"/>
    <cellStyle name="Normal 11 16" xfId="15500"/>
    <cellStyle name="Normal 11 16 2" xfId="15501"/>
    <cellStyle name="Normal 11 16 3" xfId="15502"/>
    <cellStyle name="Normal 11 16 3 2" xfId="15503"/>
    <cellStyle name="Normal 11 16 3 3" xfId="15504"/>
    <cellStyle name="Normal 11 16 3 4" xfId="15505"/>
    <cellStyle name="Normal 11 16 3 5" xfId="15506"/>
    <cellStyle name="Normal 11 17" xfId="15507"/>
    <cellStyle name="Normal 11 17 2" xfId="15508"/>
    <cellStyle name="Normal 11 17 3" xfId="15509"/>
    <cellStyle name="Normal 11 17 3 2" xfId="15510"/>
    <cellStyle name="Normal 11 17 3 3" xfId="15511"/>
    <cellStyle name="Normal 11 17 3 4" xfId="15512"/>
    <cellStyle name="Normal 11 17 3 5" xfId="15513"/>
    <cellStyle name="Normal 11 18" xfId="15514"/>
    <cellStyle name="Normal 11 18 2" xfId="15515"/>
    <cellStyle name="Normal 11 18 3" xfId="15516"/>
    <cellStyle name="Normal 11 18 3 2" xfId="15517"/>
    <cellStyle name="Normal 11 18 3 3" xfId="15518"/>
    <cellStyle name="Normal 11 18 3 4" xfId="15519"/>
    <cellStyle name="Normal 11 18 3 5" xfId="15520"/>
    <cellStyle name="Normal 11 19" xfId="15521"/>
    <cellStyle name="Normal 11 19 2" xfId="15522"/>
    <cellStyle name="Normal 11 19 3" xfId="15523"/>
    <cellStyle name="Normal 11 19 3 2" xfId="15524"/>
    <cellStyle name="Normal 11 19 3 3" xfId="15525"/>
    <cellStyle name="Normal 11 19 3 4" xfId="15526"/>
    <cellStyle name="Normal 11 19 3 5" xfId="15527"/>
    <cellStyle name="Normal 11 2" xfId="15528"/>
    <cellStyle name="Normal 11 2 10" xfId="15529"/>
    <cellStyle name="Normal 11 2 10 2" xfId="15530"/>
    <cellStyle name="Normal 11 2 10 3" xfId="15531"/>
    <cellStyle name="Normal 11 2 10 3 2" xfId="15532"/>
    <cellStyle name="Normal 11 2 10 3 3" xfId="15533"/>
    <cellStyle name="Normal 11 2 10 3 4" xfId="15534"/>
    <cellStyle name="Normal 11 2 10 3 5" xfId="15535"/>
    <cellStyle name="Normal 11 2 11" xfId="15536"/>
    <cellStyle name="Normal 11 2 11 2" xfId="15537"/>
    <cellStyle name="Normal 11 2 11 3" xfId="15538"/>
    <cellStyle name="Normal 11 2 11 3 2" xfId="15539"/>
    <cellStyle name="Normal 11 2 11 3 3" xfId="15540"/>
    <cellStyle name="Normal 11 2 11 3 4" xfId="15541"/>
    <cellStyle name="Normal 11 2 11 3 5" xfId="15542"/>
    <cellStyle name="Normal 11 2 12" xfId="15543"/>
    <cellStyle name="Normal 11 2 12 2" xfId="15544"/>
    <cellStyle name="Normal 11 2 12 3" xfId="15545"/>
    <cellStyle name="Normal 11 2 12 3 2" xfId="15546"/>
    <cellStyle name="Normal 11 2 12 3 3" xfId="15547"/>
    <cellStyle name="Normal 11 2 12 3 4" xfId="15548"/>
    <cellStyle name="Normal 11 2 12 3 5" xfId="15549"/>
    <cellStyle name="Normal 11 2 13" xfId="15550"/>
    <cellStyle name="Normal 11 2 14" xfId="15551"/>
    <cellStyle name="Normal 11 2 14 2" xfId="15552"/>
    <cellStyle name="Normal 11 2 14 3" xfId="15553"/>
    <cellStyle name="Normal 11 2 14 4" xfId="15554"/>
    <cellStyle name="Normal 11 2 14 5" xfId="15555"/>
    <cellStyle name="Normal 11 2 2" xfId="15556"/>
    <cellStyle name="Normal 11 2 2 2" xfId="15557"/>
    <cellStyle name="Normal 11 2 2 3" xfId="15558"/>
    <cellStyle name="Normal 11 2 2 3 2" xfId="15559"/>
    <cellStyle name="Normal 11 2 2 3 3" xfId="15560"/>
    <cellStyle name="Normal 11 2 2 3 4" xfId="15561"/>
    <cellStyle name="Normal 11 2 2 3 5" xfId="15562"/>
    <cellStyle name="Normal 11 2 3" xfId="15563"/>
    <cellStyle name="Normal 11 2 3 2" xfId="15564"/>
    <cellStyle name="Normal 11 2 3 3" xfId="15565"/>
    <cellStyle name="Normal 11 2 3 3 2" xfId="15566"/>
    <cellStyle name="Normal 11 2 3 3 3" xfId="15567"/>
    <cellStyle name="Normal 11 2 3 3 4" xfId="15568"/>
    <cellStyle name="Normal 11 2 3 3 5" xfId="15569"/>
    <cellStyle name="Normal 11 2 4" xfId="15570"/>
    <cellStyle name="Normal 11 2 4 2" xfId="15571"/>
    <cellStyle name="Normal 11 2 4 3" xfId="15572"/>
    <cellStyle name="Normal 11 2 4 3 2" xfId="15573"/>
    <cellStyle name="Normal 11 2 4 3 3" xfId="15574"/>
    <cellStyle name="Normal 11 2 4 3 4" xfId="15575"/>
    <cellStyle name="Normal 11 2 4 3 5" xfId="15576"/>
    <cellStyle name="Normal 11 2 5" xfId="15577"/>
    <cellStyle name="Normal 11 2 5 2" xfId="15578"/>
    <cellStyle name="Normal 11 2 5 3" xfId="15579"/>
    <cellStyle name="Normal 11 2 5 3 2" xfId="15580"/>
    <cellStyle name="Normal 11 2 5 3 3" xfId="15581"/>
    <cellStyle name="Normal 11 2 5 3 4" xfId="15582"/>
    <cellStyle name="Normal 11 2 5 3 5" xfId="15583"/>
    <cellStyle name="Normal 11 2 6" xfId="15584"/>
    <cellStyle name="Normal 11 2 6 2" xfId="15585"/>
    <cellStyle name="Normal 11 2 6 3" xfId="15586"/>
    <cellStyle name="Normal 11 2 6 3 2" xfId="15587"/>
    <cellStyle name="Normal 11 2 6 3 3" xfId="15588"/>
    <cellStyle name="Normal 11 2 6 3 4" xfId="15589"/>
    <cellStyle name="Normal 11 2 6 3 5" xfId="15590"/>
    <cellStyle name="Normal 11 2 7" xfId="15591"/>
    <cellStyle name="Normal 11 2 7 2" xfId="15592"/>
    <cellStyle name="Normal 11 2 7 3" xfId="15593"/>
    <cellStyle name="Normal 11 2 7 3 2" xfId="15594"/>
    <cellStyle name="Normal 11 2 7 3 3" xfId="15595"/>
    <cellStyle name="Normal 11 2 7 3 4" xfId="15596"/>
    <cellStyle name="Normal 11 2 7 3 5" xfId="15597"/>
    <cellStyle name="Normal 11 2 8" xfId="15598"/>
    <cellStyle name="Normal 11 2 8 2" xfId="15599"/>
    <cellStyle name="Normal 11 2 8 3" xfId="15600"/>
    <cellStyle name="Normal 11 2 8 3 2" xfId="15601"/>
    <cellStyle name="Normal 11 2 8 3 3" xfId="15602"/>
    <cellStyle name="Normal 11 2 8 3 4" xfId="15603"/>
    <cellStyle name="Normal 11 2 8 3 5" xfId="15604"/>
    <cellStyle name="Normal 11 2 9" xfId="15605"/>
    <cellStyle name="Normal 11 2 9 2" xfId="15606"/>
    <cellStyle name="Normal 11 2 9 3" xfId="15607"/>
    <cellStyle name="Normal 11 2 9 3 2" xfId="15608"/>
    <cellStyle name="Normal 11 2 9 3 3" xfId="15609"/>
    <cellStyle name="Normal 11 2 9 3 4" xfId="15610"/>
    <cellStyle name="Normal 11 2 9 3 5" xfId="15611"/>
    <cellStyle name="Normal 11 20" xfId="15612"/>
    <cellStyle name="Normal 11 20 2" xfId="15613"/>
    <cellStyle name="Normal 11 20 3" xfId="15614"/>
    <cellStyle name="Normal 11 20 3 2" xfId="15615"/>
    <cellStyle name="Normal 11 20 3 3" xfId="15616"/>
    <cellStyle name="Normal 11 20 3 4" xfId="15617"/>
    <cellStyle name="Normal 11 20 3 5" xfId="15618"/>
    <cellStyle name="Normal 11 21" xfId="15619"/>
    <cellStyle name="Normal 11 21 2" xfId="15620"/>
    <cellStyle name="Normal 11 21 3" xfId="15621"/>
    <cellStyle name="Normal 11 21 3 2" xfId="15622"/>
    <cellStyle name="Normal 11 21 3 3" xfId="15623"/>
    <cellStyle name="Normal 11 21 3 4" xfId="15624"/>
    <cellStyle name="Normal 11 21 3 5" xfId="15625"/>
    <cellStyle name="Normal 11 22" xfId="15626"/>
    <cellStyle name="Normal 11 22 2" xfId="15627"/>
    <cellStyle name="Normal 11 22 3" xfId="15628"/>
    <cellStyle name="Normal 11 22 3 2" xfId="15629"/>
    <cellStyle name="Normal 11 22 3 3" xfId="15630"/>
    <cellStyle name="Normal 11 22 3 4" xfId="15631"/>
    <cellStyle name="Normal 11 22 3 5" xfId="15632"/>
    <cellStyle name="Normal 11 23" xfId="15633"/>
    <cellStyle name="Normal 11 23 2" xfId="15634"/>
    <cellStyle name="Normal 11 23 3" xfId="15635"/>
    <cellStyle name="Normal 11 23 3 2" xfId="15636"/>
    <cellStyle name="Normal 11 23 3 3" xfId="15637"/>
    <cellStyle name="Normal 11 23 3 4" xfId="15638"/>
    <cellStyle name="Normal 11 23 3 5" xfId="15639"/>
    <cellStyle name="Normal 11 24" xfId="15640"/>
    <cellStyle name="Normal 11 24 2" xfId="15641"/>
    <cellStyle name="Normal 11 24 3" xfId="15642"/>
    <cellStyle name="Normal 11 24 3 2" xfId="15643"/>
    <cellStyle name="Normal 11 24 3 3" xfId="15644"/>
    <cellStyle name="Normal 11 24 3 4" xfId="15645"/>
    <cellStyle name="Normal 11 24 3 5" xfId="15646"/>
    <cellStyle name="Normal 11 25" xfId="15647"/>
    <cellStyle name="Normal 11 25 2" xfId="15648"/>
    <cellStyle name="Normal 11 25 3" xfId="15649"/>
    <cellStyle name="Normal 11 25 3 2" xfId="15650"/>
    <cellStyle name="Normal 11 25 3 3" xfId="15651"/>
    <cellStyle name="Normal 11 25 3 4" xfId="15652"/>
    <cellStyle name="Normal 11 25 3 5" xfId="15653"/>
    <cellStyle name="Normal 11 26" xfId="15654"/>
    <cellStyle name="Normal 11 26 2" xfId="15655"/>
    <cellStyle name="Normal 11 26 3" xfId="15656"/>
    <cellStyle name="Normal 11 26 3 2" xfId="15657"/>
    <cellStyle name="Normal 11 26 3 3" xfId="15658"/>
    <cellStyle name="Normal 11 26 3 4" xfId="15659"/>
    <cellStyle name="Normal 11 26 3 5" xfId="15660"/>
    <cellStyle name="Normal 11 27" xfId="15661"/>
    <cellStyle name="Normal 11 28" xfId="15662"/>
    <cellStyle name="Normal 11 28 2" xfId="15663"/>
    <cellStyle name="Normal 11 28 3" xfId="15664"/>
    <cellStyle name="Normal 11 28 4" xfId="15665"/>
    <cellStyle name="Normal 11 28 5" xfId="15666"/>
    <cellStyle name="Normal 11 3" xfId="15667"/>
    <cellStyle name="Normal 11 3 10" xfId="15668"/>
    <cellStyle name="Normal 11 3 10 2" xfId="15669"/>
    <cellStyle name="Normal 11 3 10 3" xfId="15670"/>
    <cellStyle name="Normal 11 3 10 3 2" xfId="15671"/>
    <cellStyle name="Normal 11 3 10 3 3" xfId="15672"/>
    <cellStyle name="Normal 11 3 10 3 4" xfId="15673"/>
    <cellStyle name="Normal 11 3 10 3 5" xfId="15674"/>
    <cellStyle name="Normal 11 3 11" xfId="15675"/>
    <cellStyle name="Normal 11 3 11 2" xfId="15676"/>
    <cellStyle name="Normal 11 3 11 3" xfId="15677"/>
    <cellStyle name="Normal 11 3 11 3 2" xfId="15678"/>
    <cellStyle name="Normal 11 3 11 3 3" xfId="15679"/>
    <cellStyle name="Normal 11 3 11 3 4" xfId="15680"/>
    <cellStyle name="Normal 11 3 11 3 5" xfId="15681"/>
    <cellStyle name="Normal 11 3 12" xfId="15682"/>
    <cellStyle name="Normal 11 3 12 2" xfId="15683"/>
    <cellStyle name="Normal 11 3 12 3" xfId="15684"/>
    <cellStyle name="Normal 11 3 12 3 2" xfId="15685"/>
    <cellStyle name="Normal 11 3 12 3 3" xfId="15686"/>
    <cellStyle name="Normal 11 3 12 3 4" xfId="15687"/>
    <cellStyle name="Normal 11 3 12 3 5" xfId="15688"/>
    <cellStyle name="Normal 11 3 13" xfId="15689"/>
    <cellStyle name="Normal 11 3 14" xfId="15690"/>
    <cellStyle name="Normal 11 3 14 2" xfId="15691"/>
    <cellStyle name="Normal 11 3 14 3" xfId="15692"/>
    <cellStyle name="Normal 11 3 14 4" xfId="15693"/>
    <cellStyle name="Normal 11 3 14 5" xfId="15694"/>
    <cellStyle name="Normal 11 3 2" xfId="15695"/>
    <cellStyle name="Normal 11 3 2 2" xfId="15696"/>
    <cellStyle name="Normal 11 3 2 3" xfId="15697"/>
    <cellStyle name="Normal 11 3 2 3 2" xfId="15698"/>
    <cellStyle name="Normal 11 3 2 3 3" xfId="15699"/>
    <cellStyle name="Normal 11 3 2 3 4" xfId="15700"/>
    <cellStyle name="Normal 11 3 2 3 5" xfId="15701"/>
    <cellStyle name="Normal 11 3 3" xfId="15702"/>
    <cellStyle name="Normal 11 3 3 2" xfId="15703"/>
    <cellStyle name="Normal 11 3 3 3" xfId="15704"/>
    <cellStyle name="Normal 11 3 3 3 2" xfId="15705"/>
    <cellStyle name="Normal 11 3 3 3 3" xfId="15706"/>
    <cellStyle name="Normal 11 3 3 3 4" xfId="15707"/>
    <cellStyle name="Normal 11 3 3 3 5" xfId="15708"/>
    <cellStyle name="Normal 11 3 4" xfId="15709"/>
    <cellStyle name="Normal 11 3 4 2" xfId="15710"/>
    <cellStyle name="Normal 11 3 4 3" xfId="15711"/>
    <cellStyle name="Normal 11 3 4 3 2" xfId="15712"/>
    <cellStyle name="Normal 11 3 4 3 3" xfId="15713"/>
    <cellStyle name="Normal 11 3 4 3 4" xfId="15714"/>
    <cellStyle name="Normal 11 3 4 3 5" xfId="15715"/>
    <cellStyle name="Normal 11 3 5" xfId="15716"/>
    <cellStyle name="Normal 11 3 5 2" xfId="15717"/>
    <cellStyle name="Normal 11 3 5 3" xfId="15718"/>
    <cellStyle name="Normal 11 3 5 3 2" xfId="15719"/>
    <cellStyle name="Normal 11 3 5 3 3" xfId="15720"/>
    <cellStyle name="Normal 11 3 5 3 4" xfId="15721"/>
    <cellStyle name="Normal 11 3 5 3 5" xfId="15722"/>
    <cellStyle name="Normal 11 3 6" xfId="15723"/>
    <cellStyle name="Normal 11 3 6 2" xfId="15724"/>
    <cellStyle name="Normal 11 3 6 3" xfId="15725"/>
    <cellStyle name="Normal 11 3 6 3 2" xfId="15726"/>
    <cellStyle name="Normal 11 3 6 3 3" xfId="15727"/>
    <cellStyle name="Normal 11 3 6 3 4" xfId="15728"/>
    <cellStyle name="Normal 11 3 6 3 5" xfId="15729"/>
    <cellStyle name="Normal 11 3 7" xfId="15730"/>
    <cellStyle name="Normal 11 3 7 2" xfId="15731"/>
    <cellStyle name="Normal 11 3 7 3" xfId="15732"/>
    <cellStyle name="Normal 11 3 7 3 2" xfId="15733"/>
    <cellStyle name="Normal 11 3 7 3 3" xfId="15734"/>
    <cellStyle name="Normal 11 3 7 3 4" xfId="15735"/>
    <cellStyle name="Normal 11 3 7 3 5" xfId="15736"/>
    <cellStyle name="Normal 11 3 8" xfId="15737"/>
    <cellStyle name="Normal 11 3 8 2" xfId="15738"/>
    <cellStyle name="Normal 11 3 8 3" xfId="15739"/>
    <cellStyle name="Normal 11 3 8 3 2" xfId="15740"/>
    <cellStyle name="Normal 11 3 8 3 3" xfId="15741"/>
    <cellStyle name="Normal 11 3 8 3 4" xfId="15742"/>
    <cellStyle name="Normal 11 3 8 3 5" xfId="15743"/>
    <cellStyle name="Normal 11 3 9" xfId="15744"/>
    <cellStyle name="Normal 11 3 9 2" xfId="15745"/>
    <cellStyle name="Normal 11 3 9 3" xfId="15746"/>
    <cellStyle name="Normal 11 3 9 3 2" xfId="15747"/>
    <cellStyle name="Normal 11 3 9 3 3" xfId="15748"/>
    <cellStyle name="Normal 11 3 9 3 4" xfId="15749"/>
    <cellStyle name="Normal 11 3 9 3 5" xfId="15750"/>
    <cellStyle name="Normal 11 4" xfId="15751"/>
    <cellStyle name="Normal 11 4 10" xfId="15752"/>
    <cellStyle name="Normal 11 4 10 2" xfId="15753"/>
    <cellStyle name="Normal 11 4 10 3" xfId="15754"/>
    <cellStyle name="Normal 11 4 10 3 2" xfId="15755"/>
    <cellStyle name="Normal 11 4 10 3 3" xfId="15756"/>
    <cellStyle name="Normal 11 4 10 3 4" xfId="15757"/>
    <cellStyle name="Normal 11 4 10 3 5" xfId="15758"/>
    <cellStyle name="Normal 11 4 11" xfId="15759"/>
    <cellStyle name="Normal 11 4 11 2" xfId="15760"/>
    <cellStyle name="Normal 11 4 11 3" xfId="15761"/>
    <cellStyle name="Normal 11 4 11 3 2" xfId="15762"/>
    <cellStyle name="Normal 11 4 11 3 3" xfId="15763"/>
    <cellStyle name="Normal 11 4 11 3 4" xfId="15764"/>
    <cellStyle name="Normal 11 4 11 3 5" xfId="15765"/>
    <cellStyle name="Normal 11 4 12" xfId="15766"/>
    <cellStyle name="Normal 11 4 12 2" xfId="15767"/>
    <cellStyle name="Normal 11 4 12 3" xfId="15768"/>
    <cellStyle name="Normal 11 4 12 3 2" xfId="15769"/>
    <cellStyle name="Normal 11 4 12 3 3" xfId="15770"/>
    <cellStyle name="Normal 11 4 12 3 4" xfId="15771"/>
    <cellStyle name="Normal 11 4 12 3 5" xfId="15772"/>
    <cellStyle name="Normal 11 4 13" xfId="15773"/>
    <cellStyle name="Normal 11 4 14" xfId="15774"/>
    <cellStyle name="Normal 11 4 14 2" xfId="15775"/>
    <cellStyle name="Normal 11 4 14 3" xfId="15776"/>
    <cellStyle name="Normal 11 4 14 4" xfId="15777"/>
    <cellStyle name="Normal 11 4 14 5" xfId="15778"/>
    <cellStyle name="Normal 11 4 2" xfId="15779"/>
    <cellStyle name="Normal 11 4 2 2" xfId="15780"/>
    <cellStyle name="Normal 11 4 2 3" xfId="15781"/>
    <cellStyle name="Normal 11 4 2 3 2" xfId="15782"/>
    <cellStyle name="Normal 11 4 2 3 3" xfId="15783"/>
    <cellStyle name="Normal 11 4 2 3 4" xfId="15784"/>
    <cellStyle name="Normal 11 4 2 3 5" xfId="15785"/>
    <cellStyle name="Normal 11 4 3" xfId="15786"/>
    <cellStyle name="Normal 11 4 3 2" xfId="15787"/>
    <cellStyle name="Normal 11 4 3 3" xfId="15788"/>
    <cellStyle name="Normal 11 4 3 3 2" xfId="15789"/>
    <cellStyle name="Normal 11 4 3 3 3" xfId="15790"/>
    <cellStyle name="Normal 11 4 3 3 4" xfId="15791"/>
    <cellStyle name="Normal 11 4 3 3 5" xfId="15792"/>
    <cellStyle name="Normal 11 4 4" xfId="15793"/>
    <cellStyle name="Normal 11 4 4 2" xfId="15794"/>
    <cellStyle name="Normal 11 4 4 3" xfId="15795"/>
    <cellStyle name="Normal 11 4 4 3 2" xfId="15796"/>
    <cellStyle name="Normal 11 4 4 3 3" xfId="15797"/>
    <cellStyle name="Normal 11 4 4 3 4" xfId="15798"/>
    <cellStyle name="Normal 11 4 4 3 5" xfId="15799"/>
    <cellStyle name="Normal 11 4 5" xfId="15800"/>
    <cellStyle name="Normal 11 4 5 2" xfId="15801"/>
    <cellStyle name="Normal 11 4 5 3" xfId="15802"/>
    <cellStyle name="Normal 11 4 5 3 2" xfId="15803"/>
    <cellStyle name="Normal 11 4 5 3 3" xfId="15804"/>
    <cellStyle name="Normal 11 4 5 3 4" xfId="15805"/>
    <cellStyle name="Normal 11 4 5 3 5" xfId="15806"/>
    <cellStyle name="Normal 11 4 6" xfId="15807"/>
    <cellStyle name="Normal 11 4 6 2" xfId="15808"/>
    <cellStyle name="Normal 11 4 6 3" xfId="15809"/>
    <cellStyle name="Normal 11 4 6 3 2" xfId="15810"/>
    <cellStyle name="Normal 11 4 6 3 3" xfId="15811"/>
    <cellStyle name="Normal 11 4 6 3 4" xfId="15812"/>
    <cellStyle name="Normal 11 4 6 3 5" xfId="15813"/>
    <cellStyle name="Normal 11 4 7" xfId="15814"/>
    <cellStyle name="Normal 11 4 7 2" xfId="15815"/>
    <cellStyle name="Normal 11 4 7 3" xfId="15816"/>
    <cellStyle name="Normal 11 4 7 3 2" xfId="15817"/>
    <cellStyle name="Normal 11 4 7 3 3" xfId="15818"/>
    <cellStyle name="Normal 11 4 7 3 4" xfId="15819"/>
    <cellStyle name="Normal 11 4 7 3 5" xfId="15820"/>
    <cellStyle name="Normal 11 4 8" xfId="15821"/>
    <cellStyle name="Normal 11 4 8 2" xfId="15822"/>
    <cellStyle name="Normal 11 4 8 3" xfId="15823"/>
    <cellStyle name="Normal 11 4 8 3 2" xfId="15824"/>
    <cellStyle name="Normal 11 4 8 3 3" xfId="15825"/>
    <cellStyle name="Normal 11 4 8 3 4" xfId="15826"/>
    <cellStyle name="Normal 11 4 8 3 5" xfId="15827"/>
    <cellStyle name="Normal 11 4 9" xfId="15828"/>
    <cellStyle name="Normal 11 4 9 2" xfId="15829"/>
    <cellStyle name="Normal 11 4 9 3" xfId="15830"/>
    <cellStyle name="Normal 11 4 9 3 2" xfId="15831"/>
    <cellStyle name="Normal 11 4 9 3 3" xfId="15832"/>
    <cellStyle name="Normal 11 4 9 3 4" xfId="15833"/>
    <cellStyle name="Normal 11 4 9 3 5" xfId="15834"/>
    <cellStyle name="Normal 11 5" xfId="15835"/>
    <cellStyle name="Normal 11 5 10" xfId="15836"/>
    <cellStyle name="Normal 11 5 10 2" xfId="15837"/>
    <cellStyle name="Normal 11 5 10 3" xfId="15838"/>
    <cellStyle name="Normal 11 5 10 3 2" xfId="15839"/>
    <cellStyle name="Normal 11 5 10 3 3" xfId="15840"/>
    <cellStyle name="Normal 11 5 10 3 4" xfId="15841"/>
    <cellStyle name="Normal 11 5 10 3 5" xfId="15842"/>
    <cellStyle name="Normal 11 5 11" xfId="15843"/>
    <cellStyle name="Normal 11 5 11 2" xfId="15844"/>
    <cellStyle name="Normal 11 5 11 3" xfId="15845"/>
    <cellStyle name="Normal 11 5 11 3 2" xfId="15846"/>
    <cellStyle name="Normal 11 5 11 3 3" xfId="15847"/>
    <cellStyle name="Normal 11 5 11 3 4" xfId="15848"/>
    <cellStyle name="Normal 11 5 11 3 5" xfId="15849"/>
    <cellStyle name="Normal 11 5 12" xfId="15850"/>
    <cellStyle name="Normal 11 5 12 2" xfId="15851"/>
    <cellStyle name="Normal 11 5 12 3" xfId="15852"/>
    <cellStyle name="Normal 11 5 12 3 2" xfId="15853"/>
    <cellStyle name="Normal 11 5 12 3 3" xfId="15854"/>
    <cellStyle name="Normal 11 5 12 3 4" xfId="15855"/>
    <cellStyle name="Normal 11 5 12 3 5" xfId="15856"/>
    <cellStyle name="Normal 11 5 13" xfId="15857"/>
    <cellStyle name="Normal 11 5 14" xfId="15858"/>
    <cellStyle name="Normal 11 5 14 2" xfId="15859"/>
    <cellStyle name="Normal 11 5 14 3" xfId="15860"/>
    <cellStyle name="Normal 11 5 14 4" xfId="15861"/>
    <cellStyle name="Normal 11 5 14 5" xfId="15862"/>
    <cellStyle name="Normal 11 5 2" xfId="15863"/>
    <cellStyle name="Normal 11 5 2 2" xfId="15864"/>
    <cellStyle name="Normal 11 5 2 3" xfId="15865"/>
    <cellStyle name="Normal 11 5 2 3 2" xfId="15866"/>
    <cellStyle name="Normal 11 5 2 3 3" xfId="15867"/>
    <cellStyle name="Normal 11 5 2 3 4" xfId="15868"/>
    <cellStyle name="Normal 11 5 2 3 5" xfId="15869"/>
    <cellStyle name="Normal 11 5 3" xfId="15870"/>
    <cellStyle name="Normal 11 5 3 2" xfId="15871"/>
    <cellStyle name="Normal 11 5 3 3" xfId="15872"/>
    <cellStyle name="Normal 11 5 3 3 2" xfId="15873"/>
    <cellStyle name="Normal 11 5 3 3 3" xfId="15874"/>
    <cellStyle name="Normal 11 5 3 3 4" xfId="15875"/>
    <cellStyle name="Normal 11 5 3 3 5" xfId="15876"/>
    <cellStyle name="Normal 11 5 4" xfId="15877"/>
    <cellStyle name="Normal 11 5 4 2" xfId="15878"/>
    <cellStyle name="Normal 11 5 4 3" xfId="15879"/>
    <cellStyle name="Normal 11 5 4 3 2" xfId="15880"/>
    <cellStyle name="Normal 11 5 4 3 3" xfId="15881"/>
    <cellStyle name="Normal 11 5 4 3 4" xfId="15882"/>
    <cellStyle name="Normal 11 5 4 3 5" xfId="15883"/>
    <cellStyle name="Normal 11 5 5" xfId="15884"/>
    <cellStyle name="Normal 11 5 5 2" xfId="15885"/>
    <cellStyle name="Normal 11 5 5 3" xfId="15886"/>
    <cellStyle name="Normal 11 5 5 3 2" xfId="15887"/>
    <cellStyle name="Normal 11 5 5 3 3" xfId="15888"/>
    <cellStyle name="Normal 11 5 5 3 4" xfId="15889"/>
    <cellStyle name="Normal 11 5 5 3 5" xfId="15890"/>
    <cellStyle name="Normal 11 5 6" xfId="15891"/>
    <cellStyle name="Normal 11 5 6 2" xfId="15892"/>
    <cellStyle name="Normal 11 5 6 3" xfId="15893"/>
    <cellStyle name="Normal 11 5 6 3 2" xfId="15894"/>
    <cellStyle name="Normal 11 5 6 3 3" xfId="15895"/>
    <cellStyle name="Normal 11 5 6 3 4" xfId="15896"/>
    <cellStyle name="Normal 11 5 6 3 5" xfId="15897"/>
    <cellStyle name="Normal 11 5 7" xfId="15898"/>
    <cellStyle name="Normal 11 5 7 2" xfId="15899"/>
    <cellStyle name="Normal 11 5 7 3" xfId="15900"/>
    <cellStyle name="Normal 11 5 7 3 2" xfId="15901"/>
    <cellStyle name="Normal 11 5 7 3 3" xfId="15902"/>
    <cellStyle name="Normal 11 5 7 3 4" xfId="15903"/>
    <cellStyle name="Normal 11 5 7 3 5" xfId="15904"/>
    <cellStyle name="Normal 11 5 8" xfId="15905"/>
    <cellStyle name="Normal 11 5 8 2" xfId="15906"/>
    <cellStyle name="Normal 11 5 8 3" xfId="15907"/>
    <cellStyle name="Normal 11 5 8 3 2" xfId="15908"/>
    <cellStyle name="Normal 11 5 8 3 3" xfId="15909"/>
    <cellStyle name="Normal 11 5 8 3 4" xfId="15910"/>
    <cellStyle name="Normal 11 5 8 3 5" xfId="15911"/>
    <cellStyle name="Normal 11 5 9" xfId="15912"/>
    <cellStyle name="Normal 11 5 9 2" xfId="15913"/>
    <cellStyle name="Normal 11 5 9 3" xfId="15914"/>
    <cellStyle name="Normal 11 5 9 3 2" xfId="15915"/>
    <cellStyle name="Normal 11 5 9 3 3" xfId="15916"/>
    <cellStyle name="Normal 11 5 9 3 4" xfId="15917"/>
    <cellStyle name="Normal 11 5 9 3 5" xfId="15918"/>
    <cellStyle name="Normal 11 6" xfId="15919"/>
    <cellStyle name="Normal 11 6 10" xfId="15920"/>
    <cellStyle name="Normal 11 6 10 2" xfId="15921"/>
    <cellStyle name="Normal 11 6 10 3" xfId="15922"/>
    <cellStyle name="Normal 11 6 10 3 2" xfId="15923"/>
    <cellStyle name="Normal 11 6 10 3 3" xfId="15924"/>
    <cellStyle name="Normal 11 6 10 3 4" xfId="15925"/>
    <cellStyle name="Normal 11 6 10 3 5" xfId="15926"/>
    <cellStyle name="Normal 11 6 11" xfId="15927"/>
    <cellStyle name="Normal 11 6 11 2" xfId="15928"/>
    <cellStyle name="Normal 11 6 11 3" xfId="15929"/>
    <cellStyle name="Normal 11 6 11 3 2" xfId="15930"/>
    <cellStyle name="Normal 11 6 11 3 3" xfId="15931"/>
    <cellStyle name="Normal 11 6 11 3 4" xfId="15932"/>
    <cellStyle name="Normal 11 6 11 3 5" xfId="15933"/>
    <cellStyle name="Normal 11 6 12" xfId="15934"/>
    <cellStyle name="Normal 11 6 12 2" xfId="15935"/>
    <cellStyle name="Normal 11 6 12 3" xfId="15936"/>
    <cellStyle name="Normal 11 6 12 3 2" xfId="15937"/>
    <cellStyle name="Normal 11 6 12 3 3" xfId="15938"/>
    <cellStyle name="Normal 11 6 12 3 4" xfId="15939"/>
    <cellStyle name="Normal 11 6 12 3 5" xfId="15940"/>
    <cellStyle name="Normal 11 6 13" xfId="15941"/>
    <cellStyle name="Normal 11 6 14" xfId="15942"/>
    <cellStyle name="Normal 11 6 14 2" xfId="15943"/>
    <cellStyle name="Normal 11 6 14 3" xfId="15944"/>
    <cellStyle name="Normal 11 6 14 4" xfId="15945"/>
    <cellStyle name="Normal 11 6 14 5" xfId="15946"/>
    <cellStyle name="Normal 11 6 2" xfId="15947"/>
    <cellStyle name="Normal 11 6 2 2" xfId="15948"/>
    <cellStyle name="Normal 11 6 2 3" xfId="15949"/>
    <cellStyle name="Normal 11 6 2 3 2" xfId="15950"/>
    <cellStyle name="Normal 11 6 2 3 3" xfId="15951"/>
    <cellStyle name="Normal 11 6 2 3 4" xfId="15952"/>
    <cellStyle name="Normal 11 6 2 3 5" xfId="15953"/>
    <cellStyle name="Normal 11 6 3" xfId="15954"/>
    <cellStyle name="Normal 11 6 3 2" xfId="15955"/>
    <cellStyle name="Normal 11 6 3 3" xfId="15956"/>
    <cellStyle name="Normal 11 6 3 3 2" xfId="15957"/>
    <cellStyle name="Normal 11 6 3 3 3" xfId="15958"/>
    <cellStyle name="Normal 11 6 3 3 4" xfId="15959"/>
    <cellStyle name="Normal 11 6 3 3 5" xfId="15960"/>
    <cellStyle name="Normal 11 6 4" xfId="15961"/>
    <cellStyle name="Normal 11 6 4 2" xfId="15962"/>
    <cellStyle name="Normal 11 6 4 3" xfId="15963"/>
    <cellStyle name="Normal 11 6 4 3 2" xfId="15964"/>
    <cellStyle name="Normal 11 6 4 3 3" xfId="15965"/>
    <cellStyle name="Normal 11 6 4 3 4" xfId="15966"/>
    <cellStyle name="Normal 11 6 4 3 5" xfId="15967"/>
    <cellStyle name="Normal 11 6 5" xfId="15968"/>
    <cellStyle name="Normal 11 6 5 2" xfId="15969"/>
    <cellStyle name="Normal 11 6 5 3" xfId="15970"/>
    <cellStyle name="Normal 11 6 5 3 2" xfId="15971"/>
    <cellStyle name="Normal 11 6 5 3 3" xfId="15972"/>
    <cellStyle name="Normal 11 6 5 3 4" xfId="15973"/>
    <cellStyle name="Normal 11 6 5 3 5" xfId="15974"/>
    <cellStyle name="Normal 11 6 6" xfId="15975"/>
    <cellStyle name="Normal 11 6 6 2" xfId="15976"/>
    <cellStyle name="Normal 11 6 6 3" xfId="15977"/>
    <cellStyle name="Normal 11 6 6 3 2" xfId="15978"/>
    <cellStyle name="Normal 11 6 6 3 3" xfId="15979"/>
    <cellStyle name="Normal 11 6 6 3 4" xfId="15980"/>
    <cellStyle name="Normal 11 6 6 3 5" xfId="15981"/>
    <cellStyle name="Normal 11 6 7" xfId="15982"/>
    <cellStyle name="Normal 11 6 7 2" xfId="15983"/>
    <cellStyle name="Normal 11 6 7 3" xfId="15984"/>
    <cellStyle name="Normal 11 6 7 3 2" xfId="15985"/>
    <cellStyle name="Normal 11 6 7 3 3" xfId="15986"/>
    <cellStyle name="Normal 11 6 7 3 4" xfId="15987"/>
    <cellStyle name="Normal 11 6 7 3 5" xfId="15988"/>
    <cellStyle name="Normal 11 6 8" xfId="15989"/>
    <cellStyle name="Normal 11 6 8 2" xfId="15990"/>
    <cellStyle name="Normal 11 6 8 3" xfId="15991"/>
    <cellStyle name="Normal 11 6 8 3 2" xfId="15992"/>
    <cellStyle name="Normal 11 6 8 3 3" xfId="15993"/>
    <cellStyle name="Normal 11 6 8 3 4" xfId="15994"/>
    <cellStyle name="Normal 11 6 8 3 5" xfId="15995"/>
    <cellStyle name="Normal 11 6 9" xfId="15996"/>
    <cellStyle name="Normal 11 6 9 2" xfId="15997"/>
    <cellStyle name="Normal 11 6 9 3" xfId="15998"/>
    <cellStyle name="Normal 11 6 9 3 2" xfId="15999"/>
    <cellStyle name="Normal 11 6 9 3 3" xfId="16000"/>
    <cellStyle name="Normal 11 6 9 3 4" xfId="16001"/>
    <cellStyle name="Normal 11 6 9 3 5" xfId="16002"/>
    <cellStyle name="Normal 11 7" xfId="16003"/>
    <cellStyle name="Normal 11 7 2" xfId="16004"/>
    <cellStyle name="Normal 11 7 3" xfId="16005"/>
    <cellStyle name="Normal 11 7 3 2" xfId="16006"/>
    <cellStyle name="Normal 11 7 3 3" xfId="16007"/>
    <cellStyle name="Normal 11 7 3 4" xfId="16008"/>
    <cellStyle name="Normal 11 7 3 5" xfId="16009"/>
    <cellStyle name="Normal 11 8" xfId="16010"/>
    <cellStyle name="Normal 11 8 2" xfId="16011"/>
    <cellStyle name="Normal 11 8 3" xfId="16012"/>
    <cellStyle name="Normal 11 8 3 2" xfId="16013"/>
    <cellStyle name="Normal 11 8 3 3" xfId="16014"/>
    <cellStyle name="Normal 11 8 3 4" xfId="16015"/>
    <cellStyle name="Normal 11 8 3 5" xfId="16016"/>
    <cellStyle name="Normal 11 9" xfId="16017"/>
    <cellStyle name="Normal 11 9 2" xfId="16018"/>
    <cellStyle name="Normal 11 9 3" xfId="16019"/>
    <cellStyle name="Normal 11 9 3 2" xfId="16020"/>
    <cellStyle name="Normal 11 9 3 3" xfId="16021"/>
    <cellStyle name="Normal 11 9 3 4" xfId="16022"/>
    <cellStyle name="Normal 11 9 3 5" xfId="16023"/>
    <cellStyle name="Normal 110" xfId="16024"/>
    <cellStyle name="Normal 110 2" xfId="16025"/>
    <cellStyle name="Normal 110 3" xfId="16026"/>
    <cellStyle name="Normal 110 4" xfId="16027"/>
    <cellStyle name="Normal 110 5" xfId="16028"/>
    <cellStyle name="Normal 111" xfId="16029"/>
    <cellStyle name="Normal 111 2" xfId="16030"/>
    <cellStyle name="Normal 111 3" xfId="16031"/>
    <cellStyle name="Normal 111 4" xfId="16032"/>
    <cellStyle name="Normal 111 5" xfId="16033"/>
    <cellStyle name="Normal 112" xfId="16034"/>
    <cellStyle name="Normal 112 2" xfId="16035"/>
    <cellStyle name="Normal 112 3" xfId="16036"/>
    <cellStyle name="Normal 112 4" xfId="16037"/>
    <cellStyle name="Normal 112 5" xfId="16038"/>
    <cellStyle name="Normal 113" xfId="16039"/>
    <cellStyle name="Normal 113 2" xfId="16040"/>
    <cellStyle name="Normal 113 3" xfId="16041"/>
    <cellStyle name="Normal 113 4" xfId="16042"/>
    <cellStyle name="Normal 113 5" xfId="16043"/>
    <cellStyle name="Normal 114" xfId="16044"/>
    <cellStyle name="Normal 114 2" xfId="16045"/>
    <cellStyle name="Normal 114 3" xfId="16046"/>
    <cellStyle name="Normal 114 4" xfId="16047"/>
    <cellStyle name="Normal 114 5" xfId="16048"/>
    <cellStyle name="Normal 115" xfId="16049"/>
    <cellStyle name="Normal 115 2" xfId="16050"/>
    <cellStyle name="Normal 115 3" xfId="16051"/>
    <cellStyle name="Normal 115 4" xfId="16052"/>
    <cellStyle name="Normal 115 5" xfId="16053"/>
    <cellStyle name="Normal 116" xfId="16054"/>
    <cellStyle name="Normal 116 2" xfId="16055"/>
    <cellStyle name="Normal 116 3" xfId="16056"/>
    <cellStyle name="Normal 116 4" xfId="16057"/>
    <cellStyle name="Normal 116 5" xfId="16058"/>
    <cellStyle name="Normal 117" xfId="16059"/>
    <cellStyle name="Normal 117 2" xfId="16060"/>
    <cellStyle name="Normal 117 3" xfId="16061"/>
    <cellStyle name="Normal 117 4" xfId="16062"/>
    <cellStyle name="Normal 117 5" xfId="16063"/>
    <cellStyle name="Normal 118" xfId="16064"/>
    <cellStyle name="Normal 118 2" xfId="16065"/>
    <cellStyle name="Normal 118 3" xfId="16066"/>
    <cellStyle name="Normal 118 4" xfId="16067"/>
    <cellStyle name="Normal 118 5" xfId="16068"/>
    <cellStyle name="Normal 119" xfId="16069"/>
    <cellStyle name="Normal 119 2" xfId="16070"/>
    <cellStyle name="Normal 119 3" xfId="16071"/>
    <cellStyle name="Normal 119 4" xfId="16072"/>
    <cellStyle name="Normal 119 5" xfId="16073"/>
    <cellStyle name="Normal 12" xfId="16074"/>
    <cellStyle name="Normal 12 10" xfId="16075"/>
    <cellStyle name="Normal 12 10 2" xfId="16076"/>
    <cellStyle name="Normal 12 10 3" xfId="16077"/>
    <cellStyle name="Normal 12 10 3 2" xfId="16078"/>
    <cellStyle name="Normal 12 10 3 3" xfId="16079"/>
    <cellStyle name="Normal 12 10 3 4" xfId="16080"/>
    <cellStyle name="Normal 12 10 3 5" xfId="16081"/>
    <cellStyle name="Normal 12 11" xfId="16082"/>
    <cellStyle name="Normal 12 11 2" xfId="16083"/>
    <cellStyle name="Normal 12 11 3" xfId="16084"/>
    <cellStyle name="Normal 12 11 3 2" xfId="16085"/>
    <cellStyle name="Normal 12 11 3 3" xfId="16086"/>
    <cellStyle name="Normal 12 11 3 4" xfId="16087"/>
    <cellStyle name="Normal 12 11 3 5" xfId="16088"/>
    <cellStyle name="Normal 12 12" xfId="16089"/>
    <cellStyle name="Normal 12 12 2" xfId="16090"/>
    <cellStyle name="Normal 12 12 3" xfId="16091"/>
    <cellStyle name="Normal 12 12 3 2" xfId="16092"/>
    <cellStyle name="Normal 12 12 3 3" xfId="16093"/>
    <cellStyle name="Normal 12 12 3 4" xfId="16094"/>
    <cellStyle name="Normal 12 12 3 5" xfId="16095"/>
    <cellStyle name="Normal 12 13" xfId="16096"/>
    <cellStyle name="Normal 12 13 2" xfId="16097"/>
    <cellStyle name="Normal 12 13 3" xfId="16098"/>
    <cellStyle name="Normal 12 13 3 2" xfId="16099"/>
    <cellStyle name="Normal 12 13 3 3" xfId="16100"/>
    <cellStyle name="Normal 12 13 3 4" xfId="16101"/>
    <cellStyle name="Normal 12 13 3 5" xfId="16102"/>
    <cellStyle name="Normal 12 14" xfId="16103"/>
    <cellStyle name="Normal 12 14 2" xfId="16104"/>
    <cellStyle name="Normal 12 14 3" xfId="16105"/>
    <cellStyle name="Normal 12 14 3 2" xfId="16106"/>
    <cellStyle name="Normal 12 14 3 3" xfId="16107"/>
    <cellStyle name="Normal 12 14 3 4" xfId="16108"/>
    <cellStyle name="Normal 12 14 3 5" xfId="16109"/>
    <cellStyle name="Normal 12 15" xfId="16110"/>
    <cellStyle name="Normal 12 15 2" xfId="16111"/>
    <cellStyle name="Normal 12 15 3" xfId="16112"/>
    <cellStyle name="Normal 12 15 3 2" xfId="16113"/>
    <cellStyle name="Normal 12 15 3 3" xfId="16114"/>
    <cellStyle name="Normal 12 15 3 4" xfId="16115"/>
    <cellStyle name="Normal 12 15 3 5" xfId="16116"/>
    <cellStyle name="Normal 12 16" xfId="16117"/>
    <cellStyle name="Normal 12 16 2" xfId="16118"/>
    <cellStyle name="Normal 12 16 3" xfId="16119"/>
    <cellStyle name="Normal 12 16 3 2" xfId="16120"/>
    <cellStyle name="Normal 12 16 3 3" xfId="16121"/>
    <cellStyle name="Normal 12 16 3 4" xfId="16122"/>
    <cellStyle name="Normal 12 16 3 5" xfId="16123"/>
    <cellStyle name="Normal 12 17" xfId="16124"/>
    <cellStyle name="Normal 12 17 2" xfId="16125"/>
    <cellStyle name="Normal 12 17 3" xfId="16126"/>
    <cellStyle name="Normal 12 17 3 2" xfId="16127"/>
    <cellStyle name="Normal 12 17 3 3" xfId="16128"/>
    <cellStyle name="Normal 12 17 3 4" xfId="16129"/>
    <cellStyle name="Normal 12 17 3 5" xfId="16130"/>
    <cellStyle name="Normal 12 18" xfId="16131"/>
    <cellStyle name="Normal 12 18 2" xfId="16132"/>
    <cellStyle name="Normal 12 18 3" xfId="16133"/>
    <cellStyle name="Normal 12 18 3 2" xfId="16134"/>
    <cellStyle name="Normal 12 18 3 3" xfId="16135"/>
    <cellStyle name="Normal 12 18 3 4" xfId="16136"/>
    <cellStyle name="Normal 12 18 3 5" xfId="16137"/>
    <cellStyle name="Normal 12 19" xfId="16138"/>
    <cellStyle name="Normal 12 19 2" xfId="16139"/>
    <cellStyle name="Normal 12 19 3" xfId="16140"/>
    <cellStyle name="Normal 12 19 3 2" xfId="16141"/>
    <cellStyle name="Normal 12 19 3 3" xfId="16142"/>
    <cellStyle name="Normal 12 19 3 4" xfId="16143"/>
    <cellStyle name="Normal 12 19 3 5" xfId="16144"/>
    <cellStyle name="Normal 12 2" xfId="16145"/>
    <cellStyle name="Normal 12 2 10" xfId="16146"/>
    <cellStyle name="Normal 12 2 10 2" xfId="16147"/>
    <cellStyle name="Normal 12 2 10 3" xfId="16148"/>
    <cellStyle name="Normal 12 2 10 3 2" xfId="16149"/>
    <cellStyle name="Normal 12 2 10 3 3" xfId="16150"/>
    <cellStyle name="Normal 12 2 10 3 4" xfId="16151"/>
    <cellStyle name="Normal 12 2 10 3 5" xfId="16152"/>
    <cellStyle name="Normal 12 2 11" xfId="16153"/>
    <cellStyle name="Normal 12 2 11 2" xfId="16154"/>
    <cellStyle name="Normal 12 2 11 3" xfId="16155"/>
    <cellStyle name="Normal 12 2 11 3 2" xfId="16156"/>
    <cellStyle name="Normal 12 2 11 3 3" xfId="16157"/>
    <cellStyle name="Normal 12 2 11 3 4" xfId="16158"/>
    <cellStyle name="Normal 12 2 11 3 5" xfId="16159"/>
    <cellStyle name="Normal 12 2 12" xfId="16160"/>
    <cellStyle name="Normal 12 2 12 2" xfId="16161"/>
    <cellStyle name="Normal 12 2 12 3" xfId="16162"/>
    <cellStyle name="Normal 12 2 12 3 2" xfId="16163"/>
    <cellStyle name="Normal 12 2 12 3 3" xfId="16164"/>
    <cellStyle name="Normal 12 2 12 3 4" xfId="16165"/>
    <cellStyle name="Normal 12 2 12 3 5" xfId="16166"/>
    <cellStyle name="Normal 12 2 13" xfId="16167"/>
    <cellStyle name="Normal 12 2 14" xfId="16168"/>
    <cellStyle name="Normal 12 2 14 2" xfId="16169"/>
    <cellStyle name="Normal 12 2 14 3" xfId="16170"/>
    <cellStyle name="Normal 12 2 14 4" xfId="16171"/>
    <cellStyle name="Normal 12 2 14 5" xfId="16172"/>
    <cellStyle name="Normal 12 2 2" xfId="16173"/>
    <cellStyle name="Normal 12 2 2 2" xfId="16174"/>
    <cellStyle name="Normal 12 2 2 3" xfId="16175"/>
    <cellStyle name="Normal 12 2 2 3 2" xfId="16176"/>
    <cellStyle name="Normal 12 2 2 3 3" xfId="16177"/>
    <cellStyle name="Normal 12 2 2 3 4" xfId="16178"/>
    <cellStyle name="Normal 12 2 2 3 5" xfId="16179"/>
    <cellStyle name="Normal 12 2 3" xfId="16180"/>
    <cellStyle name="Normal 12 2 3 2" xfId="16181"/>
    <cellStyle name="Normal 12 2 3 3" xfId="16182"/>
    <cellStyle name="Normal 12 2 3 3 2" xfId="16183"/>
    <cellStyle name="Normal 12 2 3 3 3" xfId="16184"/>
    <cellStyle name="Normal 12 2 3 3 4" xfId="16185"/>
    <cellStyle name="Normal 12 2 3 3 5" xfId="16186"/>
    <cellStyle name="Normal 12 2 4" xfId="16187"/>
    <cellStyle name="Normal 12 2 4 2" xfId="16188"/>
    <cellStyle name="Normal 12 2 4 3" xfId="16189"/>
    <cellStyle name="Normal 12 2 4 3 2" xfId="16190"/>
    <cellStyle name="Normal 12 2 4 3 3" xfId="16191"/>
    <cellStyle name="Normal 12 2 4 3 4" xfId="16192"/>
    <cellStyle name="Normal 12 2 4 3 5" xfId="16193"/>
    <cellStyle name="Normal 12 2 5" xfId="16194"/>
    <cellStyle name="Normal 12 2 5 2" xfId="16195"/>
    <cellStyle name="Normal 12 2 5 3" xfId="16196"/>
    <cellStyle name="Normal 12 2 5 3 2" xfId="16197"/>
    <cellStyle name="Normal 12 2 5 3 3" xfId="16198"/>
    <cellStyle name="Normal 12 2 5 3 4" xfId="16199"/>
    <cellStyle name="Normal 12 2 5 3 5" xfId="16200"/>
    <cellStyle name="Normal 12 2 6" xfId="16201"/>
    <cellStyle name="Normal 12 2 6 2" xfId="16202"/>
    <cellStyle name="Normal 12 2 6 3" xfId="16203"/>
    <cellStyle name="Normal 12 2 6 3 2" xfId="16204"/>
    <cellStyle name="Normal 12 2 6 3 3" xfId="16205"/>
    <cellStyle name="Normal 12 2 6 3 4" xfId="16206"/>
    <cellStyle name="Normal 12 2 6 3 5" xfId="16207"/>
    <cellStyle name="Normal 12 2 7" xfId="16208"/>
    <cellStyle name="Normal 12 2 7 2" xfId="16209"/>
    <cellStyle name="Normal 12 2 7 3" xfId="16210"/>
    <cellStyle name="Normal 12 2 7 3 2" xfId="16211"/>
    <cellStyle name="Normal 12 2 7 3 3" xfId="16212"/>
    <cellStyle name="Normal 12 2 7 3 4" xfId="16213"/>
    <cellStyle name="Normal 12 2 7 3 5" xfId="16214"/>
    <cellStyle name="Normal 12 2 8" xfId="16215"/>
    <cellStyle name="Normal 12 2 8 2" xfId="16216"/>
    <cellStyle name="Normal 12 2 8 3" xfId="16217"/>
    <cellStyle name="Normal 12 2 8 3 2" xfId="16218"/>
    <cellStyle name="Normal 12 2 8 3 3" xfId="16219"/>
    <cellStyle name="Normal 12 2 8 3 4" xfId="16220"/>
    <cellStyle name="Normal 12 2 8 3 5" xfId="16221"/>
    <cellStyle name="Normal 12 2 9" xfId="16222"/>
    <cellStyle name="Normal 12 2 9 2" xfId="16223"/>
    <cellStyle name="Normal 12 2 9 3" xfId="16224"/>
    <cellStyle name="Normal 12 2 9 3 2" xfId="16225"/>
    <cellStyle name="Normal 12 2 9 3 3" xfId="16226"/>
    <cellStyle name="Normal 12 2 9 3 4" xfId="16227"/>
    <cellStyle name="Normal 12 2 9 3 5" xfId="16228"/>
    <cellStyle name="Normal 12 20" xfId="16229"/>
    <cellStyle name="Normal 12 20 2" xfId="16230"/>
    <cellStyle name="Normal 12 20 3" xfId="16231"/>
    <cellStyle name="Normal 12 20 3 2" xfId="16232"/>
    <cellStyle name="Normal 12 20 3 3" xfId="16233"/>
    <cellStyle name="Normal 12 20 3 4" xfId="16234"/>
    <cellStyle name="Normal 12 20 3 5" xfId="16235"/>
    <cellStyle name="Normal 12 21" xfId="16236"/>
    <cellStyle name="Normal 12 21 2" xfId="16237"/>
    <cellStyle name="Normal 12 21 3" xfId="16238"/>
    <cellStyle name="Normal 12 21 3 2" xfId="16239"/>
    <cellStyle name="Normal 12 21 3 3" xfId="16240"/>
    <cellStyle name="Normal 12 21 3 4" xfId="16241"/>
    <cellStyle name="Normal 12 21 3 5" xfId="16242"/>
    <cellStyle name="Normal 12 22" xfId="16243"/>
    <cellStyle name="Normal 12 22 2" xfId="16244"/>
    <cellStyle name="Normal 12 22 3" xfId="16245"/>
    <cellStyle name="Normal 12 22 3 2" xfId="16246"/>
    <cellStyle name="Normal 12 22 3 3" xfId="16247"/>
    <cellStyle name="Normal 12 22 3 4" xfId="16248"/>
    <cellStyle name="Normal 12 22 3 5" xfId="16249"/>
    <cellStyle name="Normal 12 23" xfId="16250"/>
    <cellStyle name="Normal 12 23 2" xfId="16251"/>
    <cellStyle name="Normal 12 23 3" xfId="16252"/>
    <cellStyle name="Normal 12 23 3 2" xfId="16253"/>
    <cellStyle name="Normal 12 23 3 3" xfId="16254"/>
    <cellStyle name="Normal 12 23 3 4" xfId="16255"/>
    <cellStyle name="Normal 12 23 3 5" xfId="16256"/>
    <cellStyle name="Normal 12 24" xfId="16257"/>
    <cellStyle name="Normal 12 24 2" xfId="16258"/>
    <cellStyle name="Normal 12 24 3" xfId="16259"/>
    <cellStyle name="Normal 12 24 3 2" xfId="16260"/>
    <cellStyle name="Normal 12 24 3 3" xfId="16261"/>
    <cellStyle name="Normal 12 24 3 4" xfId="16262"/>
    <cellStyle name="Normal 12 24 3 5" xfId="16263"/>
    <cellStyle name="Normal 12 25" xfId="16264"/>
    <cellStyle name="Normal 12 25 2" xfId="16265"/>
    <cellStyle name="Normal 12 25 3" xfId="16266"/>
    <cellStyle name="Normal 12 25 3 2" xfId="16267"/>
    <cellStyle name="Normal 12 25 3 3" xfId="16268"/>
    <cellStyle name="Normal 12 25 3 4" xfId="16269"/>
    <cellStyle name="Normal 12 25 3 5" xfId="16270"/>
    <cellStyle name="Normal 12 26" xfId="16271"/>
    <cellStyle name="Normal 12 26 2" xfId="16272"/>
    <cellStyle name="Normal 12 26 3" xfId="16273"/>
    <cellStyle name="Normal 12 26 3 2" xfId="16274"/>
    <cellStyle name="Normal 12 26 3 3" xfId="16275"/>
    <cellStyle name="Normal 12 26 3 4" xfId="16276"/>
    <cellStyle name="Normal 12 26 3 5" xfId="16277"/>
    <cellStyle name="Normal 12 27" xfId="16278"/>
    <cellStyle name="Normal 12 28" xfId="16279"/>
    <cellStyle name="Normal 12 28 2" xfId="16280"/>
    <cellStyle name="Normal 12 28 3" xfId="16281"/>
    <cellStyle name="Normal 12 28 4" xfId="16282"/>
    <cellStyle name="Normal 12 28 5" xfId="16283"/>
    <cellStyle name="Normal 12 3" xfId="16284"/>
    <cellStyle name="Normal 12 3 10" xfId="16285"/>
    <cellStyle name="Normal 12 3 10 2" xfId="16286"/>
    <cellStyle name="Normal 12 3 10 3" xfId="16287"/>
    <cellStyle name="Normal 12 3 10 3 2" xfId="16288"/>
    <cellStyle name="Normal 12 3 10 3 3" xfId="16289"/>
    <cellStyle name="Normal 12 3 10 3 4" xfId="16290"/>
    <cellStyle name="Normal 12 3 10 3 5" xfId="16291"/>
    <cellStyle name="Normal 12 3 11" xfId="16292"/>
    <cellStyle name="Normal 12 3 11 2" xfId="16293"/>
    <cellStyle name="Normal 12 3 11 3" xfId="16294"/>
    <cellStyle name="Normal 12 3 11 3 2" xfId="16295"/>
    <cellStyle name="Normal 12 3 11 3 3" xfId="16296"/>
    <cellStyle name="Normal 12 3 11 3 4" xfId="16297"/>
    <cellStyle name="Normal 12 3 11 3 5" xfId="16298"/>
    <cellStyle name="Normal 12 3 12" xfId="16299"/>
    <cellStyle name="Normal 12 3 12 2" xfId="16300"/>
    <cellStyle name="Normal 12 3 12 3" xfId="16301"/>
    <cellStyle name="Normal 12 3 12 3 2" xfId="16302"/>
    <cellStyle name="Normal 12 3 12 3 3" xfId="16303"/>
    <cellStyle name="Normal 12 3 12 3 4" xfId="16304"/>
    <cellStyle name="Normal 12 3 12 3 5" xfId="16305"/>
    <cellStyle name="Normal 12 3 13" xfId="16306"/>
    <cellStyle name="Normal 12 3 14" xfId="16307"/>
    <cellStyle name="Normal 12 3 14 2" xfId="16308"/>
    <cellStyle name="Normal 12 3 14 3" xfId="16309"/>
    <cellStyle name="Normal 12 3 14 4" xfId="16310"/>
    <cellStyle name="Normal 12 3 14 5" xfId="16311"/>
    <cellStyle name="Normal 12 3 2" xfId="16312"/>
    <cellStyle name="Normal 12 3 2 2" xfId="16313"/>
    <cellStyle name="Normal 12 3 2 3" xfId="16314"/>
    <cellStyle name="Normal 12 3 2 3 2" xfId="16315"/>
    <cellStyle name="Normal 12 3 2 3 3" xfId="16316"/>
    <cellStyle name="Normal 12 3 2 3 4" xfId="16317"/>
    <cellStyle name="Normal 12 3 2 3 5" xfId="16318"/>
    <cellStyle name="Normal 12 3 3" xfId="16319"/>
    <cellStyle name="Normal 12 3 3 2" xfId="16320"/>
    <cellStyle name="Normal 12 3 3 3" xfId="16321"/>
    <cellStyle name="Normal 12 3 3 3 2" xfId="16322"/>
    <cellStyle name="Normal 12 3 3 3 3" xfId="16323"/>
    <cellStyle name="Normal 12 3 3 3 4" xfId="16324"/>
    <cellStyle name="Normal 12 3 3 3 5" xfId="16325"/>
    <cellStyle name="Normal 12 3 4" xfId="16326"/>
    <cellStyle name="Normal 12 3 4 2" xfId="16327"/>
    <cellStyle name="Normal 12 3 4 3" xfId="16328"/>
    <cellStyle name="Normal 12 3 4 3 2" xfId="16329"/>
    <cellStyle name="Normal 12 3 4 3 3" xfId="16330"/>
    <cellStyle name="Normal 12 3 4 3 4" xfId="16331"/>
    <cellStyle name="Normal 12 3 4 3 5" xfId="16332"/>
    <cellStyle name="Normal 12 3 5" xfId="16333"/>
    <cellStyle name="Normal 12 3 5 2" xfId="16334"/>
    <cellStyle name="Normal 12 3 5 3" xfId="16335"/>
    <cellStyle name="Normal 12 3 5 3 2" xfId="16336"/>
    <cellStyle name="Normal 12 3 5 3 3" xfId="16337"/>
    <cellStyle name="Normal 12 3 5 3 4" xfId="16338"/>
    <cellStyle name="Normal 12 3 5 3 5" xfId="16339"/>
    <cellStyle name="Normal 12 3 6" xfId="16340"/>
    <cellStyle name="Normal 12 3 6 2" xfId="16341"/>
    <cellStyle name="Normal 12 3 6 3" xfId="16342"/>
    <cellStyle name="Normal 12 3 6 3 2" xfId="16343"/>
    <cellStyle name="Normal 12 3 6 3 3" xfId="16344"/>
    <cellStyle name="Normal 12 3 6 3 4" xfId="16345"/>
    <cellStyle name="Normal 12 3 6 3 5" xfId="16346"/>
    <cellStyle name="Normal 12 3 7" xfId="16347"/>
    <cellStyle name="Normal 12 3 7 2" xfId="16348"/>
    <cellStyle name="Normal 12 3 7 3" xfId="16349"/>
    <cellStyle name="Normal 12 3 7 3 2" xfId="16350"/>
    <cellStyle name="Normal 12 3 7 3 3" xfId="16351"/>
    <cellStyle name="Normal 12 3 7 3 4" xfId="16352"/>
    <cellStyle name="Normal 12 3 7 3 5" xfId="16353"/>
    <cellStyle name="Normal 12 3 8" xfId="16354"/>
    <cellStyle name="Normal 12 3 8 2" xfId="16355"/>
    <cellStyle name="Normal 12 3 8 3" xfId="16356"/>
    <cellStyle name="Normal 12 3 8 3 2" xfId="16357"/>
    <cellStyle name="Normal 12 3 8 3 3" xfId="16358"/>
    <cellStyle name="Normal 12 3 8 3 4" xfId="16359"/>
    <cellStyle name="Normal 12 3 8 3 5" xfId="16360"/>
    <cellStyle name="Normal 12 3 9" xfId="16361"/>
    <cellStyle name="Normal 12 3 9 2" xfId="16362"/>
    <cellStyle name="Normal 12 3 9 3" xfId="16363"/>
    <cellStyle name="Normal 12 3 9 3 2" xfId="16364"/>
    <cellStyle name="Normal 12 3 9 3 3" xfId="16365"/>
    <cellStyle name="Normal 12 3 9 3 4" xfId="16366"/>
    <cellStyle name="Normal 12 3 9 3 5" xfId="16367"/>
    <cellStyle name="Normal 12 4" xfId="16368"/>
    <cellStyle name="Normal 12 4 10" xfId="16369"/>
    <cellStyle name="Normal 12 4 10 2" xfId="16370"/>
    <cellStyle name="Normal 12 4 10 3" xfId="16371"/>
    <cellStyle name="Normal 12 4 10 3 2" xfId="16372"/>
    <cellStyle name="Normal 12 4 10 3 3" xfId="16373"/>
    <cellStyle name="Normal 12 4 10 3 4" xfId="16374"/>
    <cellStyle name="Normal 12 4 10 3 5" xfId="16375"/>
    <cellStyle name="Normal 12 4 11" xfId="16376"/>
    <cellStyle name="Normal 12 4 11 2" xfId="16377"/>
    <cellStyle name="Normal 12 4 11 3" xfId="16378"/>
    <cellStyle name="Normal 12 4 11 3 2" xfId="16379"/>
    <cellStyle name="Normal 12 4 11 3 3" xfId="16380"/>
    <cellStyle name="Normal 12 4 11 3 4" xfId="16381"/>
    <cellStyle name="Normal 12 4 11 3 5" xfId="16382"/>
    <cellStyle name="Normal 12 4 12" xfId="16383"/>
    <cellStyle name="Normal 12 4 12 2" xfId="16384"/>
    <cellStyle name="Normal 12 4 12 3" xfId="16385"/>
    <cellStyle name="Normal 12 4 12 3 2" xfId="16386"/>
    <cellStyle name="Normal 12 4 12 3 3" xfId="16387"/>
    <cellStyle name="Normal 12 4 12 3 4" xfId="16388"/>
    <cellStyle name="Normal 12 4 12 3 5" xfId="16389"/>
    <cellStyle name="Normal 12 4 13" xfId="16390"/>
    <cellStyle name="Normal 12 4 14" xfId="16391"/>
    <cellStyle name="Normal 12 4 14 2" xfId="16392"/>
    <cellStyle name="Normal 12 4 14 3" xfId="16393"/>
    <cellStyle name="Normal 12 4 14 4" xfId="16394"/>
    <cellStyle name="Normal 12 4 14 5" xfId="16395"/>
    <cellStyle name="Normal 12 4 2" xfId="16396"/>
    <cellStyle name="Normal 12 4 2 2" xfId="16397"/>
    <cellStyle name="Normal 12 4 2 3" xfId="16398"/>
    <cellStyle name="Normal 12 4 2 3 2" xfId="16399"/>
    <cellStyle name="Normal 12 4 2 3 3" xfId="16400"/>
    <cellStyle name="Normal 12 4 2 3 4" xfId="16401"/>
    <cellStyle name="Normal 12 4 2 3 5" xfId="16402"/>
    <cellStyle name="Normal 12 4 3" xfId="16403"/>
    <cellStyle name="Normal 12 4 3 2" xfId="16404"/>
    <cellStyle name="Normal 12 4 3 3" xfId="16405"/>
    <cellStyle name="Normal 12 4 3 3 2" xfId="16406"/>
    <cellStyle name="Normal 12 4 3 3 3" xfId="16407"/>
    <cellStyle name="Normal 12 4 3 3 4" xfId="16408"/>
    <cellStyle name="Normal 12 4 3 3 5" xfId="16409"/>
    <cellStyle name="Normal 12 4 4" xfId="16410"/>
    <cellStyle name="Normal 12 4 4 2" xfId="16411"/>
    <cellStyle name="Normal 12 4 4 3" xfId="16412"/>
    <cellStyle name="Normal 12 4 4 3 2" xfId="16413"/>
    <cellStyle name="Normal 12 4 4 3 3" xfId="16414"/>
    <cellStyle name="Normal 12 4 4 3 4" xfId="16415"/>
    <cellStyle name="Normal 12 4 4 3 5" xfId="16416"/>
    <cellStyle name="Normal 12 4 5" xfId="16417"/>
    <cellStyle name="Normal 12 4 5 2" xfId="16418"/>
    <cellStyle name="Normal 12 4 5 3" xfId="16419"/>
    <cellStyle name="Normal 12 4 5 3 2" xfId="16420"/>
    <cellStyle name="Normal 12 4 5 3 3" xfId="16421"/>
    <cellStyle name="Normal 12 4 5 3 4" xfId="16422"/>
    <cellStyle name="Normal 12 4 5 3 5" xfId="16423"/>
    <cellStyle name="Normal 12 4 6" xfId="16424"/>
    <cellStyle name="Normal 12 4 6 2" xfId="16425"/>
    <cellStyle name="Normal 12 4 6 3" xfId="16426"/>
    <cellStyle name="Normal 12 4 6 3 2" xfId="16427"/>
    <cellStyle name="Normal 12 4 6 3 3" xfId="16428"/>
    <cellStyle name="Normal 12 4 6 3 4" xfId="16429"/>
    <cellStyle name="Normal 12 4 6 3 5" xfId="16430"/>
    <cellStyle name="Normal 12 4 7" xfId="16431"/>
    <cellStyle name="Normal 12 4 7 2" xfId="16432"/>
    <cellStyle name="Normal 12 4 7 3" xfId="16433"/>
    <cellStyle name="Normal 12 4 7 3 2" xfId="16434"/>
    <cellStyle name="Normal 12 4 7 3 3" xfId="16435"/>
    <cellStyle name="Normal 12 4 7 3 4" xfId="16436"/>
    <cellStyle name="Normal 12 4 7 3 5" xfId="16437"/>
    <cellStyle name="Normal 12 4 8" xfId="16438"/>
    <cellStyle name="Normal 12 4 8 2" xfId="16439"/>
    <cellStyle name="Normal 12 4 8 3" xfId="16440"/>
    <cellStyle name="Normal 12 4 8 3 2" xfId="16441"/>
    <cellStyle name="Normal 12 4 8 3 3" xfId="16442"/>
    <cellStyle name="Normal 12 4 8 3 4" xfId="16443"/>
    <cellStyle name="Normal 12 4 8 3 5" xfId="16444"/>
    <cellStyle name="Normal 12 4 9" xfId="16445"/>
    <cellStyle name="Normal 12 4 9 2" xfId="16446"/>
    <cellStyle name="Normal 12 4 9 3" xfId="16447"/>
    <cellStyle name="Normal 12 4 9 3 2" xfId="16448"/>
    <cellStyle name="Normal 12 4 9 3 3" xfId="16449"/>
    <cellStyle name="Normal 12 4 9 3 4" xfId="16450"/>
    <cellStyle name="Normal 12 4 9 3 5" xfId="16451"/>
    <cellStyle name="Normal 12 5" xfId="16452"/>
    <cellStyle name="Normal 12 5 10" xfId="16453"/>
    <cellStyle name="Normal 12 5 10 2" xfId="16454"/>
    <cellStyle name="Normal 12 5 10 3" xfId="16455"/>
    <cellStyle name="Normal 12 5 10 3 2" xfId="16456"/>
    <cellStyle name="Normal 12 5 10 3 3" xfId="16457"/>
    <cellStyle name="Normal 12 5 10 3 4" xfId="16458"/>
    <cellStyle name="Normal 12 5 10 3 5" xfId="16459"/>
    <cellStyle name="Normal 12 5 11" xfId="16460"/>
    <cellStyle name="Normal 12 5 11 2" xfId="16461"/>
    <cellStyle name="Normal 12 5 11 3" xfId="16462"/>
    <cellStyle name="Normal 12 5 11 3 2" xfId="16463"/>
    <cellStyle name="Normal 12 5 11 3 3" xfId="16464"/>
    <cellStyle name="Normal 12 5 11 3 4" xfId="16465"/>
    <cellStyle name="Normal 12 5 11 3 5" xfId="16466"/>
    <cellStyle name="Normal 12 5 12" xfId="16467"/>
    <cellStyle name="Normal 12 5 12 2" xfId="16468"/>
    <cellStyle name="Normal 12 5 12 3" xfId="16469"/>
    <cellStyle name="Normal 12 5 12 3 2" xfId="16470"/>
    <cellStyle name="Normal 12 5 12 3 3" xfId="16471"/>
    <cellStyle name="Normal 12 5 12 3 4" xfId="16472"/>
    <cellStyle name="Normal 12 5 12 3 5" xfId="16473"/>
    <cellStyle name="Normal 12 5 13" xfId="16474"/>
    <cellStyle name="Normal 12 5 14" xfId="16475"/>
    <cellStyle name="Normal 12 5 14 2" xfId="16476"/>
    <cellStyle name="Normal 12 5 14 3" xfId="16477"/>
    <cellStyle name="Normal 12 5 14 4" xfId="16478"/>
    <cellStyle name="Normal 12 5 14 5" xfId="16479"/>
    <cellStyle name="Normal 12 5 2" xfId="16480"/>
    <cellStyle name="Normal 12 5 2 2" xfId="16481"/>
    <cellStyle name="Normal 12 5 2 3" xfId="16482"/>
    <cellStyle name="Normal 12 5 2 3 2" xfId="16483"/>
    <cellStyle name="Normal 12 5 2 3 3" xfId="16484"/>
    <cellStyle name="Normal 12 5 2 3 4" xfId="16485"/>
    <cellStyle name="Normal 12 5 2 3 5" xfId="16486"/>
    <cellStyle name="Normal 12 5 3" xfId="16487"/>
    <cellStyle name="Normal 12 5 3 2" xfId="16488"/>
    <cellStyle name="Normal 12 5 3 3" xfId="16489"/>
    <cellStyle name="Normal 12 5 3 3 2" xfId="16490"/>
    <cellStyle name="Normal 12 5 3 3 3" xfId="16491"/>
    <cellStyle name="Normal 12 5 3 3 4" xfId="16492"/>
    <cellStyle name="Normal 12 5 3 3 5" xfId="16493"/>
    <cellStyle name="Normal 12 5 4" xfId="16494"/>
    <cellStyle name="Normal 12 5 4 2" xfId="16495"/>
    <cellStyle name="Normal 12 5 4 3" xfId="16496"/>
    <cellStyle name="Normal 12 5 4 3 2" xfId="16497"/>
    <cellStyle name="Normal 12 5 4 3 3" xfId="16498"/>
    <cellStyle name="Normal 12 5 4 3 4" xfId="16499"/>
    <cellStyle name="Normal 12 5 4 3 5" xfId="16500"/>
    <cellStyle name="Normal 12 5 5" xfId="16501"/>
    <cellStyle name="Normal 12 5 5 2" xfId="16502"/>
    <cellStyle name="Normal 12 5 5 3" xfId="16503"/>
    <cellStyle name="Normal 12 5 5 3 2" xfId="16504"/>
    <cellStyle name="Normal 12 5 5 3 3" xfId="16505"/>
    <cellStyle name="Normal 12 5 5 3 4" xfId="16506"/>
    <cellStyle name="Normal 12 5 5 3 5" xfId="16507"/>
    <cellStyle name="Normal 12 5 6" xfId="16508"/>
    <cellStyle name="Normal 12 5 6 2" xfId="16509"/>
    <cellStyle name="Normal 12 5 6 3" xfId="16510"/>
    <cellStyle name="Normal 12 5 6 3 2" xfId="16511"/>
    <cellStyle name="Normal 12 5 6 3 3" xfId="16512"/>
    <cellStyle name="Normal 12 5 6 3 4" xfId="16513"/>
    <cellStyle name="Normal 12 5 6 3 5" xfId="16514"/>
    <cellStyle name="Normal 12 5 7" xfId="16515"/>
    <cellStyle name="Normal 12 5 7 2" xfId="16516"/>
    <cellStyle name="Normal 12 5 7 3" xfId="16517"/>
    <cellStyle name="Normal 12 5 7 3 2" xfId="16518"/>
    <cellStyle name="Normal 12 5 7 3 3" xfId="16519"/>
    <cellStyle name="Normal 12 5 7 3 4" xfId="16520"/>
    <cellStyle name="Normal 12 5 7 3 5" xfId="16521"/>
    <cellStyle name="Normal 12 5 8" xfId="16522"/>
    <cellStyle name="Normal 12 5 8 2" xfId="16523"/>
    <cellStyle name="Normal 12 5 8 3" xfId="16524"/>
    <cellStyle name="Normal 12 5 8 3 2" xfId="16525"/>
    <cellStyle name="Normal 12 5 8 3 3" xfId="16526"/>
    <cellStyle name="Normal 12 5 8 3 4" xfId="16527"/>
    <cellStyle name="Normal 12 5 8 3 5" xfId="16528"/>
    <cellStyle name="Normal 12 5 9" xfId="16529"/>
    <cellStyle name="Normal 12 5 9 2" xfId="16530"/>
    <cellStyle name="Normal 12 5 9 3" xfId="16531"/>
    <cellStyle name="Normal 12 5 9 3 2" xfId="16532"/>
    <cellStyle name="Normal 12 5 9 3 3" xfId="16533"/>
    <cellStyle name="Normal 12 5 9 3 4" xfId="16534"/>
    <cellStyle name="Normal 12 5 9 3 5" xfId="16535"/>
    <cellStyle name="Normal 12 6" xfId="16536"/>
    <cellStyle name="Normal 12 6 10" xfId="16537"/>
    <cellStyle name="Normal 12 6 10 2" xfId="16538"/>
    <cellStyle name="Normal 12 6 10 3" xfId="16539"/>
    <cellStyle name="Normal 12 6 10 3 2" xfId="16540"/>
    <cellStyle name="Normal 12 6 10 3 3" xfId="16541"/>
    <cellStyle name="Normal 12 6 10 3 4" xfId="16542"/>
    <cellStyle name="Normal 12 6 10 3 5" xfId="16543"/>
    <cellStyle name="Normal 12 6 11" xfId="16544"/>
    <cellStyle name="Normal 12 6 11 2" xfId="16545"/>
    <cellStyle name="Normal 12 6 11 3" xfId="16546"/>
    <cellStyle name="Normal 12 6 11 3 2" xfId="16547"/>
    <cellStyle name="Normal 12 6 11 3 3" xfId="16548"/>
    <cellStyle name="Normal 12 6 11 3 4" xfId="16549"/>
    <cellStyle name="Normal 12 6 11 3 5" xfId="16550"/>
    <cellStyle name="Normal 12 6 12" xfId="16551"/>
    <cellStyle name="Normal 12 6 12 2" xfId="16552"/>
    <cellStyle name="Normal 12 6 12 3" xfId="16553"/>
    <cellStyle name="Normal 12 6 12 3 2" xfId="16554"/>
    <cellStyle name="Normal 12 6 12 3 3" xfId="16555"/>
    <cellStyle name="Normal 12 6 12 3 4" xfId="16556"/>
    <cellStyle name="Normal 12 6 12 3 5" xfId="16557"/>
    <cellStyle name="Normal 12 6 13" xfId="16558"/>
    <cellStyle name="Normal 12 6 14" xfId="16559"/>
    <cellStyle name="Normal 12 6 14 2" xfId="16560"/>
    <cellStyle name="Normal 12 6 14 3" xfId="16561"/>
    <cellStyle name="Normal 12 6 14 4" xfId="16562"/>
    <cellStyle name="Normal 12 6 14 5" xfId="16563"/>
    <cellStyle name="Normal 12 6 2" xfId="16564"/>
    <cellStyle name="Normal 12 6 2 2" xfId="16565"/>
    <cellStyle name="Normal 12 6 2 3" xfId="16566"/>
    <cellStyle name="Normal 12 6 2 3 2" xfId="16567"/>
    <cellStyle name="Normal 12 6 2 3 3" xfId="16568"/>
    <cellStyle name="Normal 12 6 2 3 4" xfId="16569"/>
    <cellStyle name="Normal 12 6 2 3 5" xfId="16570"/>
    <cellStyle name="Normal 12 6 3" xfId="16571"/>
    <cellStyle name="Normal 12 6 3 2" xfId="16572"/>
    <cellStyle name="Normal 12 6 3 3" xfId="16573"/>
    <cellStyle name="Normal 12 6 3 3 2" xfId="16574"/>
    <cellStyle name="Normal 12 6 3 3 3" xfId="16575"/>
    <cellStyle name="Normal 12 6 3 3 4" xfId="16576"/>
    <cellStyle name="Normal 12 6 3 3 5" xfId="16577"/>
    <cellStyle name="Normal 12 6 4" xfId="16578"/>
    <cellStyle name="Normal 12 6 4 2" xfId="16579"/>
    <cellStyle name="Normal 12 6 4 3" xfId="16580"/>
    <cellStyle name="Normal 12 6 4 3 2" xfId="16581"/>
    <cellStyle name="Normal 12 6 4 3 3" xfId="16582"/>
    <cellStyle name="Normal 12 6 4 3 4" xfId="16583"/>
    <cellStyle name="Normal 12 6 4 3 5" xfId="16584"/>
    <cellStyle name="Normal 12 6 5" xfId="16585"/>
    <cellStyle name="Normal 12 6 5 2" xfId="16586"/>
    <cellStyle name="Normal 12 6 5 3" xfId="16587"/>
    <cellStyle name="Normal 12 6 5 3 2" xfId="16588"/>
    <cellStyle name="Normal 12 6 5 3 3" xfId="16589"/>
    <cellStyle name="Normal 12 6 5 3 4" xfId="16590"/>
    <cellStyle name="Normal 12 6 5 3 5" xfId="16591"/>
    <cellStyle name="Normal 12 6 6" xfId="16592"/>
    <cellStyle name="Normal 12 6 6 2" xfId="16593"/>
    <cellStyle name="Normal 12 6 6 3" xfId="16594"/>
    <cellStyle name="Normal 12 6 6 3 2" xfId="16595"/>
    <cellStyle name="Normal 12 6 6 3 3" xfId="16596"/>
    <cellStyle name="Normal 12 6 6 3 4" xfId="16597"/>
    <cellStyle name="Normal 12 6 6 3 5" xfId="16598"/>
    <cellStyle name="Normal 12 6 7" xfId="16599"/>
    <cellStyle name="Normal 12 6 7 2" xfId="16600"/>
    <cellStyle name="Normal 12 6 7 3" xfId="16601"/>
    <cellStyle name="Normal 12 6 7 3 2" xfId="16602"/>
    <cellStyle name="Normal 12 6 7 3 3" xfId="16603"/>
    <cellStyle name="Normal 12 6 7 3 4" xfId="16604"/>
    <cellStyle name="Normal 12 6 7 3 5" xfId="16605"/>
    <cellStyle name="Normal 12 6 8" xfId="16606"/>
    <cellStyle name="Normal 12 6 8 2" xfId="16607"/>
    <cellStyle name="Normal 12 6 8 3" xfId="16608"/>
    <cellStyle name="Normal 12 6 8 3 2" xfId="16609"/>
    <cellStyle name="Normal 12 6 8 3 3" xfId="16610"/>
    <cellStyle name="Normal 12 6 8 3 4" xfId="16611"/>
    <cellStyle name="Normal 12 6 8 3 5" xfId="16612"/>
    <cellStyle name="Normal 12 6 9" xfId="16613"/>
    <cellStyle name="Normal 12 6 9 2" xfId="16614"/>
    <cellStyle name="Normal 12 6 9 3" xfId="16615"/>
    <cellStyle name="Normal 12 6 9 3 2" xfId="16616"/>
    <cellStyle name="Normal 12 6 9 3 3" xfId="16617"/>
    <cellStyle name="Normal 12 6 9 3 4" xfId="16618"/>
    <cellStyle name="Normal 12 6 9 3 5" xfId="16619"/>
    <cellStyle name="Normal 12 7" xfId="16620"/>
    <cellStyle name="Normal 12 7 2" xfId="16621"/>
    <cellStyle name="Normal 12 7 3" xfId="16622"/>
    <cellStyle name="Normal 12 7 3 2" xfId="16623"/>
    <cellStyle name="Normal 12 7 3 3" xfId="16624"/>
    <cellStyle name="Normal 12 7 3 4" xfId="16625"/>
    <cellStyle name="Normal 12 7 3 5" xfId="16626"/>
    <cellStyle name="Normal 12 8" xfId="16627"/>
    <cellStyle name="Normal 12 8 2" xfId="16628"/>
    <cellStyle name="Normal 12 8 3" xfId="16629"/>
    <cellStyle name="Normal 12 8 3 2" xfId="16630"/>
    <cellStyle name="Normal 12 8 3 3" xfId="16631"/>
    <cellStyle name="Normal 12 8 3 4" xfId="16632"/>
    <cellStyle name="Normal 12 8 3 5" xfId="16633"/>
    <cellStyle name="Normal 12 9" xfId="16634"/>
    <cellStyle name="Normal 12 9 2" xfId="16635"/>
    <cellStyle name="Normal 12 9 3" xfId="16636"/>
    <cellStyle name="Normal 12 9 3 2" xfId="16637"/>
    <cellStyle name="Normal 12 9 3 3" xfId="16638"/>
    <cellStyle name="Normal 12 9 3 4" xfId="16639"/>
    <cellStyle name="Normal 12 9 3 5" xfId="16640"/>
    <cellStyle name="Normal 120" xfId="16641"/>
    <cellStyle name="Normal 120 2" xfId="16642"/>
    <cellStyle name="Normal 120 3" xfId="16643"/>
    <cellStyle name="Normal 120 4" xfId="16644"/>
    <cellStyle name="Normal 120 5" xfId="16645"/>
    <cellStyle name="Normal 121" xfId="16646"/>
    <cellStyle name="Normal 121 2" xfId="16647"/>
    <cellStyle name="Normal 121 3" xfId="16648"/>
    <cellStyle name="Normal 121 4" xfId="16649"/>
    <cellStyle name="Normal 121 5" xfId="16650"/>
    <cellStyle name="Normal 122" xfId="16651"/>
    <cellStyle name="Normal 122 2" xfId="16652"/>
    <cellStyle name="Normal 122 3" xfId="16653"/>
    <cellStyle name="Normal 122 4" xfId="16654"/>
    <cellStyle name="Normal 122 5" xfId="16655"/>
    <cellStyle name="Normal 123" xfId="16656"/>
    <cellStyle name="Normal 123 2" xfId="16657"/>
    <cellStyle name="Normal 123 3" xfId="16658"/>
    <cellStyle name="Normal 123 4" xfId="16659"/>
    <cellStyle name="Normal 123 5" xfId="16660"/>
    <cellStyle name="Normal 124" xfId="16661"/>
    <cellStyle name="Normal 124 2" xfId="16662"/>
    <cellStyle name="Normal 124 3" xfId="16663"/>
    <cellStyle name="Normal 124 4" xfId="16664"/>
    <cellStyle name="Normal 124 5" xfId="16665"/>
    <cellStyle name="Normal 125" xfId="16666"/>
    <cellStyle name="Normal 126" xfId="16667"/>
    <cellStyle name="Normal 127" xfId="16668"/>
    <cellStyle name="Normal 128" xfId="16669"/>
    <cellStyle name="Normal 13" xfId="16670"/>
    <cellStyle name="Normal 13 10" xfId="16671"/>
    <cellStyle name="Normal 13 10 2" xfId="16672"/>
    <cellStyle name="Normal 13 10 3" xfId="16673"/>
    <cellStyle name="Normal 13 10 3 2" xfId="16674"/>
    <cellStyle name="Normal 13 10 3 3" xfId="16675"/>
    <cellStyle name="Normal 13 10 3 4" xfId="16676"/>
    <cellStyle name="Normal 13 10 3 5" xfId="16677"/>
    <cellStyle name="Normal 13 11" xfId="16678"/>
    <cellStyle name="Normal 13 11 2" xfId="16679"/>
    <cellStyle name="Normal 13 11 3" xfId="16680"/>
    <cellStyle name="Normal 13 11 3 2" xfId="16681"/>
    <cellStyle name="Normal 13 11 3 3" xfId="16682"/>
    <cellStyle name="Normal 13 11 3 4" xfId="16683"/>
    <cellStyle name="Normal 13 11 3 5" xfId="16684"/>
    <cellStyle name="Normal 13 12" xfId="16685"/>
    <cellStyle name="Normal 13 12 2" xfId="16686"/>
    <cellStyle name="Normal 13 12 3" xfId="16687"/>
    <cellStyle name="Normal 13 12 3 2" xfId="16688"/>
    <cellStyle name="Normal 13 12 3 3" xfId="16689"/>
    <cellStyle name="Normal 13 12 3 4" xfId="16690"/>
    <cellStyle name="Normal 13 12 3 5" xfId="16691"/>
    <cellStyle name="Normal 13 13" xfId="16692"/>
    <cellStyle name="Normal 13 13 2" xfId="16693"/>
    <cellStyle name="Normal 13 13 3" xfId="16694"/>
    <cellStyle name="Normal 13 13 3 2" xfId="16695"/>
    <cellStyle name="Normal 13 13 3 3" xfId="16696"/>
    <cellStyle name="Normal 13 13 3 4" xfId="16697"/>
    <cellStyle name="Normal 13 13 3 5" xfId="16698"/>
    <cellStyle name="Normal 13 14" xfId="16699"/>
    <cellStyle name="Normal 13 14 2" xfId="16700"/>
    <cellStyle name="Normal 13 14 3" xfId="16701"/>
    <cellStyle name="Normal 13 14 3 2" xfId="16702"/>
    <cellStyle name="Normal 13 14 3 3" xfId="16703"/>
    <cellStyle name="Normal 13 14 3 4" xfId="16704"/>
    <cellStyle name="Normal 13 14 3 5" xfId="16705"/>
    <cellStyle name="Normal 13 15" xfId="16706"/>
    <cellStyle name="Normal 13 15 2" xfId="16707"/>
    <cellStyle name="Normal 13 15 3" xfId="16708"/>
    <cellStyle name="Normal 13 15 3 2" xfId="16709"/>
    <cellStyle name="Normal 13 15 3 3" xfId="16710"/>
    <cellStyle name="Normal 13 15 3 4" xfId="16711"/>
    <cellStyle name="Normal 13 15 3 5" xfId="16712"/>
    <cellStyle name="Normal 13 16" xfId="16713"/>
    <cellStyle name="Normal 13 16 2" xfId="16714"/>
    <cellStyle name="Normal 13 16 3" xfId="16715"/>
    <cellStyle name="Normal 13 16 3 2" xfId="16716"/>
    <cellStyle name="Normal 13 16 3 3" xfId="16717"/>
    <cellStyle name="Normal 13 16 3 4" xfId="16718"/>
    <cellStyle name="Normal 13 16 3 5" xfId="16719"/>
    <cellStyle name="Normal 13 17" xfId="16720"/>
    <cellStyle name="Normal 13 17 2" xfId="16721"/>
    <cellStyle name="Normal 13 17 3" xfId="16722"/>
    <cellStyle name="Normal 13 17 3 2" xfId="16723"/>
    <cellStyle name="Normal 13 17 3 3" xfId="16724"/>
    <cellStyle name="Normal 13 17 3 4" xfId="16725"/>
    <cellStyle name="Normal 13 17 3 5" xfId="16726"/>
    <cellStyle name="Normal 13 18" xfId="16727"/>
    <cellStyle name="Normal 13 18 2" xfId="16728"/>
    <cellStyle name="Normal 13 18 3" xfId="16729"/>
    <cellStyle name="Normal 13 18 3 2" xfId="16730"/>
    <cellStyle name="Normal 13 18 3 3" xfId="16731"/>
    <cellStyle name="Normal 13 18 3 4" xfId="16732"/>
    <cellStyle name="Normal 13 18 3 5" xfId="16733"/>
    <cellStyle name="Normal 13 19" xfId="16734"/>
    <cellStyle name="Normal 13 19 2" xfId="16735"/>
    <cellStyle name="Normal 13 19 3" xfId="16736"/>
    <cellStyle name="Normal 13 19 3 2" xfId="16737"/>
    <cellStyle name="Normal 13 19 3 3" xfId="16738"/>
    <cellStyle name="Normal 13 19 3 4" xfId="16739"/>
    <cellStyle name="Normal 13 19 3 5" xfId="16740"/>
    <cellStyle name="Normal 13 2" xfId="16741"/>
    <cellStyle name="Normal 13 2 10" xfId="16742"/>
    <cellStyle name="Normal 13 2 10 2" xfId="16743"/>
    <cellStyle name="Normal 13 2 10 3" xfId="16744"/>
    <cellStyle name="Normal 13 2 10 3 2" xfId="16745"/>
    <cellStyle name="Normal 13 2 10 3 3" xfId="16746"/>
    <cellStyle name="Normal 13 2 10 3 4" xfId="16747"/>
    <cellStyle name="Normal 13 2 10 3 5" xfId="16748"/>
    <cellStyle name="Normal 13 2 11" xfId="16749"/>
    <cellStyle name="Normal 13 2 11 2" xfId="16750"/>
    <cellStyle name="Normal 13 2 11 3" xfId="16751"/>
    <cellStyle name="Normal 13 2 11 3 2" xfId="16752"/>
    <cellStyle name="Normal 13 2 11 3 3" xfId="16753"/>
    <cellStyle name="Normal 13 2 11 3 4" xfId="16754"/>
    <cellStyle name="Normal 13 2 11 3 5" xfId="16755"/>
    <cellStyle name="Normal 13 2 12" xfId="16756"/>
    <cellStyle name="Normal 13 2 12 2" xfId="16757"/>
    <cellStyle name="Normal 13 2 12 3" xfId="16758"/>
    <cellStyle name="Normal 13 2 12 3 2" xfId="16759"/>
    <cellStyle name="Normal 13 2 12 3 3" xfId="16760"/>
    <cellStyle name="Normal 13 2 12 3 4" xfId="16761"/>
    <cellStyle name="Normal 13 2 12 3 5" xfId="16762"/>
    <cellStyle name="Normal 13 2 13" xfId="16763"/>
    <cellStyle name="Normal 13 2 14" xfId="16764"/>
    <cellStyle name="Normal 13 2 14 2" xfId="16765"/>
    <cellStyle name="Normal 13 2 14 3" xfId="16766"/>
    <cellStyle name="Normal 13 2 14 4" xfId="16767"/>
    <cellStyle name="Normal 13 2 14 5" xfId="16768"/>
    <cellStyle name="Normal 13 2 2" xfId="16769"/>
    <cellStyle name="Normal 13 2 2 2" xfId="16770"/>
    <cellStyle name="Normal 13 2 2 3" xfId="16771"/>
    <cellStyle name="Normal 13 2 2 3 2" xfId="16772"/>
    <cellStyle name="Normal 13 2 2 3 3" xfId="16773"/>
    <cellStyle name="Normal 13 2 2 3 4" xfId="16774"/>
    <cellStyle name="Normal 13 2 2 3 5" xfId="16775"/>
    <cellStyle name="Normal 13 2 3" xfId="16776"/>
    <cellStyle name="Normal 13 2 3 2" xfId="16777"/>
    <cellStyle name="Normal 13 2 3 3" xfId="16778"/>
    <cellStyle name="Normal 13 2 3 3 2" xfId="16779"/>
    <cellStyle name="Normal 13 2 3 3 3" xfId="16780"/>
    <cellStyle name="Normal 13 2 3 3 4" xfId="16781"/>
    <cellStyle name="Normal 13 2 3 3 5" xfId="16782"/>
    <cellStyle name="Normal 13 2 4" xfId="16783"/>
    <cellStyle name="Normal 13 2 4 2" xfId="16784"/>
    <cellStyle name="Normal 13 2 4 3" xfId="16785"/>
    <cellStyle name="Normal 13 2 4 3 2" xfId="16786"/>
    <cellStyle name="Normal 13 2 4 3 3" xfId="16787"/>
    <cellStyle name="Normal 13 2 4 3 4" xfId="16788"/>
    <cellStyle name="Normal 13 2 4 3 5" xfId="16789"/>
    <cellStyle name="Normal 13 2 5" xfId="16790"/>
    <cellStyle name="Normal 13 2 5 2" xfId="16791"/>
    <cellStyle name="Normal 13 2 5 3" xfId="16792"/>
    <cellStyle name="Normal 13 2 5 3 2" xfId="16793"/>
    <cellStyle name="Normal 13 2 5 3 3" xfId="16794"/>
    <cellStyle name="Normal 13 2 5 3 4" xfId="16795"/>
    <cellStyle name="Normal 13 2 5 3 5" xfId="16796"/>
    <cellStyle name="Normal 13 2 6" xfId="16797"/>
    <cellStyle name="Normal 13 2 6 2" xfId="16798"/>
    <cellStyle name="Normal 13 2 6 3" xfId="16799"/>
    <cellStyle name="Normal 13 2 6 3 2" xfId="16800"/>
    <cellStyle name="Normal 13 2 6 3 3" xfId="16801"/>
    <cellStyle name="Normal 13 2 6 3 4" xfId="16802"/>
    <cellStyle name="Normal 13 2 6 3 5" xfId="16803"/>
    <cellStyle name="Normal 13 2 7" xfId="16804"/>
    <cellStyle name="Normal 13 2 7 2" xfId="16805"/>
    <cellStyle name="Normal 13 2 7 3" xfId="16806"/>
    <cellStyle name="Normal 13 2 7 3 2" xfId="16807"/>
    <cellStyle name="Normal 13 2 7 3 3" xfId="16808"/>
    <cellStyle name="Normal 13 2 7 3 4" xfId="16809"/>
    <cellStyle name="Normal 13 2 7 3 5" xfId="16810"/>
    <cellStyle name="Normal 13 2 8" xfId="16811"/>
    <cellStyle name="Normal 13 2 8 2" xfId="16812"/>
    <cellStyle name="Normal 13 2 8 3" xfId="16813"/>
    <cellStyle name="Normal 13 2 8 3 2" xfId="16814"/>
    <cellStyle name="Normal 13 2 8 3 3" xfId="16815"/>
    <cellStyle name="Normal 13 2 8 3 4" xfId="16816"/>
    <cellStyle name="Normal 13 2 8 3 5" xfId="16817"/>
    <cellStyle name="Normal 13 2 9" xfId="16818"/>
    <cellStyle name="Normal 13 2 9 2" xfId="16819"/>
    <cellStyle name="Normal 13 2 9 3" xfId="16820"/>
    <cellStyle name="Normal 13 2 9 3 2" xfId="16821"/>
    <cellStyle name="Normal 13 2 9 3 3" xfId="16822"/>
    <cellStyle name="Normal 13 2 9 3 4" xfId="16823"/>
    <cellStyle name="Normal 13 2 9 3 5" xfId="16824"/>
    <cellStyle name="Normal 13 20" xfId="16825"/>
    <cellStyle name="Normal 13 20 2" xfId="16826"/>
    <cellStyle name="Normal 13 20 3" xfId="16827"/>
    <cellStyle name="Normal 13 20 3 2" xfId="16828"/>
    <cellStyle name="Normal 13 20 3 3" xfId="16829"/>
    <cellStyle name="Normal 13 20 3 4" xfId="16830"/>
    <cellStyle name="Normal 13 20 3 5" xfId="16831"/>
    <cellStyle name="Normal 13 21" xfId="16832"/>
    <cellStyle name="Normal 13 21 2" xfId="16833"/>
    <cellStyle name="Normal 13 21 3" xfId="16834"/>
    <cellStyle name="Normal 13 21 3 2" xfId="16835"/>
    <cellStyle name="Normal 13 21 3 3" xfId="16836"/>
    <cellStyle name="Normal 13 21 3 4" xfId="16837"/>
    <cellStyle name="Normal 13 21 3 5" xfId="16838"/>
    <cellStyle name="Normal 13 22" xfId="16839"/>
    <cellStyle name="Normal 13 22 2" xfId="16840"/>
    <cellStyle name="Normal 13 22 3" xfId="16841"/>
    <cellStyle name="Normal 13 22 3 2" xfId="16842"/>
    <cellStyle name="Normal 13 22 3 3" xfId="16843"/>
    <cellStyle name="Normal 13 22 3 4" xfId="16844"/>
    <cellStyle name="Normal 13 22 3 5" xfId="16845"/>
    <cellStyle name="Normal 13 23" xfId="16846"/>
    <cellStyle name="Normal 13 23 2" xfId="16847"/>
    <cellStyle name="Normal 13 23 3" xfId="16848"/>
    <cellStyle name="Normal 13 23 3 2" xfId="16849"/>
    <cellStyle name="Normal 13 23 3 3" xfId="16850"/>
    <cellStyle name="Normal 13 23 3 4" xfId="16851"/>
    <cellStyle name="Normal 13 23 3 5" xfId="16852"/>
    <cellStyle name="Normal 13 24" xfId="16853"/>
    <cellStyle name="Normal 13 24 2" xfId="16854"/>
    <cellStyle name="Normal 13 24 3" xfId="16855"/>
    <cellStyle name="Normal 13 24 3 2" xfId="16856"/>
    <cellStyle name="Normal 13 24 3 3" xfId="16857"/>
    <cellStyle name="Normal 13 24 3 4" xfId="16858"/>
    <cellStyle name="Normal 13 24 3 5" xfId="16859"/>
    <cellStyle name="Normal 13 25" xfId="16860"/>
    <cellStyle name="Normal 13 25 2" xfId="16861"/>
    <cellStyle name="Normal 13 25 3" xfId="16862"/>
    <cellStyle name="Normal 13 25 3 2" xfId="16863"/>
    <cellStyle name="Normal 13 25 3 3" xfId="16864"/>
    <cellStyle name="Normal 13 25 3 4" xfId="16865"/>
    <cellStyle name="Normal 13 25 3 5" xfId="16866"/>
    <cellStyle name="Normal 13 26" xfId="16867"/>
    <cellStyle name="Normal 13 26 2" xfId="16868"/>
    <cellStyle name="Normal 13 26 3" xfId="16869"/>
    <cellStyle name="Normal 13 26 3 2" xfId="16870"/>
    <cellStyle name="Normal 13 26 3 3" xfId="16871"/>
    <cellStyle name="Normal 13 26 3 4" xfId="16872"/>
    <cellStyle name="Normal 13 26 3 5" xfId="16873"/>
    <cellStyle name="Normal 13 27" xfId="16874"/>
    <cellStyle name="Normal 13 28" xfId="16875"/>
    <cellStyle name="Normal 13 28 2" xfId="16876"/>
    <cellStyle name="Normal 13 28 3" xfId="16877"/>
    <cellStyle name="Normal 13 28 4" xfId="16878"/>
    <cellStyle name="Normal 13 28 5" xfId="16879"/>
    <cellStyle name="Normal 13 3" xfId="16880"/>
    <cellStyle name="Normal 13 3 10" xfId="16881"/>
    <cellStyle name="Normal 13 3 10 2" xfId="16882"/>
    <cellStyle name="Normal 13 3 10 3" xfId="16883"/>
    <cellStyle name="Normal 13 3 10 3 2" xfId="16884"/>
    <cellStyle name="Normal 13 3 10 3 3" xfId="16885"/>
    <cellStyle name="Normal 13 3 10 3 4" xfId="16886"/>
    <cellStyle name="Normal 13 3 10 3 5" xfId="16887"/>
    <cellStyle name="Normal 13 3 11" xfId="16888"/>
    <cellStyle name="Normal 13 3 11 2" xfId="16889"/>
    <cellStyle name="Normal 13 3 11 3" xfId="16890"/>
    <cellStyle name="Normal 13 3 11 3 2" xfId="16891"/>
    <cellStyle name="Normal 13 3 11 3 3" xfId="16892"/>
    <cellStyle name="Normal 13 3 11 3 4" xfId="16893"/>
    <cellStyle name="Normal 13 3 11 3 5" xfId="16894"/>
    <cellStyle name="Normal 13 3 12" xfId="16895"/>
    <cellStyle name="Normal 13 3 12 2" xfId="16896"/>
    <cellStyle name="Normal 13 3 12 3" xfId="16897"/>
    <cellStyle name="Normal 13 3 12 3 2" xfId="16898"/>
    <cellStyle name="Normal 13 3 12 3 3" xfId="16899"/>
    <cellStyle name="Normal 13 3 12 3 4" xfId="16900"/>
    <cellStyle name="Normal 13 3 12 3 5" xfId="16901"/>
    <cellStyle name="Normal 13 3 13" xfId="16902"/>
    <cellStyle name="Normal 13 3 14" xfId="16903"/>
    <cellStyle name="Normal 13 3 14 2" xfId="16904"/>
    <cellStyle name="Normal 13 3 14 3" xfId="16905"/>
    <cellStyle name="Normal 13 3 14 4" xfId="16906"/>
    <cellStyle name="Normal 13 3 14 5" xfId="16907"/>
    <cellStyle name="Normal 13 3 2" xfId="16908"/>
    <cellStyle name="Normal 13 3 2 2" xfId="16909"/>
    <cellStyle name="Normal 13 3 2 3" xfId="16910"/>
    <cellStyle name="Normal 13 3 2 3 2" xfId="16911"/>
    <cellStyle name="Normal 13 3 2 3 3" xfId="16912"/>
    <cellStyle name="Normal 13 3 2 3 4" xfId="16913"/>
    <cellStyle name="Normal 13 3 2 3 5" xfId="16914"/>
    <cellStyle name="Normal 13 3 3" xfId="16915"/>
    <cellStyle name="Normal 13 3 3 2" xfId="16916"/>
    <cellStyle name="Normal 13 3 3 3" xfId="16917"/>
    <cellStyle name="Normal 13 3 3 3 2" xfId="16918"/>
    <cellStyle name="Normal 13 3 3 3 3" xfId="16919"/>
    <cellStyle name="Normal 13 3 3 3 4" xfId="16920"/>
    <cellStyle name="Normal 13 3 3 3 5" xfId="16921"/>
    <cellStyle name="Normal 13 3 4" xfId="16922"/>
    <cellStyle name="Normal 13 3 4 2" xfId="16923"/>
    <cellStyle name="Normal 13 3 4 3" xfId="16924"/>
    <cellStyle name="Normal 13 3 4 3 2" xfId="16925"/>
    <cellStyle name="Normal 13 3 4 3 3" xfId="16926"/>
    <cellStyle name="Normal 13 3 4 3 4" xfId="16927"/>
    <cellStyle name="Normal 13 3 4 3 5" xfId="16928"/>
    <cellStyle name="Normal 13 3 5" xfId="16929"/>
    <cellStyle name="Normal 13 3 5 2" xfId="16930"/>
    <cellStyle name="Normal 13 3 5 3" xfId="16931"/>
    <cellStyle name="Normal 13 3 5 3 2" xfId="16932"/>
    <cellStyle name="Normal 13 3 5 3 3" xfId="16933"/>
    <cellStyle name="Normal 13 3 5 3 4" xfId="16934"/>
    <cellStyle name="Normal 13 3 5 3 5" xfId="16935"/>
    <cellStyle name="Normal 13 3 6" xfId="16936"/>
    <cellStyle name="Normal 13 3 6 2" xfId="16937"/>
    <cellStyle name="Normal 13 3 6 3" xfId="16938"/>
    <cellStyle name="Normal 13 3 6 3 2" xfId="16939"/>
    <cellStyle name="Normal 13 3 6 3 3" xfId="16940"/>
    <cellStyle name="Normal 13 3 6 3 4" xfId="16941"/>
    <cellStyle name="Normal 13 3 6 3 5" xfId="16942"/>
    <cellStyle name="Normal 13 3 7" xfId="16943"/>
    <cellStyle name="Normal 13 3 7 2" xfId="16944"/>
    <cellStyle name="Normal 13 3 7 3" xfId="16945"/>
    <cellStyle name="Normal 13 3 7 3 2" xfId="16946"/>
    <cellStyle name="Normal 13 3 7 3 3" xfId="16947"/>
    <cellStyle name="Normal 13 3 7 3 4" xfId="16948"/>
    <cellStyle name="Normal 13 3 7 3 5" xfId="16949"/>
    <cellStyle name="Normal 13 3 8" xfId="16950"/>
    <cellStyle name="Normal 13 3 8 2" xfId="16951"/>
    <cellStyle name="Normal 13 3 8 3" xfId="16952"/>
    <cellStyle name="Normal 13 3 8 3 2" xfId="16953"/>
    <cellStyle name="Normal 13 3 8 3 3" xfId="16954"/>
    <cellStyle name="Normal 13 3 8 3 4" xfId="16955"/>
    <cellStyle name="Normal 13 3 8 3 5" xfId="16956"/>
    <cellStyle name="Normal 13 3 9" xfId="16957"/>
    <cellStyle name="Normal 13 3 9 2" xfId="16958"/>
    <cellStyle name="Normal 13 3 9 3" xfId="16959"/>
    <cellStyle name="Normal 13 3 9 3 2" xfId="16960"/>
    <cellStyle name="Normal 13 3 9 3 3" xfId="16961"/>
    <cellStyle name="Normal 13 3 9 3 4" xfId="16962"/>
    <cellStyle name="Normal 13 3 9 3 5" xfId="16963"/>
    <cellStyle name="Normal 13 4" xfId="16964"/>
    <cellStyle name="Normal 13 4 10" xfId="16965"/>
    <cellStyle name="Normal 13 4 10 2" xfId="16966"/>
    <cellStyle name="Normal 13 4 10 3" xfId="16967"/>
    <cellStyle name="Normal 13 4 10 3 2" xfId="16968"/>
    <cellStyle name="Normal 13 4 10 3 3" xfId="16969"/>
    <cellStyle name="Normal 13 4 10 3 4" xfId="16970"/>
    <cellStyle name="Normal 13 4 10 3 5" xfId="16971"/>
    <cellStyle name="Normal 13 4 11" xfId="16972"/>
    <cellStyle name="Normal 13 4 11 2" xfId="16973"/>
    <cellStyle name="Normal 13 4 11 3" xfId="16974"/>
    <cellStyle name="Normal 13 4 11 3 2" xfId="16975"/>
    <cellStyle name="Normal 13 4 11 3 3" xfId="16976"/>
    <cellStyle name="Normal 13 4 11 3 4" xfId="16977"/>
    <cellStyle name="Normal 13 4 11 3 5" xfId="16978"/>
    <cellStyle name="Normal 13 4 12" xfId="16979"/>
    <cellStyle name="Normal 13 4 12 2" xfId="16980"/>
    <cellStyle name="Normal 13 4 12 3" xfId="16981"/>
    <cellStyle name="Normal 13 4 12 3 2" xfId="16982"/>
    <cellStyle name="Normal 13 4 12 3 3" xfId="16983"/>
    <cellStyle name="Normal 13 4 12 3 4" xfId="16984"/>
    <cellStyle name="Normal 13 4 12 3 5" xfId="16985"/>
    <cellStyle name="Normal 13 4 13" xfId="16986"/>
    <cellStyle name="Normal 13 4 14" xfId="16987"/>
    <cellStyle name="Normal 13 4 14 2" xfId="16988"/>
    <cellStyle name="Normal 13 4 14 3" xfId="16989"/>
    <cellStyle name="Normal 13 4 14 4" xfId="16990"/>
    <cellStyle name="Normal 13 4 14 5" xfId="16991"/>
    <cellStyle name="Normal 13 4 2" xfId="16992"/>
    <cellStyle name="Normal 13 4 2 2" xfId="16993"/>
    <cellStyle name="Normal 13 4 2 3" xfId="16994"/>
    <cellStyle name="Normal 13 4 2 3 2" xfId="16995"/>
    <cellStyle name="Normal 13 4 2 3 3" xfId="16996"/>
    <cellStyle name="Normal 13 4 2 3 4" xfId="16997"/>
    <cellStyle name="Normal 13 4 2 3 5" xfId="16998"/>
    <cellStyle name="Normal 13 4 3" xfId="16999"/>
    <cellStyle name="Normal 13 4 3 2" xfId="17000"/>
    <cellStyle name="Normal 13 4 3 3" xfId="17001"/>
    <cellStyle name="Normal 13 4 3 3 2" xfId="17002"/>
    <cellStyle name="Normal 13 4 3 3 3" xfId="17003"/>
    <cellStyle name="Normal 13 4 3 3 4" xfId="17004"/>
    <cellStyle name="Normal 13 4 3 3 5" xfId="17005"/>
    <cellStyle name="Normal 13 4 4" xfId="17006"/>
    <cellStyle name="Normal 13 4 4 2" xfId="17007"/>
    <cellStyle name="Normal 13 4 4 3" xfId="17008"/>
    <cellStyle name="Normal 13 4 4 3 2" xfId="17009"/>
    <cellStyle name="Normal 13 4 4 3 3" xfId="17010"/>
    <cellStyle name="Normal 13 4 4 3 4" xfId="17011"/>
    <cellStyle name="Normal 13 4 4 3 5" xfId="17012"/>
    <cellStyle name="Normal 13 4 5" xfId="17013"/>
    <cellStyle name="Normal 13 4 5 2" xfId="17014"/>
    <cellStyle name="Normal 13 4 5 3" xfId="17015"/>
    <cellStyle name="Normal 13 4 5 3 2" xfId="17016"/>
    <cellStyle name="Normal 13 4 5 3 3" xfId="17017"/>
    <cellStyle name="Normal 13 4 5 3 4" xfId="17018"/>
    <cellStyle name="Normal 13 4 5 3 5" xfId="17019"/>
    <cellStyle name="Normal 13 4 6" xfId="17020"/>
    <cellStyle name="Normal 13 4 6 2" xfId="17021"/>
    <cellStyle name="Normal 13 4 6 3" xfId="17022"/>
    <cellStyle name="Normal 13 4 6 3 2" xfId="17023"/>
    <cellStyle name="Normal 13 4 6 3 3" xfId="17024"/>
    <cellStyle name="Normal 13 4 6 3 4" xfId="17025"/>
    <cellStyle name="Normal 13 4 6 3 5" xfId="17026"/>
    <cellStyle name="Normal 13 4 7" xfId="17027"/>
    <cellStyle name="Normal 13 4 7 2" xfId="17028"/>
    <cellStyle name="Normal 13 4 7 3" xfId="17029"/>
    <cellStyle name="Normal 13 4 7 3 2" xfId="17030"/>
    <cellStyle name="Normal 13 4 7 3 3" xfId="17031"/>
    <cellStyle name="Normal 13 4 7 3 4" xfId="17032"/>
    <cellStyle name="Normal 13 4 7 3 5" xfId="17033"/>
    <cellStyle name="Normal 13 4 8" xfId="17034"/>
    <cellStyle name="Normal 13 4 8 2" xfId="17035"/>
    <cellStyle name="Normal 13 4 8 3" xfId="17036"/>
    <cellStyle name="Normal 13 4 8 3 2" xfId="17037"/>
    <cellStyle name="Normal 13 4 8 3 3" xfId="17038"/>
    <cellStyle name="Normal 13 4 8 3 4" xfId="17039"/>
    <cellStyle name="Normal 13 4 8 3 5" xfId="17040"/>
    <cellStyle name="Normal 13 4 9" xfId="17041"/>
    <cellStyle name="Normal 13 4 9 2" xfId="17042"/>
    <cellStyle name="Normal 13 4 9 3" xfId="17043"/>
    <cellStyle name="Normal 13 4 9 3 2" xfId="17044"/>
    <cellStyle name="Normal 13 4 9 3 3" xfId="17045"/>
    <cellStyle name="Normal 13 4 9 3 4" xfId="17046"/>
    <cellStyle name="Normal 13 4 9 3 5" xfId="17047"/>
    <cellStyle name="Normal 13 5" xfId="17048"/>
    <cellStyle name="Normal 13 5 10" xfId="17049"/>
    <cellStyle name="Normal 13 5 10 2" xfId="17050"/>
    <cellStyle name="Normal 13 5 10 3" xfId="17051"/>
    <cellStyle name="Normal 13 5 10 3 2" xfId="17052"/>
    <cellStyle name="Normal 13 5 10 3 3" xfId="17053"/>
    <cellStyle name="Normal 13 5 10 3 4" xfId="17054"/>
    <cellStyle name="Normal 13 5 10 3 5" xfId="17055"/>
    <cellStyle name="Normal 13 5 11" xfId="17056"/>
    <cellStyle name="Normal 13 5 11 2" xfId="17057"/>
    <cellStyle name="Normal 13 5 11 3" xfId="17058"/>
    <cellStyle name="Normal 13 5 11 3 2" xfId="17059"/>
    <cellStyle name="Normal 13 5 11 3 3" xfId="17060"/>
    <cellStyle name="Normal 13 5 11 3 4" xfId="17061"/>
    <cellStyle name="Normal 13 5 11 3 5" xfId="17062"/>
    <cellStyle name="Normal 13 5 12" xfId="17063"/>
    <cellStyle name="Normal 13 5 12 2" xfId="17064"/>
    <cellStyle name="Normal 13 5 12 3" xfId="17065"/>
    <cellStyle name="Normal 13 5 12 3 2" xfId="17066"/>
    <cellStyle name="Normal 13 5 12 3 3" xfId="17067"/>
    <cellStyle name="Normal 13 5 12 3 4" xfId="17068"/>
    <cellStyle name="Normal 13 5 12 3 5" xfId="17069"/>
    <cellStyle name="Normal 13 5 13" xfId="17070"/>
    <cellStyle name="Normal 13 5 14" xfId="17071"/>
    <cellStyle name="Normal 13 5 14 2" xfId="17072"/>
    <cellStyle name="Normal 13 5 14 3" xfId="17073"/>
    <cellStyle name="Normal 13 5 14 4" xfId="17074"/>
    <cellStyle name="Normal 13 5 14 5" xfId="17075"/>
    <cellStyle name="Normal 13 5 2" xfId="17076"/>
    <cellStyle name="Normal 13 5 2 2" xfId="17077"/>
    <cellStyle name="Normal 13 5 2 3" xfId="17078"/>
    <cellStyle name="Normal 13 5 2 3 2" xfId="17079"/>
    <cellStyle name="Normal 13 5 2 3 3" xfId="17080"/>
    <cellStyle name="Normal 13 5 2 3 4" xfId="17081"/>
    <cellStyle name="Normal 13 5 2 3 5" xfId="17082"/>
    <cellStyle name="Normal 13 5 3" xfId="17083"/>
    <cellStyle name="Normal 13 5 3 2" xfId="17084"/>
    <cellStyle name="Normal 13 5 3 3" xfId="17085"/>
    <cellStyle name="Normal 13 5 3 3 2" xfId="17086"/>
    <cellStyle name="Normal 13 5 3 3 3" xfId="17087"/>
    <cellStyle name="Normal 13 5 3 3 4" xfId="17088"/>
    <cellStyle name="Normal 13 5 3 3 5" xfId="17089"/>
    <cellStyle name="Normal 13 5 4" xfId="17090"/>
    <cellStyle name="Normal 13 5 4 2" xfId="17091"/>
    <cellStyle name="Normal 13 5 4 3" xfId="17092"/>
    <cellStyle name="Normal 13 5 4 3 2" xfId="17093"/>
    <cellStyle name="Normal 13 5 4 3 3" xfId="17094"/>
    <cellStyle name="Normal 13 5 4 3 4" xfId="17095"/>
    <cellStyle name="Normal 13 5 4 3 5" xfId="17096"/>
    <cellStyle name="Normal 13 5 5" xfId="17097"/>
    <cellStyle name="Normal 13 5 5 2" xfId="17098"/>
    <cellStyle name="Normal 13 5 5 3" xfId="17099"/>
    <cellStyle name="Normal 13 5 5 3 2" xfId="17100"/>
    <cellStyle name="Normal 13 5 5 3 3" xfId="17101"/>
    <cellStyle name="Normal 13 5 5 3 4" xfId="17102"/>
    <cellStyle name="Normal 13 5 5 3 5" xfId="17103"/>
    <cellStyle name="Normal 13 5 6" xfId="17104"/>
    <cellStyle name="Normal 13 5 6 2" xfId="17105"/>
    <cellStyle name="Normal 13 5 6 3" xfId="17106"/>
    <cellStyle name="Normal 13 5 6 3 2" xfId="17107"/>
    <cellStyle name="Normal 13 5 6 3 3" xfId="17108"/>
    <cellStyle name="Normal 13 5 6 3 4" xfId="17109"/>
    <cellStyle name="Normal 13 5 6 3 5" xfId="17110"/>
    <cellStyle name="Normal 13 5 7" xfId="17111"/>
    <cellStyle name="Normal 13 5 7 2" xfId="17112"/>
    <cellStyle name="Normal 13 5 7 3" xfId="17113"/>
    <cellStyle name="Normal 13 5 7 3 2" xfId="17114"/>
    <cellStyle name="Normal 13 5 7 3 3" xfId="17115"/>
    <cellStyle name="Normal 13 5 7 3 4" xfId="17116"/>
    <cellStyle name="Normal 13 5 7 3 5" xfId="17117"/>
    <cellStyle name="Normal 13 5 8" xfId="17118"/>
    <cellStyle name="Normal 13 5 8 2" xfId="17119"/>
    <cellStyle name="Normal 13 5 8 3" xfId="17120"/>
    <cellStyle name="Normal 13 5 8 3 2" xfId="17121"/>
    <cellStyle name="Normal 13 5 8 3 3" xfId="17122"/>
    <cellStyle name="Normal 13 5 8 3 4" xfId="17123"/>
    <cellStyle name="Normal 13 5 8 3 5" xfId="17124"/>
    <cellStyle name="Normal 13 5 9" xfId="17125"/>
    <cellStyle name="Normal 13 5 9 2" xfId="17126"/>
    <cellStyle name="Normal 13 5 9 3" xfId="17127"/>
    <cellStyle name="Normal 13 5 9 3 2" xfId="17128"/>
    <cellStyle name="Normal 13 5 9 3 3" xfId="17129"/>
    <cellStyle name="Normal 13 5 9 3 4" xfId="17130"/>
    <cellStyle name="Normal 13 5 9 3 5" xfId="17131"/>
    <cellStyle name="Normal 13 6" xfId="17132"/>
    <cellStyle name="Normal 13 6 10" xfId="17133"/>
    <cellStyle name="Normal 13 6 10 2" xfId="17134"/>
    <cellStyle name="Normal 13 6 10 3" xfId="17135"/>
    <cellStyle name="Normal 13 6 10 3 2" xfId="17136"/>
    <cellStyle name="Normal 13 6 10 3 3" xfId="17137"/>
    <cellStyle name="Normal 13 6 10 3 4" xfId="17138"/>
    <cellStyle name="Normal 13 6 10 3 5" xfId="17139"/>
    <cellStyle name="Normal 13 6 11" xfId="17140"/>
    <cellStyle name="Normal 13 6 11 2" xfId="17141"/>
    <cellStyle name="Normal 13 6 11 3" xfId="17142"/>
    <cellStyle name="Normal 13 6 11 3 2" xfId="17143"/>
    <cellStyle name="Normal 13 6 11 3 3" xfId="17144"/>
    <cellStyle name="Normal 13 6 11 3 4" xfId="17145"/>
    <cellStyle name="Normal 13 6 11 3 5" xfId="17146"/>
    <cellStyle name="Normal 13 6 12" xfId="17147"/>
    <cellStyle name="Normal 13 6 12 2" xfId="17148"/>
    <cellStyle name="Normal 13 6 12 3" xfId="17149"/>
    <cellStyle name="Normal 13 6 12 3 2" xfId="17150"/>
    <cellStyle name="Normal 13 6 12 3 3" xfId="17151"/>
    <cellStyle name="Normal 13 6 12 3 4" xfId="17152"/>
    <cellStyle name="Normal 13 6 12 3 5" xfId="17153"/>
    <cellStyle name="Normal 13 6 13" xfId="17154"/>
    <cellStyle name="Normal 13 6 14" xfId="17155"/>
    <cellStyle name="Normal 13 6 14 2" xfId="17156"/>
    <cellStyle name="Normal 13 6 14 3" xfId="17157"/>
    <cellStyle name="Normal 13 6 14 4" xfId="17158"/>
    <cellStyle name="Normal 13 6 14 5" xfId="17159"/>
    <cellStyle name="Normal 13 6 2" xfId="17160"/>
    <cellStyle name="Normal 13 6 2 2" xfId="17161"/>
    <cellStyle name="Normal 13 6 2 3" xfId="17162"/>
    <cellStyle name="Normal 13 6 2 3 2" xfId="17163"/>
    <cellStyle name="Normal 13 6 2 3 3" xfId="17164"/>
    <cellStyle name="Normal 13 6 2 3 4" xfId="17165"/>
    <cellStyle name="Normal 13 6 2 3 5" xfId="17166"/>
    <cellStyle name="Normal 13 6 3" xfId="17167"/>
    <cellStyle name="Normal 13 6 3 2" xfId="17168"/>
    <cellStyle name="Normal 13 6 3 3" xfId="17169"/>
    <cellStyle name="Normal 13 6 3 3 2" xfId="17170"/>
    <cellStyle name="Normal 13 6 3 3 3" xfId="17171"/>
    <cellStyle name="Normal 13 6 3 3 4" xfId="17172"/>
    <cellStyle name="Normal 13 6 3 3 5" xfId="17173"/>
    <cellStyle name="Normal 13 6 4" xfId="17174"/>
    <cellStyle name="Normal 13 6 4 2" xfId="17175"/>
    <cellStyle name="Normal 13 6 4 3" xfId="17176"/>
    <cellStyle name="Normal 13 6 4 3 2" xfId="17177"/>
    <cellStyle name="Normal 13 6 4 3 3" xfId="17178"/>
    <cellStyle name="Normal 13 6 4 3 4" xfId="17179"/>
    <cellStyle name="Normal 13 6 4 3 5" xfId="17180"/>
    <cellStyle name="Normal 13 6 5" xfId="17181"/>
    <cellStyle name="Normal 13 6 5 2" xfId="17182"/>
    <cellStyle name="Normal 13 6 5 3" xfId="17183"/>
    <cellStyle name="Normal 13 6 5 3 2" xfId="17184"/>
    <cellStyle name="Normal 13 6 5 3 3" xfId="17185"/>
    <cellStyle name="Normal 13 6 5 3 4" xfId="17186"/>
    <cellStyle name="Normal 13 6 5 3 5" xfId="17187"/>
    <cellStyle name="Normal 13 6 6" xfId="17188"/>
    <cellStyle name="Normal 13 6 6 2" xfId="17189"/>
    <cellStyle name="Normal 13 6 6 3" xfId="17190"/>
    <cellStyle name="Normal 13 6 6 3 2" xfId="17191"/>
    <cellStyle name="Normal 13 6 6 3 3" xfId="17192"/>
    <cellStyle name="Normal 13 6 6 3 4" xfId="17193"/>
    <cellStyle name="Normal 13 6 6 3 5" xfId="17194"/>
    <cellStyle name="Normal 13 6 7" xfId="17195"/>
    <cellStyle name="Normal 13 6 7 2" xfId="17196"/>
    <cellStyle name="Normal 13 6 7 3" xfId="17197"/>
    <cellStyle name="Normal 13 6 7 3 2" xfId="17198"/>
    <cellStyle name="Normal 13 6 7 3 3" xfId="17199"/>
    <cellStyle name="Normal 13 6 7 3 4" xfId="17200"/>
    <cellStyle name="Normal 13 6 7 3 5" xfId="17201"/>
    <cellStyle name="Normal 13 6 8" xfId="17202"/>
    <cellStyle name="Normal 13 6 8 2" xfId="17203"/>
    <cellStyle name="Normal 13 6 8 3" xfId="17204"/>
    <cellStyle name="Normal 13 6 8 3 2" xfId="17205"/>
    <cellStyle name="Normal 13 6 8 3 3" xfId="17206"/>
    <cellStyle name="Normal 13 6 8 3 4" xfId="17207"/>
    <cellStyle name="Normal 13 6 8 3 5" xfId="17208"/>
    <cellStyle name="Normal 13 6 9" xfId="17209"/>
    <cellStyle name="Normal 13 6 9 2" xfId="17210"/>
    <cellStyle name="Normal 13 6 9 3" xfId="17211"/>
    <cellStyle name="Normal 13 6 9 3 2" xfId="17212"/>
    <cellStyle name="Normal 13 6 9 3 3" xfId="17213"/>
    <cellStyle name="Normal 13 6 9 3 4" xfId="17214"/>
    <cellStyle name="Normal 13 6 9 3 5" xfId="17215"/>
    <cellStyle name="Normal 13 7" xfId="17216"/>
    <cellStyle name="Normal 13 7 2" xfId="17217"/>
    <cellStyle name="Normal 13 7 3" xfId="17218"/>
    <cellStyle name="Normal 13 7 3 2" xfId="17219"/>
    <cellStyle name="Normal 13 7 3 3" xfId="17220"/>
    <cellStyle name="Normal 13 7 3 4" xfId="17221"/>
    <cellStyle name="Normal 13 7 3 5" xfId="17222"/>
    <cellStyle name="Normal 13 8" xfId="17223"/>
    <cellStyle name="Normal 13 8 2" xfId="17224"/>
    <cellStyle name="Normal 13 8 3" xfId="17225"/>
    <cellStyle name="Normal 13 8 3 2" xfId="17226"/>
    <cellStyle name="Normal 13 8 3 3" xfId="17227"/>
    <cellStyle name="Normal 13 8 3 4" xfId="17228"/>
    <cellStyle name="Normal 13 8 3 5" xfId="17229"/>
    <cellStyle name="Normal 13 9" xfId="17230"/>
    <cellStyle name="Normal 13 9 2" xfId="17231"/>
    <cellStyle name="Normal 13 9 3" xfId="17232"/>
    <cellStyle name="Normal 13 9 3 2" xfId="17233"/>
    <cellStyle name="Normal 13 9 3 3" xfId="17234"/>
    <cellStyle name="Normal 13 9 3 4" xfId="17235"/>
    <cellStyle name="Normal 13 9 3 5" xfId="17236"/>
    <cellStyle name="Normal 14" xfId="17237"/>
    <cellStyle name="Normal 14 10" xfId="17238"/>
    <cellStyle name="Normal 14 10 2" xfId="17239"/>
    <cellStyle name="Normal 14 10 3" xfId="17240"/>
    <cellStyle name="Normal 14 10 3 2" xfId="17241"/>
    <cellStyle name="Normal 14 10 3 3" xfId="17242"/>
    <cellStyle name="Normal 14 10 3 4" xfId="17243"/>
    <cellStyle name="Normal 14 10 3 5" xfId="17244"/>
    <cellStyle name="Normal 14 11" xfId="17245"/>
    <cellStyle name="Normal 14 11 2" xfId="17246"/>
    <cellStyle name="Normal 14 11 3" xfId="17247"/>
    <cellStyle name="Normal 14 11 3 2" xfId="17248"/>
    <cellStyle name="Normal 14 11 3 3" xfId="17249"/>
    <cellStyle name="Normal 14 11 3 4" xfId="17250"/>
    <cellStyle name="Normal 14 11 3 5" xfId="17251"/>
    <cellStyle name="Normal 14 12" xfId="17252"/>
    <cellStyle name="Normal 14 12 2" xfId="17253"/>
    <cellStyle name="Normal 14 12 3" xfId="17254"/>
    <cellStyle name="Normal 14 12 3 2" xfId="17255"/>
    <cellStyle name="Normal 14 12 3 3" xfId="17256"/>
    <cellStyle name="Normal 14 12 3 4" xfId="17257"/>
    <cellStyle name="Normal 14 12 3 5" xfId="17258"/>
    <cellStyle name="Normal 14 13" xfId="17259"/>
    <cellStyle name="Normal 14 13 2" xfId="17260"/>
    <cellStyle name="Normal 14 13 3" xfId="17261"/>
    <cellStyle name="Normal 14 13 3 2" xfId="17262"/>
    <cellStyle name="Normal 14 13 3 3" xfId="17263"/>
    <cellStyle name="Normal 14 13 3 4" xfId="17264"/>
    <cellStyle name="Normal 14 13 3 5" xfId="17265"/>
    <cellStyle name="Normal 14 14" xfId="17266"/>
    <cellStyle name="Normal 14 14 2" xfId="17267"/>
    <cellStyle name="Normal 14 14 3" xfId="17268"/>
    <cellStyle name="Normal 14 14 3 2" xfId="17269"/>
    <cellStyle name="Normal 14 14 3 3" xfId="17270"/>
    <cellStyle name="Normal 14 14 3 4" xfId="17271"/>
    <cellStyle name="Normal 14 14 3 5" xfId="17272"/>
    <cellStyle name="Normal 14 15" xfId="17273"/>
    <cellStyle name="Normal 14 15 2" xfId="17274"/>
    <cellStyle name="Normal 14 15 3" xfId="17275"/>
    <cellStyle name="Normal 14 15 3 2" xfId="17276"/>
    <cellStyle name="Normal 14 15 3 3" xfId="17277"/>
    <cellStyle name="Normal 14 15 3 4" xfId="17278"/>
    <cellStyle name="Normal 14 15 3 5" xfId="17279"/>
    <cellStyle name="Normal 14 16" xfId="17280"/>
    <cellStyle name="Normal 14 16 2" xfId="17281"/>
    <cellStyle name="Normal 14 16 3" xfId="17282"/>
    <cellStyle name="Normal 14 16 3 2" xfId="17283"/>
    <cellStyle name="Normal 14 16 3 3" xfId="17284"/>
    <cellStyle name="Normal 14 16 3 4" xfId="17285"/>
    <cellStyle name="Normal 14 16 3 5" xfId="17286"/>
    <cellStyle name="Normal 14 17" xfId="17287"/>
    <cellStyle name="Normal 14 17 2" xfId="17288"/>
    <cellStyle name="Normal 14 17 3" xfId="17289"/>
    <cellStyle name="Normal 14 17 3 2" xfId="17290"/>
    <cellStyle name="Normal 14 17 3 3" xfId="17291"/>
    <cellStyle name="Normal 14 17 3 4" xfId="17292"/>
    <cellStyle name="Normal 14 17 3 5" xfId="17293"/>
    <cellStyle name="Normal 14 18" xfId="17294"/>
    <cellStyle name="Normal 14 18 2" xfId="17295"/>
    <cellStyle name="Normal 14 18 3" xfId="17296"/>
    <cellStyle name="Normal 14 18 3 2" xfId="17297"/>
    <cellStyle name="Normal 14 18 3 3" xfId="17298"/>
    <cellStyle name="Normal 14 18 3 4" xfId="17299"/>
    <cellStyle name="Normal 14 18 3 5" xfId="17300"/>
    <cellStyle name="Normal 14 19" xfId="17301"/>
    <cellStyle name="Normal 14 19 2" xfId="17302"/>
    <cellStyle name="Normal 14 19 3" xfId="17303"/>
    <cellStyle name="Normal 14 19 3 2" xfId="17304"/>
    <cellStyle name="Normal 14 19 3 3" xfId="17305"/>
    <cellStyle name="Normal 14 19 3 4" xfId="17306"/>
    <cellStyle name="Normal 14 19 3 5" xfId="17307"/>
    <cellStyle name="Normal 14 2" xfId="17308"/>
    <cellStyle name="Normal 14 2 10" xfId="17309"/>
    <cellStyle name="Normal 14 2 10 2" xfId="17310"/>
    <cellStyle name="Normal 14 2 10 3" xfId="17311"/>
    <cellStyle name="Normal 14 2 10 3 2" xfId="17312"/>
    <cellStyle name="Normal 14 2 10 3 3" xfId="17313"/>
    <cellStyle name="Normal 14 2 10 3 4" xfId="17314"/>
    <cellStyle name="Normal 14 2 10 3 5" xfId="17315"/>
    <cellStyle name="Normal 14 2 11" xfId="17316"/>
    <cellStyle name="Normal 14 2 11 2" xfId="17317"/>
    <cellStyle name="Normal 14 2 11 3" xfId="17318"/>
    <cellStyle name="Normal 14 2 11 3 2" xfId="17319"/>
    <cellStyle name="Normal 14 2 11 3 3" xfId="17320"/>
    <cellStyle name="Normal 14 2 11 3 4" xfId="17321"/>
    <cellStyle name="Normal 14 2 11 3 5" xfId="17322"/>
    <cellStyle name="Normal 14 2 12" xfId="17323"/>
    <cellStyle name="Normal 14 2 12 2" xfId="17324"/>
    <cellStyle name="Normal 14 2 12 3" xfId="17325"/>
    <cellStyle name="Normal 14 2 12 3 2" xfId="17326"/>
    <cellStyle name="Normal 14 2 12 3 3" xfId="17327"/>
    <cellStyle name="Normal 14 2 12 3 4" xfId="17328"/>
    <cellStyle name="Normal 14 2 12 3 5" xfId="17329"/>
    <cellStyle name="Normal 14 2 13" xfId="17330"/>
    <cellStyle name="Normal 14 2 14" xfId="17331"/>
    <cellStyle name="Normal 14 2 14 2" xfId="17332"/>
    <cellStyle name="Normal 14 2 14 3" xfId="17333"/>
    <cellStyle name="Normal 14 2 14 4" xfId="17334"/>
    <cellStyle name="Normal 14 2 14 5" xfId="17335"/>
    <cellStyle name="Normal 14 2 2" xfId="17336"/>
    <cellStyle name="Normal 14 2 2 2" xfId="17337"/>
    <cellStyle name="Normal 14 2 2 3" xfId="17338"/>
    <cellStyle name="Normal 14 2 2 3 2" xfId="17339"/>
    <cellStyle name="Normal 14 2 2 3 3" xfId="17340"/>
    <cellStyle name="Normal 14 2 2 3 4" xfId="17341"/>
    <cellStyle name="Normal 14 2 2 3 5" xfId="17342"/>
    <cellStyle name="Normal 14 2 3" xfId="17343"/>
    <cellStyle name="Normal 14 2 3 2" xfId="17344"/>
    <cellStyle name="Normal 14 2 3 3" xfId="17345"/>
    <cellStyle name="Normal 14 2 3 3 2" xfId="17346"/>
    <cellStyle name="Normal 14 2 3 3 3" xfId="17347"/>
    <cellStyle name="Normal 14 2 3 3 4" xfId="17348"/>
    <cellStyle name="Normal 14 2 3 3 5" xfId="17349"/>
    <cellStyle name="Normal 14 2 4" xfId="17350"/>
    <cellStyle name="Normal 14 2 4 2" xfId="17351"/>
    <cellStyle name="Normal 14 2 4 3" xfId="17352"/>
    <cellStyle name="Normal 14 2 4 3 2" xfId="17353"/>
    <cellStyle name="Normal 14 2 4 3 3" xfId="17354"/>
    <cellStyle name="Normal 14 2 4 3 4" xfId="17355"/>
    <cellStyle name="Normal 14 2 4 3 5" xfId="17356"/>
    <cellStyle name="Normal 14 2 5" xfId="17357"/>
    <cellStyle name="Normal 14 2 5 2" xfId="17358"/>
    <cellStyle name="Normal 14 2 5 3" xfId="17359"/>
    <cellStyle name="Normal 14 2 5 3 2" xfId="17360"/>
    <cellStyle name="Normal 14 2 5 3 3" xfId="17361"/>
    <cellStyle name="Normal 14 2 5 3 4" xfId="17362"/>
    <cellStyle name="Normal 14 2 5 3 5" xfId="17363"/>
    <cellStyle name="Normal 14 2 6" xfId="17364"/>
    <cellStyle name="Normal 14 2 6 2" xfId="17365"/>
    <cellStyle name="Normal 14 2 6 3" xfId="17366"/>
    <cellStyle name="Normal 14 2 6 3 2" xfId="17367"/>
    <cellStyle name="Normal 14 2 6 3 3" xfId="17368"/>
    <cellStyle name="Normal 14 2 6 3 4" xfId="17369"/>
    <cellStyle name="Normal 14 2 6 3 5" xfId="17370"/>
    <cellStyle name="Normal 14 2 7" xfId="17371"/>
    <cellStyle name="Normal 14 2 7 2" xfId="17372"/>
    <cellStyle name="Normal 14 2 7 3" xfId="17373"/>
    <cellStyle name="Normal 14 2 7 3 2" xfId="17374"/>
    <cellStyle name="Normal 14 2 7 3 3" xfId="17375"/>
    <cellStyle name="Normal 14 2 7 3 4" xfId="17376"/>
    <cellStyle name="Normal 14 2 7 3 5" xfId="17377"/>
    <cellStyle name="Normal 14 2 8" xfId="17378"/>
    <cellStyle name="Normal 14 2 8 2" xfId="17379"/>
    <cellStyle name="Normal 14 2 8 3" xfId="17380"/>
    <cellStyle name="Normal 14 2 8 3 2" xfId="17381"/>
    <cellStyle name="Normal 14 2 8 3 3" xfId="17382"/>
    <cellStyle name="Normal 14 2 8 3 4" xfId="17383"/>
    <cellStyle name="Normal 14 2 8 3 5" xfId="17384"/>
    <cellStyle name="Normal 14 2 9" xfId="17385"/>
    <cellStyle name="Normal 14 2 9 2" xfId="17386"/>
    <cellStyle name="Normal 14 2 9 3" xfId="17387"/>
    <cellStyle name="Normal 14 2 9 3 2" xfId="17388"/>
    <cellStyle name="Normal 14 2 9 3 3" xfId="17389"/>
    <cellStyle name="Normal 14 2 9 3 4" xfId="17390"/>
    <cellStyle name="Normal 14 2 9 3 5" xfId="17391"/>
    <cellStyle name="Normal 14 20" xfId="17392"/>
    <cellStyle name="Normal 14 20 2" xfId="17393"/>
    <cellStyle name="Normal 14 20 3" xfId="17394"/>
    <cellStyle name="Normal 14 20 3 2" xfId="17395"/>
    <cellStyle name="Normal 14 20 3 3" xfId="17396"/>
    <cellStyle name="Normal 14 20 3 4" xfId="17397"/>
    <cellStyle name="Normal 14 20 3 5" xfId="17398"/>
    <cellStyle name="Normal 14 21" xfId="17399"/>
    <cellStyle name="Normal 14 21 2" xfId="17400"/>
    <cellStyle name="Normal 14 21 3" xfId="17401"/>
    <cellStyle name="Normal 14 21 3 2" xfId="17402"/>
    <cellStyle name="Normal 14 21 3 3" xfId="17403"/>
    <cellStyle name="Normal 14 21 3 4" xfId="17404"/>
    <cellStyle name="Normal 14 21 3 5" xfId="17405"/>
    <cellStyle name="Normal 14 22" xfId="17406"/>
    <cellStyle name="Normal 14 22 2" xfId="17407"/>
    <cellStyle name="Normal 14 22 3" xfId="17408"/>
    <cellStyle name="Normal 14 22 3 2" xfId="17409"/>
    <cellStyle name="Normal 14 22 3 3" xfId="17410"/>
    <cellStyle name="Normal 14 22 3 4" xfId="17411"/>
    <cellStyle name="Normal 14 22 3 5" xfId="17412"/>
    <cellStyle name="Normal 14 23" xfId="17413"/>
    <cellStyle name="Normal 14 23 2" xfId="17414"/>
    <cellStyle name="Normal 14 23 3" xfId="17415"/>
    <cellStyle name="Normal 14 23 3 2" xfId="17416"/>
    <cellStyle name="Normal 14 23 3 3" xfId="17417"/>
    <cellStyle name="Normal 14 23 3 4" xfId="17418"/>
    <cellStyle name="Normal 14 23 3 5" xfId="17419"/>
    <cellStyle name="Normal 14 24" xfId="17420"/>
    <cellStyle name="Normal 14 24 2" xfId="17421"/>
    <cellStyle name="Normal 14 24 3" xfId="17422"/>
    <cellStyle name="Normal 14 24 3 2" xfId="17423"/>
    <cellStyle name="Normal 14 24 3 3" xfId="17424"/>
    <cellStyle name="Normal 14 24 3 4" xfId="17425"/>
    <cellStyle name="Normal 14 24 3 5" xfId="17426"/>
    <cellStyle name="Normal 14 25" xfId="17427"/>
    <cellStyle name="Normal 14 25 2" xfId="17428"/>
    <cellStyle name="Normal 14 25 3" xfId="17429"/>
    <cellStyle name="Normal 14 25 3 2" xfId="17430"/>
    <cellStyle name="Normal 14 25 3 3" xfId="17431"/>
    <cellStyle name="Normal 14 25 3 4" xfId="17432"/>
    <cellStyle name="Normal 14 25 3 5" xfId="17433"/>
    <cellStyle name="Normal 14 26" xfId="17434"/>
    <cellStyle name="Normal 14 26 2" xfId="17435"/>
    <cellStyle name="Normal 14 26 3" xfId="17436"/>
    <cellStyle name="Normal 14 26 3 2" xfId="17437"/>
    <cellStyle name="Normal 14 26 3 3" xfId="17438"/>
    <cellStyle name="Normal 14 26 3 4" xfId="17439"/>
    <cellStyle name="Normal 14 26 3 5" xfId="17440"/>
    <cellStyle name="Normal 14 27" xfId="17441"/>
    <cellStyle name="Normal 14 28" xfId="17442"/>
    <cellStyle name="Normal 14 28 2" xfId="17443"/>
    <cellStyle name="Normal 14 28 3" xfId="17444"/>
    <cellStyle name="Normal 14 28 4" xfId="17445"/>
    <cellStyle name="Normal 14 28 5" xfId="17446"/>
    <cellStyle name="Normal 14 3" xfId="17447"/>
    <cellStyle name="Normal 14 3 10" xfId="17448"/>
    <cellStyle name="Normal 14 3 10 2" xfId="17449"/>
    <cellStyle name="Normal 14 3 10 3" xfId="17450"/>
    <cellStyle name="Normal 14 3 10 3 2" xfId="17451"/>
    <cellStyle name="Normal 14 3 10 3 3" xfId="17452"/>
    <cellStyle name="Normal 14 3 10 3 4" xfId="17453"/>
    <cellStyle name="Normal 14 3 10 3 5" xfId="17454"/>
    <cellStyle name="Normal 14 3 11" xfId="17455"/>
    <cellStyle name="Normal 14 3 11 2" xfId="17456"/>
    <cellStyle name="Normal 14 3 11 3" xfId="17457"/>
    <cellStyle name="Normal 14 3 11 3 2" xfId="17458"/>
    <cellStyle name="Normal 14 3 11 3 3" xfId="17459"/>
    <cellStyle name="Normal 14 3 11 3 4" xfId="17460"/>
    <cellStyle name="Normal 14 3 11 3 5" xfId="17461"/>
    <cellStyle name="Normal 14 3 12" xfId="17462"/>
    <cellStyle name="Normal 14 3 12 2" xfId="17463"/>
    <cellStyle name="Normal 14 3 12 3" xfId="17464"/>
    <cellStyle name="Normal 14 3 12 3 2" xfId="17465"/>
    <cellStyle name="Normal 14 3 12 3 3" xfId="17466"/>
    <cellStyle name="Normal 14 3 12 3 4" xfId="17467"/>
    <cellStyle name="Normal 14 3 12 3 5" xfId="17468"/>
    <cellStyle name="Normal 14 3 13" xfId="17469"/>
    <cellStyle name="Normal 14 3 14" xfId="17470"/>
    <cellStyle name="Normal 14 3 14 2" xfId="17471"/>
    <cellStyle name="Normal 14 3 14 3" xfId="17472"/>
    <cellStyle name="Normal 14 3 14 4" xfId="17473"/>
    <cellStyle name="Normal 14 3 14 5" xfId="17474"/>
    <cellStyle name="Normal 14 3 2" xfId="17475"/>
    <cellStyle name="Normal 14 3 2 2" xfId="17476"/>
    <cellStyle name="Normal 14 3 2 3" xfId="17477"/>
    <cellStyle name="Normal 14 3 2 3 2" xfId="17478"/>
    <cellStyle name="Normal 14 3 2 3 3" xfId="17479"/>
    <cellStyle name="Normal 14 3 2 3 4" xfId="17480"/>
    <cellStyle name="Normal 14 3 2 3 5" xfId="17481"/>
    <cellStyle name="Normal 14 3 3" xfId="17482"/>
    <cellStyle name="Normal 14 3 3 2" xfId="17483"/>
    <cellStyle name="Normal 14 3 3 3" xfId="17484"/>
    <cellStyle name="Normal 14 3 3 3 2" xfId="17485"/>
    <cellStyle name="Normal 14 3 3 3 3" xfId="17486"/>
    <cellStyle name="Normal 14 3 3 3 4" xfId="17487"/>
    <cellStyle name="Normal 14 3 3 3 5" xfId="17488"/>
    <cellStyle name="Normal 14 3 4" xfId="17489"/>
    <cellStyle name="Normal 14 3 4 2" xfId="17490"/>
    <cellStyle name="Normal 14 3 4 3" xfId="17491"/>
    <cellStyle name="Normal 14 3 4 3 2" xfId="17492"/>
    <cellStyle name="Normal 14 3 4 3 3" xfId="17493"/>
    <cellStyle name="Normal 14 3 4 3 4" xfId="17494"/>
    <cellStyle name="Normal 14 3 4 3 5" xfId="17495"/>
    <cellStyle name="Normal 14 3 5" xfId="17496"/>
    <cellStyle name="Normal 14 3 5 2" xfId="17497"/>
    <cellStyle name="Normal 14 3 5 3" xfId="17498"/>
    <cellStyle name="Normal 14 3 5 3 2" xfId="17499"/>
    <cellStyle name="Normal 14 3 5 3 3" xfId="17500"/>
    <cellStyle name="Normal 14 3 5 3 4" xfId="17501"/>
    <cellStyle name="Normal 14 3 5 3 5" xfId="17502"/>
    <cellStyle name="Normal 14 3 6" xfId="17503"/>
    <cellStyle name="Normal 14 3 6 2" xfId="17504"/>
    <cellStyle name="Normal 14 3 6 3" xfId="17505"/>
    <cellStyle name="Normal 14 3 6 3 2" xfId="17506"/>
    <cellStyle name="Normal 14 3 6 3 3" xfId="17507"/>
    <cellStyle name="Normal 14 3 6 3 4" xfId="17508"/>
    <cellStyle name="Normal 14 3 6 3 5" xfId="17509"/>
    <cellStyle name="Normal 14 3 7" xfId="17510"/>
    <cellStyle name="Normal 14 3 7 2" xfId="17511"/>
    <cellStyle name="Normal 14 3 7 3" xfId="17512"/>
    <cellStyle name="Normal 14 3 7 3 2" xfId="17513"/>
    <cellStyle name="Normal 14 3 7 3 3" xfId="17514"/>
    <cellStyle name="Normal 14 3 7 3 4" xfId="17515"/>
    <cellStyle name="Normal 14 3 7 3 5" xfId="17516"/>
    <cellStyle name="Normal 14 3 8" xfId="17517"/>
    <cellStyle name="Normal 14 3 8 2" xfId="17518"/>
    <cellStyle name="Normal 14 3 8 3" xfId="17519"/>
    <cellStyle name="Normal 14 3 8 3 2" xfId="17520"/>
    <cellStyle name="Normal 14 3 8 3 3" xfId="17521"/>
    <cellStyle name="Normal 14 3 8 3 4" xfId="17522"/>
    <cellStyle name="Normal 14 3 8 3 5" xfId="17523"/>
    <cellStyle name="Normal 14 3 9" xfId="17524"/>
    <cellStyle name="Normal 14 3 9 2" xfId="17525"/>
    <cellStyle name="Normal 14 3 9 3" xfId="17526"/>
    <cellStyle name="Normal 14 3 9 3 2" xfId="17527"/>
    <cellStyle name="Normal 14 3 9 3 3" xfId="17528"/>
    <cellStyle name="Normal 14 3 9 3 4" xfId="17529"/>
    <cellStyle name="Normal 14 3 9 3 5" xfId="17530"/>
    <cellStyle name="Normal 14 4" xfId="17531"/>
    <cellStyle name="Normal 14 4 10" xfId="17532"/>
    <cellStyle name="Normal 14 4 10 2" xfId="17533"/>
    <cellStyle name="Normal 14 4 10 3" xfId="17534"/>
    <cellStyle name="Normal 14 4 10 3 2" xfId="17535"/>
    <cellStyle name="Normal 14 4 10 3 3" xfId="17536"/>
    <cellStyle name="Normal 14 4 10 3 4" xfId="17537"/>
    <cellStyle name="Normal 14 4 10 3 5" xfId="17538"/>
    <cellStyle name="Normal 14 4 11" xfId="17539"/>
    <cellStyle name="Normal 14 4 11 2" xfId="17540"/>
    <cellStyle name="Normal 14 4 11 3" xfId="17541"/>
    <cellStyle name="Normal 14 4 11 3 2" xfId="17542"/>
    <cellStyle name="Normal 14 4 11 3 3" xfId="17543"/>
    <cellStyle name="Normal 14 4 11 3 4" xfId="17544"/>
    <cellStyle name="Normal 14 4 11 3 5" xfId="17545"/>
    <cellStyle name="Normal 14 4 12" xfId="17546"/>
    <cellStyle name="Normal 14 4 12 2" xfId="17547"/>
    <cellStyle name="Normal 14 4 12 3" xfId="17548"/>
    <cellStyle name="Normal 14 4 12 3 2" xfId="17549"/>
    <cellStyle name="Normal 14 4 12 3 3" xfId="17550"/>
    <cellStyle name="Normal 14 4 12 3 4" xfId="17551"/>
    <cellStyle name="Normal 14 4 12 3 5" xfId="17552"/>
    <cellStyle name="Normal 14 4 13" xfId="17553"/>
    <cellStyle name="Normal 14 4 14" xfId="17554"/>
    <cellStyle name="Normal 14 4 14 2" xfId="17555"/>
    <cellStyle name="Normal 14 4 14 3" xfId="17556"/>
    <cellStyle name="Normal 14 4 14 4" xfId="17557"/>
    <cellStyle name="Normal 14 4 14 5" xfId="17558"/>
    <cellStyle name="Normal 14 4 2" xfId="17559"/>
    <cellStyle name="Normal 14 4 2 2" xfId="17560"/>
    <cellStyle name="Normal 14 4 2 3" xfId="17561"/>
    <cellStyle name="Normal 14 4 2 3 2" xfId="17562"/>
    <cellStyle name="Normal 14 4 2 3 3" xfId="17563"/>
    <cellStyle name="Normal 14 4 2 3 4" xfId="17564"/>
    <cellStyle name="Normal 14 4 2 3 5" xfId="17565"/>
    <cellStyle name="Normal 14 4 3" xfId="17566"/>
    <cellStyle name="Normal 14 4 3 2" xfId="17567"/>
    <cellStyle name="Normal 14 4 3 3" xfId="17568"/>
    <cellStyle name="Normal 14 4 3 3 2" xfId="17569"/>
    <cellStyle name="Normal 14 4 3 3 3" xfId="17570"/>
    <cellStyle name="Normal 14 4 3 3 4" xfId="17571"/>
    <cellStyle name="Normal 14 4 3 3 5" xfId="17572"/>
    <cellStyle name="Normal 14 4 4" xfId="17573"/>
    <cellStyle name="Normal 14 4 4 2" xfId="17574"/>
    <cellStyle name="Normal 14 4 4 3" xfId="17575"/>
    <cellStyle name="Normal 14 4 4 3 2" xfId="17576"/>
    <cellStyle name="Normal 14 4 4 3 3" xfId="17577"/>
    <cellStyle name="Normal 14 4 4 3 4" xfId="17578"/>
    <cellStyle name="Normal 14 4 4 3 5" xfId="17579"/>
    <cellStyle name="Normal 14 4 5" xfId="17580"/>
    <cellStyle name="Normal 14 4 5 2" xfId="17581"/>
    <cellStyle name="Normal 14 4 5 3" xfId="17582"/>
    <cellStyle name="Normal 14 4 5 3 2" xfId="17583"/>
    <cellStyle name="Normal 14 4 5 3 3" xfId="17584"/>
    <cellStyle name="Normal 14 4 5 3 4" xfId="17585"/>
    <cellStyle name="Normal 14 4 5 3 5" xfId="17586"/>
    <cellStyle name="Normal 14 4 6" xfId="17587"/>
    <cellStyle name="Normal 14 4 6 2" xfId="17588"/>
    <cellStyle name="Normal 14 4 6 3" xfId="17589"/>
    <cellStyle name="Normal 14 4 6 3 2" xfId="17590"/>
    <cellStyle name="Normal 14 4 6 3 3" xfId="17591"/>
    <cellStyle name="Normal 14 4 6 3 4" xfId="17592"/>
    <cellStyle name="Normal 14 4 6 3 5" xfId="17593"/>
    <cellStyle name="Normal 14 4 7" xfId="17594"/>
    <cellStyle name="Normal 14 4 7 2" xfId="17595"/>
    <cellStyle name="Normal 14 4 7 3" xfId="17596"/>
    <cellStyle name="Normal 14 4 7 3 2" xfId="17597"/>
    <cellStyle name="Normal 14 4 7 3 3" xfId="17598"/>
    <cellStyle name="Normal 14 4 7 3 4" xfId="17599"/>
    <cellStyle name="Normal 14 4 7 3 5" xfId="17600"/>
    <cellStyle name="Normal 14 4 8" xfId="17601"/>
    <cellStyle name="Normal 14 4 8 2" xfId="17602"/>
    <cellStyle name="Normal 14 4 8 3" xfId="17603"/>
    <cellStyle name="Normal 14 4 8 3 2" xfId="17604"/>
    <cellStyle name="Normal 14 4 8 3 3" xfId="17605"/>
    <cellStyle name="Normal 14 4 8 3 4" xfId="17606"/>
    <cellStyle name="Normal 14 4 8 3 5" xfId="17607"/>
    <cellStyle name="Normal 14 4 9" xfId="17608"/>
    <cellStyle name="Normal 14 4 9 2" xfId="17609"/>
    <cellStyle name="Normal 14 4 9 3" xfId="17610"/>
    <cellStyle name="Normal 14 4 9 3 2" xfId="17611"/>
    <cellStyle name="Normal 14 4 9 3 3" xfId="17612"/>
    <cellStyle name="Normal 14 4 9 3 4" xfId="17613"/>
    <cellStyle name="Normal 14 4 9 3 5" xfId="17614"/>
    <cellStyle name="Normal 14 5" xfId="17615"/>
    <cellStyle name="Normal 14 5 10" xfId="17616"/>
    <cellStyle name="Normal 14 5 10 2" xfId="17617"/>
    <cellStyle name="Normal 14 5 10 3" xfId="17618"/>
    <cellStyle name="Normal 14 5 10 3 2" xfId="17619"/>
    <cellStyle name="Normal 14 5 10 3 3" xfId="17620"/>
    <cellStyle name="Normal 14 5 10 3 4" xfId="17621"/>
    <cellStyle name="Normal 14 5 10 3 5" xfId="17622"/>
    <cellStyle name="Normal 14 5 11" xfId="17623"/>
    <cellStyle name="Normal 14 5 11 2" xfId="17624"/>
    <cellStyle name="Normal 14 5 11 3" xfId="17625"/>
    <cellStyle name="Normal 14 5 11 3 2" xfId="17626"/>
    <cellStyle name="Normal 14 5 11 3 3" xfId="17627"/>
    <cellStyle name="Normal 14 5 11 3 4" xfId="17628"/>
    <cellStyle name="Normal 14 5 11 3 5" xfId="17629"/>
    <cellStyle name="Normal 14 5 12" xfId="17630"/>
    <cellStyle name="Normal 14 5 12 2" xfId="17631"/>
    <cellStyle name="Normal 14 5 12 3" xfId="17632"/>
    <cellStyle name="Normal 14 5 12 3 2" xfId="17633"/>
    <cellStyle name="Normal 14 5 12 3 3" xfId="17634"/>
    <cellStyle name="Normal 14 5 12 3 4" xfId="17635"/>
    <cellStyle name="Normal 14 5 12 3 5" xfId="17636"/>
    <cellStyle name="Normal 14 5 13" xfId="17637"/>
    <cellStyle name="Normal 14 5 14" xfId="17638"/>
    <cellStyle name="Normal 14 5 14 2" xfId="17639"/>
    <cellStyle name="Normal 14 5 14 3" xfId="17640"/>
    <cellStyle name="Normal 14 5 14 4" xfId="17641"/>
    <cellStyle name="Normal 14 5 14 5" xfId="17642"/>
    <cellStyle name="Normal 14 5 2" xfId="17643"/>
    <cellStyle name="Normal 14 5 2 2" xfId="17644"/>
    <cellStyle name="Normal 14 5 2 3" xfId="17645"/>
    <cellStyle name="Normal 14 5 2 3 2" xfId="17646"/>
    <cellStyle name="Normal 14 5 2 3 3" xfId="17647"/>
    <cellStyle name="Normal 14 5 2 3 4" xfId="17648"/>
    <cellStyle name="Normal 14 5 2 3 5" xfId="17649"/>
    <cellStyle name="Normal 14 5 3" xfId="17650"/>
    <cellStyle name="Normal 14 5 3 2" xfId="17651"/>
    <cellStyle name="Normal 14 5 3 3" xfId="17652"/>
    <cellStyle name="Normal 14 5 3 3 2" xfId="17653"/>
    <cellStyle name="Normal 14 5 3 3 3" xfId="17654"/>
    <cellStyle name="Normal 14 5 3 3 4" xfId="17655"/>
    <cellStyle name="Normal 14 5 3 3 5" xfId="17656"/>
    <cellStyle name="Normal 14 5 4" xfId="17657"/>
    <cellStyle name="Normal 14 5 4 2" xfId="17658"/>
    <cellStyle name="Normal 14 5 4 3" xfId="17659"/>
    <cellStyle name="Normal 14 5 4 3 2" xfId="17660"/>
    <cellStyle name="Normal 14 5 4 3 3" xfId="17661"/>
    <cellStyle name="Normal 14 5 4 3 4" xfId="17662"/>
    <cellStyle name="Normal 14 5 4 3 5" xfId="17663"/>
    <cellStyle name="Normal 14 5 5" xfId="17664"/>
    <cellStyle name="Normal 14 5 5 2" xfId="17665"/>
    <cellStyle name="Normal 14 5 5 3" xfId="17666"/>
    <cellStyle name="Normal 14 5 5 3 2" xfId="17667"/>
    <cellStyle name="Normal 14 5 5 3 3" xfId="17668"/>
    <cellStyle name="Normal 14 5 5 3 4" xfId="17669"/>
    <cellStyle name="Normal 14 5 5 3 5" xfId="17670"/>
    <cellStyle name="Normal 14 5 6" xfId="17671"/>
    <cellStyle name="Normal 14 5 6 2" xfId="17672"/>
    <cellStyle name="Normal 14 5 6 3" xfId="17673"/>
    <cellStyle name="Normal 14 5 6 3 2" xfId="17674"/>
    <cellStyle name="Normal 14 5 6 3 3" xfId="17675"/>
    <cellStyle name="Normal 14 5 6 3 4" xfId="17676"/>
    <cellStyle name="Normal 14 5 6 3 5" xfId="17677"/>
    <cellStyle name="Normal 14 5 7" xfId="17678"/>
    <cellStyle name="Normal 14 5 7 2" xfId="17679"/>
    <cellStyle name="Normal 14 5 7 3" xfId="17680"/>
    <cellStyle name="Normal 14 5 7 3 2" xfId="17681"/>
    <cellStyle name="Normal 14 5 7 3 3" xfId="17682"/>
    <cellStyle name="Normal 14 5 7 3 4" xfId="17683"/>
    <cellStyle name="Normal 14 5 7 3 5" xfId="17684"/>
    <cellStyle name="Normal 14 5 8" xfId="17685"/>
    <cellStyle name="Normal 14 5 8 2" xfId="17686"/>
    <cellStyle name="Normal 14 5 8 3" xfId="17687"/>
    <cellStyle name="Normal 14 5 8 3 2" xfId="17688"/>
    <cellStyle name="Normal 14 5 8 3 3" xfId="17689"/>
    <cellStyle name="Normal 14 5 8 3 4" xfId="17690"/>
    <cellStyle name="Normal 14 5 8 3 5" xfId="17691"/>
    <cellStyle name="Normal 14 5 9" xfId="17692"/>
    <cellStyle name="Normal 14 5 9 2" xfId="17693"/>
    <cellStyle name="Normal 14 5 9 3" xfId="17694"/>
    <cellStyle name="Normal 14 5 9 3 2" xfId="17695"/>
    <cellStyle name="Normal 14 5 9 3 3" xfId="17696"/>
    <cellStyle name="Normal 14 5 9 3 4" xfId="17697"/>
    <cellStyle name="Normal 14 5 9 3 5" xfId="17698"/>
    <cellStyle name="Normal 14 6" xfId="17699"/>
    <cellStyle name="Normal 14 6 10" xfId="17700"/>
    <cellStyle name="Normal 14 6 10 2" xfId="17701"/>
    <cellStyle name="Normal 14 6 10 3" xfId="17702"/>
    <cellStyle name="Normal 14 6 10 3 2" xfId="17703"/>
    <cellStyle name="Normal 14 6 10 3 3" xfId="17704"/>
    <cellStyle name="Normal 14 6 10 3 4" xfId="17705"/>
    <cellStyle name="Normal 14 6 10 3 5" xfId="17706"/>
    <cellStyle name="Normal 14 6 11" xfId="17707"/>
    <cellStyle name="Normal 14 6 11 2" xfId="17708"/>
    <cellStyle name="Normal 14 6 11 3" xfId="17709"/>
    <cellStyle name="Normal 14 6 11 3 2" xfId="17710"/>
    <cellStyle name="Normal 14 6 11 3 3" xfId="17711"/>
    <cellStyle name="Normal 14 6 11 3 4" xfId="17712"/>
    <cellStyle name="Normal 14 6 11 3 5" xfId="17713"/>
    <cellStyle name="Normal 14 6 12" xfId="17714"/>
    <cellStyle name="Normal 14 6 12 2" xfId="17715"/>
    <cellStyle name="Normal 14 6 12 3" xfId="17716"/>
    <cellStyle name="Normal 14 6 12 3 2" xfId="17717"/>
    <cellStyle name="Normal 14 6 12 3 3" xfId="17718"/>
    <cellStyle name="Normal 14 6 12 3 4" xfId="17719"/>
    <cellStyle name="Normal 14 6 12 3 5" xfId="17720"/>
    <cellStyle name="Normal 14 6 13" xfId="17721"/>
    <cellStyle name="Normal 14 6 14" xfId="17722"/>
    <cellStyle name="Normal 14 6 14 2" xfId="17723"/>
    <cellStyle name="Normal 14 6 14 3" xfId="17724"/>
    <cellStyle name="Normal 14 6 14 4" xfId="17725"/>
    <cellStyle name="Normal 14 6 14 5" xfId="17726"/>
    <cellStyle name="Normal 14 6 2" xfId="17727"/>
    <cellStyle name="Normal 14 6 2 2" xfId="17728"/>
    <cellStyle name="Normal 14 6 2 3" xfId="17729"/>
    <cellStyle name="Normal 14 6 2 3 2" xfId="17730"/>
    <cellStyle name="Normal 14 6 2 3 3" xfId="17731"/>
    <cellStyle name="Normal 14 6 2 3 4" xfId="17732"/>
    <cellStyle name="Normal 14 6 2 3 5" xfId="17733"/>
    <cellStyle name="Normal 14 6 3" xfId="17734"/>
    <cellStyle name="Normal 14 6 3 2" xfId="17735"/>
    <cellStyle name="Normal 14 6 3 3" xfId="17736"/>
    <cellStyle name="Normal 14 6 3 3 2" xfId="17737"/>
    <cellStyle name="Normal 14 6 3 3 3" xfId="17738"/>
    <cellStyle name="Normal 14 6 3 3 4" xfId="17739"/>
    <cellStyle name="Normal 14 6 3 3 5" xfId="17740"/>
    <cellStyle name="Normal 14 6 4" xfId="17741"/>
    <cellStyle name="Normal 14 6 4 2" xfId="17742"/>
    <cellStyle name="Normal 14 6 4 3" xfId="17743"/>
    <cellStyle name="Normal 14 6 4 3 2" xfId="17744"/>
    <cellStyle name="Normal 14 6 4 3 3" xfId="17745"/>
    <cellStyle name="Normal 14 6 4 3 4" xfId="17746"/>
    <cellStyle name="Normal 14 6 4 3 5" xfId="17747"/>
    <cellStyle name="Normal 14 6 5" xfId="17748"/>
    <cellStyle name="Normal 14 6 5 2" xfId="17749"/>
    <cellStyle name="Normal 14 6 5 3" xfId="17750"/>
    <cellStyle name="Normal 14 6 5 3 2" xfId="17751"/>
    <cellStyle name="Normal 14 6 5 3 3" xfId="17752"/>
    <cellStyle name="Normal 14 6 5 3 4" xfId="17753"/>
    <cellStyle name="Normal 14 6 5 3 5" xfId="17754"/>
    <cellStyle name="Normal 14 6 6" xfId="17755"/>
    <cellStyle name="Normal 14 6 6 2" xfId="17756"/>
    <cellStyle name="Normal 14 6 6 3" xfId="17757"/>
    <cellStyle name="Normal 14 6 6 3 2" xfId="17758"/>
    <cellStyle name="Normal 14 6 6 3 3" xfId="17759"/>
    <cellStyle name="Normal 14 6 6 3 4" xfId="17760"/>
    <cellStyle name="Normal 14 6 6 3 5" xfId="17761"/>
    <cellStyle name="Normal 14 6 7" xfId="17762"/>
    <cellStyle name="Normal 14 6 7 2" xfId="17763"/>
    <cellStyle name="Normal 14 6 7 3" xfId="17764"/>
    <cellStyle name="Normal 14 6 7 3 2" xfId="17765"/>
    <cellStyle name="Normal 14 6 7 3 3" xfId="17766"/>
    <cellStyle name="Normal 14 6 7 3 4" xfId="17767"/>
    <cellStyle name="Normal 14 6 7 3 5" xfId="17768"/>
    <cellStyle name="Normal 14 6 8" xfId="17769"/>
    <cellStyle name="Normal 14 6 8 2" xfId="17770"/>
    <cellStyle name="Normal 14 6 8 3" xfId="17771"/>
    <cellStyle name="Normal 14 6 8 3 2" xfId="17772"/>
    <cellStyle name="Normal 14 6 8 3 3" xfId="17773"/>
    <cellStyle name="Normal 14 6 8 3 4" xfId="17774"/>
    <cellStyle name="Normal 14 6 8 3 5" xfId="17775"/>
    <cellStyle name="Normal 14 6 9" xfId="17776"/>
    <cellStyle name="Normal 14 6 9 2" xfId="17777"/>
    <cellStyle name="Normal 14 6 9 3" xfId="17778"/>
    <cellStyle name="Normal 14 6 9 3 2" xfId="17779"/>
    <cellStyle name="Normal 14 6 9 3 3" xfId="17780"/>
    <cellStyle name="Normal 14 6 9 3 4" xfId="17781"/>
    <cellStyle name="Normal 14 6 9 3 5" xfId="17782"/>
    <cellStyle name="Normal 14 7" xfId="17783"/>
    <cellStyle name="Normal 14 7 2" xfId="17784"/>
    <cellStyle name="Normal 14 7 3" xfId="17785"/>
    <cellStyle name="Normal 14 7 3 2" xfId="17786"/>
    <cellStyle name="Normal 14 7 3 3" xfId="17787"/>
    <cellStyle name="Normal 14 7 3 4" xfId="17788"/>
    <cellStyle name="Normal 14 7 3 5" xfId="17789"/>
    <cellStyle name="Normal 14 8" xfId="17790"/>
    <cellStyle name="Normal 14 8 2" xfId="17791"/>
    <cellStyle name="Normal 14 8 3" xfId="17792"/>
    <cellStyle name="Normal 14 8 3 2" xfId="17793"/>
    <cellStyle name="Normal 14 8 3 3" xfId="17794"/>
    <cellStyle name="Normal 14 8 3 4" xfId="17795"/>
    <cellStyle name="Normal 14 8 3 5" xfId="17796"/>
    <cellStyle name="Normal 14 9" xfId="17797"/>
    <cellStyle name="Normal 14 9 2" xfId="17798"/>
    <cellStyle name="Normal 14 9 3" xfId="17799"/>
    <cellStyle name="Normal 14 9 3 2" xfId="17800"/>
    <cellStyle name="Normal 14 9 3 3" xfId="17801"/>
    <cellStyle name="Normal 14 9 3 4" xfId="17802"/>
    <cellStyle name="Normal 14 9 3 5" xfId="17803"/>
    <cellStyle name="Normal 15" xfId="17804"/>
    <cellStyle name="Normal 15 10" xfId="17805"/>
    <cellStyle name="Normal 15 10 2" xfId="17806"/>
    <cellStyle name="Normal 15 10 3" xfId="17807"/>
    <cellStyle name="Normal 15 10 3 2" xfId="17808"/>
    <cellStyle name="Normal 15 10 3 3" xfId="17809"/>
    <cellStyle name="Normal 15 10 3 4" xfId="17810"/>
    <cellStyle name="Normal 15 10 3 5" xfId="17811"/>
    <cellStyle name="Normal 15 11" xfId="17812"/>
    <cellStyle name="Normal 15 11 2" xfId="17813"/>
    <cellStyle name="Normal 15 12" xfId="17814"/>
    <cellStyle name="Normal 15 12 2" xfId="17815"/>
    <cellStyle name="Normal 15 13" xfId="17816"/>
    <cellStyle name="Normal 15 13 2" xfId="17817"/>
    <cellStyle name="Normal 15 14" xfId="17818"/>
    <cellStyle name="Normal 15 14 2" xfId="17819"/>
    <cellStyle name="Normal 15 14 3" xfId="17820"/>
    <cellStyle name="Normal 15 14 3 2" xfId="17821"/>
    <cellStyle name="Normal 15 14 3 3" xfId="17822"/>
    <cellStyle name="Normal 15 14 3 4" xfId="17823"/>
    <cellStyle name="Normal 15 14 3 5" xfId="17824"/>
    <cellStyle name="Normal 15 15" xfId="17825"/>
    <cellStyle name="Normal 15 15 2" xfId="17826"/>
    <cellStyle name="Normal 15 15 3" xfId="17827"/>
    <cellStyle name="Normal 15 15 3 2" xfId="17828"/>
    <cellStyle name="Normal 15 15 3 3" xfId="17829"/>
    <cellStyle name="Normal 15 15 3 4" xfId="17830"/>
    <cellStyle name="Normal 15 15 3 5" xfId="17831"/>
    <cellStyle name="Normal 15 16" xfId="17832"/>
    <cellStyle name="Normal 15 16 2" xfId="17833"/>
    <cellStyle name="Normal 15 16 3" xfId="17834"/>
    <cellStyle name="Normal 15 16 3 2" xfId="17835"/>
    <cellStyle name="Normal 15 16 3 3" xfId="17836"/>
    <cellStyle name="Normal 15 16 3 4" xfId="17837"/>
    <cellStyle name="Normal 15 16 3 5" xfId="17838"/>
    <cellStyle name="Normal 15 17" xfId="17839"/>
    <cellStyle name="Normal 15 17 2" xfId="17840"/>
    <cellStyle name="Normal 15 17 3" xfId="17841"/>
    <cellStyle name="Normal 15 17 3 2" xfId="17842"/>
    <cellStyle name="Normal 15 17 3 3" xfId="17843"/>
    <cellStyle name="Normal 15 17 3 4" xfId="17844"/>
    <cellStyle name="Normal 15 17 3 5" xfId="17845"/>
    <cellStyle name="Normal 15 18" xfId="17846"/>
    <cellStyle name="Normal 15 18 2" xfId="17847"/>
    <cellStyle name="Normal 15 18 3" xfId="17848"/>
    <cellStyle name="Normal 15 18 3 2" xfId="17849"/>
    <cellStyle name="Normal 15 18 3 3" xfId="17850"/>
    <cellStyle name="Normal 15 18 3 4" xfId="17851"/>
    <cellStyle name="Normal 15 18 3 5" xfId="17852"/>
    <cellStyle name="Normal 15 19" xfId="17853"/>
    <cellStyle name="Normal 15 19 2" xfId="17854"/>
    <cellStyle name="Normal 15 19 3" xfId="17855"/>
    <cellStyle name="Normal 15 19 3 2" xfId="17856"/>
    <cellStyle name="Normal 15 19 3 3" xfId="17857"/>
    <cellStyle name="Normal 15 19 3 4" xfId="17858"/>
    <cellStyle name="Normal 15 19 3 5" xfId="17859"/>
    <cellStyle name="Normal 15 2" xfId="17860"/>
    <cellStyle name="Normal 15 2 2" xfId="17861"/>
    <cellStyle name="Normal 15 2 2 2" xfId="17862"/>
    <cellStyle name="Normal 15 2 2 3" xfId="17863"/>
    <cellStyle name="Normal 15 2 2 3 2" xfId="17864"/>
    <cellStyle name="Normal 15 2 2 3 3" xfId="17865"/>
    <cellStyle name="Normal 15 2 2 3 4" xfId="17866"/>
    <cellStyle name="Normal 15 2 2 3 5" xfId="17867"/>
    <cellStyle name="Normal 15 2 3" xfId="17868"/>
    <cellStyle name="Normal 15 2 3 2" xfId="17869"/>
    <cellStyle name="Normal 15 2 3 3" xfId="17870"/>
    <cellStyle name="Normal 15 2 3 3 2" xfId="17871"/>
    <cellStyle name="Normal 15 2 3 3 3" xfId="17872"/>
    <cellStyle name="Normal 15 2 3 3 4" xfId="17873"/>
    <cellStyle name="Normal 15 2 3 3 5" xfId="17874"/>
    <cellStyle name="Normal 15 2 4" xfId="17875"/>
    <cellStyle name="Normal 15 2 4 2" xfId="17876"/>
    <cellStyle name="Normal 15 2 4 3" xfId="17877"/>
    <cellStyle name="Normal 15 2 4 3 2" xfId="17878"/>
    <cellStyle name="Normal 15 2 4 3 3" xfId="17879"/>
    <cellStyle name="Normal 15 2 4 3 4" xfId="17880"/>
    <cellStyle name="Normal 15 2 4 3 5" xfId="17881"/>
    <cellStyle name="Normal 15 2 5" xfId="17882"/>
    <cellStyle name="Normal 15 2 5 2" xfId="17883"/>
    <cellStyle name="Normal 15 2 5 3" xfId="17884"/>
    <cellStyle name="Normal 15 2 5 3 2" xfId="17885"/>
    <cellStyle name="Normal 15 2 5 3 3" xfId="17886"/>
    <cellStyle name="Normal 15 2 5 3 4" xfId="17887"/>
    <cellStyle name="Normal 15 2 5 3 5" xfId="17888"/>
    <cellStyle name="Normal 15 2 6" xfId="17889"/>
    <cellStyle name="Normal 15 20" xfId="17890"/>
    <cellStyle name="Normal 15 20 2" xfId="17891"/>
    <cellStyle name="Normal 15 20 3" xfId="17892"/>
    <cellStyle name="Normal 15 20 3 2" xfId="17893"/>
    <cellStyle name="Normal 15 20 3 3" xfId="17894"/>
    <cellStyle name="Normal 15 20 3 4" xfId="17895"/>
    <cellStyle name="Normal 15 20 3 5" xfId="17896"/>
    <cellStyle name="Normal 15 21" xfId="17897"/>
    <cellStyle name="Normal 15 21 2" xfId="17898"/>
    <cellStyle name="Normal 15 21 3" xfId="17899"/>
    <cellStyle name="Normal 15 21 3 2" xfId="17900"/>
    <cellStyle name="Normal 15 21 3 3" xfId="17901"/>
    <cellStyle name="Normal 15 21 3 4" xfId="17902"/>
    <cellStyle name="Normal 15 21 3 5" xfId="17903"/>
    <cellStyle name="Normal 15 22" xfId="17904"/>
    <cellStyle name="Normal 15 22 2" xfId="17905"/>
    <cellStyle name="Normal 15 22 3" xfId="17906"/>
    <cellStyle name="Normal 15 22 3 2" xfId="17907"/>
    <cellStyle name="Normal 15 22 3 3" xfId="17908"/>
    <cellStyle name="Normal 15 22 3 4" xfId="17909"/>
    <cellStyle name="Normal 15 22 3 5" xfId="17910"/>
    <cellStyle name="Normal 15 23" xfId="17911"/>
    <cellStyle name="Normal 15 23 2" xfId="17912"/>
    <cellStyle name="Normal 15 23 3" xfId="17913"/>
    <cellStyle name="Normal 15 23 3 2" xfId="17914"/>
    <cellStyle name="Normal 15 23 3 3" xfId="17915"/>
    <cellStyle name="Normal 15 23 3 4" xfId="17916"/>
    <cellStyle name="Normal 15 23 3 5" xfId="17917"/>
    <cellStyle name="Normal 15 24" xfId="17918"/>
    <cellStyle name="Normal 15 25" xfId="17919"/>
    <cellStyle name="Normal 15 25 2" xfId="17920"/>
    <cellStyle name="Normal 15 25 3" xfId="17921"/>
    <cellStyle name="Normal 15 25 4" xfId="17922"/>
    <cellStyle name="Normal 15 25 5" xfId="17923"/>
    <cellStyle name="Normal 15 3" xfId="17924"/>
    <cellStyle name="Normal 15 3 2" xfId="17925"/>
    <cellStyle name="Normal 15 3 2 2" xfId="17926"/>
    <cellStyle name="Normal 15 3 2 3" xfId="17927"/>
    <cellStyle name="Normal 15 3 2 3 2" xfId="17928"/>
    <cellStyle name="Normal 15 3 2 3 3" xfId="17929"/>
    <cellStyle name="Normal 15 3 2 3 4" xfId="17930"/>
    <cellStyle name="Normal 15 3 2 3 5" xfId="17931"/>
    <cellStyle name="Normal 15 3 3" xfId="17932"/>
    <cellStyle name="Normal 15 3 3 2" xfId="17933"/>
    <cellStyle name="Normal 15 3 3 3" xfId="17934"/>
    <cellStyle name="Normal 15 3 3 3 2" xfId="17935"/>
    <cellStyle name="Normal 15 3 3 3 3" xfId="17936"/>
    <cellStyle name="Normal 15 3 3 3 4" xfId="17937"/>
    <cellStyle name="Normal 15 3 3 3 5" xfId="17938"/>
    <cellStyle name="Normal 15 3 4" xfId="17939"/>
    <cellStyle name="Normal 15 3 4 2" xfId="17940"/>
    <cellStyle name="Normal 15 3 4 3" xfId="17941"/>
    <cellStyle name="Normal 15 3 4 3 2" xfId="17942"/>
    <cellStyle name="Normal 15 3 4 3 3" xfId="17943"/>
    <cellStyle name="Normal 15 3 4 3 4" xfId="17944"/>
    <cellStyle name="Normal 15 3 4 3 5" xfId="17945"/>
    <cellStyle name="Normal 15 3 5" xfId="17946"/>
    <cellStyle name="Normal 15 3 5 2" xfId="17947"/>
    <cellStyle name="Normal 15 3 5 3" xfId="17948"/>
    <cellStyle name="Normal 15 3 5 3 2" xfId="17949"/>
    <cellStyle name="Normal 15 3 5 3 3" xfId="17950"/>
    <cellStyle name="Normal 15 3 5 3 4" xfId="17951"/>
    <cellStyle name="Normal 15 3 5 3 5" xfId="17952"/>
    <cellStyle name="Normal 15 3 6" xfId="17953"/>
    <cellStyle name="Normal 15 4" xfId="17954"/>
    <cellStyle name="Normal 15 4 2" xfId="17955"/>
    <cellStyle name="Normal 15 4 2 2" xfId="17956"/>
    <cellStyle name="Normal 15 4 2 3" xfId="17957"/>
    <cellStyle name="Normal 15 4 2 3 2" xfId="17958"/>
    <cellStyle name="Normal 15 4 2 3 3" xfId="17959"/>
    <cellStyle name="Normal 15 4 2 3 4" xfId="17960"/>
    <cellStyle name="Normal 15 4 2 3 5" xfId="17961"/>
    <cellStyle name="Normal 15 4 3" xfId="17962"/>
    <cellStyle name="Normal 15 4 3 2" xfId="17963"/>
    <cellStyle name="Normal 15 4 3 3" xfId="17964"/>
    <cellStyle name="Normal 15 4 3 3 2" xfId="17965"/>
    <cellStyle name="Normal 15 4 3 3 3" xfId="17966"/>
    <cellStyle name="Normal 15 4 3 3 4" xfId="17967"/>
    <cellStyle name="Normal 15 4 3 3 5" xfId="17968"/>
    <cellStyle name="Normal 15 4 4" xfId="17969"/>
    <cellStyle name="Normal 15 4 4 2" xfId="17970"/>
    <cellStyle name="Normal 15 4 4 3" xfId="17971"/>
    <cellStyle name="Normal 15 4 4 3 2" xfId="17972"/>
    <cellStyle name="Normal 15 4 4 3 3" xfId="17973"/>
    <cellStyle name="Normal 15 4 4 3 4" xfId="17974"/>
    <cellStyle name="Normal 15 4 4 3 5" xfId="17975"/>
    <cellStyle name="Normal 15 4 5" xfId="17976"/>
    <cellStyle name="Normal 15 4 5 2" xfId="17977"/>
    <cellStyle name="Normal 15 4 5 3" xfId="17978"/>
    <cellStyle name="Normal 15 4 5 3 2" xfId="17979"/>
    <cellStyle name="Normal 15 4 5 3 3" xfId="17980"/>
    <cellStyle name="Normal 15 4 5 3 4" xfId="17981"/>
    <cellStyle name="Normal 15 4 5 3 5" xfId="17982"/>
    <cellStyle name="Normal 15 4 6" xfId="17983"/>
    <cellStyle name="Normal 15 5" xfId="17984"/>
    <cellStyle name="Normal 15 5 2" xfId="17985"/>
    <cellStyle name="Normal 15 5 2 2" xfId="17986"/>
    <cellStyle name="Normal 15 5 2 3" xfId="17987"/>
    <cellStyle name="Normal 15 5 2 3 2" xfId="17988"/>
    <cellStyle name="Normal 15 5 2 3 3" xfId="17989"/>
    <cellStyle name="Normal 15 5 2 3 4" xfId="17990"/>
    <cellStyle name="Normal 15 5 2 3 5" xfId="17991"/>
    <cellStyle name="Normal 15 5 3" xfId="17992"/>
    <cellStyle name="Normal 15 5 3 2" xfId="17993"/>
    <cellStyle name="Normal 15 5 3 3" xfId="17994"/>
    <cellStyle name="Normal 15 5 3 3 2" xfId="17995"/>
    <cellStyle name="Normal 15 5 3 3 3" xfId="17996"/>
    <cellStyle name="Normal 15 5 3 3 4" xfId="17997"/>
    <cellStyle name="Normal 15 5 3 3 5" xfId="17998"/>
    <cellStyle name="Normal 15 5 4" xfId="17999"/>
    <cellStyle name="Normal 15 5 4 2" xfId="18000"/>
    <cellStyle name="Normal 15 5 4 3" xfId="18001"/>
    <cellStyle name="Normal 15 5 4 3 2" xfId="18002"/>
    <cellStyle name="Normal 15 5 4 3 3" xfId="18003"/>
    <cellStyle name="Normal 15 5 4 3 4" xfId="18004"/>
    <cellStyle name="Normal 15 5 4 3 5" xfId="18005"/>
    <cellStyle name="Normal 15 5 5" xfId="18006"/>
    <cellStyle name="Normal 15 5 5 2" xfId="18007"/>
    <cellStyle name="Normal 15 5 5 3" xfId="18008"/>
    <cellStyle name="Normal 15 5 5 3 2" xfId="18009"/>
    <cellStyle name="Normal 15 5 5 3 3" xfId="18010"/>
    <cellStyle name="Normal 15 5 5 3 4" xfId="18011"/>
    <cellStyle name="Normal 15 5 5 3 5" xfId="18012"/>
    <cellStyle name="Normal 15 5 6" xfId="18013"/>
    <cellStyle name="Normal 15 6" xfId="18014"/>
    <cellStyle name="Normal 15 6 2" xfId="18015"/>
    <cellStyle name="Normal 15 6 2 2" xfId="18016"/>
    <cellStyle name="Normal 15 6 2 3" xfId="18017"/>
    <cellStyle name="Normal 15 6 2 3 2" xfId="18018"/>
    <cellStyle name="Normal 15 6 2 3 3" xfId="18019"/>
    <cellStyle name="Normal 15 6 2 3 4" xfId="18020"/>
    <cellStyle name="Normal 15 6 2 3 5" xfId="18021"/>
    <cellStyle name="Normal 15 6 3" xfId="18022"/>
    <cellStyle name="Normal 15 6 3 2" xfId="18023"/>
    <cellStyle name="Normal 15 6 3 3" xfId="18024"/>
    <cellStyle name="Normal 15 6 3 3 2" xfId="18025"/>
    <cellStyle name="Normal 15 6 3 3 3" xfId="18026"/>
    <cellStyle name="Normal 15 6 3 3 4" xfId="18027"/>
    <cellStyle name="Normal 15 6 3 3 5" xfId="18028"/>
    <cellStyle name="Normal 15 6 4" xfId="18029"/>
    <cellStyle name="Normal 15 6 4 2" xfId="18030"/>
    <cellStyle name="Normal 15 6 4 3" xfId="18031"/>
    <cellStyle name="Normal 15 6 4 3 2" xfId="18032"/>
    <cellStyle name="Normal 15 6 4 3 3" xfId="18033"/>
    <cellStyle name="Normal 15 6 4 3 4" xfId="18034"/>
    <cellStyle name="Normal 15 6 4 3 5" xfId="18035"/>
    <cellStyle name="Normal 15 6 5" xfId="18036"/>
    <cellStyle name="Normal 15 6 5 2" xfId="18037"/>
    <cellStyle name="Normal 15 6 5 3" xfId="18038"/>
    <cellStyle name="Normal 15 6 5 3 2" xfId="18039"/>
    <cellStyle name="Normal 15 6 5 3 3" xfId="18040"/>
    <cellStyle name="Normal 15 6 5 3 4" xfId="18041"/>
    <cellStyle name="Normal 15 6 5 3 5" xfId="18042"/>
    <cellStyle name="Normal 15 6 6" xfId="18043"/>
    <cellStyle name="Normal 15 7" xfId="18044"/>
    <cellStyle name="Normal 15 7 2" xfId="18045"/>
    <cellStyle name="Normal 15 7 2 2" xfId="18046"/>
    <cellStyle name="Normal 15 7 2 3" xfId="18047"/>
    <cellStyle name="Normal 15 7 2 3 2" xfId="18048"/>
    <cellStyle name="Normal 15 7 2 3 3" xfId="18049"/>
    <cellStyle name="Normal 15 7 2 3 4" xfId="18050"/>
    <cellStyle name="Normal 15 7 2 3 5" xfId="18051"/>
    <cellStyle name="Normal 15 7 3" xfId="18052"/>
    <cellStyle name="Normal 15 7 3 2" xfId="18053"/>
    <cellStyle name="Normal 15 7 3 3" xfId="18054"/>
    <cellStyle name="Normal 15 7 3 3 2" xfId="18055"/>
    <cellStyle name="Normal 15 7 3 3 3" xfId="18056"/>
    <cellStyle name="Normal 15 7 3 3 4" xfId="18057"/>
    <cellStyle name="Normal 15 7 3 3 5" xfId="18058"/>
    <cellStyle name="Normal 15 7 4" xfId="18059"/>
    <cellStyle name="Normal 15 7 4 2" xfId="18060"/>
    <cellStyle name="Normal 15 7 4 3" xfId="18061"/>
    <cellStyle name="Normal 15 7 4 3 2" xfId="18062"/>
    <cellStyle name="Normal 15 7 4 3 3" xfId="18063"/>
    <cellStyle name="Normal 15 7 4 3 4" xfId="18064"/>
    <cellStyle name="Normal 15 7 4 3 5" xfId="18065"/>
    <cellStyle name="Normal 15 7 5" xfId="18066"/>
    <cellStyle name="Normal 15 7 5 2" xfId="18067"/>
    <cellStyle name="Normal 15 7 5 3" xfId="18068"/>
    <cellStyle name="Normal 15 7 5 3 2" xfId="18069"/>
    <cellStyle name="Normal 15 7 5 3 3" xfId="18070"/>
    <cellStyle name="Normal 15 7 5 3 4" xfId="18071"/>
    <cellStyle name="Normal 15 7 5 3 5" xfId="18072"/>
    <cellStyle name="Normal 15 7 6" xfId="18073"/>
    <cellStyle name="Normal 15 8" xfId="18074"/>
    <cellStyle name="Normal 15 8 2" xfId="18075"/>
    <cellStyle name="Normal 15 8 2 2" xfId="18076"/>
    <cellStyle name="Normal 15 8 2 3" xfId="18077"/>
    <cellStyle name="Normal 15 8 2 3 2" xfId="18078"/>
    <cellStyle name="Normal 15 8 2 3 3" xfId="18079"/>
    <cellStyle name="Normal 15 8 2 3 4" xfId="18080"/>
    <cellStyle name="Normal 15 8 2 3 5" xfId="18081"/>
    <cellStyle name="Normal 15 8 3" xfId="18082"/>
    <cellStyle name="Normal 15 8 3 2" xfId="18083"/>
    <cellStyle name="Normal 15 8 3 3" xfId="18084"/>
    <cellStyle name="Normal 15 8 3 3 2" xfId="18085"/>
    <cellStyle name="Normal 15 8 3 3 3" xfId="18086"/>
    <cellStyle name="Normal 15 8 3 3 4" xfId="18087"/>
    <cellStyle name="Normal 15 8 3 3 5" xfId="18088"/>
    <cellStyle name="Normal 15 8 4" xfId="18089"/>
    <cellStyle name="Normal 15 8 4 2" xfId="18090"/>
    <cellStyle name="Normal 15 8 4 3" xfId="18091"/>
    <cellStyle name="Normal 15 8 4 3 2" xfId="18092"/>
    <cellStyle name="Normal 15 8 4 3 3" xfId="18093"/>
    <cellStyle name="Normal 15 8 4 3 4" xfId="18094"/>
    <cellStyle name="Normal 15 8 4 3 5" xfId="18095"/>
    <cellStyle name="Normal 15 8 5" xfId="18096"/>
    <cellStyle name="Normal 15 8 5 2" xfId="18097"/>
    <cellStyle name="Normal 15 8 5 3" xfId="18098"/>
    <cellStyle name="Normal 15 8 5 3 2" xfId="18099"/>
    <cellStyle name="Normal 15 8 5 3 3" xfId="18100"/>
    <cellStyle name="Normal 15 8 5 3 4" xfId="18101"/>
    <cellStyle name="Normal 15 8 5 3 5" xfId="18102"/>
    <cellStyle name="Normal 15 8 6" xfId="18103"/>
    <cellStyle name="Normal 15 9" xfId="18104"/>
    <cellStyle name="Normal 15 9 2" xfId="18105"/>
    <cellStyle name="Normal 15 9 3" xfId="18106"/>
    <cellStyle name="Normal 15 9 3 2" xfId="18107"/>
    <cellStyle name="Normal 15 9 3 3" xfId="18108"/>
    <cellStyle name="Normal 15 9 3 4" xfId="18109"/>
    <cellStyle name="Normal 15 9 3 5" xfId="18110"/>
    <cellStyle name="Normal 16" xfId="18111"/>
    <cellStyle name="Normal 16 10" xfId="18112"/>
    <cellStyle name="Normal 16 10 2" xfId="18113"/>
    <cellStyle name="Normal 16 10 3" xfId="18114"/>
    <cellStyle name="Normal 16 10 3 2" xfId="18115"/>
    <cellStyle name="Normal 16 10 3 3" xfId="18116"/>
    <cellStyle name="Normal 16 10 3 4" xfId="18117"/>
    <cellStyle name="Normal 16 10 3 5" xfId="18118"/>
    <cellStyle name="Normal 16 11" xfId="18119"/>
    <cellStyle name="Normal 16 11 2" xfId="18120"/>
    <cellStyle name="Normal 16 12" xfId="18121"/>
    <cellStyle name="Normal 16 12 2" xfId="18122"/>
    <cellStyle name="Normal 16 13" xfId="18123"/>
    <cellStyle name="Normal 16 13 2" xfId="18124"/>
    <cellStyle name="Normal 16 14" xfId="18125"/>
    <cellStyle name="Normal 16 14 2" xfId="18126"/>
    <cellStyle name="Normal 16 14 3" xfId="18127"/>
    <cellStyle name="Normal 16 14 3 2" xfId="18128"/>
    <cellStyle name="Normal 16 14 3 3" xfId="18129"/>
    <cellStyle name="Normal 16 14 3 4" xfId="18130"/>
    <cellStyle name="Normal 16 14 3 5" xfId="18131"/>
    <cellStyle name="Normal 16 15" xfId="18132"/>
    <cellStyle name="Normal 16 15 2" xfId="18133"/>
    <cellStyle name="Normal 16 15 3" xfId="18134"/>
    <cellStyle name="Normal 16 15 3 2" xfId="18135"/>
    <cellStyle name="Normal 16 15 3 3" xfId="18136"/>
    <cellStyle name="Normal 16 15 3 4" xfId="18137"/>
    <cellStyle name="Normal 16 15 3 5" xfId="18138"/>
    <cellStyle name="Normal 16 16" xfId="18139"/>
    <cellStyle name="Normal 16 16 2" xfId="18140"/>
    <cellStyle name="Normal 16 16 3" xfId="18141"/>
    <cellStyle name="Normal 16 16 3 2" xfId="18142"/>
    <cellStyle name="Normal 16 16 3 3" xfId="18143"/>
    <cellStyle name="Normal 16 16 3 4" xfId="18144"/>
    <cellStyle name="Normal 16 16 3 5" xfId="18145"/>
    <cellStyle name="Normal 16 17" xfId="18146"/>
    <cellStyle name="Normal 16 17 2" xfId="18147"/>
    <cellStyle name="Normal 16 17 3" xfId="18148"/>
    <cellStyle name="Normal 16 17 3 2" xfId="18149"/>
    <cellStyle name="Normal 16 17 3 3" xfId="18150"/>
    <cellStyle name="Normal 16 17 3 4" xfId="18151"/>
    <cellStyle name="Normal 16 17 3 5" xfId="18152"/>
    <cellStyle name="Normal 16 18" xfId="18153"/>
    <cellStyle name="Normal 16 18 2" xfId="18154"/>
    <cellStyle name="Normal 16 18 3" xfId="18155"/>
    <cellStyle name="Normal 16 18 3 2" xfId="18156"/>
    <cellStyle name="Normal 16 18 3 3" xfId="18157"/>
    <cellStyle name="Normal 16 18 3 4" xfId="18158"/>
    <cellStyle name="Normal 16 18 3 5" xfId="18159"/>
    <cellStyle name="Normal 16 19" xfId="18160"/>
    <cellStyle name="Normal 16 19 2" xfId="18161"/>
    <cellStyle name="Normal 16 19 3" xfId="18162"/>
    <cellStyle name="Normal 16 19 3 2" xfId="18163"/>
    <cellStyle name="Normal 16 19 3 3" xfId="18164"/>
    <cellStyle name="Normal 16 19 3 4" xfId="18165"/>
    <cellStyle name="Normal 16 19 3 5" xfId="18166"/>
    <cellStyle name="Normal 16 2" xfId="18167"/>
    <cellStyle name="Normal 16 2 2" xfId="18168"/>
    <cellStyle name="Normal 16 2 2 2" xfId="18169"/>
    <cellStyle name="Normal 16 2 2 3" xfId="18170"/>
    <cellStyle name="Normal 16 2 2 3 2" xfId="18171"/>
    <cellStyle name="Normal 16 2 2 3 3" xfId="18172"/>
    <cellStyle name="Normal 16 2 2 3 4" xfId="18173"/>
    <cellStyle name="Normal 16 2 2 3 5" xfId="18174"/>
    <cellStyle name="Normal 16 2 3" xfId="18175"/>
    <cellStyle name="Normal 16 2 3 2" xfId="18176"/>
    <cellStyle name="Normal 16 2 3 3" xfId="18177"/>
    <cellStyle name="Normal 16 2 3 3 2" xfId="18178"/>
    <cellStyle name="Normal 16 2 3 3 3" xfId="18179"/>
    <cellStyle name="Normal 16 2 3 3 4" xfId="18180"/>
    <cellStyle name="Normal 16 2 3 3 5" xfId="18181"/>
    <cellStyle name="Normal 16 2 4" xfId="18182"/>
    <cellStyle name="Normal 16 2 4 2" xfId="18183"/>
    <cellStyle name="Normal 16 2 4 3" xfId="18184"/>
    <cellStyle name="Normal 16 2 4 3 2" xfId="18185"/>
    <cellStyle name="Normal 16 2 4 3 3" xfId="18186"/>
    <cellStyle name="Normal 16 2 4 3 4" xfId="18187"/>
    <cellStyle name="Normal 16 2 4 3 5" xfId="18188"/>
    <cellStyle name="Normal 16 2 5" xfId="18189"/>
    <cellStyle name="Normal 16 2 5 2" xfId="18190"/>
    <cellStyle name="Normal 16 2 5 3" xfId="18191"/>
    <cellStyle name="Normal 16 2 5 3 2" xfId="18192"/>
    <cellStyle name="Normal 16 2 5 3 3" xfId="18193"/>
    <cellStyle name="Normal 16 2 5 3 4" xfId="18194"/>
    <cellStyle name="Normal 16 2 5 3 5" xfId="18195"/>
    <cellStyle name="Normal 16 2 6" xfId="18196"/>
    <cellStyle name="Normal 16 20" xfId="18197"/>
    <cellStyle name="Normal 16 20 2" xfId="18198"/>
    <cellStyle name="Normal 16 20 3" xfId="18199"/>
    <cellStyle name="Normal 16 20 3 2" xfId="18200"/>
    <cellStyle name="Normal 16 20 3 3" xfId="18201"/>
    <cellStyle name="Normal 16 20 3 4" xfId="18202"/>
    <cellStyle name="Normal 16 20 3 5" xfId="18203"/>
    <cellStyle name="Normal 16 21" xfId="18204"/>
    <cellStyle name="Normal 16 21 2" xfId="18205"/>
    <cellStyle name="Normal 16 21 3" xfId="18206"/>
    <cellStyle name="Normal 16 21 3 2" xfId="18207"/>
    <cellStyle name="Normal 16 21 3 3" xfId="18208"/>
    <cellStyle name="Normal 16 21 3 4" xfId="18209"/>
    <cellStyle name="Normal 16 21 3 5" xfId="18210"/>
    <cellStyle name="Normal 16 22" xfId="18211"/>
    <cellStyle name="Normal 16 22 2" xfId="18212"/>
    <cellStyle name="Normal 16 22 3" xfId="18213"/>
    <cellStyle name="Normal 16 22 3 2" xfId="18214"/>
    <cellStyle name="Normal 16 22 3 3" xfId="18215"/>
    <cellStyle name="Normal 16 22 3 4" xfId="18216"/>
    <cellStyle name="Normal 16 22 3 5" xfId="18217"/>
    <cellStyle name="Normal 16 23" xfId="18218"/>
    <cellStyle name="Normal 16 23 2" xfId="18219"/>
    <cellStyle name="Normal 16 23 3" xfId="18220"/>
    <cellStyle name="Normal 16 23 3 2" xfId="18221"/>
    <cellStyle name="Normal 16 23 3 3" xfId="18222"/>
    <cellStyle name="Normal 16 23 3 4" xfId="18223"/>
    <cellStyle name="Normal 16 23 3 5" xfId="18224"/>
    <cellStyle name="Normal 16 24" xfId="18225"/>
    <cellStyle name="Normal 16 25" xfId="18226"/>
    <cellStyle name="Normal 16 25 2" xfId="18227"/>
    <cellStyle name="Normal 16 25 3" xfId="18228"/>
    <cellStyle name="Normal 16 25 4" xfId="18229"/>
    <cellStyle name="Normal 16 25 5" xfId="18230"/>
    <cellStyle name="Normal 16 3" xfId="18231"/>
    <cellStyle name="Normal 16 3 2" xfId="18232"/>
    <cellStyle name="Normal 16 3 2 2" xfId="18233"/>
    <cellStyle name="Normal 16 3 2 3" xfId="18234"/>
    <cellStyle name="Normal 16 3 2 3 2" xfId="18235"/>
    <cellStyle name="Normal 16 3 2 3 3" xfId="18236"/>
    <cellStyle name="Normal 16 3 2 3 4" xfId="18237"/>
    <cellStyle name="Normal 16 3 2 3 5" xfId="18238"/>
    <cellStyle name="Normal 16 3 3" xfId="18239"/>
    <cellStyle name="Normal 16 3 3 2" xfId="18240"/>
    <cellStyle name="Normal 16 3 3 3" xfId="18241"/>
    <cellStyle name="Normal 16 3 3 3 2" xfId="18242"/>
    <cellStyle name="Normal 16 3 3 3 3" xfId="18243"/>
    <cellStyle name="Normal 16 3 3 3 4" xfId="18244"/>
    <cellStyle name="Normal 16 3 3 3 5" xfId="18245"/>
    <cellStyle name="Normal 16 3 4" xfId="18246"/>
    <cellStyle name="Normal 16 3 4 2" xfId="18247"/>
    <cellStyle name="Normal 16 3 4 3" xfId="18248"/>
    <cellStyle name="Normal 16 3 4 3 2" xfId="18249"/>
    <cellStyle name="Normal 16 3 4 3 3" xfId="18250"/>
    <cellStyle name="Normal 16 3 4 3 4" xfId="18251"/>
    <cellStyle name="Normal 16 3 4 3 5" xfId="18252"/>
    <cellStyle name="Normal 16 3 5" xfId="18253"/>
    <cellStyle name="Normal 16 3 5 2" xfId="18254"/>
    <cellStyle name="Normal 16 3 5 3" xfId="18255"/>
    <cellStyle name="Normal 16 3 5 3 2" xfId="18256"/>
    <cellStyle name="Normal 16 3 5 3 3" xfId="18257"/>
    <cellStyle name="Normal 16 3 5 3 4" xfId="18258"/>
    <cellStyle name="Normal 16 3 5 3 5" xfId="18259"/>
    <cellStyle name="Normal 16 3 6" xfId="18260"/>
    <cellStyle name="Normal 16 4" xfId="18261"/>
    <cellStyle name="Normal 16 4 2" xfId="18262"/>
    <cellStyle name="Normal 16 4 2 2" xfId="18263"/>
    <cellStyle name="Normal 16 4 2 3" xfId="18264"/>
    <cellStyle name="Normal 16 4 2 3 2" xfId="18265"/>
    <cellStyle name="Normal 16 4 2 3 3" xfId="18266"/>
    <cellStyle name="Normal 16 4 2 3 4" xfId="18267"/>
    <cellStyle name="Normal 16 4 2 3 5" xfId="18268"/>
    <cellStyle name="Normal 16 4 3" xfId="18269"/>
    <cellStyle name="Normal 16 4 3 2" xfId="18270"/>
    <cellStyle name="Normal 16 4 3 3" xfId="18271"/>
    <cellStyle name="Normal 16 4 3 3 2" xfId="18272"/>
    <cellStyle name="Normal 16 4 3 3 3" xfId="18273"/>
    <cellStyle name="Normal 16 4 3 3 4" xfId="18274"/>
    <cellStyle name="Normal 16 4 3 3 5" xfId="18275"/>
    <cellStyle name="Normal 16 4 4" xfId="18276"/>
    <cellStyle name="Normal 16 4 4 2" xfId="18277"/>
    <cellStyle name="Normal 16 4 4 3" xfId="18278"/>
    <cellStyle name="Normal 16 4 4 3 2" xfId="18279"/>
    <cellStyle name="Normal 16 4 4 3 3" xfId="18280"/>
    <cellStyle name="Normal 16 4 4 3 4" xfId="18281"/>
    <cellStyle name="Normal 16 4 4 3 5" xfId="18282"/>
    <cellStyle name="Normal 16 4 5" xfId="18283"/>
    <cellStyle name="Normal 16 4 5 2" xfId="18284"/>
    <cellStyle name="Normal 16 4 5 3" xfId="18285"/>
    <cellStyle name="Normal 16 4 5 3 2" xfId="18286"/>
    <cellStyle name="Normal 16 4 5 3 3" xfId="18287"/>
    <cellStyle name="Normal 16 4 5 3 4" xfId="18288"/>
    <cellStyle name="Normal 16 4 5 3 5" xfId="18289"/>
    <cellStyle name="Normal 16 4 6" xfId="18290"/>
    <cellStyle name="Normal 16 5" xfId="18291"/>
    <cellStyle name="Normal 16 5 2" xfId="18292"/>
    <cellStyle name="Normal 16 5 2 2" xfId="18293"/>
    <cellStyle name="Normal 16 5 2 3" xfId="18294"/>
    <cellStyle name="Normal 16 5 2 3 2" xfId="18295"/>
    <cellStyle name="Normal 16 5 2 3 3" xfId="18296"/>
    <cellStyle name="Normal 16 5 2 3 4" xfId="18297"/>
    <cellStyle name="Normal 16 5 2 3 5" xfId="18298"/>
    <cellStyle name="Normal 16 5 3" xfId="18299"/>
    <cellStyle name="Normal 16 5 3 2" xfId="18300"/>
    <cellStyle name="Normal 16 5 3 3" xfId="18301"/>
    <cellStyle name="Normal 16 5 3 3 2" xfId="18302"/>
    <cellStyle name="Normal 16 5 3 3 3" xfId="18303"/>
    <cellStyle name="Normal 16 5 3 3 4" xfId="18304"/>
    <cellStyle name="Normal 16 5 3 3 5" xfId="18305"/>
    <cellStyle name="Normal 16 5 4" xfId="18306"/>
    <cellStyle name="Normal 16 5 4 2" xfId="18307"/>
    <cellStyle name="Normal 16 5 4 3" xfId="18308"/>
    <cellStyle name="Normal 16 5 4 3 2" xfId="18309"/>
    <cellStyle name="Normal 16 5 4 3 3" xfId="18310"/>
    <cellStyle name="Normal 16 5 4 3 4" xfId="18311"/>
    <cellStyle name="Normal 16 5 4 3 5" xfId="18312"/>
    <cellStyle name="Normal 16 5 5" xfId="18313"/>
    <cellStyle name="Normal 16 5 5 2" xfId="18314"/>
    <cellStyle name="Normal 16 5 5 3" xfId="18315"/>
    <cellStyle name="Normal 16 5 5 3 2" xfId="18316"/>
    <cellStyle name="Normal 16 5 5 3 3" xfId="18317"/>
    <cellStyle name="Normal 16 5 5 3 4" xfId="18318"/>
    <cellStyle name="Normal 16 5 5 3 5" xfId="18319"/>
    <cellStyle name="Normal 16 5 6" xfId="18320"/>
    <cellStyle name="Normal 16 6" xfId="18321"/>
    <cellStyle name="Normal 16 6 2" xfId="18322"/>
    <cellStyle name="Normal 16 6 2 2" xfId="18323"/>
    <cellStyle name="Normal 16 6 2 3" xfId="18324"/>
    <cellStyle name="Normal 16 6 2 3 2" xfId="18325"/>
    <cellStyle name="Normal 16 6 2 3 3" xfId="18326"/>
    <cellStyle name="Normal 16 6 2 3 4" xfId="18327"/>
    <cellStyle name="Normal 16 6 2 3 5" xfId="18328"/>
    <cellStyle name="Normal 16 6 3" xfId="18329"/>
    <cellStyle name="Normal 16 6 3 2" xfId="18330"/>
    <cellStyle name="Normal 16 6 3 3" xfId="18331"/>
    <cellStyle name="Normal 16 6 3 3 2" xfId="18332"/>
    <cellStyle name="Normal 16 6 3 3 3" xfId="18333"/>
    <cellStyle name="Normal 16 6 3 3 4" xfId="18334"/>
    <cellStyle name="Normal 16 6 3 3 5" xfId="18335"/>
    <cellStyle name="Normal 16 6 4" xfId="18336"/>
    <cellStyle name="Normal 16 6 4 2" xfId="18337"/>
    <cellStyle name="Normal 16 6 4 3" xfId="18338"/>
    <cellStyle name="Normal 16 6 4 3 2" xfId="18339"/>
    <cellStyle name="Normal 16 6 4 3 3" xfId="18340"/>
    <cellStyle name="Normal 16 6 4 3 4" xfId="18341"/>
    <cellStyle name="Normal 16 6 4 3 5" xfId="18342"/>
    <cellStyle name="Normal 16 6 5" xfId="18343"/>
    <cellStyle name="Normal 16 6 5 2" xfId="18344"/>
    <cellStyle name="Normal 16 6 5 3" xfId="18345"/>
    <cellStyle name="Normal 16 6 5 3 2" xfId="18346"/>
    <cellStyle name="Normal 16 6 5 3 3" xfId="18347"/>
    <cellStyle name="Normal 16 6 5 3 4" xfId="18348"/>
    <cellStyle name="Normal 16 6 5 3 5" xfId="18349"/>
    <cellStyle name="Normal 16 6 6" xfId="18350"/>
    <cellStyle name="Normal 16 7" xfId="18351"/>
    <cellStyle name="Normal 16 7 2" xfId="18352"/>
    <cellStyle name="Normal 16 7 2 2" xfId="18353"/>
    <cellStyle name="Normal 16 7 2 3" xfId="18354"/>
    <cellStyle name="Normal 16 7 2 3 2" xfId="18355"/>
    <cellStyle name="Normal 16 7 2 3 3" xfId="18356"/>
    <cellStyle name="Normal 16 7 2 3 4" xfId="18357"/>
    <cellStyle name="Normal 16 7 2 3 5" xfId="18358"/>
    <cellStyle name="Normal 16 7 3" xfId="18359"/>
    <cellStyle name="Normal 16 7 3 2" xfId="18360"/>
    <cellStyle name="Normal 16 7 3 3" xfId="18361"/>
    <cellStyle name="Normal 16 7 3 3 2" xfId="18362"/>
    <cellStyle name="Normal 16 7 3 3 3" xfId="18363"/>
    <cellStyle name="Normal 16 7 3 3 4" xfId="18364"/>
    <cellStyle name="Normal 16 7 3 3 5" xfId="18365"/>
    <cellStyle name="Normal 16 7 4" xfId="18366"/>
    <cellStyle name="Normal 16 7 4 2" xfId="18367"/>
    <cellStyle name="Normal 16 7 4 3" xfId="18368"/>
    <cellStyle name="Normal 16 7 4 3 2" xfId="18369"/>
    <cellStyle name="Normal 16 7 4 3 3" xfId="18370"/>
    <cellStyle name="Normal 16 7 4 3 4" xfId="18371"/>
    <cellStyle name="Normal 16 7 4 3 5" xfId="18372"/>
    <cellStyle name="Normal 16 7 5" xfId="18373"/>
    <cellStyle name="Normal 16 7 5 2" xfId="18374"/>
    <cellStyle name="Normal 16 7 5 3" xfId="18375"/>
    <cellStyle name="Normal 16 7 5 3 2" xfId="18376"/>
    <cellStyle name="Normal 16 7 5 3 3" xfId="18377"/>
    <cellStyle name="Normal 16 7 5 3 4" xfId="18378"/>
    <cellStyle name="Normal 16 7 5 3 5" xfId="18379"/>
    <cellStyle name="Normal 16 7 6" xfId="18380"/>
    <cellStyle name="Normal 16 8" xfId="18381"/>
    <cellStyle name="Normal 16 8 2" xfId="18382"/>
    <cellStyle name="Normal 16 8 2 2" xfId="18383"/>
    <cellStyle name="Normal 16 8 2 3" xfId="18384"/>
    <cellStyle name="Normal 16 8 2 3 2" xfId="18385"/>
    <cellStyle name="Normal 16 8 2 3 3" xfId="18386"/>
    <cellStyle name="Normal 16 8 2 3 4" xfId="18387"/>
    <cellStyle name="Normal 16 8 2 3 5" xfId="18388"/>
    <cellStyle name="Normal 16 8 3" xfId="18389"/>
    <cellStyle name="Normal 16 8 3 2" xfId="18390"/>
    <cellStyle name="Normal 16 8 3 3" xfId="18391"/>
    <cellStyle name="Normal 16 8 3 3 2" xfId="18392"/>
    <cellStyle name="Normal 16 8 3 3 3" xfId="18393"/>
    <cellStyle name="Normal 16 8 3 3 4" xfId="18394"/>
    <cellStyle name="Normal 16 8 3 3 5" xfId="18395"/>
    <cellStyle name="Normal 16 8 4" xfId="18396"/>
    <cellStyle name="Normal 16 8 4 2" xfId="18397"/>
    <cellStyle name="Normal 16 8 4 3" xfId="18398"/>
    <cellStyle name="Normal 16 8 4 3 2" xfId="18399"/>
    <cellStyle name="Normal 16 8 4 3 3" xfId="18400"/>
    <cellStyle name="Normal 16 8 4 3 4" xfId="18401"/>
    <cellStyle name="Normal 16 8 4 3 5" xfId="18402"/>
    <cellStyle name="Normal 16 8 5" xfId="18403"/>
    <cellStyle name="Normal 16 8 5 2" xfId="18404"/>
    <cellStyle name="Normal 16 8 5 3" xfId="18405"/>
    <cellStyle name="Normal 16 8 5 3 2" xfId="18406"/>
    <cellStyle name="Normal 16 8 5 3 3" xfId="18407"/>
    <cellStyle name="Normal 16 8 5 3 4" xfId="18408"/>
    <cellStyle name="Normal 16 8 5 3 5" xfId="18409"/>
    <cellStyle name="Normal 16 8 6" xfId="18410"/>
    <cellStyle name="Normal 16 9" xfId="18411"/>
    <cellStyle name="Normal 16 9 2" xfId="18412"/>
    <cellStyle name="Normal 16 9 3" xfId="18413"/>
    <cellStyle name="Normal 16 9 3 2" xfId="18414"/>
    <cellStyle name="Normal 16 9 3 3" xfId="18415"/>
    <cellStyle name="Normal 16 9 3 4" xfId="18416"/>
    <cellStyle name="Normal 16 9 3 5" xfId="18417"/>
    <cellStyle name="Normal 17" xfId="18418"/>
    <cellStyle name="Normal 17 10" xfId="18419"/>
    <cellStyle name="Normal 17 10 2" xfId="18420"/>
    <cellStyle name="Normal 17 10 3" xfId="18421"/>
    <cellStyle name="Normal 17 10 3 2" xfId="18422"/>
    <cellStyle name="Normal 17 10 3 3" xfId="18423"/>
    <cellStyle name="Normal 17 10 3 4" xfId="18424"/>
    <cellStyle name="Normal 17 10 3 5" xfId="18425"/>
    <cellStyle name="Normal 17 11" xfId="18426"/>
    <cellStyle name="Normal 17 11 2" xfId="18427"/>
    <cellStyle name="Normal 17 11 3" xfId="18428"/>
    <cellStyle name="Normal 17 11 3 2" xfId="18429"/>
    <cellStyle name="Normal 17 11 3 3" xfId="18430"/>
    <cellStyle name="Normal 17 11 3 4" xfId="18431"/>
    <cellStyle name="Normal 17 11 3 5" xfId="18432"/>
    <cellStyle name="Normal 17 12" xfId="18433"/>
    <cellStyle name="Normal 17 12 2" xfId="18434"/>
    <cellStyle name="Normal 17 12 3" xfId="18435"/>
    <cellStyle name="Normal 17 12 3 2" xfId="18436"/>
    <cellStyle name="Normal 17 12 3 3" xfId="18437"/>
    <cellStyle name="Normal 17 12 3 4" xfId="18438"/>
    <cellStyle name="Normal 17 12 3 5" xfId="18439"/>
    <cellStyle name="Normal 17 13" xfId="18440"/>
    <cellStyle name="Normal 17 13 2" xfId="18441"/>
    <cellStyle name="Normal 17 13 3" xfId="18442"/>
    <cellStyle name="Normal 17 13 3 2" xfId="18443"/>
    <cellStyle name="Normal 17 13 3 3" xfId="18444"/>
    <cellStyle name="Normal 17 13 3 4" xfId="18445"/>
    <cellStyle name="Normal 17 13 3 5" xfId="18446"/>
    <cellStyle name="Normal 17 14" xfId="18447"/>
    <cellStyle name="Normal 17 14 2" xfId="18448"/>
    <cellStyle name="Normal 17 14 3" xfId="18449"/>
    <cellStyle name="Normal 17 14 3 2" xfId="18450"/>
    <cellStyle name="Normal 17 14 3 3" xfId="18451"/>
    <cellStyle name="Normal 17 14 3 4" xfId="18452"/>
    <cellStyle name="Normal 17 14 3 5" xfId="18453"/>
    <cellStyle name="Normal 17 15" xfId="18454"/>
    <cellStyle name="Normal 17 15 2" xfId="18455"/>
    <cellStyle name="Normal 17 15 3" xfId="18456"/>
    <cellStyle name="Normal 17 15 3 2" xfId="18457"/>
    <cellStyle name="Normal 17 15 3 3" xfId="18458"/>
    <cellStyle name="Normal 17 15 3 4" xfId="18459"/>
    <cellStyle name="Normal 17 15 3 5" xfId="18460"/>
    <cellStyle name="Normal 17 16" xfId="18461"/>
    <cellStyle name="Normal 17 16 2" xfId="18462"/>
    <cellStyle name="Normal 17 16 3" xfId="18463"/>
    <cellStyle name="Normal 17 16 3 2" xfId="18464"/>
    <cellStyle name="Normal 17 16 3 3" xfId="18465"/>
    <cellStyle name="Normal 17 16 3 4" xfId="18466"/>
    <cellStyle name="Normal 17 16 3 5" xfId="18467"/>
    <cellStyle name="Normal 17 17" xfId="18468"/>
    <cellStyle name="Normal 17 17 2" xfId="18469"/>
    <cellStyle name="Normal 17 17 3" xfId="18470"/>
    <cellStyle name="Normal 17 17 3 2" xfId="18471"/>
    <cellStyle name="Normal 17 17 3 3" xfId="18472"/>
    <cellStyle name="Normal 17 17 3 4" xfId="18473"/>
    <cellStyle name="Normal 17 17 3 5" xfId="18474"/>
    <cellStyle name="Normal 17 18" xfId="18475"/>
    <cellStyle name="Normal 17 18 2" xfId="18476"/>
    <cellStyle name="Normal 17 18 3" xfId="18477"/>
    <cellStyle name="Normal 17 18 3 2" xfId="18478"/>
    <cellStyle name="Normal 17 18 3 3" xfId="18479"/>
    <cellStyle name="Normal 17 18 3 4" xfId="18480"/>
    <cellStyle name="Normal 17 18 3 5" xfId="18481"/>
    <cellStyle name="Normal 17 19" xfId="18482"/>
    <cellStyle name="Normal 17 19 2" xfId="18483"/>
    <cellStyle name="Normal 17 19 3" xfId="18484"/>
    <cellStyle name="Normal 17 19 3 2" xfId="18485"/>
    <cellStyle name="Normal 17 19 3 3" xfId="18486"/>
    <cellStyle name="Normal 17 19 3 4" xfId="18487"/>
    <cellStyle name="Normal 17 19 3 5" xfId="18488"/>
    <cellStyle name="Normal 17 2" xfId="18489"/>
    <cellStyle name="Normal 17 2 10" xfId="18490"/>
    <cellStyle name="Normal 17 2 10 2" xfId="18491"/>
    <cellStyle name="Normal 17 2 10 3" xfId="18492"/>
    <cellStyle name="Normal 17 2 10 3 2" xfId="18493"/>
    <cellStyle name="Normal 17 2 10 3 3" xfId="18494"/>
    <cellStyle name="Normal 17 2 10 3 4" xfId="18495"/>
    <cellStyle name="Normal 17 2 10 3 5" xfId="18496"/>
    <cellStyle name="Normal 17 2 11" xfId="18497"/>
    <cellStyle name="Normal 17 2 11 2" xfId="18498"/>
    <cellStyle name="Normal 17 2 11 3" xfId="18499"/>
    <cellStyle name="Normal 17 2 11 3 2" xfId="18500"/>
    <cellStyle name="Normal 17 2 11 3 3" xfId="18501"/>
    <cellStyle name="Normal 17 2 11 3 4" xfId="18502"/>
    <cellStyle name="Normal 17 2 11 3 5" xfId="18503"/>
    <cellStyle name="Normal 17 2 12" xfId="18504"/>
    <cellStyle name="Normal 17 2 12 2" xfId="18505"/>
    <cellStyle name="Normal 17 2 12 3" xfId="18506"/>
    <cellStyle name="Normal 17 2 12 3 2" xfId="18507"/>
    <cellStyle name="Normal 17 2 12 3 3" xfId="18508"/>
    <cellStyle name="Normal 17 2 12 3 4" xfId="18509"/>
    <cellStyle name="Normal 17 2 12 3 5" xfId="18510"/>
    <cellStyle name="Normal 17 2 13" xfId="18511"/>
    <cellStyle name="Normal 17 2 14" xfId="18512"/>
    <cellStyle name="Normal 17 2 14 2" xfId="18513"/>
    <cellStyle name="Normal 17 2 14 3" xfId="18514"/>
    <cellStyle name="Normal 17 2 14 4" xfId="18515"/>
    <cellStyle name="Normal 17 2 14 5" xfId="18516"/>
    <cellStyle name="Normal 17 2 2" xfId="18517"/>
    <cellStyle name="Normal 17 2 2 2" xfId="18518"/>
    <cellStyle name="Normal 17 2 2 3" xfId="18519"/>
    <cellStyle name="Normal 17 2 2 3 2" xfId="18520"/>
    <cellStyle name="Normal 17 2 2 3 3" xfId="18521"/>
    <cellStyle name="Normal 17 2 2 3 4" xfId="18522"/>
    <cellStyle name="Normal 17 2 2 3 5" xfId="18523"/>
    <cellStyle name="Normal 17 2 3" xfId="18524"/>
    <cellStyle name="Normal 17 2 3 2" xfId="18525"/>
    <cellStyle name="Normal 17 2 3 3" xfId="18526"/>
    <cellStyle name="Normal 17 2 3 3 2" xfId="18527"/>
    <cellStyle name="Normal 17 2 3 3 3" xfId="18528"/>
    <cellStyle name="Normal 17 2 3 3 4" xfId="18529"/>
    <cellStyle name="Normal 17 2 3 3 5" xfId="18530"/>
    <cellStyle name="Normal 17 2 4" xfId="18531"/>
    <cellStyle name="Normal 17 2 4 2" xfId="18532"/>
    <cellStyle name="Normal 17 2 4 3" xfId="18533"/>
    <cellStyle name="Normal 17 2 4 3 2" xfId="18534"/>
    <cellStyle name="Normal 17 2 4 3 3" xfId="18535"/>
    <cellStyle name="Normal 17 2 4 3 4" xfId="18536"/>
    <cellStyle name="Normal 17 2 4 3 5" xfId="18537"/>
    <cellStyle name="Normal 17 2 5" xfId="18538"/>
    <cellStyle name="Normal 17 2 5 2" xfId="18539"/>
    <cellStyle name="Normal 17 2 5 3" xfId="18540"/>
    <cellStyle name="Normal 17 2 5 3 2" xfId="18541"/>
    <cellStyle name="Normal 17 2 5 3 3" xfId="18542"/>
    <cellStyle name="Normal 17 2 5 3 4" xfId="18543"/>
    <cellStyle name="Normal 17 2 5 3 5" xfId="18544"/>
    <cellStyle name="Normal 17 2 6" xfId="18545"/>
    <cellStyle name="Normal 17 2 6 2" xfId="18546"/>
    <cellStyle name="Normal 17 2 6 3" xfId="18547"/>
    <cellStyle name="Normal 17 2 6 3 2" xfId="18548"/>
    <cellStyle name="Normal 17 2 6 3 3" xfId="18549"/>
    <cellStyle name="Normal 17 2 6 3 4" xfId="18550"/>
    <cellStyle name="Normal 17 2 6 3 5" xfId="18551"/>
    <cellStyle name="Normal 17 2 7" xfId="18552"/>
    <cellStyle name="Normal 17 2 7 2" xfId="18553"/>
    <cellStyle name="Normal 17 2 7 3" xfId="18554"/>
    <cellStyle name="Normal 17 2 7 3 2" xfId="18555"/>
    <cellStyle name="Normal 17 2 7 3 3" xfId="18556"/>
    <cellStyle name="Normal 17 2 7 3 4" xfId="18557"/>
    <cellStyle name="Normal 17 2 7 3 5" xfId="18558"/>
    <cellStyle name="Normal 17 2 8" xfId="18559"/>
    <cellStyle name="Normal 17 2 8 2" xfId="18560"/>
    <cellStyle name="Normal 17 2 8 3" xfId="18561"/>
    <cellStyle name="Normal 17 2 8 3 2" xfId="18562"/>
    <cellStyle name="Normal 17 2 8 3 3" xfId="18563"/>
    <cellStyle name="Normal 17 2 8 3 4" xfId="18564"/>
    <cellStyle name="Normal 17 2 8 3 5" xfId="18565"/>
    <cellStyle name="Normal 17 2 9" xfId="18566"/>
    <cellStyle name="Normal 17 2 9 2" xfId="18567"/>
    <cellStyle name="Normal 17 2 9 3" xfId="18568"/>
    <cellStyle name="Normal 17 2 9 3 2" xfId="18569"/>
    <cellStyle name="Normal 17 2 9 3 3" xfId="18570"/>
    <cellStyle name="Normal 17 2 9 3 4" xfId="18571"/>
    <cellStyle name="Normal 17 2 9 3 5" xfId="18572"/>
    <cellStyle name="Normal 17 20" xfId="18573"/>
    <cellStyle name="Normal 17 20 2" xfId="18574"/>
    <cellStyle name="Normal 17 20 3" xfId="18575"/>
    <cellStyle name="Normal 17 20 3 2" xfId="18576"/>
    <cellStyle name="Normal 17 20 3 3" xfId="18577"/>
    <cellStyle name="Normal 17 20 3 4" xfId="18578"/>
    <cellStyle name="Normal 17 20 3 5" xfId="18579"/>
    <cellStyle name="Normal 17 21" xfId="18580"/>
    <cellStyle name="Normal 17 21 2" xfId="18581"/>
    <cellStyle name="Normal 17 21 3" xfId="18582"/>
    <cellStyle name="Normal 17 21 3 2" xfId="18583"/>
    <cellStyle name="Normal 17 21 3 3" xfId="18584"/>
    <cellStyle name="Normal 17 21 3 4" xfId="18585"/>
    <cellStyle name="Normal 17 21 3 5" xfId="18586"/>
    <cellStyle name="Normal 17 22" xfId="18587"/>
    <cellStyle name="Normal 17 22 2" xfId="18588"/>
    <cellStyle name="Normal 17 22 3" xfId="18589"/>
    <cellStyle name="Normal 17 22 3 2" xfId="18590"/>
    <cellStyle name="Normal 17 22 3 3" xfId="18591"/>
    <cellStyle name="Normal 17 22 3 4" xfId="18592"/>
    <cellStyle name="Normal 17 22 3 5" xfId="18593"/>
    <cellStyle name="Normal 17 23" xfId="18594"/>
    <cellStyle name="Normal 17 23 2" xfId="18595"/>
    <cellStyle name="Normal 17 23 3" xfId="18596"/>
    <cellStyle name="Normal 17 23 3 2" xfId="18597"/>
    <cellStyle name="Normal 17 23 3 3" xfId="18598"/>
    <cellStyle name="Normal 17 23 3 4" xfId="18599"/>
    <cellStyle name="Normal 17 23 3 5" xfId="18600"/>
    <cellStyle name="Normal 17 24" xfId="18601"/>
    <cellStyle name="Normal 17 24 2" xfId="18602"/>
    <cellStyle name="Normal 17 24 3" xfId="18603"/>
    <cellStyle name="Normal 17 24 3 2" xfId="18604"/>
    <cellStyle name="Normal 17 24 3 3" xfId="18605"/>
    <cellStyle name="Normal 17 24 3 4" xfId="18606"/>
    <cellStyle name="Normal 17 24 3 5" xfId="18607"/>
    <cellStyle name="Normal 17 25" xfId="18608"/>
    <cellStyle name="Normal 17 25 2" xfId="18609"/>
    <cellStyle name="Normal 17 25 3" xfId="18610"/>
    <cellStyle name="Normal 17 25 3 2" xfId="18611"/>
    <cellStyle name="Normal 17 25 3 3" xfId="18612"/>
    <cellStyle name="Normal 17 25 3 4" xfId="18613"/>
    <cellStyle name="Normal 17 25 3 5" xfId="18614"/>
    <cellStyle name="Normal 17 26" xfId="18615"/>
    <cellStyle name="Normal 17 26 2" xfId="18616"/>
    <cellStyle name="Normal 17 26 3" xfId="18617"/>
    <cellStyle name="Normal 17 26 3 2" xfId="18618"/>
    <cellStyle name="Normal 17 26 3 3" xfId="18619"/>
    <cellStyle name="Normal 17 26 3 4" xfId="18620"/>
    <cellStyle name="Normal 17 26 3 5" xfId="18621"/>
    <cellStyle name="Normal 17 27" xfId="18622"/>
    <cellStyle name="Normal 17 28" xfId="18623"/>
    <cellStyle name="Normal 17 28 2" xfId="18624"/>
    <cellStyle name="Normal 17 28 3" xfId="18625"/>
    <cellStyle name="Normal 17 28 4" xfId="18626"/>
    <cellStyle name="Normal 17 28 5" xfId="18627"/>
    <cellStyle name="Normal 17 3" xfId="18628"/>
    <cellStyle name="Normal 17 3 10" xfId="18629"/>
    <cellStyle name="Normal 17 3 10 2" xfId="18630"/>
    <cellStyle name="Normal 17 3 10 3" xfId="18631"/>
    <cellStyle name="Normal 17 3 10 3 2" xfId="18632"/>
    <cellStyle name="Normal 17 3 10 3 3" xfId="18633"/>
    <cellStyle name="Normal 17 3 10 3 4" xfId="18634"/>
    <cellStyle name="Normal 17 3 10 3 5" xfId="18635"/>
    <cellStyle name="Normal 17 3 11" xfId="18636"/>
    <cellStyle name="Normal 17 3 11 2" xfId="18637"/>
    <cellStyle name="Normal 17 3 11 3" xfId="18638"/>
    <cellStyle name="Normal 17 3 11 3 2" xfId="18639"/>
    <cellStyle name="Normal 17 3 11 3 3" xfId="18640"/>
    <cellStyle name="Normal 17 3 11 3 4" xfId="18641"/>
    <cellStyle name="Normal 17 3 11 3 5" xfId="18642"/>
    <cellStyle name="Normal 17 3 12" xfId="18643"/>
    <cellStyle name="Normal 17 3 12 2" xfId="18644"/>
    <cellStyle name="Normal 17 3 12 3" xfId="18645"/>
    <cellStyle name="Normal 17 3 12 3 2" xfId="18646"/>
    <cellStyle name="Normal 17 3 12 3 3" xfId="18647"/>
    <cellStyle name="Normal 17 3 12 3 4" xfId="18648"/>
    <cellStyle name="Normal 17 3 12 3 5" xfId="18649"/>
    <cellStyle name="Normal 17 3 13" xfId="18650"/>
    <cellStyle name="Normal 17 3 14" xfId="18651"/>
    <cellStyle name="Normal 17 3 14 2" xfId="18652"/>
    <cellStyle name="Normal 17 3 14 3" xfId="18653"/>
    <cellStyle name="Normal 17 3 14 4" xfId="18654"/>
    <cellStyle name="Normal 17 3 14 5" xfId="18655"/>
    <cellStyle name="Normal 17 3 2" xfId="18656"/>
    <cellStyle name="Normal 17 3 2 2" xfId="18657"/>
    <cellStyle name="Normal 17 3 2 3" xfId="18658"/>
    <cellStyle name="Normal 17 3 2 3 2" xfId="18659"/>
    <cellStyle name="Normal 17 3 2 3 3" xfId="18660"/>
    <cellStyle name="Normal 17 3 2 3 4" xfId="18661"/>
    <cellStyle name="Normal 17 3 2 3 5" xfId="18662"/>
    <cellStyle name="Normal 17 3 3" xfId="18663"/>
    <cellStyle name="Normal 17 3 3 2" xfId="18664"/>
    <cellStyle name="Normal 17 3 3 3" xfId="18665"/>
    <cellStyle name="Normal 17 3 3 3 2" xfId="18666"/>
    <cellStyle name="Normal 17 3 3 3 3" xfId="18667"/>
    <cellStyle name="Normal 17 3 3 3 4" xfId="18668"/>
    <cellStyle name="Normal 17 3 3 3 5" xfId="18669"/>
    <cellStyle name="Normal 17 3 4" xfId="18670"/>
    <cellStyle name="Normal 17 3 4 2" xfId="18671"/>
    <cellStyle name="Normal 17 3 4 3" xfId="18672"/>
    <cellStyle name="Normal 17 3 4 3 2" xfId="18673"/>
    <cellStyle name="Normal 17 3 4 3 3" xfId="18674"/>
    <cellStyle name="Normal 17 3 4 3 4" xfId="18675"/>
    <cellStyle name="Normal 17 3 4 3 5" xfId="18676"/>
    <cellStyle name="Normal 17 3 5" xfId="18677"/>
    <cellStyle name="Normal 17 3 5 2" xfId="18678"/>
    <cellStyle name="Normal 17 3 5 3" xfId="18679"/>
    <cellStyle name="Normal 17 3 5 3 2" xfId="18680"/>
    <cellStyle name="Normal 17 3 5 3 3" xfId="18681"/>
    <cellStyle name="Normal 17 3 5 3 4" xfId="18682"/>
    <cellStyle name="Normal 17 3 5 3 5" xfId="18683"/>
    <cellStyle name="Normal 17 3 6" xfId="18684"/>
    <cellStyle name="Normal 17 3 6 2" xfId="18685"/>
    <cellStyle name="Normal 17 3 6 3" xfId="18686"/>
    <cellStyle name="Normal 17 3 6 3 2" xfId="18687"/>
    <cellStyle name="Normal 17 3 6 3 3" xfId="18688"/>
    <cellStyle name="Normal 17 3 6 3 4" xfId="18689"/>
    <cellStyle name="Normal 17 3 6 3 5" xfId="18690"/>
    <cellStyle name="Normal 17 3 7" xfId="18691"/>
    <cellStyle name="Normal 17 3 7 2" xfId="18692"/>
    <cellStyle name="Normal 17 3 7 3" xfId="18693"/>
    <cellStyle name="Normal 17 3 7 3 2" xfId="18694"/>
    <cellStyle name="Normal 17 3 7 3 3" xfId="18695"/>
    <cellStyle name="Normal 17 3 7 3 4" xfId="18696"/>
    <cellStyle name="Normal 17 3 7 3 5" xfId="18697"/>
    <cellStyle name="Normal 17 3 8" xfId="18698"/>
    <cellStyle name="Normal 17 3 8 2" xfId="18699"/>
    <cellStyle name="Normal 17 3 8 3" xfId="18700"/>
    <cellStyle name="Normal 17 3 8 3 2" xfId="18701"/>
    <cellStyle name="Normal 17 3 8 3 3" xfId="18702"/>
    <cellStyle name="Normal 17 3 8 3 4" xfId="18703"/>
    <cellStyle name="Normal 17 3 8 3 5" xfId="18704"/>
    <cellStyle name="Normal 17 3 9" xfId="18705"/>
    <cellStyle name="Normal 17 3 9 2" xfId="18706"/>
    <cellStyle name="Normal 17 3 9 3" xfId="18707"/>
    <cellStyle name="Normal 17 3 9 3 2" xfId="18708"/>
    <cellStyle name="Normal 17 3 9 3 3" xfId="18709"/>
    <cellStyle name="Normal 17 3 9 3 4" xfId="18710"/>
    <cellStyle name="Normal 17 3 9 3 5" xfId="18711"/>
    <cellStyle name="Normal 17 4" xfId="18712"/>
    <cellStyle name="Normal 17 4 10" xfId="18713"/>
    <cellStyle name="Normal 17 4 10 2" xfId="18714"/>
    <cellStyle name="Normal 17 4 10 3" xfId="18715"/>
    <cellStyle name="Normal 17 4 10 3 2" xfId="18716"/>
    <cellStyle name="Normal 17 4 10 3 3" xfId="18717"/>
    <cellStyle name="Normal 17 4 10 3 4" xfId="18718"/>
    <cellStyle name="Normal 17 4 10 3 5" xfId="18719"/>
    <cellStyle name="Normal 17 4 11" xfId="18720"/>
    <cellStyle name="Normal 17 4 11 2" xfId="18721"/>
    <cellStyle name="Normal 17 4 11 3" xfId="18722"/>
    <cellStyle name="Normal 17 4 11 3 2" xfId="18723"/>
    <cellStyle name="Normal 17 4 11 3 3" xfId="18724"/>
    <cellStyle name="Normal 17 4 11 3 4" xfId="18725"/>
    <cellStyle name="Normal 17 4 11 3 5" xfId="18726"/>
    <cellStyle name="Normal 17 4 12" xfId="18727"/>
    <cellStyle name="Normal 17 4 12 2" xfId="18728"/>
    <cellStyle name="Normal 17 4 12 3" xfId="18729"/>
    <cellStyle name="Normal 17 4 12 3 2" xfId="18730"/>
    <cellStyle name="Normal 17 4 12 3 3" xfId="18731"/>
    <cellStyle name="Normal 17 4 12 3 4" xfId="18732"/>
    <cellStyle name="Normal 17 4 12 3 5" xfId="18733"/>
    <cellStyle name="Normal 17 4 13" xfId="18734"/>
    <cellStyle name="Normal 17 4 14" xfId="18735"/>
    <cellStyle name="Normal 17 4 14 2" xfId="18736"/>
    <cellStyle name="Normal 17 4 14 3" xfId="18737"/>
    <cellStyle name="Normal 17 4 14 4" xfId="18738"/>
    <cellStyle name="Normal 17 4 14 5" xfId="18739"/>
    <cellStyle name="Normal 17 4 2" xfId="18740"/>
    <cellStyle name="Normal 17 4 2 2" xfId="18741"/>
    <cellStyle name="Normal 17 4 2 3" xfId="18742"/>
    <cellStyle name="Normal 17 4 2 3 2" xfId="18743"/>
    <cellStyle name="Normal 17 4 2 3 3" xfId="18744"/>
    <cellStyle name="Normal 17 4 2 3 4" xfId="18745"/>
    <cellStyle name="Normal 17 4 2 3 5" xfId="18746"/>
    <cellStyle name="Normal 17 4 3" xfId="18747"/>
    <cellStyle name="Normal 17 4 3 2" xfId="18748"/>
    <cellStyle name="Normal 17 4 3 3" xfId="18749"/>
    <cellStyle name="Normal 17 4 3 3 2" xfId="18750"/>
    <cellStyle name="Normal 17 4 3 3 3" xfId="18751"/>
    <cellStyle name="Normal 17 4 3 3 4" xfId="18752"/>
    <cellStyle name="Normal 17 4 3 3 5" xfId="18753"/>
    <cellStyle name="Normal 17 4 4" xfId="18754"/>
    <cellStyle name="Normal 17 4 4 2" xfId="18755"/>
    <cellStyle name="Normal 17 4 4 3" xfId="18756"/>
    <cellStyle name="Normal 17 4 4 3 2" xfId="18757"/>
    <cellStyle name="Normal 17 4 4 3 3" xfId="18758"/>
    <cellStyle name="Normal 17 4 4 3 4" xfId="18759"/>
    <cellStyle name="Normal 17 4 4 3 5" xfId="18760"/>
    <cellStyle name="Normal 17 4 5" xfId="18761"/>
    <cellStyle name="Normal 17 4 5 2" xfId="18762"/>
    <cellStyle name="Normal 17 4 5 3" xfId="18763"/>
    <cellStyle name="Normal 17 4 5 3 2" xfId="18764"/>
    <cellStyle name="Normal 17 4 5 3 3" xfId="18765"/>
    <cellStyle name="Normal 17 4 5 3 4" xfId="18766"/>
    <cellStyle name="Normal 17 4 5 3 5" xfId="18767"/>
    <cellStyle name="Normal 17 4 6" xfId="18768"/>
    <cellStyle name="Normal 17 4 6 2" xfId="18769"/>
    <cellStyle name="Normal 17 4 6 3" xfId="18770"/>
    <cellStyle name="Normal 17 4 6 3 2" xfId="18771"/>
    <cellStyle name="Normal 17 4 6 3 3" xfId="18772"/>
    <cellStyle name="Normal 17 4 6 3 4" xfId="18773"/>
    <cellStyle name="Normal 17 4 6 3 5" xfId="18774"/>
    <cellStyle name="Normal 17 4 7" xfId="18775"/>
    <cellStyle name="Normal 17 4 7 2" xfId="18776"/>
    <cellStyle name="Normal 17 4 7 3" xfId="18777"/>
    <cellStyle name="Normal 17 4 7 3 2" xfId="18778"/>
    <cellStyle name="Normal 17 4 7 3 3" xfId="18779"/>
    <cellStyle name="Normal 17 4 7 3 4" xfId="18780"/>
    <cellStyle name="Normal 17 4 7 3 5" xfId="18781"/>
    <cellStyle name="Normal 17 4 8" xfId="18782"/>
    <cellStyle name="Normal 17 4 8 2" xfId="18783"/>
    <cellStyle name="Normal 17 4 8 3" xfId="18784"/>
    <cellStyle name="Normal 17 4 8 3 2" xfId="18785"/>
    <cellStyle name="Normal 17 4 8 3 3" xfId="18786"/>
    <cellStyle name="Normal 17 4 8 3 4" xfId="18787"/>
    <cellStyle name="Normal 17 4 8 3 5" xfId="18788"/>
    <cellStyle name="Normal 17 4 9" xfId="18789"/>
    <cellStyle name="Normal 17 4 9 2" xfId="18790"/>
    <cellStyle name="Normal 17 4 9 3" xfId="18791"/>
    <cellStyle name="Normal 17 4 9 3 2" xfId="18792"/>
    <cellStyle name="Normal 17 4 9 3 3" xfId="18793"/>
    <cellStyle name="Normal 17 4 9 3 4" xfId="18794"/>
    <cellStyle name="Normal 17 4 9 3 5" xfId="18795"/>
    <cellStyle name="Normal 17 5" xfId="18796"/>
    <cellStyle name="Normal 17 5 10" xfId="18797"/>
    <cellStyle name="Normal 17 5 10 2" xfId="18798"/>
    <cellStyle name="Normal 17 5 10 3" xfId="18799"/>
    <cellStyle name="Normal 17 5 10 3 2" xfId="18800"/>
    <cellStyle name="Normal 17 5 10 3 3" xfId="18801"/>
    <cellStyle name="Normal 17 5 10 3 4" xfId="18802"/>
    <cellStyle name="Normal 17 5 10 3 5" xfId="18803"/>
    <cellStyle name="Normal 17 5 11" xfId="18804"/>
    <cellStyle name="Normal 17 5 11 2" xfId="18805"/>
    <cellStyle name="Normal 17 5 11 3" xfId="18806"/>
    <cellStyle name="Normal 17 5 11 3 2" xfId="18807"/>
    <cellStyle name="Normal 17 5 11 3 3" xfId="18808"/>
    <cellStyle name="Normal 17 5 11 3 4" xfId="18809"/>
    <cellStyle name="Normal 17 5 11 3 5" xfId="18810"/>
    <cellStyle name="Normal 17 5 12" xfId="18811"/>
    <cellStyle name="Normal 17 5 12 2" xfId="18812"/>
    <cellStyle name="Normal 17 5 12 3" xfId="18813"/>
    <cellStyle name="Normal 17 5 12 3 2" xfId="18814"/>
    <cellStyle name="Normal 17 5 12 3 3" xfId="18815"/>
    <cellStyle name="Normal 17 5 12 3 4" xfId="18816"/>
    <cellStyle name="Normal 17 5 12 3 5" xfId="18817"/>
    <cellStyle name="Normal 17 5 13" xfId="18818"/>
    <cellStyle name="Normal 17 5 14" xfId="18819"/>
    <cellStyle name="Normal 17 5 14 2" xfId="18820"/>
    <cellStyle name="Normal 17 5 14 3" xfId="18821"/>
    <cellStyle name="Normal 17 5 14 4" xfId="18822"/>
    <cellStyle name="Normal 17 5 14 5" xfId="18823"/>
    <cellStyle name="Normal 17 5 2" xfId="18824"/>
    <cellStyle name="Normal 17 5 2 2" xfId="18825"/>
    <cellStyle name="Normal 17 5 2 3" xfId="18826"/>
    <cellStyle name="Normal 17 5 2 3 2" xfId="18827"/>
    <cellStyle name="Normal 17 5 2 3 3" xfId="18828"/>
    <cellStyle name="Normal 17 5 2 3 4" xfId="18829"/>
    <cellStyle name="Normal 17 5 2 3 5" xfId="18830"/>
    <cellStyle name="Normal 17 5 3" xfId="18831"/>
    <cellStyle name="Normal 17 5 3 2" xfId="18832"/>
    <cellStyle name="Normal 17 5 3 3" xfId="18833"/>
    <cellStyle name="Normal 17 5 3 3 2" xfId="18834"/>
    <cellStyle name="Normal 17 5 3 3 3" xfId="18835"/>
    <cellStyle name="Normal 17 5 3 3 4" xfId="18836"/>
    <cellStyle name="Normal 17 5 3 3 5" xfId="18837"/>
    <cellStyle name="Normal 17 5 4" xfId="18838"/>
    <cellStyle name="Normal 17 5 4 2" xfId="18839"/>
    <cellStyle name="Normal 17 5 4 3" xfId="18840"/>
    <cellStyle name="Normal 17 5 4 3 2" xfId="18841"/>
    <cellStyle name="Normal 17 5 4 3 3" xfId="18842"/>
    <cellStyle name="Normal 17 5 4 3 4" xfId="18843"/>
    <cellStyle name="Normal 17 5 4 3 5" xfId="18844"/>
    <cellStyle name="Normal 17 5 5" xfId="18845"/>
    <cellStyle name="Normal 17 5 5 2" xfId="18846"/>
    <cellStyle name="Normal 17 5 5 3" xfId="18847"/>
    <cellStyle name="Normal 17 5 5 3 2" xfId="18848"/>
    <cellStyle name="Normal 17 5 5 3 3" xfId="18849"/>
    <cellStyle name="Normal 17 5 5 3 4" xfId="18850"/>
    <cellStyle name="Normal 17 5 5 3 5" xfId="18851"/>
    <cellStyle name="Normal 17 5 6" xfId="18852"/>
    <cellStyle name="Normal 17 5 6 2" xfId="18853"/>
    <cellStyle name="Normal 17 5 6 3" xfId="18854"/>
    <cellStyle name="Normal 17 5 6 3 2" xfId="18855"/>
    <cellStyle name="Normal 17 5 6 3 3" xfId="18856"/>
    <cellStyle name="Normal 17 5 6 3 4" xfId="18857"/>
    <cellStyle name="Normal 17 5 6 3 5" xfId="18858"/>
    <cellStyle name="Normal 17 5 7" xfId="18859"/>
    <cellStyle name="Normal 17 5 7 2" xfId="18860"/>
    <cellStyle name="Normal 17 5 7 3" xfId="18861"/>
    <cellStyle name="Normal 17 5 7 3 2" xfId="18862"/>
    <cellStyle name="Normal 17 5 7 3 3" xfId="18863"/>
    <cellStyle name="Normal 17 5 7 3 4" xfId="18864"/>
    <cellStyle name="Normal 17 5 7 3 5" xfId="18865"/>
    <cellStyle name="Normal 17 5 8" xfId="18866"/>
    <cellStyle name="Normal 17 5 8 2" xfId="18867"/>
    <cellStyle name="Normal 17 5 8 3" xfId="18868"/>
    <cellStyle name="Normal 17 5 8 3 2" xfId="18869"/>
    <cellStyle name="Normal 17 5 8 3 3" xfId="18870"/>
    <cellStyle name="Normal 17 5 8 3 4" xfId="18871"/>
    <cellStyle name="Normal 17 5 8 3 5" xfId="18872"/>
    <cellStyle name="Normal 17 5 9" xfId="18873"/>
    <cellStyle name="Normal 17 5 9 2" xfId="18874"/>
    <cellStyle name="Normal 17 5 9 3" xfId="18875"/>
    <cellStyle name="Normal 17 5 9 3 2" xfId="18876"/>
    <cellStyle name="Normal 17 5 9 3 3" xfId="18877"/>
    <cellStyle name="Normal 17 5 9 3 4" xfId="18878"/>
    <cellStyle name="Normal 17 5 9 3 5" xfId="18879"/>
    <cellStyle name="Normal 17 6" xfId="18880"/>
    <cellStyle name="Normal 17 6 10" xfId="18881"/>
    <cellStyle name="Normal 17 6 10 2" xfId="18882"/>
    <cellStyle name="Normal 17 6 10 3" xfId="18883"/>
    <cellStyle name="Normal 17 6 10 3 2" xfId="18884"/>
    <cellStyle name="Normal 17 6 10 3 3" xfId="18885"/>
    <cellStyle name="Normal 17 6 10 3 4" xfId="18886"/>
    <cellStyle name="Normal 17 6 10 3 5" xfId="18887"/>
    <cellStyle name="Normal 17 6 11" xfId="18888"/>
    <cellStyle name="Normal 17 6 11 2" xfId="18889"/>
    <cellStyle name="Normal 17 6 11 3" xfId="18890"/>
    <cellStyle name="Normal 17 6 11 3 2" xfId="18891"/>
    <cellStyle name="Normal 17 6 11 3 3" xfId="18892"/>
    <cellStyle name="Normal 17 6 11 3 4" xfId="18893"/>
    <cellStyle name="Normal 17 6 11 3 5" xfId="18894"/>
    <cellStyle name="Normal 17 6 12" xfId="18895"/>
    <cellStyle name="Normal 17 6 12 2" xfId="18896"/>
    <cellStyle name="Normal 17 6 12 3" xfId="18897"/>
    <cellStyle name="Normal 17 6 12 3 2" xfId="18898"/>
    <cellStyle name="Normal 17 6 12 3 3" xfId="18899"/>
    <cellStyle name="Normal 17 6 12 3 4" xfId="18900"/>
    <cellStyle name="Normal 17 6 12 3 5" xfId="18901"/>
    <cellStyle name="Normal 17 6 13" xfId="18902"/>
    <cellStyle name="Normal 17 6 14" xfId="18903"/>
    <cellStyle name="Normal 17 6 14 2" xfId="18904"/>
    <cellStyle name="Normal 17 6 14 3" xfId="18905"/>
    <cellStyle name="Normal 17 6 14 4" xfId="18906"/>
    <cellStyle name="Normal 17 6 14 5" xfId="18907"/>
    <cellStyle name="Normal 17 6 2" xfId="18908"/>
    <cellStyle name="Normal 17 6 2 2" xfId="18909"/>
    <cellStyle name="Normal 17 6 2 3" xfId="18910"/>
    <cellStyle name="Normal 17 6 2 3 2" xfId="18911"/>
    <cellStyle name="Normal 17 6 2 3 3" xfId="18912"/>
    <cellStyle name="Normal 17 6 2 3 4" xfId="18913"/>
    <cellStyle name="Normal 17 6 2 3 5" xfId="18914"/>
    <cellStyle name="Normal 17 6 3" xfId="18915"/>
    <cellStyle name="Normal 17 6 3 2" xfId="18916"/>
    <cellStyle name="Normal 17 6 3 3" xfId="18917"/>
    <cellStyle name="Normal 17 6 3 3 2" xfId="18918"/>
    <cellStyle name="Normal 17 6 3 3 3" xfId="18919"/>
    <cellStyle name="Normal 17 6 3 3 4" xfId="18920"/>
    <cellStyle name="Normal 17 6 3 3 5" xfId="18921"/>
    <cellStyle name="Normal 17 6 4" xfId="18922"/>
    <cellStyle name="Normal 17 6 4 2" xfId="18923"/>
    <cellStyle name="Normal 17 6 4 3" xfId="18924"/>
    <cellStyle name="Normal 17 6 4 3 2" xfId="18925"/>
    <cellStyle name="Normal 17 6 4 3 3" xfId="18926"/>
    <cellStyle name="Normal 17 6 4 3 4" xfId="18927"/>
    <cellStyle name="Normal 17 6 4 3 5" xfId="18928"/>
    <cellStyle name="Normal 17 6 5" xfId="18929"/>
    <cellStyle name="Normal 17 6 5 2" xfId="18930"/>
    <cellStyle name="Normal 17 6 5 3" xfId="18931"/>
    <cellStyle name="Normal 17 6 5 3 2" xfId="18932"/>
    <cellStyle name="Normal 17 6 5 3 3" xfId="18933"/>
    <cellStyle name="Normal 17 6 5 3 4" xfId="18934"/>
    <cellStyle name="Normal 17 6 5 3 5" xfId="18935"/>
    <cellStyle name="Normal 17 6 6" xfId="18936"/>
    <cellStyle name="Normal 17 6 6 2" xfId="18937"/>
    <cellStyle name="Normal 17 6 6 3" xfId="18938"/>
    <cellStyle name="Normal 17 6 6 3 2" xfId="18939"/>
    <cellStyle name="Normal 17 6 6 3 3" xfId="18940"/>
    <cellStyle name="Normal 17 6 6 3 4" xfId="18941"/>
    <cellStyle name="Normal 17 6 6 3 5" xfId="18942"/>
    <cellStyle name="Normal 17 6 7" xfId="18943"/>
    <cellStyle name="Normal 17 6 7 2" xfId="18944"/>
    <cellStyle name="Normal 17 6 7 3" xfId="18945"/>
    <cellStyle name="Normal 17 6 7 3 2" xfId="18946"/>
    <cellStyle name="Normal 17 6 7 3 3" xfId="18947"/>
    <cellStyle name="Normal 17 6 7 3 4" xfId="18948"/>
    <cellStyle name="Normal 17 6 7 3 5" xfId="18949"/>
    <cellStyle name="Normal 17 6 8" xfId="18950"/>
    <cellStyle name="Normal 17 6 8 2" xfId="18951"/>
    <cellStyle name="Normal 17 6 8 3" xfId="18952"/>
    <cellStyle name="Normal 17 6 8 3 2" xfId="18953"/>
    <cellStyle name="Normal 17 6 8 3 3" xfId="18954"/>
    <cellStyle name="Normal 17 6 8 3 4" xfId="18955"/>
    <cellStyle name="Normal 17 6 8 3 5" xfId="18956"/>
    <cellStyle name="Normal 17 6 9" xfId="18957"/>
    <cellStyle name="Normal 17 6 9 2" xfId="18958"/>
    <cellStyle name="Normal 17 6 9 3" xfId="18959"/>
    <cellStyle name="Normal 17 6 9 3 2" xfId="18960"/>
    <cellStyle name="Normal 17 6 9 3 3" xfId="18961"/>
    <cellStyle name="Normal 17 6 9 3 4" xfId="18962"/>
    <cellStyle name="Normal 17 6 9 3 5" xfId="18963"/>
    <cellStyle name="Normal 17 7" xfId="18964"/>
    <cellStyle name="Normal 17 7 2" xfId="18965"/>
    <cellStyle name="Normal 17 7 3" xfId="18966"/>
    <cellStyle name="Normal 17 7 3 2" xfId="18967"/>
    <cellStyle name="Normal 17 7 3 3" xfId="18968"/>
    <cellStyle name="Normal 17 7 3 4" xfId="18969"/>
    <cellStyle name="Normal 17 7 3 5" xfId="18970"/>
    <cellStyle name="Normal 17 8" xfId="18971"/>
    <cellStyle name="Normal 17 8 2" xfId="18972"/>
    <cellStyle name="Normal 17 8 3" xfId="18973"/>
    <cellStyle name="Normal 17 8 3 2" xfId="18974"/>
    <cellStyle name="Normal 17 8 3 3" xfId="18975"/>
    <cellStyle name="Normal 17 8 3 4" xfId="18976"/>
    <cellStyle name="Normal 17 8 3 5" xfId="18977"/>
    <cellStyle name="Normal 17 9" xfId="18978"/>
    <cellStyle name="Normal 17 9 2" xfId="18979"/>
    <cellStyle name="Normal 17 9 3" xfId="18980"/>
    <cellStyle name="Normal 17 9 3 2" xfId="18981"/>
    <cellStyle name="Normal 17 9 3 3" xfId="18982"/>
    <cellStyle name="Normal 17 9 3 4" xfId="18983"/>
    <cellStyle name="Normal 17 9 3 5" xfId="18984"/>
    <cellStyle name="Normal 18" xfId="18985"/>
    <cellStyle name="Normal 18 10" xfId="18986"/>
    <cellStyle name="Normal 18 10 2" xfId="18987"/>
    <cellStyle name="Normal 18 10 3" xfId="18988"/>
    <cellStyle name="Normal 18 10 3 2" xfId="18989"/>
    <cellStyle name="Normal 18 10 3 3" xfId="18990"/>
    <cellStyle name="Normal 18 10 3 4" xfId="18991"/>
    <cellStyle name="Normal 18 10 3 5" xfId="18992"/>
    <cellStyle name="Normal 18 11" xfId="18993"/>
    <cellStyle name="Normal 18 11 2" xfId="18994"/>
    <cellStyle name="Normal 18 11 3" xfId="18995"/>
    <cellStyle name="Normal 18 11 3 2" xfId="18996"/>
    <cellStyle name="Normal 18 11 3 3" xfId="18997"/>
    <cellStyle name="Normal 18 11 3 4" xfId="18998"/>
    <cellStyle name="Normal 18 11 3 5" xfId="18999"/>
    <cellStyle name="Normal 18 12" xfId="19000"/>
    <cellStyle name="Normal 18 12 2" xfId="19001"/>
    <cellStyle name="Normal 18 12 3" xfId="19002"/>
    <cellStyle name="Normal 18 12 3 2" xfId="19003"/>
    <cellStyle name="Normal 18 12 3 3" xfId="19004"/>
    <cellStyle name="Normal 18 12 3 4" xfId="19005"/>
    <cellStyle name="Normal 18 12 3 5" xfId="19006"/>
    <cellStyle name="Normal 18 13" xfId="19007"/>
    <cellStyle name="Normal 18 13 2" xfId="19008"/>
    <cellStyle name="Normal 18 13 3" xfId="19009"/>
    <cellStyle name="Normal 18 13 3 2" xfId="19010"/>
    <cellStyle name="Normal 18 13 3 3" xfId="19011"/>
    <cellStyle name="Normal 18 13 3 4" xfId="19012"/>
    <cellStyle name="Normal 18 13 3 5" xfId="19013"/>
    <cellStyle name="Normal 18 14" xfId="19014"/>
    <cellStyle name="Normal 18 14 2" xfId="19015"/>
    <cellStyle name="Normal 18 14 3" xfId="19016"/>
    <cellStyle name="Normal 18 14 3 2" xfId="19017"/>
    <cellStyle name="Normal 18 14 3 3" xfId="19018"/>
    <cellStyle name="Normal 18 14 3 4" xfId="19019"/>
    <cellStyle name="Normal 18 14 3 5" xfId="19020"/>
    <cellStyle name="Normal 18 15" xfId="19021"/>
    <cellStyle name="Normal 18 15 2" xfId="19022"/>
    <cellStyle name="Normal 18 15 3" xfId="19023"/>
    <cellStyle name="Normal 18 15 3 2" xfId="19024"/>
    <cellStyle name="Normal 18 15 3 3" xfId="19025"/>
    <cellStyle name="Normal 18 15 3 4" xfId="19026"/>
    <cellStyle name="Normal 18 15 3 5" xfId="19027"/>
    <cellStyle name="Normal 18 16" xfId="19028"/>
    <cellStyle name="Normal 18 16 2" xfId="19029"/>
    <cellStyle name="Normal 18 16 3" xfId="19030"/>
    <cellStyle name="Normal 18 16 3 2" xfId="19031"/>
    <cellStyle name="Normal 18 16 3 3" xfId="19032"/>
    <cellStyle name="Normal 18 16 3 4" xfId="19033"/>
    <cellStyle name="Normal 18 16 3 5" xfId="19034"/>
    <cellStyle name="Normal 18 17" xfId="19035"/>
    <cellStyle name="Normal 18 17 2" xfId="19036"/>
    <cellStyle name="Normal 18 17 3" xfId="19037"/>
    <cellStyle name="Normal 18 17 3 2" xfId="19038"/>
    <cellStyle name="Normal 18 17 3 3" xfId="19039"/>
    <cellStyle name="Normal 18 17 3 4" xfId="19040"/>
    <cellStyle name="Normal 18 17 3 5" xfId="19041"/>
    <cellStyle name="Normal 18 18" xfId="19042"/>
    <cellStyle name="Normal 18 18 2" xfId="19043"/>
    <cellStyle name="Normal 18 18 3" xfId="19044"/>
    <cellStyle name="Normal 18 18 3 2" xfId="19045"/>
    <cellStyle name="Normal 18 18 3 3" xfId="19046"/>
    <cellStyle name="Normal 18 18 3 4" xfId="19047"/>
    <cellStyle name="Normal 18 18 3 5" xfId="19048"/>
    <cellStyle name="Normal 18 19" xfId="19049"/>
    <cellStyle name="Normal 18 19 2" xfId="19050"/>
    <cellStyle name="Normal 18 19 3" xfId="19051"/>
    <cellStyle name="Normal 18 19 3 2" xfId="19052"/>
    <cellStyle name="Normal 18 19 3 3" xfId="19053"/>
    <cellStyle name="Normal 18 19 3 4" xfId="19054"/>
    <cellStyle name="Normal 18 19 3 5" xfId="19055"/>
    <cellStyle name="Normal 18 2" xfId="19056"/>
    <cellStyle name="Normal 18 2 10" xfId="19057"/>
    <cellStyle name="Normal 18 2 10 2" xfId="19058"/>
    <cellStyle name="Normal 18 2 10 3" xfId="19059"/>
    <cellStyle name="Normal 18 2 10 3 2" xfId="19060"/>
    <cellStyle name="Normal 18 2 10 3 3" xfId="19061"/>
    <cellStyle name="Normal 18 2 10 3 4" xfId="19062"/>
    <cellStyle name="Normal 18 2 10 3 5" xfId="19063"/>
    <cellStyle name="Normal 18 2 11" xfId="19064"/>
    <cellStyle name="Normal 18 2 11 2" xfId="19065"/>
    <cellStyle name="Normal 18 2 11 3" xfId="19066"/>
    <cellStyle name="Normal 18 2 11 3 2" xfId="19067"/>
    <cellStyle name="Normal 18 2 11 3 3" xfId="19068"/>
    <cellStyle name="Normal 18 2 11 3 4" xfId="19069"/>
    <cellStyle name="Normal 18 2 11 3 5" xfId="19070"/>
    <cellStyle name="Normal 18 2 12" xfId="19071"/>
    <cellStyle name="Normal 18 2 12 2" xfId="19072"/>
    <cellStyle name="Normal 18 2 12 3" xfId="19073"/>
    <cellStyle name="Normal 18 2 12 3 2" xfId="19074"/>
    <cellStyle name="Normal 18 2 12 3 3" xfId="19075"/>
    <cellStyle name="Normal 18 2 12 3 4" xfId="19076"/>
    <cellStyle name="Normal 18 2 12 3 5" xfId="19077"/>
    <cellStyle name="Normal 18 2 13" xfId="19078"/>
    <cellStyle name="Normal 18 2 14" xfId="19079"/>
    <cellStyle name="Normal 18 2 14 2" xfId="19080"/>
    <cellStyle name="Normal 18 2 14 3" xfId="19081"/>
    <cellStyle name="Normal 18 2 14 4" xfId="19082"/>
    <cellStyle name="Normal 18 2 14 5" xfId="19083"/>
    <cellStyle name="Normal 18 2 2" xfId="19084"/>
    <cellStyle name="Normal 18 2 2 2" xfId="19085"/>
    <cellStyle name="Normal 18 2 2 3" xfId="19086"/>
    <cellStyle name="Normal 18 2 2 3 2" xfId="19087"/>
    <cellStyle name="Normal 18 2 2 3 3" xfId="19088"/>
    <cellStyle name="Normal 18 2 2 3 4" xfId="19089"/>
    <cellStyle name="Normal 18 2 2 3 5" xfId="19090"/>
    <cellStyle name="Normal 18 2 3" xfId="19091"/>
    <cellStyle name="Normal 18 2 3 2" xfId="19092"/>
    <cellStyle name="Normal 18 2 3 3" xfId="19093"/>
    <cellStyle name="Normal 18 2 3 3 2" xfId="19094"/>
    <cellStyle name="Normal 18 2 3 3 3" xfId="19095"/>
    <cellStyle name="Normal 18 2 3 3 4" xfId="19096"/>
    <cellStyle name="Normal 18 2 3 3 5" xfId="19097"/>
    <cellStyle name="Normal 18 2 4" xfId="19098"/>
    <cellStyle name="Normal 18 2 4 2" xfId="19099"/>
    <cellStyle name="Normal 18 2 4 3" xfId="19100"/>
    <cellStyle name="Normal 18 2 4 3 2" xfId="19101"/>
    <cellStyle name="Normal 18 2 4 3 3" xfId="19102"/>
    <cellStyle name="Normal 18 2 4 3 4" xfId="19103"/>
    <cellStyle name="Normal 18 2 4 3 5" xfId="19104"/>
    <cellStyle name="Normal 18 2 5" xfId="19105"/>
    <cellStyle name="Normal 18 2 5 2" xfId="19106"/>
    <cellStyle name="Normal 18 2 5 3" xfId="19107"/>
    <cellStyle name="Normal 18 2 5 3 2" xfId="19108"/>
    <cellStyle name="Normal 18 2 5 3 3" xfId="19109"/>
    <cellStyle name="Normal 18 2 5 3 4" xfId="19110"/>
    <cellStyle name="Normal 18 2 5 3 5" xfId="19111"/>
    <cellStyle name="Normal 18 2 6" xfId="19112"/>
    <cellStyle name="Normal 18 2 6 2" xfId="19113"/>
    <cellStyle name="Normal 18 2 6 3" xfId="19114"/>
    <cellStyle name="Normal 18 2 6 3 2" xfId="19115"/>
    <cellStyle name="Normal 18 2 6 3 3" xfId="19116"/>
    <cellStyle name="Normal 18 2 6 3 4" xfId="19117"/>
    <cellStyle name="Normal 18 2 6 3 5" xfId="19118"/>
    <cellStyle name="Normal 18 2 7" xfId="19119"/>
    <cellStyle name="Normal 18 2 7 2" xfId="19120"/>
    <cellStyle name="Normal 18 2 7 3" xfId="19121"/>
    <cellStyle name="Normal 18 2 7 3 2" xfId="19122"/>
    <cellStyle name="Normal 18 2 7 3 3" xfId="19123"/>
    <cellStyle name="Normal 18 2 7 3 4" xfId="19124"/>
    <cellStyle name="Normal 18 2 7 3 5" xfId="19125"/>
    <cellStyle name="Normal 18 2 8" xfId="19126"/>
    <cellStyle name="Normal 18 2 8 2" xfId="19127"/>
    <cellStyle name="Normal 18 2 8 3" xfId="19128"/>
    <cellStyle name="Normal 18 2 8 3 2" xfId="19129"/>
    <cellStyle name="Normal 18 2 8 3 3" xfId="19130"/>
    <cellStyle name="Normal 18 2 8 3 4" xfId="19131"/>
    <cellStyle name="Normal 18 2 8 3 5" xfId="19132"/>
    <cellStyle name="Normal 18 2 9" xfId="19133"/>
    <cellStyle name="Normal 18 2 9 2" xfId="19134"/>
    <cellStyle name="Normal 18 2 9 3" xfId="19135"/>
    <cellStyle name="Normal 18 2 9 3 2" xfId="19136"/>
    <cellStyle name="Normal 18 2 9 3 3" xfId="19137"/>
    <cellStyle name="Normal 18 2 9 3 4" xfId="19138"/>
    <cellStyle name="Normal 18 2 9 3 5" xfId="19139"/>
    <cellStyle name="Normal 18 20" xfId="19140"/>
    <cellStyle name="Normal 18 20 2" xfId="19141"/>
    <cellStyle name="Normal 18 20 3" xfId="19142"/>
    <cellStyle name="Normal 18 20 3 2" xfId="19143"/>
    <cellStyle name="Normal 18 20 3 3" xfId="19144"/>
    <cellStyle name="Normal 18 20 3 4" xfId="19145"/>
    <cellStyle name="Normal 18 20 3 5" xfId="19146"/>
    <cellStyle name="Normal 18 21" xfId="19147"/>
    <cellStyle name="Normal 18 21 2" xfId="19148"/>
    <cellStyle name="Normal 18 21 3" xfId="19149"/>
    <cellStyle name="Normal 18 21 3 2" xfId="19150"/>
    <cellStyle name="Normal 18 21 3 3" xfId="19151"/>
    <cellStyle name="Normal 18 21 3 4" xfId="19152"/>
    <cellStyle name="Normal 18 21 3 5" xfId="19153"/>
    <cellStyle name="Normal 18 22" xfId="19154"/>
    <cellStyle name="Normal 18 22 2" xfId="19155"/>
    <cellStyle name="Normal 18 22 3" xfId="19156"/>
    <cellStyle name="Normal 18 22 3 2" xfId="19157"/>
    <cellStyle name="Normal 18 22 3 3" xfId="19158"/>
    <cellStyle name="Normal 18 22 3 4" xfId="19159"/>
    <cellStyle name="Normal 18 22 3 5" xfId="19160"/>
    <cellStyle name="Normal 18 23" xfId="19161"/>
    <cellStyle name="Normal 18 23 2" xfId="19162"/>
    <cellStyle name="Normal 18 23 3" xfId="19163"/>
    <cellStyle name="Normal 18 23 3 2" xfId="19164"/>
    <cellStyle name="Normal 18 23 3 3" xfId="19165"/>
    <cellStyle name="Normal 18 23 3 4" xfId="19166"/>
    <cellStyle name="Normal 18 23 3 5" xfId="19167"/>
    <cellStyle name="Normal 18 24" xfId="19168"/>
    <cellStyle name="Normal 18 24 2" xfId="19169"/>
    <cellStyle name="Normal 18 24 3" xfId="19170"/>
    <cellStyle name="Normal 18 24 3 2" xfId="19171"/>
    <cellStyle name="Normal 18 24 3 3" xfId="19172"/>
    <cellStyle name="Normal 18 24 3 4" xfId="19173"/>
    <cellStyle name="Normal 18 24 3 5" xfId="19174"/>
    <cellStyle name="Normal 18 25" xfId="19175"/>
    <cellStyle name="Normal 18 25 2" xfId="19176"/>
    <cellStyle name="Normal 18 25 3" xfId="19177"/>
    <cellStyle name="Normal 18 25 3 2" xfId="19178"/>
    <cellStyle name="Normal 18 25 3 3" xfId="19179"/>
    <cellStyle name="Normal 18 25 3 4" xfId="19180"/>
    <cellStyle name="Normal 18 25 3 5" xfId="19181"/>
    <cellStyle name="Normal 18 26" xfId="19182"/>
    <cellStyle name="Normal 18 26 2" xfId="19183"/>
    <cellStyle name="Normal 18 26 3" xfId="19184"/>
    <cellStyle name="Normal 18 26 3 2" xfId="19185"/>
    <cellStyle name="Normal 18 26 3 3" xfId="19186"/>
    <cellStyle name="Normal 18 26 3 4" xfId="19187"/>
    <cellStyle name="Normal 18 26 3 5" xfId="19188"/>
    <cellStyle name="Normal 18 27" xfId="19189"/>
    <cellStyle name="Normal 18 28" xfId="19190"/>
    <cellStyle name="Normal 18 28 2" xfId="19191"/>
    <cellStyle name="Normal 18 28 3" xfId="19192"/>
    <cellStyle name="Normal 18 28 4" xfId="19193"/>
    <cellStyle name="Normal 18 28 5" xfId="19194"/>
    <cellStyle name="Normal 18 3" xfId="19195"/>
    <cellStyle name="Normal 18 3 10" xfId="19196"/>
    <cellStyle name="Normal 18 3 10 2" xfId="19197"/>
    <cellStyle name="Normal 18 3 10 3" xfId="19198"/>
    <cellStyle name="Normal 18 3 10 3 2" xfId="19199"/>
    <cellStyle name="Normal 18 3 10 3 3" xfId="19200"/>
    <cellStyle name="Normal 18 3 10 3 4" xfId="19201"/>
    <cellStyle name="Normal 18 3 10 3 5" xfId="19202"/>
    <cellStyle name="Normal 18 3 11" xfId="19203"/>
    <cellStyle name="Normal 18 3 11 2" xfId="19204"/>
    <cellStyle name="Normal 18 3 11 3" xfId="19205"/>
    <cellStyle name="Normal 18 3 11 3 2" xfId="19206"/>
    <cellStyle name="Normal 18 3 11 3 3" xfId="19207"/>
    <cellStyle name="Normal 18 3 11 3 4" xfId="19208"/>
    <cellStyle name="Normal 18 3 11 3 5" xfId="19209"/>
    <cellStyle name="Normal 18 3 12" xfId="19210"/>
    <cellStyle name="Normal 18 3 12 2" xfId="19211"/>
    <cellStyle name="Normal 18 3 12 3" xfId="19212"/>
    <cellStyle name="Normal 18 3 12 3 2" xfId="19213"/>
    <cellStyle name="Normal 18 3 12 3 3" xfId="19214"/>
    <cellStyle name="Normal 18 3 12 3 4" xfId="19215"/>
    <cellStyle name="Normal 18 3 12 3 5" xfId="19216"/>
    <cellStyle name="Normal 18 3 13" xfId="19217"/>
    <cellStyle name="Normal 18 3 14" xfId="19218"/>
    <cellStyle name="Normal 18 3 14 2" xfId="19219"/>
    <cellStyle name="Normal 18 3 14 3" xfId="19220"/>
    <cellStyle name="Normal 18 3 14 4" xfId="19221"/>
    <cellStyle name="Normal 18 3 14 5" xfId="19222"/>
    <cellStyle name="Normal 18 3 2" xfId="19223"/>
    <cellStyle name="Normal 18 3 2 2" xfId="19224"/>
    <cellStyle name="Normal 18 3 2 3" xfId="19225"/>
    <cellStyle name="Normal 18 3 2 3 2" xfId="19226"/>
    <cellStyle name="Normal 18 3 2 3 3" xfId="19227"/>
    <cellStyle name="Normal 18 3 2 3 4" xfId="19228"/>
    <cellStyle name="Normal 18 3 2 3 5" xfId="19229"/>
    <cellStyle name="Normal 18 3 3" xfId="19230"/>
    <cellStyle name="Normal 18 3 3 2" xfId="19231"/>
    <cellStyle name="Normal 18 3 3 3" xfId="19232"/>
    <cellStyle name="Normal 18 3 3 3 2" xfId="19233"/>
    <cellStyle name="Normal 18 3 3 3 3" xfId="19234"/>
    <cellStyle name="Normal 18 3 3 3 4" xfId="19235"/>
    <cellStyle name="Normal 18 3 3 3 5" xfId="19236"/>
    <cellStyle name="Normal 18 3 4" xfId="19237"/>
    <cellStyle name="Normal 18 3 4 2" xfId="19238"/>
    <cellStyle name="Normal 18 3 4 3" xfId="19239"/>
    <cellStyle name="Normal 18 3 4 3 2" xfId="19240"/>
    <cellStyle name="Normal 18 3 4 3 3" xfId="19241"/>
    <cellStyle name="Normal 18 3 4 3 4" xfId="19242"/>
    <cellStyle name="Normal 18 3 4 3 5" xfId="19243"/>
    <cellStyle name="Normal 18 3 5" xfId="19244"/>
    <cellStyle name="Normal 18 3 5 2" xfId="19245"/>
    <cellStyle name="Normal 18 3 5 3" xfId="19246"/>
    <cellStyle name="Normal 18 3 5 3 2" xfId="19247"/>
    <cellStyle name="Normal 18 3 5 3 3" xfId="19248"/>
    <cellStyle name="Normal 18 3 5 3 4" xfId="19249"/>
    <cellStyle name="Normal 18 3 5 3 5" xfId="19250"/>
    <cellStyle name="Normal 18 3 6" xfId="19251"/>
    <cellStyle name="Normal 18 3 6 2" xfId="19252"/>
    <cellStyle name="Normal 18 3 6 3" xfId="19253"/>
    <cellStyle name="Normal 18 3 6 3 2" xfId="19254"/>
    <cellStyle name="Normal 18 3 6 3 3" xfId="19255"/>
    <cellStyle name="Normal 18 3 6 3 4" xfId="19256"/>
    <cellStyle name="Normal 18 3 6 3 5" xfId="19257"/>
    <cellStyle name="Normal 18 3 7" xfId="19258"/>
    <cellStyle name="Normal 18 3 7 2" xfId="19259"/>
    <cellStyle name="Normal 18 3 7 3" xfId="19260"/>
    <cellStyle name="Normal 18 3 7 3 2" xfId="19261"/>
    <cellStyle name="Normal 18 3 7 3 3" xfId="19262"/>
    <cellStyle name="Normal 18 3 7 3 4" xfId="19263"/>
    <cellStyle name="Normal 18 3 7 3 5" xfId="19264"/>
    <cellStyle name="Normal 18 3 8" xfId="19265"/>
    <cellStyle name="Normal 18 3 8 2" xfId="19266"/>
    <cellStyle name="Normal 18 3 8 3" xfId="19267"/>
    <cellStyle name="Normal 18 3 8 3 2" xfId="19268"/>
    <cellStyle name="Normal 18 3 8 3 3" xfId="19269"/>
    <cellStyle name="Normal 18 3 8 3 4" xfId="19270"/>
    <cellStyle name="Normal 18 3 8 3 5" xfId="19271"/>
    <cellStyle name="Normal 18 3 9" xfId="19272"/>
    <cellStyle name="Normal 18 3 9 2" xfId="19273"/>
    <cellStyle name="Normal 18 3 9 3" xfId="19274"/>
    <cellStyle name="Normal 18 3 9 3 2" xfId="19275"/>
    <cellStyle name="Normal 18 3 9 3 3" xfId="19276"/>
    <cellStyle name="Normal 18 3 9 3 4" xfId="19277"/>
    <cellStyle name="Normal 18 3 9 3 5" xfId="19278"/>
    <cellStyle name="Normal 18 4" xfId="19279"/>
    <cellStyle name="Normal 18 4 10" xfId="19280"/>
    <cellStyle name="Normal 18 4 10 2" xfId="19281"/>
    <cellStyle name="Normal 18 4 10 3" xfId="19282"/>
    <cellStyle name="Normal 18 4 10 3 2" xfId="19283"/>
    <cellStyle name="Normal 18 4 10 3 3" xfId="19284"/>
    <cellStyle name="Normal 18 4 10 3 4" xfId="19285"/>
    <cellStyle name="Normal 18 4 10 3 5" xfId="19286"/>
    <cellStyle name="Normal 18 4 11" xfId="19287"/>
    <cellStyle name="Normal 18 4 11 2" xfId="19288"/>
    <cellStyle name="Normal 18 4 11 3" xfId="19289"/>
    <cellStyle name="Normal 18 4 11 3 2" xfId="19290"/>
    <cellStyle name="Normal 18 4 11 3 3" xfId="19291"/>
    <cellStyle name="Normal 18 4 11 3 4" xfId="19292"/>
    <cellStyle name="Normal 18 4 11 3 5" xfId="19293"/>
    <cellStyle name="Normal 18 4 12" xfId="19294"/>
    <cellStyle name="Normal 18 4 12 2" xfId="19295"/>
    <cellStyle name="Normal 18 4 12 3" xfId="19296"/>
    <cellStyle name="Normal 18 4 12 3 2" xfId="19297"/>
    <cellStyle name="Normal 18 4 12 3 3" xfId="19298"/>
    <cellStyle name="Normal 18 4 12 3 4" xfId="19299"/>
    <cellStyle name="Normal 18 4 12 3 5" xfId="19300"/>
    <cellStyle name="Normal 18 4 13" xfId="19301"/>
    <cellStyle name="Normal 18 4 14" xfId="19302"/>
    <cellStyle name="Normal 18 4 14 2" xfId="19303"/>
    <cellStyle name="Normal 18 4 14 3" xfId="19304"/>
    <cellStyle name="Normal 18 4 14 4" xfId="19305"/>
    <cellStyle name="Normal 18 4 14 5" xfId="19306"/>
    <cellStyle name="Normal 18 4 2" xfId="19307"/>
    <cellStyle name="Normal 18 4 2 2" xfId="19308"/>
    <cellStyle name="Normal 18 4 2 3" xfId="19309"/>
    <cellStyle name="Normal 18 4 2 3 2" xfId="19310"/>
    <cellStyle name="Normal 18 4 2 3 3" xfId="19311"/>
    <cellStyle name="Normal 18 4 2 3 4" xfId="19312"/>
    <cellStyle name="Normal 18 4 2 3 5" xfId="19313"/>
    <cellStyle name="Normal 18 4 3" xfId="19314"/>
    <cellStyle name="Normal 18 4 3 2" xfId="19315"/>
    <cellStyle name="Normal 18 4 3 3" xfId="19316"/>
    <cellStyle name="Normal 18 4 3 3 2" xfId="19317"/>
    <cellStyle name="Normal 18 4 3 3 3" xfId="19318"/>
    <cellStyle name="Normal 18 4 3 3 4" xfId="19319"/>
    <cellStyle name="Normal 18 4 3 3 5" xfId="19320"/>
    <cellStyle name="Normal 18 4 4" xfId="19321"/>
    <cellStyle name="Normal 18 4 4 2" xfId="19322"/>
    <cellStyle name="Normal 18 4 4 3" xfId="19323"/>
    <cellStyle name="Normal 18 4 4 3 2" xfId="19324"/>
    <cellStyle name="Normal 18 4 4 3 3" xfId="19325"/>
    <cellStyle name="Normal 18 4 4 3 4" xfId="19326"/>
    <cellStyle name="Normal 18 4 4 3 5" xfId="19327"/>
    <cellStyle name="Normal 18 4 5" xfId="19328"/>
    <cellStyle name="Normal 18 4 5 2" xfId="19329"/>
    <cellStyle name="Normal 18 4 5 3" xfId="19330"/>
    <cellStyle name="Normal 18 4 5 3 2" xfId="19331"/>
    <cellStyle name="Normal 18 4 5 3 3" xfId="19332"/>
    <cellStyle name="Normal 18 4 5 3 4" xfId="19333"/>
    <cellStyle name="Normal 18 4 5 3 5" xfId="19334"/>
    <cellStyle name="Normal 18 4 6" xfId="19335"/>
    <cellStyle name="Normal 18 4 6 2" xfId="19336"/>
    <cellStyle name="Normal 18 4 6 3" xfId="19337"/>
    <cellStyle name="Normal 18 4 6 3 2" xfId="19338"/>
    <cellStyle name="Normal 18 4 6 3 3" xfId="19339"/>
    <cellStyle name="Normal 18 4 6 3 4" xfId="19340"/>
    <cellStyle name="Normal 18 4 6 3 5" xfId="19341"/>
    <cellStyle name="Normal 18 4 7" xfId="19342"/>
    <cellStyle name="Normal 18 4 7 2" xfId="19343"/>
    <cellStyle name="Normal 18 4 7 3" xfId="19344"/>
    <cellStyle name="Normal 18 4 7 3 2" xfId="19345"/>
    <cellStyle name="Normal 18 4 7 3 3" xfId="19346"/>
    <cellStyle name="Normal 18 4 7 3 4" xfId="19347"/>
    <cellStyle name="Normal 18 4 7 3 5" xfId="19348"/>
    <cellStyle name="Normal 18 4 8" xfId="19349"/>
    <cellStyle name="Normal 18 4 8 2" xfId="19350"/>
    <cellStyle name="Normal 18 4 8 3" xfId="19351"/>
    <cellStyle name="Normal 18 4 8 3 2" xfId="19352"/>
    <cellStyle name="Normal 18 4 8 3 3" xfId="19353"/>
    <cellStyle name="Normal 18 4 8 3 4" xfId="19354"/>
    <cellStyle name="Normal 18 4 8 3 5" xfId="19355"/>
    <cellStyle name="Normal 18 4 9" xfId="19356"/>
    <cellStyle name="Normal 18 4 9 2" xfId="19357"/>
    <cellStyle name="Normal 18 4 9 3" xfId="19358"/>
    <cellStyle name="Normal 18 4 9 3 2" xfId="19359"/>
    <cellStyle name="Normal 18 4 9 3 3" xfId="19360"/>
    <cellStyle name="Normal 18 4 9 3 4" xfId="19361"/>
    <cellStyle name="Normal 18 4 9 3 5" xfId="19362"/>
    <cellStyle name="Normal 18 5" xfId="19363"/>
    <cellStyle name="Normal 18 5 10" xfId="19364"/>
    <cellStyle name="Normal 18 5 10 2" xfId="19365"/>
    <cellStyle name="Normal 18 5 10 3" xfId="19366"/>
    <cellStyle name="Normal 18 5 10 3 2" xfId="19367"/>
    <cellStyle name="Normal 18 5 10 3 3" xfId="19368"/>
    <cellStyle name="Normal 18 5 10 3 4" xfId="19369"/>
    <cellStyle name="Normal 18 5 10 3 5" xfId="19370"/>
    <cellStyle name="Normal 18 5 11" xfId="19371"/>
    <cellStyle name="Normal 18 5 11 2" xfId="19372"/>
    <cellStyle name="Normal 18 5 11 3" xfId="19373"/>
    <cellStyle name="Normal 18 5 11 3 2" xfId="19374"/>
    <cellStyle name="Normal 18 5 11 3 3" xfId="19375"/>
    <cellStyle name="Normal 18 5 11 3 4" xfId="19376"/>
    <cellStyle name="Normal 18 5 11 3 5" xfId="19377"/>
    <cellStyle name="Normal 18 5 12" xfId="19378"/>
    <cellStyle name="Normal 18 5 12 2" xfId="19379"/>
    <cellStyle name="Normal 18 5 12 3" xfId="19380"/>
    <cellStyle name="Normal 18 5 12 3 2" xfId="19381"/>
    <cellStyle name="Normal 18 5 12 3 3" xfId="19382"/>
    <cellStyle name="Normal 18 5 12 3 4" xfId="19383"/>
    <cellStyle name="Normal 18 5 12 3 5" xfId="19384"/>
    <cellStyle name="Normal 18 5 13" xfId="19385"/>
    <cellStyle name="Normal 18 5 14" xfId="19386"/>
    <cellStyle name="Normal 18 5 14 2" xfId="19387"/>
    <cellStyle name="Normal 18 5 14 3" xfId="19388"/>
    <cellStyle name="Normal 18 5 14 4" xfId="19389"/>
    <cellStyle name="Normal 18 5 14 5" xfId="19390"/>
    <cellStyle name="Normal 18 5 2" xfId="19391"/>
    <cellStyle name="Normal 18 5 2 2" xfId="19392"/>
    <cellStyle name="Normal 18 5 2 3" xfId="19393"/>
    <cellStyle name="Normal 18 5 2 3 2" xfId="19394"/>
    <cellStyle name="Normal 18 5 2 3 3" xfId="19395"/>
    <cellStyle name="Normal 18 5 2 3 4" xfId="19396"/>
    <cellStyle name="Normal 18 5 2 3 5" xfId="19397"/>
    <cellStyle name="Normal 18 5 3" xfId="19398"/>
    <cellStyle name="Normal 18 5 3 2" xfId="19399"/>
    <cellStyle name="Normal 18 5 3 3" xfId="19400"/>
    <cellStyle name="Normal 18 5 3 3 2" xfId="19401"/>
    <cellStyle name="Normal 18 5 3 3 3" xfId="19402"/>
    <cellStyle name="Normal 18 5 3 3 4" xfId="19403"/>
    <cellStyle name="Normal 18 5 3 3 5" xfId="19404"/>
    <cellStyle name="Normal 18 5 4" xfId="19405"/>
    <cellStyle name="Normal 18 5 4 2" xfId="19406"/>
    <cellStyle name="Normal 18 5 4 3" xfId="19407"/>
    <cellStyle name="Normal 18 5 4 3 2" xfId="19408"/>
    <cellStyle name="Normal 18 5 4 3 3" xfId="19409"/>
    <cellStyle name="Normal 18 5 4 3 4" xfId="19410"/>
    <cellStyle name="Normal 18 5 4 3 5" xfId="19411"/>
    <cellStyle name="Normal 18 5 5" xfId="19412"/>
    <cellStyle name="Normal 18 5 5 2" xfId="19413"/>
    <cellStyle name="Normal 18 5 5 3" xfId="19414"/>
    <cellStyle name="Normal 18 5 5 3 2" xfId="19415"/>
    <cellStyle name="Normal 18 5 5 3 3" xfId="19416"/>
    <cellStyle name="Normal 18 5 5 3 4" xfId="19417"/>
    <cellStyle name="Normal 18 5 5 3 5" xfId="19418"/>
    <cellStyle name="Normal 18 5 6" xfId="19419"/>
    <cellStyle name="Normal 18 5 6 2" xfId="19420"/>
    <cellStyle name="Normal 18 5 6 3" xfId="19421"/>
    <cellStyle name="Normal 18 5 6 3 2" xfId="19422"/>
    <cellStyle name="Normal 18 5 6 3 3" xfId="19423"/>
    <cellStyle name="Normal 18 5 6 3 4" xfId="19424"/>
    <cellStyle name="Normal 18 5 6 3 5" xfId="19425"/>
    <cellStyle name="Normal 18 5 7" xfId="19426"/>
    <cellStyle name="Normal 18 5 7 2" xfId="19427"/>
    <cellStyle name="Normal 18 5 7 3" xfId="19428"/>
    <cellStyle name="Normal 18 5 7 3 2" xfId="19429"/>
    <cellStyle name="Normal 18 5 7 3 3" xfId="19430"/>
    <cellStyle name="Normal 18 5 7 3 4" xfId="19431"/>
    <cellStyle name="Normal 18 5 7 3 5" xfId="19432"/>
    <cellStyle name="Normal 18 5 8" xfId="19433"/>
    <cellStyle name="Normal 18 5 8 2" xfId="19434"/>
    <cellStyle name="Normal 18 5 8 3" xfId="19435"/>
    <cellStyle name="Normal 18 5 8 3 2" xfId="19436"/>
    <cellStyle name="Normal 18 5 8 3 3" xfId="19437"/>
    <cellStyle name="Normal 18 5 8 3 4" xfId="19438"/>
    <cellStyle name="Normal 18 5 8 3 5" xfId="19439"/>
    <cellStyle name="Normal 18 5 9" xfId="19440"/>
    <cellStyle name="Normal 18 5 9 2" xfId="19441"/>
    <cellStyle name="Normal 18 5 9 3" xfId="19442"/>
    <cellStyle name="Normal 18 5 9 3 2" xfId="19443"/>
    <cellStyle name="Normal 18 5 9 3 3" xfId="19444"/>
    <cellStyle name="Normal 18 5 9 3 4" xfId="19445"/>
    <cellStyle name="Normal 18 5 9 3 5" xfId="19446"/>
    <cellStyle name="Normal 18 6" xfId="19447"/>
    <cellStyle name="Normal 18 6 10" xfId="19448"/>
    <cellStyle name="Normal 18 6 10 2" xfId="19449"/>
    <cellStyle name="Normal 18 6 10 3" xfId="19450"/>
    <cellStyle name="Normal 18 6 10 3 2" xfId="19451"/>
    <cellStyle name="Normal 18 6 10 3 3" xfId="19452"/>
    <cellStyle name="Normal 18 6 10 3 4" xfId="19453"/>
    <cellStyle name="Normal 18 6 10 3 5" xfId="19454"/>
    <cellStyle name="Normal 18 6 11" xfId="19455"/>
    <cellStyle name="Normal 18 6 11 2" xfId="19456"/>
    <cellStyle name="Normal 18 6 11 3" xfId="19457"/>
    <cellStyle name="Normal 18 6 11 3 2" xfId="19458"/>
    <cellStyle name="Normal 18 6 11 3 3" xfId="19459"/>
    <cellStyle name="Normal 18 6 11 3 4" xfId="19460"/>
    <cellStyle name="Normal 18 6 11 3 5" xfId="19461"/>
    <cellStyle name="Normal 18 6 12" xfId="19462"/>
    <cellStyle name="Normal 18 6 12 2" xfId="19463"/>
    <cellStyle name="Normal 18 6 12 3" xfId="19464"/>
    <cellStyle name="Normal 18 6 12 3 2" xfId="19465"/>
    <cellStyle name="Normal 18 6 12 3 3" xfId="19466"/>
    <cellStyle name="Normal 18 6 12 3 4" xfId="19467"/>
    <cellStyle name="Normal 18 6 12 3 5" xfId="19468"/>
    <cellStyle name="Normal 18 6 13" xfId="19469"/>
    <cellStyle name="Normal 18 6 14" xfId="19470"/>
    <cellStyle name="Normal 18 6 14 2" xfId="19471"/>
    <cellStyle name="Normal 18 6 14 3" xfId="19472"/>
    <cellStyle name="Normal 18 6 14 4" xfId="19473"/>
    <cellStyle name="Normal 18 6 14 5" xfId="19474"/>
    <cellStyle name="Normal 18 6 2" xfId="19475"/>
    <cellStyle name="Normal 18 6 2 2" xfId="19476"/>
    <cellStyle name="Normal 18 6 2 3" xfId="19477"/>
    <cellStyle name="Normal 18 6 2 3 2" xfId="19478"/>
    <cellStyle name="Normal 18 6 2 3 3" xfId="19479"/>
    <cellStyle name="Normal 18 6 2 3 4" xfId="19480"/>
    <cellStyle name="Normal 18 6 2 3 5" xfId="19481"/>
    <cellStyle name="Normal 18 6 3" xfId="19482"/>
    <cellStyle name="Normal 18 6 3 2" xfId="19483"/>
    <cellStyle name="Normal 18 6 3 3" xfId="19484"/>
    <cellStyle name="Normal 18 6 3 3 2" xfId="19485"/>
    <cellStyle name="Normal 18 6 3 3 3" xfId="19486"/>
    <cellStyle name="Normal 18 6 3 3 4" xfId="19487"/>
    <cellStyle name="Normal 18 6 3 3 5" xfId="19488"/>
    <cellStyle name="Normal 18 6 4" xfId="19489"/>
    <cellStyle name="Normal 18 6 4 2" xfId="19490"/>
    <cellStyle name="Normal 18 6 4 3" xfId="19491"/>
    <cellStyle name="Normal 18 6 4 3 2" xfId="19492"/>
    <cellStyle name="Normal 18 6 4 3 3" xfId="19493"/>
    <cellStyle name="Normal 18 6 4 3 4" xfId="19494"/>
    <cellStyle name="Normal 18 6 4 3 5" xfId="19495"/>
    <cellStyle name="Normal 18 6 5" xfId="19496"/>
    <cellStyle name="Normal 18 6 5 2" xfId="19497"/>
    <cellStyle name="Normal 18 6 5 3" xfId="19498"/>
    <cellStyle name="Normal 18 6 5 3 2" xfId="19499"/>
    <cellStyle name="Normal 18 6 5 3 3" xfId="19500"/>
    <cellStyle name="Normal 18 6 5 3 4" xfId="19501"/>
    <cellStyle name="Normal 18 6 5 3 5" xfId="19502"/>
    <cellStyle name="Normal 18 6 6" xfId="19503"/>
    <cellStyle name="Normal 18 6 6 2" xfId="19504"/>
    <cellStyle name="Normal 18 6 6 3" xfId="19505"/>
    <cellStyle name="Normal 18 6 6 3 2" xfId="19506"/>
    <cellStyle name="Normal 18 6 6 3 3" xfId="19507"/>
    <cellStyle name="Normal 18 6 6 3 4" xfId="19508"/>
    <cellStyle name="Normal 18 6 6 3 5" xfId="19509"/>
    <cellStyle name="Normal 18 6 7" xfId="19510"/>
    <cellStyle name="Normal 18 6 7 2" xfId="19511"/>
    <cellStyle name="Normal 18 6 7 3" xfId="19512"/>
    <cellStyle name="Normal 18 6 7 3 2" xfId="19513"/>
    <cellStyle name="Normal 18 6 7 3 3" xfId="19514"/>
    <cellStyle name="Normal 18 6 7 3 4" xfId="19515"/>
    <cellStyle name="Normal 18 6 7 3 5" xfId="19516"/>
    <cellStyle name="Normal 18 6 8" xfId="19517"/>
    <cellStyle name="Normal 18 6 8 2" xfId="19518"/>
    <cellStyle name="Normal 18 6 8 3" xfId="19519"/>
    <cellStyle name="Normal 18 6 8 3 2" xfId="19520"/>
    <cellStyle name="Normal 18 6 8 3 3" xfId="19521"/>
    <cellStyle name="Normal 18 6 8 3 4" xfId="19522"/>
    <cellStyle name="Normal 18 6 8 3 5" xfId="19523"/>
    <cellStyle name="Normal 18 6 9" xfId="19524"/>
    <cellStyle name="Normal 18 6 9 2" xfId="19525"/>
    <cellStyle name="Normal 18 6 9 3" xfId="19526"/>
    <cellStyle name="Normal 18 6 9 3 2" xfId="19527"/>
    <cellStyle name="Normal 18 6 9 3 3" xfId="19528"/>
    <cellStyle name="Normal 18 6 9 3 4" xfId="19529"/>
    <cellStyle name="Normal 18 6 9 3 5" xfId="19530"/>
    <cellStyle name="Normal 18 7" xfId="19531"/>
    <cellStyle name="Normal 18 7 2" xfId="19532"/>
    <cellStyle name="Normal 18 7 3" xfId="19533"/>
    <cellStyle name="Normal 18 7 3 2" xfId="19534"/>
    <cellStyle name="Normal 18 7 3 3" xfId="19535"/>
    <cellStyle name="Normal 18 7 3 4" xfId="19536"/>
    <cellStyle name="Normal 18 7 3 5" xfId="19537"/>
    <cellStyle name="Normal 18 8" xfId="19538"/>
    <cellStyle name="Normal 18 8 2" xfId="19539"/>
    <cellStyle name="Normal 18 8 3" xfId="19540"/>
    <cellStyle name="Normal 18 8 3 2" xfId="19541"/>
    <cellStyle name="Normal 18 8 3 3" xfId="19542"/>
    <cellStyle name="Normal 18 8 3 4" xfId="19543"/>
    <cellStyle name="Normal 18 8 3 5" xfId="19544"/>
    <cellStyle name="Normal 18 9" xfId="19545"/>
    <cellStyle name="Normal 18 9 2" xfId="19546"/>
    <cellStyle name="Normal 18 9 3" xfId="19547"/>
    <cellStyle name="Normal 18 9 3 2" xfId="19548"/>
    <cellStyle name="Normal 18 9 3 3" xfId="19549"/>
    <cellStyle name="Normal 18 9 3 4" xfId="19550"/>
    <cellStyle name="Normal 18 9 3 5" xfId="19551"/>
    <cellStyle name="Normal 19" xfId="19552"/>
    <cellStyle name="Normal 19 10" xfId="19553"/>
    <cellStyle name="Normal 19 10 2" xfId="19554"/>
    <cellStyle name="Normal 19 10 3" xfId="19555"/>
    <cellStyle name="Normal 19 10 3 2" xfId="19556"/>
    <cellStyle name="Normal 19 10 3 3" xfId="19557"/>
    <cellStyle name="Normal 19 10 3 4" xfId="19558"/>
    <cellStyle name="Normal 19 10 3 5" xfId="19559"/>
    <cellStyle name="Normal 19 11" xfId="19560"/>
    <cellStyle name="Normal 19 11 2" xfId="19561"/>
    <cellStyle name="Normal 19 11 3" xfId="19562"/>
    <cellStyle name="Normal 19 11 3 2" xfId="19563"/>
    <cellStyle name="Normal 19 11 3 3" xfId="19564"/>
    <cellStyle name="Normal 19 11 3 4" xfId="19565"/>
    <cellStyle name="Normal 19 11 3 5" xfId="19566"/>
    <cellStyle name="Normal 19 12" xfId="19567"/>
    <cellStyle name="Normal 19 12 2" xfId="19568"/>
    <cellStyle name="Normal 19 12 3" xfId="19569"/>
    <cellStyle name="Normal 19 12 3 2" xfId="19570"/>
    <cellStyle name="Normal 19 12 3 3" xfId="19571"/>
    <cellStyle name="Normal 19 12 3 4" xfId="19572"/>
    <cellStyle name="Normal 19 12 3 5" xfId="19573"/>
    <cellStyle name="Normal 19 13" xfId="19574"/>
    <cellStyle name="Normal 19 13 2" xfId="19575"/>
    <cellStyle name="Normal 19 13 3" xfId="19576"/>
    <cellStyle name="Normal 19 13 3 2" xfId="19577"/>
    <cellStyle name="Normal 19 13 3 3" xfId="19578"/>
    <cellStyle name="Normal 19 13 3 4" xfId="19579"/>
    <cellStyle name="Normal 19 13 3 5" xfId="19580"/>
    <cellStyle name="Normal 19 14" xfId="19581"/>
    <cellStyle name="Normal 19 14 2" xfId="19582"/>
    <cellStyle name="Normal 19 14 3" xfId="19583"/>
    <cellStyle name="Normal 19 14 3 2" xfId="19584"/>
    <cellStyle name="Normal 19 14 3 3" xfId="19585"/>
    <cellStyle name="Normal 19 14 3 4" xfId="19586"/>
    <cellStyle name="Normal 19 14 3 5" xfId="19587"/>
    <cellStyle name="Normal 19 15" xfId="19588"/>
    <cellStyle name="Normal 19 15 2" xfId="19589"/>
    <cellStyle name="Normal 19 15 3" xfId="19590"/>
    <cellStyle name="Normal 19 15 3 2" xfId="19591"/>
    <cellStyle name="Normal 19 15 3 3" xfId="19592"/>
    <cellStyle name="Normal 19 15 3 4" xfId="19593"/>
    <cellStyle name="Normal 19 15 3 5" xfId="19594"/>
    <cellStyle name="Normal 19 16" xfId="19595"/>
    <cellStyle name="Normal 19 16 2" xfId="19596"/>
    <cellStyle name="Normal 19 16 3" xfId="19597"/>
    <cellStyle name="Normal 19 16 3 2" xfId="19598"/>
    <cellStyle name="Normal 19 16 3 3" xfId="19599"/>
    <cellStyle name="Normal 19 16 3 4" xfId="19600"/>
    <cellStyle name="Normal 19 16 3 5" xfId="19601"/>
    <cellStyle name="Normal 19 17" xfId="19602"/>
    <cellStyle name="Normal 19 17 2" xfId="19603"/>
    <cellStyle name="Normal 19 17 3" xfId="19604"/>
    <cellStyle name="Normal 19 17 3 2" xfId="19605"/>
    <cellStyle name="Normal 19 17 3 3" xfId="19606"/>
    <cellStyle name="Normal 19 17 3 4" xfId="19607"/>
    <cellStyle name="Normal 19 17 3 5" xfId="19608"/>
    <cellStyle name="Normal 19 18" xfId="19609"/>
    <cellStyle name="Normal 19 18 2" xfId="19610"/>
    <cellStyle name="Normal 19 18 3" xfId="19611"/>
    <cellStyle name="Normal 19 18 3 2" xfId="19612"/>
    <cellStyle name="Normal 19 18 3 3" xfId="19613"/>
    <cellStyle name="Normal 19 18 3 4" xfId="19614"/>
    <cellStyle name="Normal 19 18 3 5" xfId="19615"/>
    <cellStyle name="Normal 19 19" xfId="19616"/>
    <cellStyle name="Normal 19 19 2" xfId="19617"/>
    <cellStyle name="Normal 19 19 3" xfId="19618"/>
    <cellStyle name="Normal 19 19 3 2" xfId="19619"/>
    <cellStyle name="Normal 19 19 3 3" xfId="19620"/>
    <cellStyle name="Normal 19 19 3 4" xfId="19621"/>
    <cellStyle name="Normal 19 19 3 5" xfId="19622"/>
    <cellStyle name="Normal 19 2" xfId="19623"/>
    <cellStyle name="Normal 19 2 10" xfId="19624"/>
    <cellStyle name="Normal 19 2 10 2" xfId="19625"/>
    <cellStyle name="Normal 19 2 10 3" xfId="19626"/>
    <cellStyle name="Normal 19 2 10 3 2" xfId="19627"/>
    <cellStyle name="Normal 19 2 10 3 3" xfId="19628"/>
    <cellStyle name="Normal 19 2 10 3 4" xfId="19629"/>
    <cellStyle name="Normal 19 2 10 3 5" xfId="19630"/>
    <cellStyle name="Normal 19 2 11" xfId="19631"/>
    <cellStyle name="Normal 19 2 11 2" xfId="19632"/>
    <cellStyle name="Normal 19 2 11 3" xfId="19633"/>
    <cellStyle name="Normal 19 2 11 3 2" xfId="19634"/>
    <cellStyle name="Normal 19 2 11 3 3" xfId="19635"/>
    <cellStyle name="Normal 19 2 11 3 4" xfId="19636"/>
    <cellStyle name="Normal 19 2 11 3 5" xfId="19637"/>
    <cellStyle name="Normal 19 2 12" xfId="19638"/>
    <cellStyle name="Normal 19 2 12 2" xfId="19639"/>
    <cellStyle name="Normal 19 2 12 3" xfId="19640"/>
    <cellStyle name="Normal 19 2 12 3 2" xfId="19641"/>
    <cellStyle name="Normal 19 2 12 3 3" xfId="19642"/>
    <cellStyle name="Normal 19 2 12 3 4" xfId="19643"/>
    <cellStyle name="Normal 19 2 12 3 5" xfId="19644"/>
    <cellStyle name="Normal 19 2 13" xfId="19645"/>
    <cellStyle name="Normal 19 2 14" xfId="19646"/>
    <cellStyle name="Normal 19 2 14 2" xfId="19647"/>
    <cellStyle name="Normal 19 2 14 3" xfId="19648"/>
    <cellStyle name="Normal 19 2 14 4" xfId="19649"/>
    <cellStyle name="Normal 19 2 14 5" xfId="19650"/>
    <cellStyle name="Normal 19 2 2" xfId="19651"/>
    <cellStyle name="Normal 19 2 2 2" xfId="19652"/>
    <cellStyle name="Normal 19 2 2 3" xfId="19653"/>
    <cellStyle name="Normal 19 2 2 3 2" xfId="19654"/>
    <cellStyle name="Normal 19 2 2 3 3" xfId="19655"/>
    <cellStyle name="Normal 19 2 2 3 4" xfId="19656"/>
    <cellStyle name="Normal 19 2 2 3 5" xfId="19657"/>
    <cellStyle name="Normal 19 2 3" xfId="19658"/>
    <cellStyle name="Normal 19 2 3 2" xfId="19659"/>
    <cellStyle name="Normal 19 2 3 3" xfId="19660"/>
    <cellStyle name="Normal 19 2 3 3 2" xfId="19661"/>
    <cellStyle name="Normal 19 2 3 3 3" xfId="19662"/>
    <cellStyle name="Normal 19 2 3 3 4" xfId="19663"/>
    <cellStyle name="Normal 19 2 3 3 5" xfId="19664"/>
    <cellStyle name="Normal 19 2 4" xfId="19665"/>
    <cellStyle name="Normal 19 2 4 2" xfId="19666"/>
    <cellStyle name="Normal 19 2 4 3" xfId="19667"/>
    <cellStyle name="Normal 19 2 4 3 2" xfId="19668"/>
    <cellStyle name="Normal 19 2 4 3 3" xfId="19669"/>
    <cellStyle name="Normal 19 2 4 3 4" xfId="19670"/>
    <cellStyle name="Normal 19 2 4 3 5" xfId="19671"/>
    <cellStyle name="Normal 19 2 5" xfId="19672"/>
    <cellStyle name="Normal 19 2 5 2" xfId="19673"/>
    <cellStyle name="Normal 19 2 5 3" xfId="19674"/>
    <cellStyle name="Normal 19 2 5 3 2" xfId="19675"/>
    <cellStyle name="Normal 19 2 5 3 3" xfId="19676"/>
    <cellStyle name="Normal 19 2 5 3 4" xfId="19677"/>
    <cellStyle name="Normal 19 2 5 3 5" xfId="19678"/>
    <cellStyle name="Normal 19 2 6" xfId="19679"/>
    <cellStyle name="Normal 19 2 6 2" xfId="19680"/>
    <cellStyle name="Normal 19 2 6 3" xfId="19681"/>
    <cellStyle name="Normal 19 2 6 3 2" xfId="19682"/>
    <cellStyle name="Normal 19 2 6 3 3" xfId="19683"/>
    <cellStyle name="Normal 19 2 6 3 4" xfId="19684"/>
    <cellStyle name="Normal 19 2 6 3 5" xfId="19685"/>
    <cellStyle name="Normal 19 2 7" xfId="19686"/>
    <cellStyle name="Normal 19 2 7 2" xfId="19687"/>
    <cellStyle name="Normal 19 2 7 3" xfId="19688"/>
    <cellStyle name="Normal 19 2 7 3 2" xfId="19689"/>
    <cellStyle name="Normal 19 2 7 3 3" xfId="19690"/>
    <cellStyle name="Normal 19 2 7 3 4" xfId="19691"/>
    <cellStyle name="Normal 19 2 7 3 5" xfId="19692"/>
    <cellStyle name="Normal 19 2 8" xfId="19693"/>
    <cellStyle name="Normal 19 2 8 2" xfId="19694"/>
    <cellStyle name="Normal 19 2 8 3" xfId="19695"/>
    <cellStyle name="Normal 19 2 8 3 2" xfId="19696"/>
    <cellStyle name="Normal 19 2 8 3 3" xfId="19697"/>
    <cellStyle name="Normal 19 2 8 3 4" xfId="19698"/>
    <cellStyle name="Normal 19 2 8 3 5" xfId="19699"/>
    <cellStyle name="Normal 19 2 9" xfId="19700"/>
    <cellStyle name="Normal 19 2 9 2" xfId="19701"/>
    <cellStyle name="Normal 19 2 9 3" xfId="19702"/>
    <cellStyle name="Normal 19 2 9 3 2" xfId="19703"/>
    <cellStyle name="Normal 19 2 9 3 3" xfId="19704"/>
    <cellStyle name="Normal 19 2 9 3 4" xfId="19705"/>
    <cellStyle name="Normal 19 2 9 3 5" xfId="19706"/>
    <cellStyle name="Normal 19 20" xfId="19707"/>
    <cellStyle name="Normal 19 20 2" xfId="19708"/>
    <cellStyle name="Normal 19 20 3" xfId="19709"/>
    <cellStyle name="Normal 19 20 3 2" xfId="19710"/>
    <cellStyle name="Normal 19 20 3 3" xfId="19711"/>
    <cellStyle name="Normal 19 20 3 4" xfId="19712"/>
    <cellStyle name="Normal 19 20 3 5" xfId="19713"/>
    <cellStyle name="Normal 19 21" xfId="19714"/>
    <cellStyle name="Normal 19 21 2" xfId="19715"/>
    <cellStyle name="Normal 19 21 3" xfId="19716"/>
    <cellStyle name="Normal 19 21 3 2" xfId="19717"/>
    <cellStyle name="Normal 19 21 3 3" xfId="19718"/>
    <cellStyle name="Normal 19 21 3 4" xfId="19719"/>
    <cellStyle name="Normal 19 21 3 5" xfId="19720"/>
    <cellStyle name="Normal 19 22" xfId="19721"/>
    <cellStyle name="Normal 19 22 2" xfId="19722"/>
    <cellStyle name="Normal 19 22 3" xfId="19723"/>
    <cellStyle name="Normal 19 22 3 2" xfId="19724"/>
    <cellStyle name="Normal 19 22 3 3" xfId="19725"/>
    <cellStyle name="Normal 19 22 3 4" xfId="19726"/>
    <cellStyle name="Normal 19 22 3 5" xfId="19727"/>
    <cellStyle name="Normal 19 23" xfId="19728"/>
    <cellStyle name="Normal 19 23 2" xfId="19729"/>
    <cellStyle name="Normal 19 23 3" xfId="19730"/>
    <cellStyle name="Normal 19 23 3 2" xfId="19731"/>
    <cellStyle name="Normal 19 23 3 3" xfId="19732"/>
    <cellStyle name="Normal 19 23 3 4" xfId="19733"/>
    <cellStyle name="Normal 19 23 3 5" xfId="19734"/>
    <cellStyle name="Normal 19 24" xfId="19735"/>
    <cellStyle name="Normal 19 24 2" xfId="19736"/>
    <cellStyle name="Normal 19 24 3" xfId="19737"/>
    <cellStyle name="Normal 19 24 3 2" xfId="19738"/>
    <cellStyle name="Normal 19 24 3 3" xfId="19739"/>
    <cellStyle name="Normal 19 24 3 4" xfId="19740"/>
    <cellStyle name="Normal 19 24 3 5" xfId="19741"/>
    <cellStyle name="Normal 19 25" xfId="19742"/>
    <cellStyle name="Normal 19 25 2" xfId="19743"/>
    <cellStyle name="Normal 19 25 3" xfId="19744"/>
    <cellStyle name="Normal 19 25 3 2" xfId="19745"/>
    <cellStyle name="Normal 19 25 3 3" xfId="19746"/>
    <cellStyle name="Normal 19 25 3 4" xfId="19747"/>
    <cellStyle name="Normal 19 25 3 5" xfId="19748"/>
    <cellStyle name="Normal 19 26" xfId="19749"/>
    <cellStyle name="Normal 19 26 2" xfId="19750"/>
    <cellStyle name="Normal 19 26 3" xfId="19751"/>
    <cellStyle name="Normal 19 26 3 2" xfId="19752"/>
    <cellStyle name="Normal 19 26 3 3" xfId="19753"/>
    <cellStyle name="Normal 19 26 3 4" xfId="19754"/>
    <cellStyle name="Normal 19 26 3 5" xfId="19755"/>
    <cellStyle name="Normal 19 27" xfId="19756"/>
    <cellStyle name="Normal 19 28" xfId="19757"/>
    <cellStyle name="Normal 19 28 2" xfId="19758"/>
    <cellStyle name="Normal 19 28 3" xfId="19759"/>
    <cellStyle name="Normal 19 28 4" xfId="19760"/>
    <cellStyle name="Normal 19 28 5" xfId="19761"/>
    <cellStyle name="Normal 19 3" xfId="19762"/>
    <cellStyle name="Normal 19 3 10" xfId="19763"/>
    <cellStyle name="Normal 19 3 10 2" xfId="19764"/>
    <cellStyle name="Normal 19 3 10 3" xfId="19765"/>
    <cellStyle name="Normal 19 3 10 3 2" xfId="19766"/>
    <cellStyle name="Normal 19 3 10 3 3" xfId="19767"/>
    <cellStyle name="Normal 19 3 10 3 4" xfId="19768"/>
    <cellStyle name="Normal 19 3 10 3 5" xfId="19769"/>
    <cellStyle name="Normal 19 3 11" xfId="19770"/>
    <cellStyle name="Normal 19 3 11 2" xfId="19771"/>
    <cellStyle name="Normal 19 3 11 3" xfId="19772"/>
    <cellStyle name="Normal 19 3 11 3 2" xfId="19773"/>
    <cellStyle name="Normal 19 3 11 3 3" xfId="19774"/>
    <cellStyle name="Normal 19 3 11 3 4" xfId="19775"/>
    <cellStyle name="Normal 19 3 11 3 5" xfId="19776"/>
    <cellStyle name="Normal 19 3 12" xfId="19777"/>
    <cellStyle name="Normal 19 3 12 2" xfId="19778"/>
    <cellStyle name="Normal 19 3 12 3" xfId="19779"/>
    <cellStyle name="Normal 19 3 12 3 2" xfId="19780"/>
    <cellStyle name="Normal 19 3 12 3 3" xfId="19781"/>
    <cellStyle name="Normal 19 3 12 3 4" xfId="19782"/>
    <cellStyle name="Normal 19 3 12 3 5" xfId="19783"/>
    <cellStyle name="Normal 19 3 13" xfId="19784"/>
    <cellStyle name="Normal 19 3 14" xfId="19785"/>
    <cellStyle name="Normal 19 3 14 2" xfId="19786"/>
    <cellStyle name="Normal 19 3 14 3" xfId="19787"/>
    <cellStyle name="Normal 19 3 14 4" xfId="19788"/>
    <cellStyle name="Normal 19 3 14 5" xfId="19789"/>
    <cellStyle name="Normal 19 3 2" xfId="19790"/>
    <cellStyle name="Normal 19 3 2 2" xfId="19791"/>
    <cellStyle name="Normal 19 3 2 3" xfId="19792"/>
    <cellStyle name="Normal 19 3 2 3 2" xfId="19793"/>
    <cellStyle name="Normal 19 3 2 3 3" xfId="19794"/>
    <cellStyle name="Normal 19 3 2 3 4" xfId="19795"/>
    <cellStyle name="Normal 19 3 2 3 5" xfId="19796"/>
    <cellStyle name="Normal 19 3 3" xfId="19797"/>
    <cellStyle name="Normal 19 3 3 2" xfId="19798"/>
    <cellStyle name="Normal 19 3 3 3" xfId="19799"/>
    <cellStyle name="Normal 19 3 3 3 2" xfId="19800"/>
    <cellStyle name="Normal 19 3 3 3 3" xfId="19801"/>
    <cellStyle name="Normal 19 3 3 3 4" xfId="19802"/>
    <cellStyle name="Normal 19 3 3 3 5" xfId="19803"/>
    <cellStyle name="Normal 19 3 4" xfId="19804"/>
    <cellStyle name="Normal 19 3 4 2" xfId="19805"/>
    <cellStyle name="Normal 19 3 4 3" xfId="19806"/>
    <cellStyle name="Normal 19 3 4 3 2" xfId="19807"/>
    <cellStyle name="Normal 19 3 4 3 3" xfId="19808"/>
    <cellStyle name="Normal 19 3 4 3 4" xfId="19809"/>
    <cellStyle name="Normal 19 3 4 3 5" xfId="19810"/>
    <cellStyle name="Normal 19 3 5" xfId="19811"/>
    <cellStyle name="Normal 19 3 5 2" xfId="19812"/>
    <cellStyle name="Normal 19 3 5 3" xfId="19813"/>
    <cellStyle name="Normal 19 3 5 3 2" xfId="19814"/>
    <cellStyle name="Normal 19 3 5 3 3" xfId="19815"/>
    <cellStyle name="Normal 19 3 5 3 4" xfId="19816"/>
    <cellStyle name="Normal 19 3 5 3 5" xfId="19817"/>
    <cellStyle name="Normal 19 3 6" xfId="19818"/>
    <cellStyle name="Normal 19 3 6 2" xfId="19819"/>
    <cellStyle name="Normal 19 3 6 3" xfId="19820"/>
    <cellStyle name="Normal 19 3 6 3 2" xfId="19821"/>
    <cellStyle name="Normal 19 3 6 3 3" xfId="19822"/>
    <cellStyle name="Normal 19 3 6 3 4" xfId="19823"/>
    <cellStyle name="Normal 19 3 6 3 5" xfId="19824"/>
    <cellStyle name="Normal 19 3 7" xfId="19825"/>
    <cellStyle name="Normal 19 3 7 2" xfId="19826"/>
    <cellStyle name="Normal 19 3 7 3" xfId="19827"/>
    <cellStyle name="Normal 19 3 7 3 2" xfId="19828"/>
    <cellStyle name="Normal 19 3 7 3 3" xfId="19829"/>
    <cellStyle name="Normal 19 3 7 3 4" xfId="19830"/>
    <cellStyle name="Normal 19 3 7 3 5" xfId="19831"/>
    <cellStyle name="Normal 19 3 8" xfId="19832"/>
    <cellStyle name="Normal 19 3 8 2" xfId="19833"/>
    <cellStyle name="Normal 19 3 8 3" xfId="19834"/>
    <cellStyle name="Normal 19 3 8 3 2" xfId="19835"/>
    <cellStyle name="Normal 19 3 8 3 3" xfId="19836"/>
    <cellStyle name="Normal 19 3 8 3 4" xfId="19837"/>
    <cellStyle name="Normal 19 3 8 3 5" xfId="19838"/>
    <cellStyle name="Normal 19 3 9" xfId="19839"/>
    <cellStyle name="Normal 19 3 9 2" xfId="19840"/>
    <cellStyle name="Normal 19 3 9 3" xfId="19841"/>
    <cellStyle name="Normal 19 3 9 3 2" xfId="19842"/>
    <cellStyle name="Normal 19 3 9 3 3" xfId="19843"/>
    <cellStyle name="Normal 19 3 9 3 4" xfId="19844"/>
    <cellStyle name="Normal 19 3 9 3 5" xfId="19845"/>
    <cellStyle name="Normal 19 4" xfId="19846"/>
    <cellStyle name="Normal 19 4 10" xfId="19847"/>
    <cellStyle name="Normal 19 4 10 2" xfId="19848"/>
    <cellStyle name="Normal 19 4 10 3" xfId="19849"/>
    <cellStyle name="Normal 19 4 10 3 2" xfId="19850"/>
    <cellStyle name="Normal 19 4 10 3 3" xfId="19851"/>
    <cellStyle name="Normal 19 4 10 3 4" xfId="19852"/>
    <cellStyle name="Normal 19 4 10 3 5" xfId="19853"/>
    <cellStyle name="Normal 19 4 11" xfId="19854"/>
    <cellStyle name="Normal 19 4 11 2" xfId="19855"/>
    <cellStyle name="Normal 19 4 11 3" xfId="19856"/>
    <cellStyle name="Normal 19 4 11 3 2" xfId="19857"/>
    <cellStyle name="Normal 19 4 11 3 3" xfId="19858"/>
    <cellStyle name="Normal 19 4 11 3 4" xfId="19859"/>
    <cellStyle name="Normal 19 4 11 3 5" xfId="19860"/>
    <cellStyle name="Normal 19 4 12" xfId="19861"/>
    <cellStyle name="Normal 19 4 12 2" xfId="19862"/>
    <cellStyle name="Normal 19 4 12 3" xfId="19863"/>
    <cellStyle name="Normal 19 4 12 3 2" xfId="19864"/>
    <cellStyle name="Normal 19 4 12 3 3" xfId="19865"/>
    <cellStyle name="Normal 19 4 12 3 4" xfId="19866"/>
    <cellStyle name="Normal 19 4 12 3 5" xfId="19867"/>
    <cellStyle name="Normal 19 4 13" xfId="19868"/>
    <cellStyle name="Normal 19 4 14" xfId="19869"/>
    <cellStyle name="Normal 19 4 14 2" xfId="19870"/>
    <cellStyle name="Normal 19 4 14 3" xfId="19871"/>
    <cellStyle name="Normal 19 4 14 4" xfId="19872"/>
    <cellStyle name="Normal 19 4 14 5" xfId="19873"/>
    <cellStyle name="Normal 19 4 2" xfId="19874"/>
    <cellStyle name="Normal 19 4 2 2" xfId="19875"/>
    <cellStyle name="Normal 19 4 2 3" xfId="19876"/>
    <cellStyle name="Normal 19 4 2 3 2" xfId="19877"/>
    <cellStyle name="Normal 19 4 2 3 3" xfId="19878"/>
    <cellStyle name="Normal 19 4 2 3 4" xfId="19879"/>
    <cellStyle name="Normal 19 4 2 3 5" xfId="19880"/>
    <cellStyle name="Normal 19 4 3" xfId="19881"/>
    <cellStyle name="Normal 19 4 3 2" xfId="19882"/>
    <cellStyle name="Normal 19 4 3 3" xfId="19883"/>
    <cellStyle name="Normal 19 4 3 3 2" xfId="19884"/>
    <cellStyle name="Normal 19 4 3 3 3" xfId="19885"/>
    <cellStyle name="Normal 19 4 3 3 4" xfId="19886"/>
    <cellStyle name="Normal 19 4 3 3 5" xfId="19887"/>
    <cellStyle name="Normal 19 4 4" xfId="19888"/>
    <cellStyle name="Normal 19 4 4 2" xfId="19889"/>
    <cellStyle name="Normal 19 4 4 3" xfId="19890"/>
    <cellStyle name="Normal 19 4 4 3 2" xfId="19891"/>
    <cellStyle name="Normal 19 4 4 3 3" xfId="19892"/>
    <cellStyle name="Normal 19 4 4 3 4" xfId="19893"/>
    <cellStyle name="Normal 19 4 4 3 5" xfId="19894"/>
    <cellStyle name="Normal 19 4 5" xfId="19895"/>
    <cellStyle name="Normal 19 4 5 2" xfId="19896"/>
    <cellStyle name="Normal 19 4 5 3" xfId="19897"/>
    <cellStyle name="Normal 19 4 5 3 2" xfId="19898"/>
    <cellStyle name="Normal 19 4 5 3 3" xfId="19899"/>
    <cellStyle name="Normal 19 4 5 3 4" xfId="19900"/>
    <cellStyle name="Normal 19 4 5 3 5" xfId="19901"/>
    <cellStyle name="Normal 19 4 6" xfId="19902"/>
    <cellStyle name="Normal 19 4 6 2" xfId="19903"/>
    <cellStyle name="Normal 19 4 6 3" xfId="19904"/>
    <cellStyle name="Normal 19 4 6 3 2" xfId="19905"/>
    <cellStyle name="Normal 19 4 6 3 3" xfId="19906"/>
    <cellStyle name="Normal 19 4 6 3 4" xfId="19907"/>
    <cellStyle name="Normal 19 4 6 3 5" xfId="19908"/>
    <cellStyle name="Normal 19 4 7" xfId="19909"/>
    <cellStyle name="Normal 19 4 7 2" xfId="19910"/>
    <cellStyle name="Normal 19 4 7 3" xfId="19911"/>
    <cellStyle name="Normal 19 4 7 3 2" xfId="19912"/>
    <cellStyle name="Normal 19 4 7 3 3" xfId="19913"/>
    <cellStyle name="Normal 19 4 7 3 4" xfId="19914"/>
    <cellStyle name="Normal 19 4 7 3 5" xfId="19915"/>
    <cellStyle name="Normal 19 4 8" xfId="19916"/>
    <cellStyle name="Normal 19 4 8 2" xfId="19917"/>
    <cellStyle name="Normal 19 4 8 3" xfId="19918"/>
    <cellStyle name="Normal 19 4 8 3 2" xfId="19919"/>
    <cellStyle name="Normal 19 4 8 3 3" xfId="19920"/>
    <cellStyle name="Normal 19 4 8 3 4" xfId="19921"/>
    <cellStyle name="Normal 19 4 8 3 5" xfId="19922"/>
    <cellStyle name="Normal 19 4 9" xfId="19923"/>
    <cellStyle name="Normal 19 4 9 2" xfId="19924"/>
    <cellStyle name="Normal 19 4 9 3" xfId="19925"/>
    <cellStyle name="Normal 19 4 9 3 2" xfId="19926"/>
    <cellStyle name="Normal 19 4 9 3 3" xfId="19927"/>
    <cellStyle name="Normal 19 4 9 3 4" xfId="19928"/>
    <cellStyle name="Normal 19 4 9 3 5" xfId="19929"/>
    <cellStyle name="Normal 19 5" xfId="19930"/>
    <cellStyle name="Normal 19 5 10" xfId="19931"/>
    <cellStyle name="Normal 19 5 10 2" xfId="19932"/>
    <cellStyle name="Normal 19 5 10 3" xfId="19933"/>
    <cellStyle name="Normal 19 5 10 3 2" xfId="19934"/>
    <cellStyle name="Normal 19 5 10 3 3" xfId="19935"/>
    <cellStyle name="Normal 19 5 10 3 4" xfId="19936"/>
    <cellStyle name="Normal 19 5 10 3 5" xfId="19937"/>
    <cellStyle name="Normal 19 5 11" xfId="19938"/>
    <cellStyle name="Normal 19 5 11 2" xfId="19939"/>
    <cellStyle name="Normal 19 5 11 3" xfId="19940"/>
    <cellStyle name="Normal 19 5 11 3 2" xfId="19941"/>
    <cellStyle name="Normal 19 5 11 3 3" xfId="19942"/>
    <cellStyle name="Normal 19 5 11 3 4" xfId="19943"/>
    <cellStyle name="Normal 19 5 11 3 5" xfId="19944"/>
    <cellStyle name="Normal 19 5 12" xfId="19945"/>
    <cellStyle name="Normal 19 5 12 2" xfId="19946"/>
    <cellStyle name="Normal 19 5 12 3" xfId="19947"/>
    <cellStyle name="Normal 19 5 12 3 2" xfId="19948"/>
    <cellStyle name="Normal 19 5 12 3 3" xfId="19949"/>
    <cellStyle name="Normal 19 5 12 3 4" xfId="19950"/>
    <cellStyle name="Normal 19 5 12 3 5" xfId="19951"/>
    <cellStyle name="Normal 19 5 13" xfId="19952"/>
    <cellStyle name="Normal 19 5 14" xfId="19953"/>
    <cellStyle name="Normal 19 5 14 2" xfId="19954"/>
    <cellStyle name="Normal 19 5 14 3" xfId="19955"/>
    <cellStyle name="Normal 19 5 14 4" xfId="19956"/>
    <cellStyle name="Normal 19 5 14 5" xfId="19957"/>
    <cellStyle name="Normal 19 5 2" xfId="19958"/>
    <cellStyle name="Normal 19 5 2 2" xfId="19959"/>
    <cellStyle name="Normal 19 5 2 3" xfId="19960"/>
    <cellStyle name="Normal 19 5 2 3 2" xfId="19961"/>
    <cellStyle name="Normal 19 5 2 3 3" xfId="19962"/>
    <cellStyle name="Normal 19 5 2 3 4" xfId="19963"/>
    <cellStyle name="Normal 19 5 2 3 5" xfId="19964"/>
    <cellStyle name="Normal 19 5 3" xfId="19965"/>
    <cellStyle name="Normal 19 5 3 2" xfId="19966"/>
    <cellStyle name="Normal 19 5 3 3" xfId="19967"/>
    <cellStyle name="Normal 19 5 3 3 2" xfId="19968"/>
    <cellStyle name="Normal 19 5 3 3 3" xfId="19969"/>
    <cellStyle name="Normal 19 5 3 3 4" xfId="19970"/>
    <cellStyle name="Normal 19 5 3 3 5" xfId="19971"/>
    <cellStyle name="Normal 19 5 4" xfId="19972"/>
    <cellStyle name="Normal 19 5 4 2" xfId="19973"/>
    <cellStyle name="Normal 19 5 4 3" xfId="19974"/>
    <cellStyle name="Normal 19 5 4 3 2" xfId="19975"/>
    <cellStyle name="Normal 19 5 4 3 3" xfId="19976"/>
    <cellStyle name="Normal 19 5 4 3 4" xfId="19977"/>
    <cellStyle name="Normal 19 5 4 3 5" xfId="19978"/>
    <cellStyle name="Normal 19 5 5" xfId="19979"/>
    <cellStyle name="Normal 19 5 5 2" xfId="19980"/>
    <cellStyle name="Normal 19 5 5 3" xfId="19981"/>
    <cellStyle name="Normal 19 5 5 3 2" xfId="19982"/>
    <cellStyle name="Normal 19 5 5 3 3" xfId="19983"/>
    <cellStyle name="Normal 19 5 5 3 4" xfId="19984"/>
    <cellStyle name="Normal 19 5 5 3 5" xfId="19985"/>
    <cellStyle name="Normal 19 5 6" xfId="19986"/>
    <cellStyle name="Normal 19 5 6 2" xfId="19987"/>
    <cellStyle name="Normal 19 5 6 3" xfId="19988"/>
    <cellStyle name="Normal 19 5 6 3 2" xfId="19989"/>
    <cellStyle name="Normal 19 5 6 3 3" xfId="19990"/>
    <cellStyle name="Normal 19 5 6 3 4" xfId="19991"/>
    <cellStyle name="Normal 19 5 6 3 5" xfId="19992"/>
    <cellStyle name="Normal 19 5 7" xfId="19993"/>
    <cellStyle name="Normal 19 5 7 2" xfId="19994"/>
    <cellStyle name="Normal 19 5 7 3" xfId="19995"/>
    <cellStyle name="Normal 19 5 7 3 2" xfId="19996"/>
    <cellStyle name="Normal 19 5 7 3 3" xfId="19997"/>
    <cellStyle name="Normal 19 5 7 3 4" xfId="19998"/>
    <cellStyle name="Normal 19 5 7 3 5" xfId="19999"/>
    <cellStyle name="Normal 19 5 8" xfId="20000"/>
    <cellStyle name="Normal 19 5 8 2" xfId="20001"/>
    <cellStyle name="Normal 19 5 8 3" xfId="20002"/>
    <cellStyle name="Normal 19 5 8 3 2" xfId="20003"/>
    <cellStyle name="Normal 19 5 8 3 3" xfId="20004"/>
    <cellStyle name="Normal 19 5 8 3 4" xfId="20005"/>
    <cellStyle name="Normal 19 5 8 3 5" xfId="20006"/>
    <cellStyle name="Normal 19 5 9" xfId="20007"/>
    <cellStyle name="Normal 19 5 9 2" xfId="20008"/>
    <cellStyle name="Normal 19 5 9 3" xfId="20009"/>
    <cellStyle name="Normal 19 5 9 3 2" xfId="20010"/>
    <cellStyle name="Normal 19 5 9 3 3" xfId="20011"/>
    <cellStyle name="Normal 19 5 9 3 4" xfId="20012"/>
    <cellStyle name="Normal 19 5 9 3 5" xfId="20013"/>
    <cellStyle name="Normal 19 6" xfId="20014"/>
    <cellStyle name="Normal 19 6 10" xfId="20015"/>
    <cellStyle name="Normal 19 6 10 2" xfId="20016"/>
    <cellStyle name="Normal 19 6 10 3" xfId="20017"/>
    <cellStyle name="Normal 19 6 10 3 2" xfId="20018"/>
    <cellStyle name="Normal 19 6 10 3 3" xfId="20019"/>
    <cellStyle name="Normal 19 6 10 3 4" xfId="20020"/>
    <cellStyle name="Normal 19 6 10 3 5" xfId="20021"/>
    <cellStyle name="Normal 19 6 11" xfId="20022"/>
    <cellStyle name="Normal 19 6 11 2" xfId="20023"/>
    <cellStyle name="Normal 19 6 11 3" xfId="20024"/>
    <cellStyle name="Normal 19 6 11 3 2" xfId="20025"/>
    <cellStyle name="Normal 19 6 11 3 3" xfId="20026"/>
    <cellStyle name="Normal 19 6 11 3 4" xfId="20027"/>
    <cellStyle name="Normal 19 6 11 3 5" xfId="20028"/>
    <cellStyle name="Normal 19 6 12" xfId="20029"/>
    <cellStyle name="Normal 19 6 12 2" xfId="20030"/>
    <cellStyle name="Normal 19 6 12 3" xfId="20031"/>
    <cellStyle name="Normal 19 6 12 3 2" xfId="20032"/>
    <cellStyle name="Normal 19 6 12 3 3" xfId="20033"/>
    <cellStyle name="Normal 19 6 12 3 4" xfId="20034"/>
    <cellStyle name="Normal 19 6 12 3 5" xfId="20035"/>
    <cellStyle name="Normal 19 6 13" xfId="20036"/>
    <cellStyle name="Normal 19 6 14" xfId="20037"/>
    <cellStyle name="Normal 19 6 14 2" xfId="20038"/>
    <cellStyle name="Normal 19 6 14 3" xfId="20039"/>
    <cellStyle name="Normal 19 6 14 4" xfId="20040"/>
    <cellStyle name="Normal 19 6 14 5" xfId="20041"/>
    <cellStyle name="Normal 19 6 2" xfId="20042"/>
    <cellStyle name="Normal 19 6 2 2" xfId="20043"/>
    <cellStyle name="Normal 19 6 2 3" xfId="20044"/>
    <cellStyle name="Normal 19 6 2 3 2" xfId="20045"/>
    <cellStyle name="Normal 19 6 2 3 3" xfId="20046"/>
    <cellStyle name="Normal 19 6 2 3 4" xfId="20047"/>
    <cellStyle name="Normal 19 6 2 3 5" xfId="20048"/>
    <cellStyle name="Normal 19 6 3" xfId="20049"/>
    <cellStyle name="Normal 19 6 3 2" xfId="20050"/>
    <cellStyle name="Normal 19 6 3 3" xfId="20051"/>
    <cellStyle name="Normal 19 6 3 3 2" xfId="20052"/>
    <cellStyle name="Normal 19 6 3 3 3" xfId="20053"/>
    <cellStyle name="Normal 19 6 3 3 4" xfId="20054"/>
    <cellStyle name="Normal 19 6 3 3 5" xfId="20055"/>
    <cellStyle name="Normal 19 6 4" xfId="20056"/>
    <cellStyle name="Normal 19 6 4 2" xfId="20057"/>
    <cellStyle name="Normal 19 6 4 3" xfId="20058"/>
    <cellStyle name="Normal 19 6 4 3 2" xfId="20059"/>
    <cellStyle name="Normal 19 6 4 3 3" xfId="20060"/>
    <cellStyle name="Normal 19 6 4 3 4" xfId="20061"/>
    <cellStyle name="Normal 19 6 4 3 5" xfId="20062"/>
    <cellStyle name="Normal 19 6 5" xfId="20063"/>
    <cellStyle name="Normal 19 6 5 2" xfId="20064"/>
    <cellStyle name="Normal 19 6 5 3" xfId="20065"/>
    <cellStyle name="Normal 19 6 5 3 2" xfId="20066"/>
    <cellStyle name="Normal 19 6 5 3 3" xfId="20067"/>
    <cellStyle name="Normal 19 6 5 3 4" xfId="20068"/>
    <cellStyle name="Normal 19 6 5 3 5" xfId="20069"/>
    <cellStyle name="Normal 19 6 6" xfId="20070"/>
    <cellStyle name="Normal 19 6 6 2" xfId="20071"/>
    <cellStyle name="Normal 19 6 6 3" xfId="20072"/>
    <cellStyle name="Normal 19 6 6 3 2" xfId="20073"/>
    <cellStyle name="Normal 19 6 6 3 3" xfId="20074"/>
    <cellStyle name="Normal 19 6 6 3 4" xfId="20075"/>
    <cellStyle name="Normal 19 6 6 3 5" xfId="20076"/>
    <cellStyle name="Normal 19 6 7" xfId="20077"/>
    <cellStyle name="Normal 19 6 7 2" xfId="20078"/>
    <cellStyle name="Normal 19 6 7 3" xfId="20079"/>
    <cellStyle name="Normal 19 6 7 3 2" xfId="20080"/>
    <cellStyle name="Normal 19 6 7 3 3" xfId="20081"/>
    <cellStyle name="Normal 19 6 7 3 4" xfId="20082"/>
    <cellStyle name="Normal 19 6 7 3 5" xfId="20083"/>
    <cellStyle name="Normal 19 6 8" xfId="20084"/>
    <cellStyle name="Normal 19 6 8 2" xfId="20085"/>
    <cellStyle name="Normal 19 6 8 3" xfId="20086"/>
    <cellStyle name="Normal 19 6 8 3 2" xfId="20087"/>
    <cellStyle name="Normal 19 6 8 3 3" xfId="20088"/>
    <cellStyle name="Normal 19 6 8 3 4" xfId="20089"/>
    <cellStyle name="Normal 19 6 8 3 5" xfId="20090"/>
    <cellStyle name="Normal 19 6 9" xfId="20091"/>
    <cellStyle name="Normal 19 6 9 2" xfId="20092"/>
    <cellStyle name="Normal 19 6 9 3" xfId="20093"/>
    <cellStyle name="Normal 19 6 9 3 2" xfId="20094"/>
    <cellStyle name="Normal 19 6 9 3 3" xfId="20095"/>
    <cellStyle name="Normal 19 6 9 3 4" xfId="20096"/>
    <cellStyle name="Normal 19 6 9 3 5" xfId="20097"/>
    <cellStyle name="Normal 19 7" xfId="20098"/>
    <cellStyle name="Normal 19 7 2" xfId="20099"/>
    <cellStyle name="Normal 19 7 3" xfId="20100"/>
    <cellStyle name="Normal 19 7 3 2" xfId="20101"/>
    <cellStyle name="Normal 19 7 3 3" xfId="20102"/>
    <cellStyle name="Normal 19 7 3 4" xfId="20103"/>
    <cellStyle name="Normal 19 7 3 5" xfId="20104"/>
    <cellStyle name="Normal 19 8" xfId="20105"/>
    <cellStyle name="Normal 19 8 2" xfId="20106"/>
    <cellStyle name="Normal 19 8 3" xfId="20107"/>
    <cellStyle name="Normal 19 8 3 2" xfId="20108"/>
    <cellStyle name="Normal 19 8 3 3" xfId="20109"/>
    <cellStyle name="Normal 19 8 3 4" xfId="20110"/>
    <cellStyle name="Normal 19 8 3 5" xfId="20111"/>
    <cellStyle name="Normal 19 9" xfId="20112"/>
    <cellStyle name="Normal 19 9 2" xfId="20113"/>
    <cellStyle name="Normal 19 9 3" xfId="20114"/>
    <cellStyle name="Normal 19 9 3 2" xfId="20115"/>
    <cellStyle name="Normal 19 9 3 3" xfId="20116"/>
    <cellStyle name="Normal 19 9 3 4" xfId="20117"/>
    <cellStyle name="Normal 19 9 3 5" xfId="20118"/>
    <cellStyle name="Normal 2" xfId="20119"/>
    <cellStyle name="Normal 2 10" xfId="20120"/>
    <cellStyle name="Normal 2 10 10" xfId="20121"/>
    <cellStyle name="Normal 2 10 10 2" xfId="20122"/>
    <cellStyle name="Normal 2 10 11" xfId="20123"/>
    <cellStyle name="Normal 2 10 11 2" xfId="20124"/>
    <cellStyle name="Normal 2 10 12" xfId="20125"/>
    <cellStyle name="Normal 2 10 12 2" xfId="20126"/>
    <cellStyle name="Normal 2 10 13" xfId="20127"/>
    <cellStyle name="Normal 2 10 13 2" xfId="20128"/>
    <cellStyle name="Normal 2 10 14" xfId="20129"/>
    <cellStyle name="Normal 2 10 14 2" xfId="20130"/>
    <cellStyle name="Normal 2 10 15" xfId="20131"/>
    <cellStyle name="Normal 2 10 15 2" xfId="20132"/>
    <cellStyle name="Normal 2 10 16" xfId="20133"/>
    <cellStyle name="Normal 2 10 2" xfId="20134"/>
    <cellStyle name="Normal 2 10 2 2" xfId="20135"/>
    <cellStyle name="Normal 2 10 3" xfId="20136"/>
    <cellStyle name="Normal 2 10 3 2" xfId="20137"/>
    <cellStyle name="Normal 2 10 4" xfId="20138"/>
    <cellStyle name="Normal 2 10 4 2" xfId="20139"/>
    <cellStyle name="Normal 2 10 5" xfId="20140"/>
    <cellStyle name="Normal 2 10 5 2" xfId="20141"/>
    <cellStyle name="Normal 2 10 6" xfId="20142"/>
    <cellStyle name="Normal 2 10 6 2" xfId="20143"/>
    <cellStyle name="Normal 2 10 7" xfId="20144"/>
    <cellStyle name="Normal 2 10 7 2" xfId="20145"/>
    <cellStyle name="Normal 2 10 8" xfId="20146"/>
    <cellStyle name="Normal 2 10 8 2" xfId="20147"/>
    <cellStyle name="Normal 2 10 9" xfId="20148"/>
    <cellStyle name="Normal 2 10 9 2" xfId="20149"/>
    <cellStyle name="Normal 2 11" xfId="20150"/>
    <cellStyle name="Normal 2 11 10" xfId="20151"/>
    <cellStyle name="Normal 2 11 10 2" xfId="20152"/>
    <cellStyle name="Normal 2 11 11" xfId="20153"/>
    <cellStyle name="Normal 2 11 11 2" xfId="20154"/>
    <cellStyle name="Normal 2 11 12" xfId="20155"/>
    <cellStyle name="Normal 2 11 12 2" xfId="20156"/>
    <cellStyle name="Normal 2 11 13" xfId="20157"/>
    <cellStyle name="Normal 2 11 13 2" xfId="20158"/>
    <cellStyle name="Normal 2 11 14" xfId="20159"/>
    <cellStyle name="Normal 2 11 2" xfId="20160"/>
    <cellStyle name="Normal 2 11 2 2" xfId="20161"/>
    <cellStyle name="Normal 2 11 3" xfId="20162"/>
    <cellStyle name="Normal 2 11 3 2" xfId="20163"/>
    <cellStyle name="Normal 2 11 4" xfId="20164"/>
    <cellStyle name="Normal 2 11 4 2" xfId="20165"/>
    <cellStyle name="Normal 2 11 5" xfId="20166"/>
    <cellStyle name="Normal 2 11 5 2" xfId="20167"/>
    <cellStyle name="Normal 2 11 6" xfId="20168"/>
    <cellStyle name="Normal 2 11 6 2" xfId="20169"/>
    <cellStyle name="Normal 2 11 7" xfId="20170"/>
    <cellStyle name="Normal 2 11 7 2" xfId="20171"/>
    <cellStyle name="Normal 2 11 8" xfId="20172"/>
    <cellStyle name="Normal 2 11 8 2" xfId="20173"/>
    <cellStyle name="Normal 2 11 9" xfId="20174"/>
    <cellStyle name="Normal 2 11 9 2" xfId="20175"/>
    <cellStyle name="Normal 2 12" xfId="20176"/>
    <cellStyle name="Normal 2 12 2" xfId="20177"/>
    <cellStyle name="Normal 2 13" xfId="20178"/>
    <cellStyle name="Normal 2 13 2" xfId="20179"/>
    <cellStyle name="Normal 2 14" xfId="20180"/>
    <cellStyle name="Normal 2 14 2" xfId="20181"/>
    <cellStyle name="Normal 2 15" xfId="20182"/>
    <cellStyle name="Normal 2 15 2" xfId="20183"/>
    <cellStyle name="Normal 2 16" xfId="20184"/>
    <cellStyle name="Normal 2 16 2" xfId="20185"/>
    <cellStyle name="Normal 2 17" xfId="20186"/>
    <cellStyle name="Normal 2 17 2" xfId="20187"/>
    <cellStyle name="Normal 2 18" xfId="20188"/>
    <cellStyle name="Normal 2 18 2" xfId="20189"/>
    <cellStyle name="Normal 2 19" xfId="20190"/>
    <cellStyle name="Normal 2 19 2" xfId="20191"/>
    <cellStyle name="Normal 2 2" xfId="20192"/>
    <cellStyle name="Normal 2 2 10" xfId="20193"/>
    <cellStyle name="Normal 2 2 10 2" xfId="20194"/>
    <cellStyle name="Normal 2 2 11" xfId="20195"/>
    <cellStyle name="Normal 2 2 11 2" xfId="20196"/>
    <cellStyle name="Normal 2 2 12" xfId="20197"/>
    <cellStyle name="Normal 2 2 12 2" xfId="20198"/>
    <cellStyle name="Normal 2 2 13" xfId="20199"/>
    <cellStyle name="Normal 2 2 13 2" xfId="20200"/>
    <cellStyle name="Normal 2 2 14" xfId="20201"/>
    <cellStyle name="Normal 2 2 14 2" xfId="20202"/>
    <cellStyle name="Normal 2 2 15" xfId="20203"/>
    <cellStyle name="Normal 2 2 2" xfId="20204"/>
    <cellStyle name="Normal 2 2 2 10" xfId="20205"/>
    <cellStyle name="Normal 2 2 2 10 2" xfId="20206"/>
    <cellStyle name="Normal 2 2 2 11" xfId="20207"/>
    <cellStyle name="Normal 2 2 2 11 2" xfId="20208"/>
    <cellStyle name="Normal 2 2 2 12" xfId="20209"/>
    <cellStyle name="Normal 2 2 2 12 2" xfId="20210"/>
    <cellStyle name="Normal 2 2 2 13" xfId="20211"/>
    <cellStyle name="Normal 2 2 2 2" xfId="20212"/>
    <cellStyle name="Normal 2 2 2 2 2" xfId="20213"/>
    <cellStyle name="Normal 2 2 2 3" xfId="20214"/>
    <cellStyle name="Normal 2 2 2 3 2" xfId="20215"/>
    <cellStyle name="Normal 2 2 2 4" xfId="20216"/>
    <cellStyle name="Normal 2 2 2 4 2" xfId="20217"/>
    <cellStyle name="Normal 2 2 2 5" xfId="20218"/>
    <cellStyle name="Normal 2 2 2 5 2" xfId="20219"/>
    <cellStyle name="Normal 2 2 2 6" xfId="20220"/>
    <cellStyle name="Normal 2 2 2 6 2" xfId="20221"/>
    <cellStyle name="Normal 2 2 2 7" xfId="20222"/>
    <cellStyle name="Normal 2 2 2 7 2" xfId="20223"/>
    <cellStyle name="Normal 2 2 2 8" xfId="20224"/>
    <cellStyle name="Normal 2 2 2 8 2" xfId="20225"/>
    <cellStyle name="Normal 2 2 2 9" xfId="20226"/>
    <cellStyle name="Normal 2 2 2 9 2" xfId="20227"/>
    <cellStyle name="Normal 2 2 3" xfId="20228"/>
    <cellStyle name="Normal 2 2 3 2" xfId="20229"/>
    <cellStyle name="Normal 2 2 4" xfId="20230"/>
    <cellStyle name="Normal 2 2 4 2" xfId="20231"/>
    <cellStyle name="Normal 2 2 5" xfId="20232"/>
    <cellStyle name="Normal 2 2 5 2" xfId="20233"/>
    <cellStyle name="Normal 2 2 6" xfId="20234"/>
    <cellStyle name="Normal 2 2 6 2" xfId="20235"/>
    <cellStyle name="Normal 2 2 7" xfId="20236"/>
    <cellStyle name="Normal 2 2 7 2" xfId="20237"/>
    <cellStyle name="Normal 2 2 8" xfId="20238"/>
    <cellStyle name="Normal 2 2 8 2" xfId="20239"/>
    <cellStyle name="Normal 2 2 9" xfId="20240"/>
    <cellStyle name="Normal 2 2 9 2" xfId="20241"/>
    <cellStyle name="Normal 2 20" xfId="20242"/>
    <cellStyle name="Normal 2 20 2" xfId="20243"/>
    <cellStyle name="Normal 2 21" xfId="20244"/>
    <cellStyle name="Normal 2 21 2" xfId="20245"/>
    <cellStyle name="Normal 2 22" xfId="20246"/>
    <cellStyle name="Normal 2 22 2" xfId="20247"/>
    <cellStyle name="Normal 2 23" xfId="20248"/>
    <cellStyle name="Normal 2 23 2" xfId="20249"/>
    <cellStyle name="Normal 2 24" xfId="20250"/>
    <cellStyle name="Normal 2 24 2" xfId="20251"/>
    <cellStyle name="Normal 2 25" xfId="20252"/>
    <cellStyle name="Normal 2 25 2" xfId="20253"/>
    <cellStyle name="Normal 2 26" xfId="20254"/>
    <cellStyle name="Normal 2 26 2" xfId="20255"/>
    <cellStyle name="Normal 2 27" xfId="20256"/>
    <cellStyle name="Normal 2 27 2" xfId="20257"/>
    <cellStyle name="Normal 2 28" xfId="20258"/>
    <cellStyle name="Normal 2 28 2" xfId="20259"/>
    <cellStyle name="Normal 2 29" xfId="20260"/>
    <cellStyle name="Normal 2 29 2" xfId="20261"/>
    <cellStyle name="Normal 2 3" xfId="20262"/>
    <cellStyle name="Normal 2 3 2" xfId="20263"/>
    <cellStyle name="Normal 2 30" xfId="20264"/>
    <cellStyle name="Normal 2 30 2" xfId="20265"/>
    <cellStyle name="Normal 2 31" xfId="20266"/>
    <cellStyle name="Normal 2 31 2" xfId="20267"/>
    <cellStyle name="Normal 2 32" xfId="20268"/>
    <cellStyle name="Normal 2 32 2" xfId="20269"/>
    <cellStyle name="Normal 2 33" xfId="20270"/>
    <cellStyle name="Normal 2 33 2" xfId="20271"/>
    <cellStyle name="Normal 2 33 3" xfId="20272"/>
    <cellStyle name="Normal 2 33 4" xfId="20273"/>
    <cellStyle name="Normal 2 33 5" xfId="20274"/>
    <cellStyle name="Normal 2 34" xfId="20275"/>
    <cellStyle name="Normal 2 35" xfId="20276"/>
    <cellStyle name="Normal 2 36" xfId="20277"/>
    <cellStyle name="Normal 2 4" xfId="20278"/>
    <cellStyle name="Normal 2 4 2" xfId="20279"/>
    <cellStyle name="Normal 2 5" xfId="20280"/>
    <cellStyle name="Normal 2 5 2" xfId="20281"/>
    <cellStyle name="Normal 2 6" xfId="20282"/>
    <cellStyle name="Normal 2 6 2" xfId="20283"/>
    <cellStyle name="Normal 2 7" xfId="20284"/>
    <cellStyle name="Normal 2 7 2" xfId="20285"/>
    <cellStyle name="Normal 2 8" xfId="20286"/>
    <cellStyle name="Normal 2 8 10" xfId="20287"/>
    <cellStyle name="Normal 2 8 10 2" xfId="20288"/>
    <cellStyle name="Normal 2 8 11" xfId="20289"/>
    <cellStyle name="Normal 2 8 11 2" xfId="20290"/>
    <cellStyle name="Normal 2 8 12" xfId="20291"/>
    <cellStyle name="Normal 2 8 12 2" xfId="20292"/>
    <cellStyle name="Normal 2 8 13" xfId="20293"/>
    <cellStyle name="Normal 2 8 13 2" xfId="20294"/>
    <cellStyle name="Normal 2 8 14" xfId="20295"/>
    <cellStyle name="Normal 2 8 2" xfId="20296"/>
    <cellStyle name="Normal 2 8 2 2" xfId="20297"/>
    <cellStyle name="Normal 2 8 2 2 2" xfId="20298"/>
    <cellStyle name="Normal 2 8 2 3" xfId="20299"/>
    <cellStyle name="Normal 2 8 2 3 2" xfId="20300"/>
    <cellStyle name="Normal 2 8 2 4" xfId="20301"/>
    <cellStyle name="Normal 2 8 2 4 2" xfId="20302"/>
    <cellStyle name="Normal 2 8 2 5" xfId="20303"/>
    <cellStyle name="Normal 2 8 2 5 2" xfId="20304"/>
    <cellStyle name="Normal 2 8 2 6" xfId="20305"/>
    <cellStyle name="Normal 2 8 3" xfId="20306"/>
    <cellStyle name="Normal 2 8 3 2" xfId="20307"/>
    <cellStyle name="Normal 2 8 3 2 2" xfId="20308"/>
    <cellStyle name="Normal 2 8 3 3" xfId="20309"/>
    <cellStyle name="Normal 2 8 3 3 2" xfId="20310"/>
    <cellStyle name="Normal 2 8 3 4" xfId="20311"/>
    <cellStyle name="Normal 2 8 3 4 2" xfId="20312"/>
    <cellStyle name="Normal 2 8 3 5" xfId="20313"/>
    <cellStyle name="Normal 2 8 3 5 2" xfId="20314"/>
    <cellStyle name="Normal 2 8 3 6" xfId="20315"/>
    <cellStyle name="Normal 2 8 4" xfId="20316"/>
    <cellStyle name="Normal 2 8 4 2" xfId="20317"/>
    <cellStyle name="Normal 2 8 4 2 2" xfId="20318"/>
    <cellStyle name="Normal 2 8 4 3" xfId="20319"/>
    <cellStyle name="Normal 2 8 4 3 2" xfId="20320"/>
    <cellStyle name="Normal 2 8 4 4" xfId="20321"/>
    <cellStyle name="Normal 2 8 4 4 2" xfId="20322"/>
    <cellStyle name="Normal 2 8 4 5" xfId="20323"/>
    <cellStyle name="Normal 2 8 4 5 2" xfId="20324"/>
    <cellStyle name="Normal 2 8 4 6" xfId="20325"/>
    <cellStyle name="Normal 2 8 5" xfId="20326"/>
    <cellStyle name="Normal 2 8 5 2" xfId="20327"/>
    <cellStyle name="Normal 2 8 5 2 2" xfId="20328"/>
    <cellStyle name="Normal 2 8 5 3" xfId="20329"/>
    <cellStyle name="Normal 2 8 5 3 2" xfId="20330"/>
    <cellStyle name="Normal 2 8 5 4" xfId="20331"/>
    <cellStyle name="Normal 2 8 5 4 2" xfId="20332"/>
    <cellStyle name="Normal 2 8 5 5" xfId="20333"/>
    <cellStyle name="Normal 2 8 5 5 2" xfId="20334"/>
    <cellStyle name="Normal 2 8 5 6" xfId="20335"/>
    <cellStyle name="Normal 2 8 6" xfId="20336"/>
    <cellStyle name="Normal 2 8 6 2" xfId="20337"/>
    <cellStyle name="Normal 2 8 6 2 2" xfId="20338"/>
    <cellStyle name="Normal 2 8 6 3" xfId="20339"/>
    <cellStyle name="Normal 2 8 6 3 2" xfId="20340"/>
    <cellStyle name="Normal 2 8 6 4" xfId="20341"/>
    <cellStyle name="Normal 2 8 6 4 2" xfId="20342"/>
    <cellStyle name="Normal 2 8 6 5" xfId="20343"/>
    <cellStyle name="Normal 2 8 6 5 2" xfId="20344"/>
    <cellStyle name="Normal 2 8 6 6" xfId="20345"/>
    <cellStyle name="Normal 2 8 7" xfId="20346"/>
    <cellStyle name="Normal 2 8 7 2" xfId="20347"/>
    <cellStyle name="Normal 2 8 7 2 2" xfId="20348"/>
    <cellStyle name="Normal 2 8 7 3" xfId="20349"/>
    <cellStyle name="Normal 2 8 7 3 2" xfId="20350"/>
    <cellStyle name="Normal 2 8 7 4" xfId="20351"/>
    <cellStyle name="Normal 2 8 7 4 2" xfId="20352"/>
    <cellStyle name="Normal 2 8 7 5" xfId="20353"/>
    <cellStyle name="Normal 2 8 7 5 2" xfId="20354"/>
    <cellStyle name="Normal 2 8 7 6" xfId="20355"/>
    <cellStyle name="Normal 2 8 8" xfId="20356"/>
    <cellStyle name="Normal 2 8 8 2" xfId="20357"/>
    <cellStyle name="Normal 2 8 8 2 2" xfId="20358"/>
    <cellStyle name="Normal 2 8 8 3" xfId="20359"/>
    <cellStyle name="Normal 2 8 8 3 2" xfId="20360"/>
    <cellStyle name="Normal 2 8 8 4" xfId="20361"/>
    <cellStyle name="Normal 2 8 8 4 2" xfId="20362"/>
    <cellStyle name="Normal 2 8 8 5" xfId="20363"/>
    <cellStyle name="Normal 2 8 8 5 2" xfId="20364"/>
    <cellStyle name="Normal 2 8 8 6" xfId="20365"/>
    <cellStyle name="Normal 2 8 9" xfId="20366"/>
    <cellStyle name="Normal 2 8 9 2" xfId="20367"/>
    <cellStyle name="Normal 2 9" xfId="20368"/>
    <cellStyle name="Normal 2 9 10" xfId="20369"/>
    <cellStyle name="Normal 2 9 10 2" xfId="20370"/>
    <cellStyle name="Normal 2 9 11" xfId="20371"/>
    <cellStyle name="Normal 2 9 11 2" xfId="20372"/>
    <cellStyle name="Normal 2 9 12" xfId="20373"/>
    <cellStyle name="Normal 2 9 12 2" xfId="20374"/>
    <cellStyle name="Normal 2 9 13" xfId="20375"/>
    <cellStyle name="Normal 2 9 13 2" xfId="20376"/>
    <cellStyle name="Normal 2 9 14" xfId="20377"/>
    <cellStyle name="Normal 2 9 14 2" xfId="20378"/>
    <cellStyle name="Normal 2 9 15" xfId="20379"/>
    <cellStyle name="Normal 2 9 15 2" xfId="20380"/>
    <cellStyle name="Normal 2 9 16" xfId="20381"/>
    <cellStyle name="Normal 2 9 16 2" xfId="20382"/>
    <cellStyle name="Normal 2 9 17" xfId="20383"/>
    <cellStyle name="Normal 2 9 17 2" xfId="20384"/>
    <cellStyle name="Normal 2 9 18" xfId="20385"/>
    <cellStyle name="Normal 2 9 18 2" xfId="20386"/>
    <cellStyle name="Normal 2 9 19" xfId="20387"/>
    <cellStyle name="Normal 2 9 19 2" xfId="20388"/>
    <cellStyle name="Normal 2 9 2" xfId="20389"/>
    <cellStyle name="Normal 2 9 2 2" xfId="20390"/>
    <cellStyle name="Normal 2 9 20" xfId="20391"/>
    <cellStyle name="Normal 2 9 20 2" xfId="20392"/>
    <cellStyle name="Normal 2 9 21" xfId="20393"/>
    <cellStyle name="Normal 2 9 21 2" xfId="20394"/>
    <cellStyle name="Normal 2 9 22" xfId="20395"/>
    <cellStyle name="Normal 2 9 3" xfId="20396"/>
    <cellStyle name="Normal 2 9 3 2" xfId="20397"/>
    <cellStyle name="Normal 2 9 4" xfId="20398"/>
    <cellStyle name="Normal 2 9 4 2" xfId="20399"/>
    <cellStyle name="Normal 2 9 5" xfId="20400"/>
    <cellStyle name="Normal 2 9 5 2" xfId="20401"/>
    <cellStyle name="Normal 2 9 6" xfId="20402"/>
    <cellStyle name="Normal 2 9 6 2" xfId="20403"/>
    <cellStyle name="Normal 2 9 7" xfId="20404"/>
    <cellStyle name="Normal 2 9 7 2" xfId="20405"/>
    <cellStyle name="Normal 2 9 8" xfId="20406"/>
    <cellStyle name="Normal 2 9 8 2" xfId="20407"/>
    <cellStyle name="Normal 2 9 9" xfId="20408"/>
    <cellStyle name="Normal 2 9 9 2" xfId="20409"/>
    <cellStyle name="Normal 20" xfId="20410"/>
    <cellStyle name="Normal 20 10" xfId="20411"/>
    <cellStyle name="Normal 20 10 2" xfId="20412"/>
    <cellStyle name="Normal 20 10 3" xfId="20413"/>
    <cellStyle name="Normal 20 10 3 2" xfId="20414"/>
    <cellStyle name="Normal 20 10 3 3" xfId="20415"/>
    <cellStyle name="Normal 20 10 3 4" xfId="20416"/>
    <cellStyle name="Normal 20 10 3 5" xfId="20417"/>
    <cellStyle name="Normal 20 11" xfId="20418"/>
    <cellStyle name="Normal 20 11 2" xfId="20419"/>
    <cellStyle name="Normal 20 11 3" xfId="20420"/>
    <cellStyle name="Normal 20 11 3 2" xfId="20421"/>
    <cellStyle name="Normal 20 11 3 3" xfId="20422"/>
    <cellStyle name="Normal 20 11 3 4" xfId="20423"/>
    <cellStyle name="Normal 20 11 3 5" xfId="20424"/>
    <cellStyle name="Normal 20 12" xfId="20425"/>
    <cellStyle name="Normal 20 12 2" xfId="20426"/>
    <cellStyle name="Normal 20 12 3" xfId="20427"/>
    <cellStyle name="Normal 20 12 3 2" xfId="20428"/>
    <cellStyle name="Normal 20 12 3 3" xfId="20429"/>
    <cellStyle name="Normal 20 12 3 4" xfId="20430"/>
    <cellStyle name="Normal 20 12 3 5" xfId="20431"/>
    <cellStyle name="Normal 20 13" xfId="20432"/>
    <cellStyle name="Normal 20 13 2" xfId="20433"/>
    <cellStyle name="Normal 20 13 3" xfId="20434"/>
    <cellStyle name="Normal 20 13 3 2" xfId="20435"/>
    <cellStyle name="Normal 20 13 3 3" xfId="20436"/>
    <cellStyle name="Normal 20 13 3 4" xfId="20437"/>
    <cellStyle name="Normal 20 13 3 5" xfId="20438"/>
    <cellStyle name="Normal 20 14" xfId="20439"/>
    <cellStyle name="Normal 20 14 2" xfId="20440"/>
    <cellStyle name="Normal 20 14 3" xfId="20441"/>
    <cellStyle name="Normal 20 14 3 2" xfId="20442"/>
    <cellStyle name="Normal 20 14 3 3" xfId="20443"/>
    <cellStyle name="Normal 20 14 3 4" xfId="20444"/>
    <cellStyle name="Normal 20 14 3 5" xfId="20445"/>
    <cellStyle name="Normal 20 15" xfId="20446"/>
    <cellStyle name="Normal 20 15 2" xfId="20447"/>
    <cellStyle name="Normal 20 15 3" xfId="20448"/>
    <cellStyle name="Normal 20 15 3 2" xfId="20449"/>
    <cellStyle name="Normal 20 15 3 3" xfId="20450"/>
    <cellStyle name="Normal 20 15 3 4" xfId="20451"/>
    <cellStyle name="Normal 20 15 3 5" xfId="20452"/>
    <cellStyle name="Normal 20 16" xfId="20453"/>
    <cellStyle name="Normal 20 16 2" xfId="20454"/>
    <cellStyle name="Normal 20 16 3" xfId="20455"/>
    <cellStyle name="Normal 20 16 3 2" xfId="20456"/>
    <cellStyle name="Normal 20 16 3 3" xfId="20457"/>
    <cellStyle name="Normal 20 16 3 4" xfId="20458"/>
    <cellStyle name="Normal 20 16 3 5" xfId="20459"/>
    <cellStyle name="Normal 20 17" xfId="20460"/>
    <cellStyle name="Normal 20 17 2" xfId="20461"/>
    <cellStyle name="Normal 20 17 3" xfId="20462"/>
    <cellStyle name="Normal 20 17 3 2" xfId="20463"/>
    <cellStyle name="Normal 20 17 3 3" xfId="20464"/>
    <cellStyle name="Normal 20 17 3 4" xfId="20465"/>
    <cellStyle name="Normal 20 17 3 5" xfId="20466"/>
    <cellStyle name="Normal 20 18" xfId="20467"/>
    <cellStyle name="Normal 20 18 2" xfId="20468"/>
    <cellStyle name="Normal 20 18 3" xfId="20469"/>
    <cellStyle name="Normal 20 18 3 2" xfId="20470"/>
    <cellStyle name="Normal 20 18 3 3" xfId="20471"/>
    <cellStyle name="Normal 20 18 3 4" xfId="20472"/>
    <cellStyle name="Normal 20 18 3 5" xfId="20473"/>
    <cellStyle name="Normal 20 19" xfId="20474"/>
    <cellStyle name="Normal 20 19 2" xfId="20475"/>
    <cellStyle name="Normal 20 19 3" xfId="20476"/>
    <cellStyle name="Normal 20 19 3 2" xfId="20477"/>
    <cellStyle name="Normal 20 19 3 3" xfId="20478"/>
    <cellStyle name="Normal 20 19 3 4" xfId="20479"/>
    <cellStyle name="Normal 20 19 3 5" xfId="20480"/>
    <cellStyle name="Normal 20 2" xfId="20481"/>
    <cellStyle name="Normal 20 2 10" xfId="20482"/>
    <cellStyle name="Normal 20 2 10 2" xfId="20483"/>
    <cellStyle name="Normal 20 2 10 3" xfId="20484"/>
    <cellStyle name="Normal 20 2 10 3 2" xfId="20485"/>
    <cellStyle name="Normal 20 2 10 3 3" xfId="20486"/>
    <cellStyle name="Normal 20 2 10 3 4" xfId="20487"/>
    <cellStyle name="Normal 20 2 10 3 5" xfId="20488"/>
    <cellStyle name="Normal 20 2 11" xfId="20489"/>
    <cellStyle name="Normal 20 2 11 2" xfId="20490"/>
    <cellStyle name="Normal 20 2 11 3" xfId="20491"/>
    <cellStyle name="Normal 20 2 11 3 2" xfId="20492"/>
    <cellStyle name="Normal 20 2 11 3 3" xfId="20493"/>
    <cellStyle name="Normal 20 2 11 3 4" xfId="20494"/>
    <cellStyle name="Normal 20 2 11 3 5" xfId="20495"/>
    <cellStyle name="Normal 20 2 12" xfId="20496"/>
    <cellStyle name="Normal 20 2 12 2" xfId="20497"/>
    <cellStyle name="Normal 20 2 12 3" xfId="20498"/>
    <cellStyle name="Normal 20 2 12 3 2" xfId="20499"/>
    <cellStyle name="Normal 20 2 12 3 3" xfId="20500"/>
    <cellStyle name="Normal 20 2 12 3 4" xfId="20501"/>
    <cellStyle name="Normal 20 2 12 3 5" xfId="20502"/>
    <cellStyle name="Normal 20 2 13" xfId="20503"/>
    <cellStyle name="Normal 20 2 14" xfId="20504"/>
    <cellStyle name="Normal 20 2 14 2" xfId="20505"/>
    <cellStyle name="Normal 20 2 14 3" xfId="20506"/>
    <cellStyle name="Normal 20 2 14 4" xfId="20507"/>
    <cellStyle name="Normal 20 2 14 5" xfId="20508"/>
    <cellStyle name="Normal 20 2 2" xfId="20509"/>
    <cellStyle name="Normal 20 2 2 2" xfId="20510"/>
    <cellStyle name="Normal 20 2 2 3" xfId="20511"/>
    <cellStyle name="Normal 20 2 2 3 2" xfId="20512"/>
    <cellStyle name="Normal 20 2 2 3 3" xfId="20513"/>
    <cellStyle name="Normal 20 2 2 3 4" xfId="20514"/>
    <cellStyle name="Normal 20 2 2 3 5" xfId="20515"/>
    <cellStyle name="Normal 20 2 3" xfId="20516"/>
    <cellStyle name="Normal 20 2 3 2" xfId="20517"/>
    <cellStyle name="Normal 20 2 3 3" xfId="20518"/>
    <cellStyle name="Normal 20 2 3 3 2" xfId="20519"/>
    <cellStyle name="Normal 20 2 3 3 3" xfId="20520"/>
    <cellStyle name="Normal 20 2 3 3 4" xfId="20521"/>
    <cellStyle name="Normal 20 2 3 3 5" xfId="20522"/>
    <cellStyle name="Normal 20 2 4" xfId="20523"/>
    <cellStyle name="Normal 20 2 4 2" xfId="20524"/>
    <cellStyle name="Normal 20 2 4 3" xfId="20525"/>
    <cellStyle name="Normal 20 2 4 3 2" xfId="20526"/>
    <cellStyle name="Normal 20 2 4 3 3" xfId="20527"/>
    <cellStyle name="Normal 20 2 4 3 4" xfId="20528"/>
    <cellStyle name="Normal 20 2 4 3 5" xfId="20529"/>
    <cellStyle name="Normal 20 2 5" xfId="20530"/>
    <cellStyle name="Normal 20 2 5 2" xfId="20531"/>
    <cellStyle name="Normal 20 2 5 3" xfId="20532"/>
    <cellStyle name="Normal 20 2 5 3 2" xfId="20533"/>
    <cellStyle name="Normal 20 2 5 3 3" xfId="20534"/>
    <cellStyle name="Normal 20 2 5 3 4" xfId="20535"/>
    <cellStyle name="Normal 20 2 5 3 5" xfId="20536"/>
    <cellStyle name="Normal 20 2 6" xfId="20537"/>
    <cellStyle name="Normal 20 2 6 2" xfId="20538"/>
    <cellStyle name="Normal 20 2 6 3" xfId="20539"/>
    <cellStyle name="Normal 20 2 6 3 2" xfId="20540"/>
    <cellStyle name="Normal 20 2 6 3 3" xfId="20541"/>
    <cellStyle name="Normal 20 2 6 3 4" xfId="20542"/>
    <cellStyle name="Normal 20 2 6 3 5" xfId="20543"/>
    <cellStyle name="Normal 20 2 7" xfId="20544"/>
    <cellStyle name="Normal 20 2 7 2" xfId="20545"/>
    <cellStyle name="Normal 20 2 7 3" xfId="20546"/>
    <cellStyle name="Normal 20 2 7 3 2" xfId="20547"/>
    <cellStyle name="Normal 20 2 7 3 3" xfId="20548"/>
    <cellStyle name="Normal 20 2 7 3 4" xfId="20549"/>
    <cellStyle name="Normal 20 2 7 3 5" xfId="20550"/>
    <cellStyle name="Normal 20 2 8" xfId="20551"/>
    <cellStyle name="Normal 20 2 8 2" xfId="20552"/>
    <cellStyle name="Normal 20 2 8 3" xfId="20553"/>
    <cellStyle name="Normal 20 2 8 3 2" xfId="20554"/>
    <cellStyle name="Normal 20 2 8 3 3" xfId="20555"/>
    <cellStyle name="Normal 20 2 8 3 4" xfId="20556"/>
    <cellStyle name="Normal 20 2 8 3 5" xfId="20557"/>
    <cellStyle name="Normal 20 2 9" xfId="20558"/>
    <cellStyle name="Normal 20 2 9 2" xfId="20559"/>
    <cellStyle name="Normal 20 2 9 3" xfId="20560"/>
    <cellStyle name="Normal 20 2 9 3 2" xfId="20561"/>
    <cellStyle name="Normal 20 2 9 3 3" xfId="20562"/>
    <cellStyle name="Normal 20 2 9 3 4" xfId="20563"/>
    <cellStyle name="Normal 20 2 9 3 5" xfId="20564"/>
    <cellStyle name="Normal 20 20" xfId="20565"/>
    <cellStyle name="Normal 20 20 2" xfId="20566"/>
    <cellStyle name="Normal 20 20 3" xfId="20567"/>
    <cellStyle name="Normal 20 20 3 2" xfId="20568"/>
    <cellStyle name="Normal 20 20 3 3" xfId="20569"/>
    <cellStyle name="Normal 20 20 3 4" xfId="20570"/>
    <cellStyle name="Normal 20 20 3 5" xfId="20571"/>
    <cellStyle name="Normal 20 21" xfId="20572"/>
    <cellStyle name="Normal 20 21 2" xfId="20573"/>
    <cellStyle name="Normal 20 21 3" xfId="20574"/>
    <cellStyle name="Normal 20 21 3 2" xfId="20575"/>
    <cellStyle name="Normal 20 21 3 3" xfId="20576"/>
    <cellStyle name="Normal 20 21 3 4" xfId="20577"/>
    <cellStyle name="Normal 20 21 3 5" xfId="20578"/>
    <cellStyle name="Normal 20 22" xfId="20579"/>
    <cellStyle name="Normal 20 22 2" xfId="20580"/>
    <cellStyle name="Normal 20 22 3" xfId="20581"/>
    <cellStyle name="Normal 20 22 3 2" xfId="20582"/>
    <cellStyle name="Normal 20 22 3 3" xfId="20583"/>
    <cellStyle name="Normal 20 22 3 4" xfId="20584"/>
    <cellStyle name="Normal 20 22 3 5" xfId="20585"/>
    <cellStyle name="Normal 20 23" xfId="20586"/>
    <cellStyle name="Normal 20 23 2" xfId="20587"/>
    <cellStyle name="Normal 20 23 3" xfId="20588"/>
    <cellStyle name="Normal 20 23 3 2" xfId="20589"/>
    <cellStyle name="Normal 20 23 3 3" xfId="20590"/>
    <cellStyle name="Normal 20 23 3 4" xfId="20591"/>
    <cellStyle name="Normal 20 23 3 5" xfId="20592"/>
    <cellStyle name="Normal 20 24" xfId="20593"/>
    <cellStyle name="Normal 20 24 2" xfId="20594"/>
    <cellStyle name="Normal 20 24 3" xfId="20595"/>
    <cellStyle name="Normal 20 24 3 2" xfId="20596"/>
    <cellStyle name="Normal 20 24 3 3" xfId="20597"/>
    <cellStyle name="Normal 20 24 3 4" xfId="20598"/>
    <cellStyle name="Normal 20 24 3 5" xfId="20599"/>
    <cellStyle name="Normal 20 25" xfId="20600"/>
    <cellStyle name="Normal 20 25 2" xfId="20601"/>
    <cellStyle name="Normal 20 25 3" xfId="20602"/>
    <cellStyle name="Normal 20 25 3 2" xfId="20603"/>
    <cellStyle name="Normal 20 25 3 3" xfId="20604"/>
    <cellStyle name="Normal 20 25 3 4" xfId="20605"/>
    <cellStyle name="Normal 20 25 3 5" xfId="20606"/>
    <cellStyle name="Normal 20 26" xfId="20607"/>
    <cellStyle name="Normal 20 26 2" xfId="20608"/>
    <cellStyle name="Normal 20 26 3" xfId="20609"/>
    <cellStyle name="Normal 20 26 3 2" xfId="20610"/>
    <cellStyle name="Normal 20 26 3 3" xfId="20611"/>
    <cellStyle name="Normal 20 26 3 4" xfId="20612"/>
    <cellStyle name="Normal 20 26 3 5" xfId="20613"/>
    <cellStyle name="Normal 20 27" xfId="20614"/>
    <cellStyle name="Normal 20 28" xfId="20615"/>
    <cellStyle name="Normal 20 28 2" xfId="20616"/>
    <cellStyle name="Normal 20 28 3" xfId="20617"/>
    <cellStyle name="Normal 20 28 4" xfId="20618"/>
    <cellStyle name="Normal 20 28 5" xfId="20619"/>
    <cellStyle name="Normal 20 3" xfId="20620"/>
    <cellStyle name="Normal 20 3 10" xfId="20621"/>
    <cellStyle name="Normal 20 3 10 2" xfId="20622"/>
    <cellStyle name="Normal 20 3 10 3" xfId="20623"/>
    <cellStyle name="Normal 20 3 10 3 2" xfId="20624"/>
    <cellStyle name="Normal 20 3 10 3 3" xfId="20625"/>
    <cellStyle name="Normal 20 3 10 3 4" xfId="20626"/>
    <cellStyle name="Normal 20 3 10 3 5" xfId="20627"/>
    <cellStyle name="Normal 20 3 11" xfId="20628"/>
    <cellStyle name="Normal 20 3 11 2" xfId="20629"/>
    <cellStyle name="Normal 20 3 11 3" xfId="20630"/>
    <cellStyle name="Normal 20 3 11 3 2" xfId="20631"/>
    <cellStyle name="Normal 20 3 11 3 3" xfId="20632"/>
    <cellStyle name="Normal 20 3 11 3 4" xfId="20633"/>
    <cellStyle name="Normal 20 3 11 3 5" xfId="20634"/>
    <cellStyle name="Normal 20 3 12" xfId="20635"/>
    <cellStyle name="Normal 20 3 12 2" xfId="20636"/>
    <cellStyle name="Normal 20 3 12 3" xfId="20637"/>
    <cellStyle name="Normal 20 3 12 3 2" xfId="20638"/>
    <cellStyle name="Normal 20 3 12 3 3" xfId="20639"/>
    <cellStyle name="Normal 20 3 12 3 4" xfId="20640"/>
    <cellStyle name="Normal 20 3 12 3 5" xfId="20641"/>
    <cellStyle name="Normal 20 3 13" xfId="20642"/>
    <cellStyle name="Normal 20 3 14" xfId="20643"/>
    <cellStyle name="Normal 20 3 14 2" xfId="20644"/>
    <cellStyle name="Normal 20 3 14 3" xfId="20645"/>
    <cellStyle name="Normal 20 3 14 4" xfId="20646"/>
    <cellStyle name="Normal 20 3 14 5" xfId="20647"/>
    <cellStyle name="Normal 20 3 2" xfId="20648"/>
    <cellStyle name="Normal 20 3 2 2" xfId="20649"/>
    <cellStyle name="Normal 20 3 2 3" xfId="20650"/>
    <cellStyle name="Normal 20 3 2 3 2" xfId="20651"/>
    <cellStyle name="Normal 20 3 2 3 3" xfId="20652"/>
    <cellStyle name="Normal 20 3 2 3 4" xfId="20653"/>
    <cellStyle name="Normal 20 3 2 3 5" xfId="20654"/>
    <cellStyle name="Normal 20 3 3" xfId="20655"/>
    <cellStyle name="Normal 20 3 3 2" xfId="20656"/>
    <cellStyle name="Normal 20 3 3 3" xfId="20657"/>
    <cellStyle name="Normal 20 3 3 3 2" xfId="20658"/>
    <cellStyle name="Normal 20 3 3 3 3" xfId="20659"/>
    <cellStyle name="Normal 20 3 3 3 4" xfId="20660"/>
    <cellStyle name="Normal 20 3 3 3 5" xfId="20661"/>
    <cellStyle name="Normal 20 3 4" xfId="20662"/>
    <cellStyle name="Normal 20 3 4 2" xfId="20663"/>
    <cellStyle name="Normal 20 3 4 3" xfId="20664"/>
    <cellStyle name="Normal 20 3 4 3 2" xfId="20665"/>
    <cellStyle name="Normal 20 3 4 3 3" xfId="20666"/>
    <cellStyle name="Normal 20 3 4 3 4" xfId="20667"/>
    <cellStyle name="Normal 20 3 4 3 5" xfId="20668"/>
    <cellStyle name="Normal 20 3 5" xfId="20669"/>
    <cellStyle name="Normal 20 3 5 2" xfId="20670"/>
    <cellStyle name="Normal 20 3 5 3" xfId="20671"/>
    <cellStyle name="Normal 20 3 5 3 2" xfId="20672"/>
    <cellStyle name="Normal 20 3 5 3 3" xfId="20673"/>
    <cellStyle name="Normal 20 3 5 3 4" xfId="20674"/>
    <cellStyle name="Normal 20 3 5 3 5" xfId="20675"/>
    <cellStyle name="Normal 20 3 6" xfId="20676"/>
    <cellStyle name="Normal 20 3 6 2" xfId="20677"/>
    <cellStyle name="Normal 20 3 6 3" xfId="20678"/>
    <cellStyle name="Normal 20 3 6 3 2" xfId="20679"/>
    <cellStyle name="Normal 20 3 6 3 3" xfId="20680"/>
    <cellStyle name="Normal 20 3 6 3 4" xfId="20681"/>
    <cellStyle name="Normal 20 3 6 3 5" xfId="20682"/>
    <cellStyle name="Normal 20 3 7" xfId="20683"/>
    <cellStyle name="Normal 20 3 7 2" xfId="20684"/>
    <cellStyle name="Normal 20 3 7 3" xfId="20685"/>
    <cellStyle name="Normal 20 3 7 3 2" xfId="20686"/>
    <cellStyle name="Normal 20 3 7 3 3" xfId="20687"/>
    <cellStyle name="Normal 20 3 7 3 4" xfId="20688"/>
    <cellStyle name="Normal 20 3 7 3 5" xfId="20689"/>
    <cellStyle name="Normal 20 3 8" xfId="20690"/>
    <cellStyle name="Normal 20 3 8 2" xfId="20691"/>
    <cellStyle name="Normal 20 3 8 3" xfId="20692"/>
    <cellStyle name="Normal 20 3 8 3 2" xfId="20693"/>
    <cellStyle name="Normal 20 3 8 3 3" xfId="20694"/>
    <cellStyle name="Normal 20 3 8 3 4" xfId="20695"/>
    <cellStyle name="Normal 20 3 8 3 5" xfId="20696"/>
    <cellStyle name="Normal 20 3 9" xfId="20697"/>
    <cellStyle name="Normal 20 3 9 2" xfId="20698"/>
    <cellStyle name="Normal 20 3 9 3" xfId="20699"/>
    <cellStyle name="Normal 20 3 9 3 2" xfId="20700"/>
    <cellStyle name="Normal 20 3 9 3 3" xfId="20701"/>
    <cellStyle name="Normal 20 3 9 3 4" xfId="20702"/>
    <cellStyle name="Normal 20 3 9 3 5" xfId="20703"/>
    <cellStyle name="Normal 20 4" xfId="20704"/>
    <cellStyle name="Normal 20 4 10" xfId="20705"/>
    <cellStyle name="Normal 20 4 10 2" xfId="20706"/>
    <cellStyle name="Normal 20 4 10 3" xfId="20707"/>
    <cellStyle name="Normal 20 4 10 3 2" xfId="20708"/>
    <cellStyle name="Normal 20 4 10 3 3" xfId="20709"/>
    <cellStyle name="Normal 20 4 10 3 4" xfId="20710"/>
    <cellStyle name="Normal 20 4 10 3 5" xfId="20711"/>
    <cellStyle name="Normal 20 4 11" xfId="20712"/>
    <cellStyle name="Normal 20 4 11 2" xfId="20713"/>
    <cellStyle name="Normal 20 4 11 3" xfId="20714"/>
    <cellStyle name="Normal 20 4 11 3 2" xfId="20715"/>
    <cellStyle name="Normal 20 4 11 3 3" xfId="20716"/>
    <cellStyle name="Normal 20 4 11 3 4" xfId="20717"/>
    <cellStyle name="Normal 20 4 11 3 5" xfId="20718"/>
    <cellStyle name="Normal 20 4 12" xfId="20719"/>
    <cellStyle name="Normal 20 4 12 2" xfId="20720"/>
    <cellStyle name="Normal 20 4 12 3" xfId="20721"/>
    <cellStyle name="Normal 20 4 12 3 2" xfId="20722"/>
    <cellStyle name="Normal 20 4 12 3 3" xfId="20723"/>
    <cellStyle name="Normal 20 4 12 3 4" xfId="20724"/>
    <cellStyle name="Normal 20 4 12 3 5" xfId="20725"/>
    <cellStyle name="Normal 20 4 13" xfId="20726"/>
    <cellStyle name="Normal 20 4 14" xfId="20727"/>
    <cellStyle name="Normal 20 4 14 2" xfId="20728"/>
    <cellStyle name="Normal 20 4 14 3" xfId="20729"/>
    <cellStyle name="Normal 20 4 14 4" xfId="20730"/>
    <cellStyle name="Normal 20 4 14 5" xfId="20731"/>
    <cellStyle name="Normal 20 4 2" xfId="20732"/>
    <cellStyle name="Normal 20 4 2 2" xfId="20733"/>
    <cellStyle name="Normal 20 4 2 3" xfId="20734"/>
    <cellStyle name="Normal 20 4 2 3 2" xfId="20735"/>
    <cellStyle name="Normal 20 4 2 3 3" xfId="20736"/>
    <cellStyle name="Normal 20 4 2 3 4" xfId="20737"/>
    <cellStyle name="Normal 20 4 2 3 5" xfId="20738"/>
    <cellStyle name="Normal 20 4 3" xfId="20739"/>
    <cellStyle name="Normal 20 4 3 2" xfId="20740"/>
    <cellStyle name="Normal 20 4 3 3" xfId="20741"/>
    <cellStyle name="Normal 20 4 3 3 2" xfId="20742"/>
    <cellStyle name="Normal 20 4 3 3 3" xfId="20743"/>
    <cellStyle name="Normal 20 4 3 3 4" xfId="20744"/>
    <cellStyle name="Normal 20 4 3 3 5" xfId="20745"/>
    <cellStyle name="Normal 20 4 4" xfId="20746"/>
    <cellStyle name="Normal 20 4 4 2" xfId="20747"/>
    <cellStyle name="Normal 20 4 4 3" xfId="20748"/>
    <cellStyle name="Normal 20 4 4 3 2" xfId="20749"/>
    <cellStyle name="Normal 20 4 4 3 3" xfId="20750"/>
    <cellStyle name="Normal 20 4 4 3 4" xfId="20751"/>
    <cellStyle name="Normal 20 4 4 3 5" xfId="20752"/>
    <cellStyle name="Normal 20 4 5" xfId="20753"/>
    <cellStyle name="Normal 20 4 5 2" xfId="20754"/>
    <cellStyle name="Normal 20 4 5 3" xfId="20755"/>
    <cellStyle name="Normal 20 4 5 3 2" xfId="20756"/>
    <cellStyle name="Normal 20 4 5 3 3" xfId="20757"/>
    <cellStyle name="Normal 20 4 5 3 4" xfId="20758"/>
    <cellStyle name="Normal 20 4 5 3 5" xfId="20759"/>
    <cellStyle name="Normal 20 4 6" xfId="20760"/>
    <cellStyle name="Normal 20 4 6 2" xfId="20761"/>
    <cellStyle name="Normal 20 4 6 3" xfId="20762"/>
    <cellStyle name="Normal 20 4 6 3 2" xfId="20763"/>
    <cellStyle name="Normal 20 4 6 3 3" xfId="20764"/>
    <cellStyle name="Normal 20 4 6 3 4" xfId="20765"/>
    <cellStyle name="Normal 20 4 6 3 5" xfId="20766"/>
    <cellStyle name="Normal 20 4 7" xfId="20767"/>
    <cellStyle name="Normal 20 4 7 2" xfId="20768"/>
    <cellStyle name="Normal 20 4 7 3" xfId="20769"/>
    <cellStyle name="Normal 20 4 7 3 2" xfId="20770"/>
    <cellStyle name="Normal 20 4 7 3 3" xfId="20771"/>
    <cellStyle name="Normal 20 4 7 3 4" xfId="20772"/>
    <cellStyle name="Normal 20 4 7 3 5" xfId="20773"/>
    <cellStyle name="Normal 20 4 8" xfId="20774"/>
    <cellStyle name="Normal 20 4 8 2" xfId="20775"/>
    <cellStyle name="Normal 20 4 8 3" xfId="20776"/>
    <cellStyle name="Normal 20 4 8 3 2" xfId="20777"/>
    <cellStyle name="Normal 20 4 8 3 3" xfId="20778"/>
    <cellStyle name="Normal 20 4 8 3 4" xfId="20779"/>
    <cellStyle name="Normal 20 4 8 3 5" xfId="20780"/>
    <cellStyle name="Normal 20 4 9" xfId="20781"/>
    <cellStyle name="Normal 20 4 9 2" xfId="20782"/>
    <cellStyle name="Normal 20 4 9 3" xfId="20783"/>
    <cellStyle name="Normal 20 4 9 3 2" xfId="20784"/>
    <cellStyle name="Normal 20 4 9 3 3" xfId="20785"/>
    <cellStyle name="Normal 20 4 9 3 4" xfId="20786"/>
    <cellStyle name="Normal 20 4 9 3 5" xfId="20787"/>
    <cellStyle name="Normal 20 5" xfId="20788"/>
    <cellStyle name="Normal 20 5 10" xfId="20789"/>
    <cellStyle name="Normal 20 5 10 2" xfId="20790"/>
    <cellStyle name="Normal 20 5 10 3" xfId="20791"/>
    <cellStyle name="Normal 20 5 10 3 2" xfId="20792"/>
    <cellStyle name="Normal 20 5 10 3 3" xfId="20793"/>
    <cellStyle name="Normal 20 5 10 3 4" xfId="20794"/>
    <cellStyle name="Normal 20 5 10 3 5" xfId="20795"/>
    <cellStyle name="Normal 20 5 11" xfId="20796"/>
    <cellStyle name="Normal 20 5 11 2" xfId="20797"/>
    <cellStyle name="Normal 20 5 11 3" xfId="20798"/>
    <cellStyle name="Normal 20 5 11 3 2" xfId="20799"/>
    <cellStyle name="Normal 20 5 11 3 3" xfId="20800"/>
    <cellStyle name="Normal 20 5 11 3 4" xfId="20801"/>
    <cellStyle name="Normal 20 5 11 3 5" xfId="20802"/>
    <cellStyle name="Normal 20 5 12" xfId="20803"/>
    <cellStyle name="Normal 20 5 12 2" xfId="20804"/>
    <cellStyle name="Normal 20 5 12 3" xfId="20805"/>
    <cellStyle name="Normal 20 5 12 3 2" xfId="20806"/>
    <cellStyle name="Normal 20 5 12 3 3" xfId="20807"/>
    <cellStyle name="Normal 20 5 12 3 4" xfId="20808"/>
    <cellStyle name="Normal 20 5 12 3 5" xfId="20809"/>
    <cellStyle name="Normal 20 5 13" xfId="20810"/>
    <cellStyle name="Normal 20 5 14" xfId="20811"/>
    <cellStyle name="Normal 20 5 14 2" xfId="20812"/>
    <cellStyle name="Normal 20 5 14 3" xfId="20813"/>
    <cellStyle name="Normal 20 5 14 4" xfId="20814"/>
    <cellStyle name="Normal 20 5 14 5" xfId="20815"/>
    <cellStyle name="Normal 20 5 2" xfId="20816"/>
    <cellStyle name="Normal 20 5 2 2" xfId="20817"/>
    <cellStyle name="Normal 20 5 2 3" xfId="20818"/>
    <cellStyle name="Normal 20 5 2 3 2" xfId="20819"/>
    <cellStyle name="Normal 20 5 2 3 3" xfId="20820"/>
    <cellStyle name="Normal 20 5 2 3 4" xfId="20821"/>
    <cellStyle name="Normal 20 5 2 3 5" xfId="20822"/>
    <cellStyle name="Normal 20 5 3" xfId="20823"/>
    <cellStyle name="Normal 20 5 3 2" xfId="20824"/>
    <cellStyle name="Normal 20 5 3 3" xfId="20825"/>
    <cellStyle name="Normal 20 5 3 3 2" xfId="20826"/>
    <cellStyle name="Normal 20 5 3 3 3" xfId="20827"/>
    <cellStyle name="Normal 20 5 3 3 4" xfId="20828"/>
    <cellStyle name="Normal 20 5 3 3 5" xfId="20829"/>
    <cellStyle name="Normal 20 5 4" xfId="20830"/>
    <cellStyle name="Normal 20 5 4 2" xfId="20831"/>
    <cellStyle name="Normal 20 5 4 3" xfId="20832"/>
    <cellStyle name="Normal 20 5 4 3 2" xfId="20833"/>
    <cellStyle name="Normal 20 5 4 3 3" xfId="20834"/>
    <cellStyle name="Normal 20 5 4 3 4" xfId="20835"/>
    <cellStyle name="Normal 20 5 4 3 5" xfId="20836"/>
    <cellStyle name="Normal 20 5 5" xfId="20837"/>
    <cellStyle name="Normal 20 5 5 2" xfId="20838"/>
    <cellStyle name="Normal 20 5 5 3" xfId="20839"/>
    <cellStyle name="Normal 20 5 5 3 2" xfId="20840"/>
    <cellStyle name="Normal 20 5 5 3 3" xfId="20841"/>
    <cellStyle name="Normal 20 5 5 3 4" xfId="20842"/>
    <cellStyle name="Normal 20 5 5 3 5" xfId="20843"/>
    <cellStyle name="Normal 20 5 6" xfId="20844"/>
    <cellStyle name="Normal 20 5 6 2" xfId="20845"/>
    <cellStyle name="Normal 20 5 6 3" xfId="20846"/>
    <cellStyle name="Normal 20 5 6 3 2" xfId="20847"/>
    <cellStyle name="Normal 20 5 6 3 3" xfId="20848"/>
    <cellStyle name="Normal 20 5 6 3 4" xfId="20849"/>
    <cellStyle name="Normal 20 5 6 3 5" xfId="20850"/>
    <cellStyle name="Normal 20 5 7" xfId="20851"/>
    <cellStyle name="Normal 20 5 7 2" xfId="20852"/>
    <cellStyle name="Normal 20 5 7 3" xfId="20853"/>
    <cellStyle name="Normal 20 5 7 3 2" xfId="20854"/>
    <cellStyle name="Normal 20 5 7 3 3" xfId="20855"/>
    <cellStyle name="Normal 20 5 7 3 4" xfId="20856"/>
    <cellStyle name="Normal 20 5 7 3 5" xfId="20857"/>
    <cellStyle name="Normal 20 5 8" xfId="20858"/>
    <cellStyle name="Normal 20 5 8 2" xfId="20859"/>
    <cellStyle name="Normal 20 5 8 3" xfId="20860"/>
    <cellStyle name="Normal 20 5 8 3 2" xfId="20861"/>
    <cellStyle name="Normal 20 5 8 3 3" xfId="20862"/>
    <cellStyle name="Normal 20 5 8 3 4" xfId="20863"/>
    <cellStyle name="Normal 20 5 8 3 5" xfId="20864"/>
    <cellStyle name="Normal 20 5 9" xfId="20865"/>
    <cellStyle name="Normal 20 5 9 2" xfId="20866"/>
    <cellStyle name="Normal 20 5 9 3" xfId="20867"/>
    <cellStyle name="Normal 20 5 9 3 2" xfId="20868"/>
    <cellStyle name="Normal 20 5 9 3 3" xfId="20869"/>
    <cellStyle name="Normal 20 5 9 3 4" xfId="20870"/>
    <cellStyle name="Normal 20 5 9 3 5" xfId="20871"/>
    <cellStyle name="Normal 20 6" xfId="20872"/>
    <cellStyle name="Normal 20 6 10" xfId="20873"/>
    <cellStyle name="Normal 20 6 10 2" xfId="20874"/>
    <cellStyle name="Normal 20 6 10 3" xfId="20875"/>
    <cellStyle name="Normal 20 6 10 3 2" xfId="20876"/>
    <cellStyle name="Normal 20 6 10 3 3" xfId="20877"/>
    <cellStyle name="Normal 20 6 10 3 4" xfId="20878"/>
    <cellStyle name="Normal 20 6 10 3 5" xfId="20879"/>
    <cellStyle name="Normal 20 6 11" xfId="20880"/>
    <cellStyle name="Normal 20 6 11 2" xfId="20881"/>
    <cellStyle name="Normal 20 6 11 3" xfId="20882"/>
    <cellStyle name="Normal 20 6 11 3 2" xfId="20883"/>
    <cellStyle name="Normal 20 6 11 3 3" xfId="20884"/>
    <cellStyle name="Normal 20 6 11 3 4" xfId="20885"/>
    <cellStyle name="Normal 20 6 11 3 5" xfId="20886"/>
    <cellStyle name="Normal 20 6 12" xfId="20887"/>
    <cellStyle name="Normal 20 6 12 2" xfId="20888"/>
    <cellStyle name="Normal 20 6 12 3" xfId="20889"/>
    <cellStyle name="Normal 20 6 12 3 2" xfId="20890"/>
    <cellStyle name="Normal 20 6 12 3 3" xfId="20891"/>
    <cellStyle name="Normal 20 6 12 3 4" xfId="20892"/>
    <cellStyle name="Normal 20 6 12 3 5" xfId="20893"/>
    <cellStyle name="Normal 20 6 13" xfId="20894"/>
    <cellStyle name="Normal 20 6 14" xfId="20895"/>
    <cellStyle name="Normal 20 6 14 2" xfId="20896"/>
    <cellStyle name="Normal 20 6 14 3" xfId="20897"/>
    <cellStyle name="Normal 20 6 14 4" xfId="20898"/>
    <cellStyle name="Normal 20 6 14 5" xfId="20899"/>
    <cellStyle name="Normal 20 6 2" xfId="20900"/>
    <cellStyle name="Normal 20 6 2 2" xfId="20901"/>
    <cellStyle name="Normal 20 6 2 3" xfId="20902"/>
    <cellStyle name="Normal 20 6 2 3 2" xfId="20903"/>
    <cellStyle name="Normal 20 6 2 3 3" xfId="20904"/>
    <cellStyle name="Normal 20 6 2 3 4" xfId="20905"/>
    <cellStyle name="Normal 20 6 2 3 5" xfId="20906"/>
    <cellStyle name="Normal 20 6 3" xfId="20907"/>
    <cellStyle name="Normal 20 6 3 2" xfId="20908"/>
    <cellStyle name="Normal 20 6 3 3" xfId="20909"/>
    <cellStyle name="Normal 20 6 3 3 2" xfId="20910"/>
    <cellStyle name="Normal 20 6 3 3 3" xfId="20911"/>
    <cellStyle name="Normal 20 6 3 3 4" xfId="20912"/>
    <cellStyle name="Normal 20 6 3 3 5" xfId="20913"/>
    <cellStyle name="Normal 20 6 4" xfId="20914"/>
    <cellStyle name="Normal 20 6 4 2" xfId="20915"/>
    <cellStyle name="Normal 20 6 4 3" xfId="20916"/>
    <cellStyle name="Normal 20 6 4 3 2" xfId="20917"/>
    <cellStyle name="Normal 20 6 4 3 3" xfId="20918"/>
    <cellStyle name="Normal 20 6 4 3 4" xfId="20919"/>
    <cellStyle name="Normal 20 6 4 3 5" xfId="20920"/>
    <cellStyle name="Normal 20 6 5" xfId="20921"/>
    <cellStyle name="Normal 20 6 5 2" xfId="20922"/>
    <cellStyle name="Normal 20 6 5 3" xfId="20923"/>
    <cellStyle name="Normal 20 6 5 3 2" xfId="20924"/>
    <cellStyle name="Normal 20 6 5 3 3" xfId="20925"/>
    <cellStyle name="Normal 20 6 5 3 4" xfId="20926"/>
    <cellStyle name="Normal 20 6 5 3 5" xfId="20927"/>
    <cellStyle name="Normal 20 6 6" xfId="20928"/>
    <cellStyle name="Normal 20 6 6 2" xfId="20929"/>
    <cellStyle name="Normal 20 6 6 3" xfId="20930"/>
    <cellStyle name="Normal 20 6 6 3 2" xfId="20931"/>
    <cellStyle name="Normal 20 6 6 3 3" xfId="20932"/>
    <cellStyle name="Normal 20 6 6 3 4" xfId="20933"/>
    <cellStyle name="Normal 20 6 6 3 5" xfId="20934"/>
    <cellStyle name="Normal 20 6 7" xfId="20935"/>
    <cellStyle name="Normal 20 6 7 2" xfId="20936"/>
    <cellStyle name="Normal 20 6 7 3" xfId="20937"/>
    <cellStyle name="Normal 20 6 7 3 2" xfId="20938"/>
    <cellStyle name="Normal 20 6 7 3 3" xfId="20939"/>
    <cellStyle name="Normal 20 6 7 3 4" xfId="20940"/>
    <cellStyle name="Normal 20 6 7 3 5" xfId="20941"/>
    <cellStyle name="Normal 20 6 8" xfId="20942"/>
    <cellStyle name="Normal 20 6 8 2" xfId="20943"/>
    <cellStyle name="Normal 20 6 8 3" xfId="20944"/>
    <cellStyle name="Normal 20 6 8 3 2" xfId="20945"/>
    <cellStyle name="Normal 20 6 8 3 3" xfId="20946"/>
    <cellStyle name="Normal 20 6 8 3 4" xfId="20947"/>
    <cellStyle name="Normal 20 6 8 3 5" xfId="20948"/>
    <cellStyle name="Normal 20 6 9" xfId="20949"/>
    <cellStyle name="Normal 20 6 9 2" xfId="20950"/>
    <cellStyle name="Normal 20 6 9 3" xfId="20951"/>
    <cellStyle name="Normal 20 6 9 3 2" xfId="20952"/>
    <cellStyle name="Normal 20 6 9 3 3" xfId="20953"/>
    <cellStyle name="Normal 20 6 9 3 4" xfId="20954"/>
    <cellStyle name="Normal 20 6 9 3 5" xfId="20955"/>
    <cellStyle name="Normal 20 7" xfId="20956"/>
    <cellStyle name="Normal 20 7 2" xfId="20957"/>
    <cellStyle name="Normal 20 7 3" xfId="20958"/>
    <cellStyle name="Normal 20 7 3 2" xfId="20959"/>
    <cellStyle name="Normal 20 7 3 3" xfId="20960"/>
    <cellStyle name="Normal 20 7 3 4" xfId="20961"/>
    <cellStyle name="Normal 20 7 3 5" xfId="20962"/>
    <cellStyle name="Normal 20 8" xfId="20963"/>
    <cellStyle name="Normal 20 8 2" xfId="20964"/>
    <cellStyle name="Normal 20 8 3" xfId="20965"/>
    <cellStyle name="Normal 20 8 3 2" xfId="20966"/>
    <cellStyle name="Normal 20 8 3 3" xfId="20967"/>
    <cellStyle name="Normal 20 8 3 4" xfId="20968"/>
    <cellStyle name="Normal 20 8 3 5" xfId="20969"/>
    <cellStyle name="Normal 20 9" xfId="20970"/>
    <cellStyle name="Normal 20 9 2" xfId="20971"/>
    <cellStyle name="Normal 20 9 3" xfId="20972"/>
    <cellStyle name="Normal 20 9 3 2" xfId="20973"/>
    <cellStyle name="Normal 20 9 3 3" xfId="20974"/>
    <cellStyle name="Normal 20 9 3 4" xfId="20975"/>
    <cellStyle name="Normal 20 9 3 5" xfId="20976"/>
    <cellStyle name="Normal 21" xfId="20977"/>
    <cellStyle name="Normal 21 10" xfId="20978"/>
    <cellStyle name="Normal 21 10 2" xfId="20979"/>
    <cellStyle name="Normal 21 10 3" xfId="20980"/>
    <cellStyle name="Normal 21 10 3 2" xfId="20981"/>
    <cellStyle name="Normal 21 10 3 3" xfId="20982"/>
    <cellStyle name="Normal 21 10 3 4" xfId="20983"/>
    <cellStyle name="Normal 21 10 3 5" xfId="20984"/>
    <cellStyle name="Normal 21 11" xfId="20985"/>
    <cellStyle name="Normal 21 11 2" xfId="20986"/>
    <cellStyle name="Normal 21 11 3" xfId="20987"/>
    <cellStyle name="Normal 21 11 3 2" xfId="20988"/>
    <cellStyle name="Normal 21 11 3 3" xfId="20989"/>
    <cellStyle name="Normal 21 11 3 4" xfId="20990"/>
    <cellStyle name="Normal 21 11 3 5" xfId="20991"/>
    <cellStyle name="Normal 21 12" xfId="20992"/>
    <cellStyle name="Normal 21 12 2" xfId="20993"/>
    <cellStyle name="Normal 21 12 3" xfId="20994"/>
    <cellStyle name="Normal 21 12 3 2" xfId="20995"/>
    <cellStyle name="Normal 21 12 3 3" xfId="20996"/>
    <cellStyle name="Normal 21 12 3 4" xfId="20997"/>
    <cellStyle name="Normal 21 12 3 5" xfId="20998"/>
    <cellStyle name="Normal 21 13" xfId="20999"/>
    <cellStyle name="Normal 21 13 2" xfId="21000"/>
    <cellStyle name="Normal 21 13 3" xfId="21001"/>
    <cellStyle name="Normal 21 13 3 2" xfId="21002"/>
    <cellStyle name="Normal 21 13 3 3" xfId="21003"/>
    <cellStyle name="Normal 21 13 3 4" xfId="21004"/>
    <cellStyle name="Normal 21 13 3 5" xfId="21005"/>
    <cellStyle name="Normal 21 14" xfId="21006"/>
    <cellStyle name="Normal 21 14 2" xfId="21007"/>
    <cellStyle name="Normal 21 14 3" xfId="21008"/>
    <cellStyle name="Normal 21 14 3 2" xfId="21009"/>
    <cellStyle name="Normal 21 14 3 3" xfId="21010"/>
    <cellStyle name="Normal 21 14 3 4" xfId="21011"/>
    <cellStyle name="Normal 21 14 3 5" xfId="21012"/>
    <cellStyle name="Normal 21 15" xfId="21013"/>
    <cellStyle name="Normal 21 15 2" xfId="21014"/>
    <cellStyle name="Normal 21 15 3" xfId="21015"/>
    <cellStyle name="Normal 21 15 3 2" xfId="21016"/>
    <cellStyle name="Normal 21 15 3 3" xfId="21017"/>
    <cellStyle name="Normal 21 15 3 4" xfId="21018"/>
    <cellStyle name="Normal 21 15 3 5" xfId="21019"/>
    <cellStyle name="Normal 21 16" xfId="21020"/>
    <cellStyle name="Normal 21 16 2" xfId="21021"/>
    <cellStyle name="Normal 21 16 3" xfId="21022"/>
    <cellStyle name="Normal 21 16 3 2" xfId="21023"/>
    <cellStyle name="Normal 21 16 3 3" xfId="21024"/>
    <cellStyle name="Normal 21 16 3 4" xfId="21025"/>
    <cellStyle name="Normal 21 16 3 5" xfId="21026"/>
    <cellStyle name="Normal 21 17" xfId="21027"/>
    <cellStyle name="Normal 21 17 2" xfId="21028"/>
    <cellStyle name="Normal 21 17 3" xfId="21029"/>
    <cellStyle name="Normal 21 17 3 2" xfId="21030"/>
    <cellStyle name="Normal 21 17 3 3" xfId="21031"/>
    <cellStyle name="Normal 21 17 3 4" xfId="21032"/>
    <cellStyle name="Normal 21 17 3 5" xfId="21033"/>
    <cellStyle name="Normal 21 18" xfId="21034"/>
    <cellStyle name="Normal 21 18 2" xfId="21035"/>
    <cellStyle name="Normal 21 18 3" xfId="21036"/>
    <cellStyle name="Normal 21 18 3 2" xfId="21037"/>
    <cellStyle name="Normal 21 18 3 3" xfId="21038"/>
    <cellStyle name="Normal 21 18 3 4" xfId="21039"/>
    <cellStyle name="Normal 21 18 3 5" xfId="21040"/>
    <cellStyle name="Normal 21 19" xfId="21041"/>
    <cellStyle name="Normal 21 19 2" xfId="21042"/>
    <cellStyle name="Normal 21 19 3" xfId="21043"/>
    <cellStyle name="Normal 21 19 3 2" xfId="21044"/>
    <cellStyle name="Normal 21 19 3 3" xfId="21045"/>
    <cellStyle name="Normal 21 19 3 4" xfId="21046"/>
    <cellStyle name="Normal 21 19 3 5" xfId="21047"/>
    <cellStyle name="Normal 21 2" xfId="21048"/>
    <cellStyle name="Normal 21 2 10" xfId="21049"/>
    <cellStyle name="Normal 21 2 10 2" xfId="21050"/>
    <cellStyle name="Normal 21 2 10 3" xfId="21051"/>
    <cellStyle name="Normal 21 2 10 3 2" xfId="21052"/>
    <cellStyle name="Normal 21 2 10 3 3" xfId="21053"/>
    <cellStyle name="Normal 21 2 10 3 4" xfId="21054"/>
    <cellStyle name="Normal 21 2 10 3 5" xfId="21055"/>
    <cellStyle name="Normal 21 2 11" xfId="21056"/>
    <cellStyle name="Normal 21 2 11 2" xfId="21057"/>
    <cellStyle name="Normal 21 2 11 3" xfId="21058"/>
    <cellStyle name="Normal 21 2 11 3 2" xfId="21059"/>
    <cellStyle name="Normal 21 2 11 3 3" xfId="21060"/>
    <cellStyle name="Normal 21 2 11 3 4" xfId="21061"/>
    <cellStyle name="Normal 21 2 11 3 5" xfId="21062"/>
    <cellStyle name="Normal 21 2 12" xfId="21063"/>
    <cellStyle name="Normal 21 2 12 2" xfId="21064"/>
    <cellStyle name="Normal 21 2 12 3" xfId="21065"/>
    <cellStyle name="Normal 21 2 12 3 2" xfId="21066"/>
    <cellStyle name="Normal 21 2 12 3 3" xfId="21067"/>
    <cellStyle name="Normal 21 2 12 3 4" xfId="21068"/>
    <cellStyle name="Normal 21 2 12 3 5" xfId="21069"/>
    <cellStyle name="Normal 21 2 13" xfId="21070"/>
    <cellStyle name="Normal 21 2 14" xfId="21071"/>
    <cellStyle name="Normal 21 2 14 2" xfId="21072"/>
    <cellStyle name="Normal 21 2 14 3" xfId="21073"/>
    <cellStyle name="Normal 21 2 14 4" xfId="21074"/>
    <cellStyle name="Normal 21 2 14 5" xfId="21075"/>
    <cellStyle name="Normal 21 2 2" xfId="21076"/>
    <cellStyle name="Normal 21 2 2 2" xfId="21077"/>
    <cellStyle name="Normal 21 2 2 3" xfId="21078"/>
    <cellStyle name="Normal 21 2 2 3 2" xfId="21079"/>
    <cellStyle name="Normal 21 2 2 3 3" xfId="21080"/>
    <cellStyle name="Normal 21 2 2 3 4" xfId="21081"/>
    <cellStyle name="Normal 21 2 2 3 5" xfId="21082"/>
    <cellStyle name="Normal 21 2 3" xfId="21083"/>
    <cellStyle name="Normal 21 2 3 2" xfId="21084"/>
    <cellStyle name="Normal 21 2 3 3" xfId="21085"/>
    <cellStyle name="Normal 21 2 3 3 2" xfId="21086"/>
    <cellStyle name="Normal 21 2 3 3 3" xfId="21087"/>
    <cellStyle name="Normal 21 2 3 3 4" xfId="21088"/>
    <cellStyle name="Normal 21 2 3 3 5" xfId="21089"/>
    <cellStyle name="Normal 21 2 4" xfId="21090"/>
    <cellStyle name="Normal 21 2 4 2" xfId="21091"/>
    <cellStyle name="Normal 21 2 4 3" xfId="21092"/>
    <cellStyle name="Normal 21 2 4 3 2" xfId="21093"/>
    <cellStyle name="Normal 21 2 4 3 3" xfId="21094"/>
    <cellStyle name="Normal 21 2 4 3 4" xfId="21095"/>
    <cellStyle name="Normal 21 2 4 3 5" xfId="21096"/>
    <cellStyle name="Normal 21 2 5" xfId="21097"/>
    <cellStyle name="Normal 21 2 5 2" xfId="21098"/>
    <cellStyle name="Normal 21 2 5 3" xfId="21099"/>
    <cellStyle name="Normal 21 2 5 3 2" xfId="21100"/>
    <cellStyle name="Normal 21 2 5 3 3" xfId="21101"/>
    <cellStyle name="Normal 21 2 5 3 4" xfId="21102"/>
    <cellStyle name="Normal 21 2 5 3 5" xfId="21103"/>
    <cellStyle name="Normal 21 2 6" xfId="21104"/>
    <cellStyle name="Normal 21 2 6 2" xfId="21105"/>
    <cellStyle name="Normal 21 2 6 3" xfId="21106"/>
    <cellStyle name="Normal 21 2 6 3 2" xfId="21107"/>
    <cellStyle name="Normal 21 2 6 3 3" xfId="21108"/>
    <cellStyle name="Normal 21 2 6 3 4" xfId="21109"/>
    <cellStyle name="Normal 21 2 6 3 5" xfId="21110"/>
    <cellStyle name="Normal 21 2 7" xfId="21111"/>
    <cellStyle name="Normal 21 2 7 2" xfId="21112"/>
    <cellStyle name="Normal 21 2 7 3" xfId="21113"/>
    <cellStyle name="Normal 21 2 7 3 2" xfId="21114"/>
    <cellStyle name="Normal 21 2 7 3 3" xfId="21115"/>
    <cellStyle name="Normal 21 2 7 3 4" xfId="21116"/>
    <cellStyle name="Normal 21 2 7 3 5" xfId="21117"/>
    <cellStyle name="Normal 21 2 8" xfId="21118"/>
    <cellStyle name="Normal 21 2 8 2" xfId="21119"/>
    <cellStyle name="Normal 21 2 8 3" xfId="21120"/>
    <cellStyle name="Normal 21 2 8 3 2" xfId="21121"/>
    <cellStyle name="Normal 21 2 8 3 3" xfId="21122"/>
    <cellStyle name="Normal 21 2 8 3 4" xfId="21123"/>
    <cellStyle name="Normal 21 2 8 3 5" xfId="21124"/>
    <cellStyle name="Normal 21 2 9" xfId="21125"/>
    <cellStyle name="Normal 21 2 9 2" xfId="21126"/>
    <cellStyle name="Normal 21 2 9 3" xfId="21127"/>
    <cellStyle name="Normal 21 2 9 3 2" xfId="21128"/>
    <cellStyle name="Normal 21 2 9 3 3" xfId="21129"/>
    <cellStyle name="Normal 21 2 9 3 4" xfId="21130"/>
    <cellStyle name="Normal 21 2 9 3 5" xfId="21131"/>
    <cellStyle name="Normal 21 20" xfId="21132"/>
    <cellStyle name="Normal 21 20 2" xfId="21133"/>
    <cellStyle name="Normal 21 20 3" xfId="21134"/>
    <cellStyle name="Normal 21 20 3 2" xfId="21135"/>
    <cellStyle name="Normal 21 20 3 3" xfId="21136"/>
    <cellStyle name="Normal 21 20 3 4" xfId="21137"/>
    <cellStyle name="Normal 21 20 3 5" xfId="21138"/>
    <cellStyle name="Normal 21 21" xfId="21139"/>
    <cellStyle name="Normal 21 21 2" xfId="21140"/>
    <cellStyle name="Normal 21 21 3" xfId="21141"/>
    <cellStyle name="Normal 21 21 3 2" xfId="21142"/>
    <cellStyle name="Normal 21 21 3 3" xfId="21143"/>
    <cellStyle name="Normal 21 21 3 4" xfId="21144"/>
    <cellStyle name="Normal 21 21 3 5" xfId="21145"/>
    <cellStyle name="Normal 21 22" xfId="21146"/>
    <cellStyle name="Normal 21 22 2" xfId="21147"/>
    <cellStyle name="Normal 21 22 3" xfId="21148"/>
    <cellStyle name="Normal 21 22 3 2" xfId="21149"/>
    <cellStyle name="Normal 21 22 3 3" xfId="21150"/>
    <cellStyle name="Normal 21 22 3 4" xfId="21151"/>
    <cellStyle name="Normal 21 22 3 5" xfId="21152"/>
    <cellStyle name="Normal 21 23" xfId="21153"/>
    <cellStyle name="Normal 21 23 2" xfId="21154"/>
    <cellStyle name="Normal 21 23 3" xfId="21155"/>
    <cellStyle name="Normal 21 23 3 2" xfId="21156"/>
    <cellStyle name="Normal 21 23 3 3" xfId="21157"/>
    <cellStyle name="Normal 21 23 3 4" xfId="21158"/>
    <cellStyle name="Normal 21 23 3 5" xfId="21159"/>
    <cellStyle name="Normal 21 24" xfId="21160"/>
    <cellStyle name="Normal 21 24 2" xfId="21161"/>
    <cellStyle name="Normal 21 24 3" xfId="21162"/>
    <cellStyle name="Normal 21 24 3 2" xfId="21163"/>
    <cellStyle name="Normal 21 24 3 3" xfId="21164"/>
    <cellStyle name="Normal 21 24 3 4" xfId="21165"/>
    <cellStyle name="Normal 21 24 3 5" xfId="21166"/>
    <cellStyle name="Normal 21 25" xfId="21167"/>
    <cellStyle name="Normal 21 25 2" xfId="21168"/>
    <cellStyle name="Normal 21 25 3" xfId="21169"/>
    <cellStyle name="Normal 21 25 3 2" xfId="21170"/>
    <cellStyle name="Normal 21 25 3 3" xfId="21171"/>
    <cellStyle name="Normal 21 25 3 4" xfId="21172"/>
    <cellStyle name="Normal 21 25 3 5" xfId="21173"/>
    <cellStyle name="Normal 21 26" xfId="21174"/>
    <cellStyle name="Normal 21 26 2" xfId="21175"/>
    <cellStyle name="Normal 21 26 3" xfId="21176"/>
    <cellStyle name="Normal 21 26 3 2" xfId="21177"/>
    <cellStyle name="Normal 21 26 3 3" xfId="21178"/>
    <cellStyle name="Normal 21 26 3 4" xfId="21179"/>
    <cellStyle name="Normal 21 26 3 5" xfId="21180"/>
    <cellStyle name="Normal 21 27" xfId="21181"/>
    <cellStyle name="Normal 21 28" xfId="21182"/>
    <cellStyle name="Normal 21 28 2" xfId="21183"/>
    <cellStyle name="Normal 21 28 3" xfId="21184"/>
    <cellStyle name="Normal 21 28 4" xfId="21185"/>
    <cellStyle name="Normal 21 28 5" xfId="21186"/>
    <cellStyle name="Normal 21 3" xfId="21187"/>
    <cellStyle name="Normal 21 3 10" xfId="21188"/>
    <cellStyle name="Normal 21 3 10 2" xfId="21189"/>
    <cellStyle name="Normal 21 3 10 3" xfId="21190"/>
    <cellStyle name="Normal 21 3 10 3 2" xfId="21191"/>
    <cellStyle name="Normal 21 3 10 3 3" xfId="21192"/>
    <cellStyle name="Normal 21 3 10 3 4" xfId="21193"/>
    <cellStyle name="Normal 21 3 10 3 5" xfId="21194"/>
    <cellStyle name="Normal 21 3 11" xfId="21195"/>
    <cellStyle name="Normal 21 3 11 2" xfId="21196"/>
    <cellStyle name="Normal 21 3 11 3" xfId="21197"/>
    <cellStyle name="Normal 21 3 11 3 2" xfId="21198"/>
    <cellStyle name="Normal 21 3 11 3 3" xfId="21199"/>
    <cellStyle name="Normal 21 3 11 3 4" xfId="21200"/>
    <cellStyle name="Normal 21 3 11 3 5" xfId="21201"/>
    <cellStyle name="Normal 21 3 12" xfId="21202"/>
    <cellStyle name="Normal 21 3 12 2" xfId="21203"/>
    <cellStyle name="Normal 21 3 12 3" xfId="21204"/>
    <cellStyle name="Normal 21 3 12 3 2" xfId="21205"/>
    <cellStyle name="Normal 21 3 12 3 3" xfId="21206"/>
    <cellStyle name="Normal 21 3 12 3 4" xfId="21207"/>
    <cellStyle name="Normal 21 3 12 3 5" xfId="21208"/>
    <cellStyle name="Normal 21 3 13" xfId="21209"/>
    <cellStyle name="Normal 21 3 14" xfId="21210"/>
    <cellStyle name="Normal 21 3 14 2" xfId="21211"/>
    <cellStyle name="Normal 21 3 14 3" xfId="21212"/>
    <cellStyle name="Normal 21 3 14 4" xfId="21213"/>
    <cellStyle name="Normal 21 3 14 5" xfId="21214"/>
    <cellStyle name="Normal 21 3 2" xfId="21215"/>
    <cellStyle name="Normal 21 3 2 2" xfId="21216"/>
    <cellStyle name="Normal 21 3 2 3" xfId="21217"/>
    <cellStyle name="Normal 21 3 2 3 2" xfId="21218"/>
    <cellStyle name="Normal 21 3 2 3 3" xfId="21219"/>
    <cellStyle name="Normal 21 3 2 3 4" xfId="21220"/>
    <cellStyle name="Normal 21 3 2 3 5" xfId="21221"/>
    <cellStyle name="Normal 21 3 3" xfId="21222"/>
    <cellStyle name="Normal 21 3 3 2" xfId="21223"/>
    <cellStyle name="Normal 21 3 3 3" xfId="21224"/>
    <cellStyle name="Normal 21 3 3 3 2" xfId="21225"/>
    <cellStyle name="Normal 21 3 3 3 3" xfId="21226"/>
    <cellStyle name="Normal 21 3 3 3 4" xfId="21227"/>
    <cellStyle name="Normal 21 3 3 3 5" xfId="21228"/>
    <cellStyle name="Normal 21 3 4" xfId="21229"/>
    <cellStyle name="Normal 21 3 4 2" xfId="21230"/>
    <cellStyle name="Normal 21 3 4 3" xfId="21231"/>
    <cellStyle name="Normal 21 3 4 3 2" xfId="21232"/>
    <cellStyle name="Normal 21 3 4 3 3" xfId="21233"/>
    <cellStyle name="Normal 21 3 4 3 4" xfId="21234"/>
    <cellStyle name="Normal 21 3 4 3 5" xfId="21235"/>
    <cellStyle name="Normal 21 3 5" xfId="21236"/>
    <cellStyle name="Normal 21 3 5 2" xfId="21237"/>
    <cellStyle name="Normal 21 3 5 3" xfId="21238"/>
    <cellStyle name="Normal 21 3 5 3 2" xfId="21239"/>
    <cellStyle name="Normal 21 3 5 3 3" xfId="21240"/>
    <cellStyle name="Normal 21 3 5 3 4" xfId="21241"/>
    <cellStyle name="Normal 21 3 5 3 5" xfId="21242"/>
    <cellStyle name="Normal 21 3 6" xfId="21243"/>
    <cellStyle name="Normal 21 3 6 2" xfId="21244"/>
    <cellStyle name="Normal 21 3 6 3" xfId="21245"/>
    <cellStyle name="Normal 21 3 6 3 2" xfId="21246"/>
    <cellStyle name="Normal 21 3 6 3 3" xfId="21247"/>
    <cellStyle name="Normal 21 3 6 3 4" xfId="21248"/>
    <cellStyle name="Normal 21 3 6 3 5" xfId="21249"/>
    <cellStyle name="Normal 21 3 7" xfId="21250"/>
    <cellStyle name="Normal 21 3 7 2" xfId="21251"/>
    <cellStyle name="Normal 21 3 7 3" xfId="21252"/>
    <cellStyle name="Normal 21 3 7 3 2" xfId="21253"/>
    <cellStyle name="Normal 21 3 7 3 3" xfId="21254"/>
    <cellStyle name="Normal 21 3 7 3 4" xfId="21255"/>
    <cellStyle name="Normal 21 3 7 3 5" xfId="21256"/>
    <cellStyle name="Normal 21 3 8" xfId="21257"/>
    <cellStyle name="Normal 21 3 8 2" xfId="21258"/>
    <cellStyle name="Normal 21 3 8 3" xfId="21259"/>
    <cellStyle name="Normal 21 3 8 3 2" xfId="21260"/>
    <cellStyle name="Normal 21 3 8 3 3" xfId="21261"/>
    <cellStyle name="Normal 21 3 8 3 4" xfId="21262"/>
    <cellStyle name="Normal 21 3 8 3 5" xfId="21263"/>
    <cellStyle name="Normal 21 3 9" xfId="21264"/>
    <cellStyle name="Normal 21 3 9 2" xfId="21265"/>
    <cellStyle name="Normal 21 3 9 3" xfId="21266"/>
    <cellStyle name="Normal 21 3 9 3 2" xfId="21267"/>
    <cellStyle name="Normal 21 3 9 3 3" xfId="21268"/>
    <cellStyle name="Normal 21 3 9 3 4" xfId="21269"/>
    <cellStyle name="Normal 21 3 9 3 5" xfId="21270"/>
    <cellStyle name="Normal 21 4" xfId="21271"/>
    <cellStyle name="Normal 21 4 10" xfId="21272"/>
    <cellStyle name="Normal 21 4 10 2" xfId="21273"/>
    <cellStyle name="Normal 21 4 10 3" xfId="21274"/>
    <cellStyle name="Normal 21 4 10 3 2" xfId="21275"/>
    <cellStyle name="Normal 21 4 10 3 3" xfId="21276"/>
    <cellStyle name="Normal 21 4 10 3 4" xfId="21277"/>
    <cellStyle name="Normal 21 4 10 3 5" xfId="21278"/>
    <cellStyle name="Normal 21 4 11" xfId="21279"/>
    <cellStyle name="Normal 21 4 11 2" xfId="21280"/>
    <cellStyle name="Normal 21 4 11 3" xfId="21281"/>
    <cellStyle name="Normal 21 4 11 3 2" xfId="21282"/>
    <cellStyle name="Normal 21 4 11 3 3" xfId="21283"/>
    <cellStyle name="Normal 21 4 11 3 4" xfId="21284"/>
    <cellStyle name="Normal 21 4 11 3 5" xfId="21285"/>
    <cellStyle name="Normal 21 4 12" xfId="21286"/>
    <cellStyle name="Normal 21 4 12 2" xfId="21287"/>
    <cellStyle name="Normal 21 4 12 3" xfId="21288"/>
    <cellStyle name="Normal 21 4 12 3 2" xfId="21289"/>
    <cellStyle name="Normal 21 4 12 3 3" xfId="21290"/>
    <cellStyle name="Normal 21 4 12 3 4" xfId="21291"/>
    <cellStyle name="Normal 21 4 12 3 5" xfId="21292"/>
    <cellStyle name="Normal 21 4 13" xfId="21293"/>
    <cellStyle name="Normal 21 4 14" xfId="21294"/>
    <cellStyle name="Normal 21 4 14 2" xfId="21295"/>
    <cellStyle name="Normal 21 4 14 3" xfId="21296"/>
    <cellStyle name="Normal 21 4 14 4" xfId="21297"/>
    <cellStyle name="Normal 21 4 14 5" xfId="21298"/>
    <cellStyle name="Normal 21 4 2" xfId="21299"/>
    <cellStyle name="Normal 21 4 2 2" xfId="21300"/>
    <cellStyle name="Normal 21 4 2 3" xfId="21301"/>
    <cellStyle name="Normal 21 4 2 3 2" xfId="21302"/>
    <cellStyle name="Normal 21 4 2 3 3" xfId="21303"/>
    <cellStyle name="Normal 21 4 2 3 4" xfId="21304"/>
    <cellStyle name="Normal 21 4 2 3 5" xfId="21305"/>
    <cellStyle name="Normal 21 4 3" xfId="21306"/>
    <cellStyle name="Normal 21 4 3 2" xfId="21307"/>
    <cellStyle name="Normal 21 4 3 3" xfId="21308"/>
    <cellStyle name="Normal 21 4 3 3 2" xfId="21309"/>
    <cellStyle name="Normal 21 4 3 3 3" xfId="21310"/>
    <cellStyle name="Normal 21 4 3 3 4" xfId="21311"/>
    <cellStyle name="Normal 21 4 3 3 5" xfId="21312"/>
    <cellStyle name="Normal 21 4 4" xfId="21313"/>
    <cellStyle name="Normal 21 4 4 2" xfId="21314"/>
    <cellStyle name="Normal 21 4 4 3" xfId="21315"/>
    <cellStyle name="Normal 21 4 4 3 2" xfId="21316"/>
    <cellStyle name="Normal 21 4 4 3 3" xfId="21317"/>
    <cellStyle name="Normal 21 4 4 3 4" xfId="21318"/>
    <cellStyle name="Normal 21 4 4 3 5" xfId="21319"/>
    <cellStyle name="Normal 21 4 5" xfId="21320"/>
    <cellStyle name="Normal 21 4 5 2" xfId="21321"/>
    <cellStyle name="Normal 21 4 5 3" xfId="21322"/>
    <cellStyle name="Normal 21 4 5 3 2" xfId="21323"/>
    <cellStyle name="Normal 21 4 5 3 3" xfId="21324"/>
    <cellStyle name="Normal 21 4 5 3 4" xfId="21325"/>
    <cellStyle name="Normal 21 4 5 3 5" xfId="21326"/>
    <cellStyle name="Normal 21 4 6" xfId="21327"/>
    <cellStyle name="Normal 21 4 6 2" xfId="21328"/>
    <cellStyle name="Normal 21 4 6 3" xfId="21329"/>
    <cellStyle name="Normal 21 4 6 3 2" xfId="21330"/>
    <cellStyle name="Normal 21 4 6 3 3" xfId="21331"/>
    <cellStyle name="Normal 21 4 6 3 4" xfId="21332"/>
    <cellStyle name="Normal 21 4 6 3 5" xfId="21333"/>
    <cellStyle name="Normal 21 4 7" xfId="21334"/>
    <cellStyle name="Normal 21 4 7 2" xfId="21335"/>
    <cellStyle name="Normal 21 4 7 3" xfId="21336"/>
    <cellStyle name="Normal 21 4 7 3 2" xfId="21337"/>
    <cellStyle name="Normal 21 4 7 3 3" xfId="21338"/>
    <cellStyle name="Normal 21 4 7 3 4" xfId="21339"/>
    <cellStyle name="Normal 21 4 7 3 5" xfId="21340"/>
    <cellStyle name="Normal 21 4 8" xfId="21341"/>
    <cellStyle name="Normal 21 4 8 2" xfId="21342"/>
    <cellStyle name="Normal 21 4 8 3" xfId="21343"/>
    <cellStyle name="Normal 21 4 8 3 2" xfId="21344"/>
    <cellStyle name="Normal 21 4 8 3 3" xfId="21345"/>
    <cellStyle name="Normal 21 4 8 3 4" xfId="21346"/>
    <cellStyle name="Normal 21 4 8 3 5" xfId="21347"/>
    <cellStyle name="Normal 21 4 9" xfId="21348"/>
    <cellStyle name="Normal 21 4 9 2" xfId="21349"/>
    <cellStyle name="Normal 21 4 9 3" xfId="21350"/>
    <cellStyle name="Normal 21 4 9 3 2" xfId="21351"/>
    <cellStyle name="Normal 21 4 9 3 3" xfId="21352"/>
    <cellStyle name="Normal 21 4 9 3 4" xfId="21353"/>
    <cellStyle name="Normal 21 4 9 3 5" xfId="21354"/>
    <cellStyle name="Normal 21 5" xfId="21355"/>
    <cellStyle name="Normal 21 5 10" xfId="21356"/>
    <cellStyle name="Normal 21 5 10 2" xfId="21357"/>
    <cellStyle name="Normal 21 5 10 3" xfId="21358"/>
    <cellStyle name="Normal 21 5 10 3 2" xfId="21359"/>
    <cellStyle name="Normal 21 5 10 3 3" xfId="21360"/>
    <cellStyle name="Normal 21 5 10 3 4" xfId="21361"/>
    <cellStyle name="Normal 21 5 10 3 5" xfId="21362"/>
    <cellStyle name="Normal 21 5 11" xfId="21363"/>
    <cellStyle name="Normal 21 5 11 2" xfId="21364"/>
    <cellStyle name="Normal 21 5 11 3" xfId="21365"/>
    <cellStyle name="Normal 21 5 11 3 2" xfId="21366"/>
    <cellStyle name="Normal 21 5 11 3 3" xfId="21367"/>
    <cellStyle name="Normal 21 5 11 3 4" xfId="21368"/>
    <cellStyle name="Normal 21 5 11 3 5" xfId="21369"/>
    <cellStyle name="Normal 21 5 12" xfId="21370"/>
    <cellStyle name="Normal 21 5 12 2" xfId="21371"/>
    <cellStyle name="Normal 21 5 12 3" xfId="21372"/>
    <cellStyle name="Normal 21 5 12 3 2" xfId="21373"/>
    <cellStyle name="Normal 21 5 12 3 3" xfId="21374"/>
    <cellStyle name="Normal 21 5 12 3 4" xfId="21375"/>
    <cellStyle name="Normal 21 5 12 3 5" xfId="21376"/>
    <cellStyle name="Normal 21 5 13" xfId="21377"/>
    <cellStyle name="Normal 21 5 14" xfId="21378"/>
    <cellStyle name="Normal 21 5 14 2" xfId="21379"/>
    <cellStyle name="Normal 21 5 14 3" xfId="21380"/>
    <cellStyle name="Normal 21 5 14 4" xfId="21381"/>
    <cellStyle name="Normal 21 5 14 5" xfId="21382"/>
    <cellStyle name="Normal 21 5 2" xfId="21383"/>
    <cellStyle name="Normal 21 5 2 2" xfId="21384"/>
    <cellStyle name="Normal 21 5 2 3" xfId="21385"/>
    <cellStyle name="Normal 21 5 2 3 2" xfId="21386"/>
    <cellStyle name="Normal 21 5 2 3 3" xfId="21387"/>
    <cellStyle name="Normal 21 5 2 3 4" xfId="21388"/>
    <cellStyle name="Normal 21 5 2 3 5" xfId="21389"/>
    <cellStyle name="Normal 21 5 3" xfId="21390"/>
    <cellStyle name="Normal 21 5 3 2" xfId="21391"/>
    <cellStyle name="Normal 21 5 3 3" xfId="21392"/>
    <cellStyle name="Normal 21 5 3 3 2" xfId="21393"/>
    <cellStyle name="Normal 21 5 3 3 3" xfId="21394"/>
    <cellStyle name="Normal 21 5 3 3 4" xfId="21395"/>
    <cellStyle name="Normal 21 5 3 3 5" xfId="21396"/>
    <cellStyle name="Normal 21 5 4" xfId="21397"/>
    <cellStyle name="Normal 21 5 4 2" xfId="21398"/>
    <cellStyle name="Normal 21 5 4 3" xfId="21399"/>
    <cellStyle name="Normal 21 5 4 3 2" xfId="21400"/>
    <cellStyle name="Normal 21 5 4 3 3" xfId="21401"/>
    <cellStyle name="Normal 21 5 4 3 4" xfId="21402"/>
    <cellStyle name="Normal 21 5 4 3 5" xfId="21403"/>
    <cellStyle name="Normal 21 5 5" xfId="21404"/>
    <cellStyle name="Normal 21 5 5 2" xfId="21405"/>
    <cellStyle name="Normal 21 5 5 3" xfId="21406"/>
    <cellStyle name="Normal 21 5 5 3 2" xfId="21407"/>
    <cellStyle name="Normal 21 5 5 3 3" xfId="21408"/>
    <cellStyle name="Normal 21 5 5 3 4" xfId="21409"/>
    <cellStyle name="Normal 21 5 5 3 5" xfId="21410"/>
    <cellStyle name="Normal 21 5 6" xfId="21411"/>
    <cellStyle name="Normal 21 5 6 2" xfId="21412"/>
    <cellStyle name="Normal 21 5 6 3" xfId="21413"/>
    <cellStyle name="Normal 21 5 6 3 2" xfId="21414"/>
    <cellStyle name="Normal 21 5 6 3 3" xfId="21415"/>
    <cellStyle name="Normal 21 5 6 3 4" xfId="21416"/>
    <cellStyle name="Normal 21 5 6 3 5" xfId="21417"/>
    <cellStyle name="Normal 21 5 7" xfId="21418"/>
    <cellStyle name="Normal 21 5 7 2" xfId="21419"/>
    <cellStyle name="Normal 21 5 7 3" xfId="21420"/>
    <cellStyle name="Normal 21 5 7 3 2" xfId="21421"/>
    <cellStyle name="Normal 21 5 7 3 3" xfId="21422"/>
    <cellStyle name="Normal 21 5 7 3 4" xfId="21423"/>
    <cellStyle name="Normal 21 5 7 3 5" xfId="21424"/>
    <cellStyle name="Normal 21 5 8" xfId="21425"/>
    <cellStyle name="Normal 21 5 8 2" xfId="21426"/>
    <cellStyle name="Normal 21 5 8 3" xfId="21427"/>
    <cellStyle name="Normal 21 5 8 3 2" xfId="21428"/>
    <cellStyle name="Normal 21 5 8 3 3" xfId="21429"/>
    <cellStyle name="Normal 21 5 8 3 4" xfId="21430"/>
    <cellStyle name="Normal 21 5 8 3 5" xfId="21431"/>
    <cellStyle name="Normal 21 5 9" xfId="21432"/>
    <cellStyle name="Normal 21 5 9 2" xfId="21433"/>
    <cellStyle name="Normal 21 5 9 3" xfId="21434"/>
    <cellStyle name="Normal 21 5 9 3 2" xfId="21435"/>
    <cellStyle name="Normal 21 5 9 3 3" xfId="21436"/>
    <cellStyle name="Normal 21 5 9 3 4" xfId="21437"/>
    <cellStyle name="Normal 21 5 9 3 5" xfId="21438"/>
    <cellStyle name="Normal 21 6" xfId="21439"/>
    <cellStyle name="Normal 21 6 10" xfId="21440"/>
    <cellStyle name="Normal 21 6 10 2" xfId="21441"/>
    <cellStyle name="Normal 21 6 10 3" xfId="21442"/>
    <cellStyle name="Normal 21 6 10 3 2" xfId="21443"/>
    <cellStyle name="Normal 21 6 10 3 3" xfId="21444"/>
    <cellStyle name="Normal 21 6 10 3 4" xfId="21445"/>
    <cellStyle name="Normal 21 6 10 3 5" xfId="21446"/>
    <cellStyle name="Normal 21 6 11" xfId="21447"/>
    <cellStyle name="Normal 21 6 11 2" xfId="21448"/>
    <cellStyle name="Normal 21 6 11 3" xfId="21449"/>
    <cellStyle name="Normal 21 6 11 3 2" xfId="21450"/>
    <cellStyle name="Normal 21 6 11 3 3" xfId="21451"/>
    <cellStyle name="Normal 21 6 11 3 4" xfId="21452"/>
    <cellStyle name="Normal 21 6 11 3 5" xfId="21453"/>
    <cellStyle name="Normal 21 6 12" xfId="21454"/>
    <cellStyle name="Normal 21 6 12 2" xfId="21455"/>
    <cellStyle name="Normal 21 6 12 3" xfId="21456"/>
    <cellStyle name="Normal 21 6 12 3 2" xfId="21457"/>
    <cellStyle name="Normal 21 6 12 3 3" xfId="21458"/>
    <cellStyle name="Normal 21 6 12 3 4" xfId="21459"/>
    <cellStyle name="Normal 21 6 12 3 5" xfId="21460"/>
    <cellStyle name="Normal 21 6 13" xfId="21461"/>
    <cellStyle name="Normal 21 6 14" xfId="21462"/>
    <cellStyle name="Normal 21 6 14 2" xfId="21463"/>
    <cellStyle name="Normal 21 6 14 3" xfId="21464"/>
    <cellStyle name="Normal 21 6 14 4" xfId="21465"/>
    <cellStyle name="Normal 21 6 14 5" xfId="21466"/>
    <cellStyle name="Normal 21 6 2" xfId="21467"/>
    <cellStyle name="Normal 21 6 2 2" xfId="21468"/>
    <cellStyle name="Normal 21 6 2 3" xfId="21469"/>
    <cellStyle name="Normal 21 6 2 3 2" xfId="21470"/>
    <cellStyle name="Normal 21 6 2 3 3" xfId="21471"/>
    <cellStyle name="Normal 21 6 2 3 4" xfId="21472"/>
    <cellStyle name="Normal 21 6 2 3 5" xfId="21473"/>
    <cellStyle name="Normal 21 6 3" xfId="21474"/>
    <cellStyle name="Normal 21 6 3 2" xfId="21475"/>
    <cellStyle name="Normal 21 6 3 3" xfId="21476"/>
    <cellStyle name="Normal 21 6 3 3 2" xfId="21477"/>
    <cellStyle name="Normal 21 6 3 3 3" xfId="21478"/>
    <cellStyle name="Normal 21 6 3 3 4" xfId="21479"/>
    <cellStyle name="Normal 21 6 3 3 5" xfId="21480"/>
    <cellStyle name="Normal 21 6 4" xfId="21481"/>
    <cellStyle name="Normal 21 6 4 2" xfId="21482"/>
    <cellStyle name="Normal 21 6 4 3" xfId="21483"/>
    <cellStyle name="Normal 21 6 4 3 2" xfId="21484"/>
    <cellStyle name="Normal 21 6 4 3 3" xfId="21485"/>
    <cellStyle name="Normal 21 6 4 3 4" xfId="21486"/>
    <cellStyle name="Normal 21 6 4 3 5" xfId="21487"/>
    <cellStyle name="Normal 21 6 5" xfId="21488"/>
    <cellStyle name="Normal 21 6 5 2" xfId="21489"/>
    <cellStyle name="Normal 21 6 5 3" xfId="21490"/>
    <cellStyle name="Normal 21 6 5 3 2" xfId="21491"/>
    <cellStyle name="Normal 21 6 5 3 3" xfId="21492"/>
    <cellStyle name="Normal 21 6 5 3 4" xfId="21493"/>
    <cellStyle name="Normal 21 6 5 3 5" xfId="21494"/>
    <cellStyle name="Normal 21 6 6" xfId="21495"/>
    <cellStyle name="Normal 21 6 6 2" xfId="21496"/>
    <cellStyle name="Normal 21 6 6 3" xfId="21497"/>
    <cellStyle name="Normal 21 6 6 3 2" xfId="21498"/>
    <cellStyle name="Normal 21 6 6 3 3" xfId="21499"/>
    <cellStyle name="Normal 21 6 6 3 4" xfId="21500"/>
    <cellStyle name="Normal 21 6 6 3 5" xfId="21501"/>
    <cellStyle name="Normal 21 6 7" xfId="21502"/>
    <cellStyle name="Normal 21 6 7 2" xfId="21503"/>
    <cellStyle name="Normal 21 6 7 3" xfId="21504"/>
    <cellStyle name="Normal 21 6 7 3 2" xfId="21505"/>
    <cellStyle name="Normal 21 6 7 3 3" xfId="21506"/>
    <cellStyle name="Normal 21 6 7 3 4" xfId="21507"/>
    <cellStyle name="Normal 21 6 7 3 5" xfId="21508"/>
    <cellStyle name="Normal 21 6 8" xfId="21509"/>
    <cellStyle name="Normal 21 6 8 2" xfId="21510"/>
    <cellStyle name="Normal 21 6 8 3" xfId="21511"/>
    <cellStyle name="Normal 21 6 8 3 2" xfId="21512"/>
    <cellStyle name="Normal 21 6 8 3 3" xfId="21513"/>
    <cellStyle name="Normal 21 6 8 3 4" xfId="21514"/>
    <cellStyle name="Normal 21 6 8 3 5" xfId="21515"/>
    <cellStyle name="Normal 21 6 9" xfId="21516"/>
    <cellStyle name="Normal 21 6 9 2" xfId="21517"/>
    <cellStyle name="Normal 21 6 9 3" xfId="21518"/>
    <cellStyle name="Normal 21 6 9 3 2" xfId="21519"/>
    <cellStyle name="Normal 21 6 9 3 3" xfId="21520"/>
    <cellStyle name="Normal 21 6 9 3 4" xfId="21521"/>
    <cellStyle name="Normal 21 6 9 3 5" xfId="21522"/>
    <cellStyle name="Normal 21 7" xfId="21523"/>
    <cellStyle name="Normal 21 7 2" xfId="21524"/>
    <cellStyle name="Normal 21 7 3" xfId="21525"/>
    <cellStyle name="Normal 21 7 3 2" xfId="21526"/>
    <cellStyle name="Normal 21 7 3 3" xfId="21527"/>
    <cellStyle name="Normal 21 7 3 4" xfId="21528"/>
    <cellStyle name="Normal 21 7 3 5" xfId="21529"/>
    <cellStyle name="Normal 21 8" xfId="21530"/>
    <cellStyle name="Normal 21 8 2" xfId="21531"/>
    <cellStyle name="Normal 21 8 3" xfId="21532"/>
    <cellStyle name="Normal 21 8 3 2" xfId="21533"/>
    <cellStyle name="Normal 21 8 3 3" xfId="21534"/>
    <cellStyle name="Normal 21 8 3 4" xfId="21535"/>
    <cellStyle name="Normal 21 8 3 5" xfId="21536"/>
    <cellStyle name="Normal 21 9" xfId="21537"/>
    <cellStyle name="Normal 21 9 2" xfId="21538"/>
    <cellStyle name="Normal 21 9 3" xfId="21539"/>
    <cellStyle name="Normal 21 9 3 2" xfId="21540"/>
    <cellStyle name="Normal 21 9 3 3" xfId="21541"/>
    <cellStyle name="Normal 21 9 3 4" xfId="21542"/>
    <cellStyle name="Normal 21 9 3 5" xfId="21543"/>
    <cellStyle name="Normal 22" xfId="21544"/>
    <cellStyle name="Normal 22 10" xfId="21545"/>
    <cellStyle name="Normal 22 10 2" xfId="21546"/>
    <cellStyle name="Normal 22 10 3" xfId="21547"/>
    <cellStyle name="Normal 22 10 3 2" xfId="21548"/>
    <cellStyle name="Normal 22 10 3 3" xfId="21549"/>
    <cellStyle name="Normal 22 10 3 4" xfId="21550"/>
    <cellStyle name="Normal 22 10 3 5" xfId="21551"/>
    <cellStyle name="Normal 22 11" xfId="21552"/>
    <cellStyle name="Normal 22 11 2" xfId="21553"/>
    <cellStyle name="Normal 22 11 3" xfId="21554"/>
    <cellStyle name="Normal 22 11 3 2" xfId="21555"/>
    <cellStyle name="Normal 22 11 3 3" xfId="21556"/>
    <cellStyle name="Normal 22 11 3 4" xfId="21557"/>
    <cellStyle name="Normal 22 11 3 5" xfId="21558"/>
    <cellStyle name="Normal 22 12" xfId="21559"/>
    <cellStyle name="Normal 22 12 2" xfId="21560"/>
    <cellStyle name="Normal 22 12 3" xfId="21561"/>
    <cellStyle name="Normal 22 12 3 2" xfId="21562"/>
    <cellStyle name="Normal 22 12 3 3" xfId="21563"/>
    <cellStyle name="Normal 22 12 3 4" xfId="21564"/>
    <cellStyle name="Normal 22 12 3 5" xfId="21565"/>
    <cellStyle name="Normal 22 13" xfId="21566"/>
    <cellStyle name="Normal 22 13 2" xfId="21567"/>
    <cellStyle name="Normal 22 13 3" xfId="21568"/>
    <cellStyle name="Normal 22 13 3 2" xfId="21569"/>
    <cellStyle name="Normal 22 13 3 3" xfId="21570"/>
    <cellStyle name="Normal 22 13 3 4" xfId="21571"/>
    <cellStyle name="Normal 22 13 3 5" xfId="21572"/>
    <cellStyle name="Normal 22 14" xfId="21573"/>
    <cellStyle name="Normal 22 14 2" xfId="21574"/>
    <cellStyle name="Normal 22 14 3" xfId="21575"/>
    <cellStyle name="Normal 22 14 3 2" xfId="21576"/>
    <cellStyle name="Normal 22 14 3 3" xfId="21577"/>
    <cellStyle name="Normal 22 14 3 4" xfId="21578"/>
    <cellStyle name="Normal 22 14 3 5" xfId="21579"/>
    <cellStyle name="Normal 22 15" xfId="21580"/>
    <cellStyle name="Normal 22 15 2" xfId="21581"/>
    <cellStyle name="Normal 22 15 3" xfId="21582"/>
    <cellStyle name="Normal 22 15 3 2" xfId="21583"/>
    <cellStyle name="Normal 22 15 3 3" xfId="21584"/>
    <cellStyle name="Normal 22 15 3 4" xfId="21585"/>
    <cellStyle name="Normal 22 15 3 5" xfId="21586"/>
    <cellStyle name="Normal 22 16" xfId="21587"/>
    <cellStyle name="Normal 22 16 2" xfId="21588"/>
    <cellStyle name="Normal 22 16 3" xfId="21589"/>
    <cellStyle name="Normal 22 16 3 2" xfId="21590"/>
    <cellStyle name="Normal 22 16 3 3" xfId="21591"/>
    <cellStyle name="Normal 22 16 3 4" xfId="21592"/>
    <cellStyle name="Normal 22 16 3 5" xfId="21593"/>
    <cellStyle name="Normal 22 17" xfId="21594"/>
    <cellStyle name="Normal 22 17 2" xfId="21595"/>
    <cellStyle name="Normal 22 17 3" xfId="21596"/>
    <cellStyle name="Normal 22 17 3 2" xfId="21597"/>
    <cellStyle name="Normal 22 17 3 3" xfId="21598"/>
    <cellStyle name="Normal 22 17 3 4" xfId="21599"/>
    <cellStyle name="Normal 22 17 3 5" xfId="21600"/>
    <cellStyle name="Normal 22 18" xfId="21601"/>
    <cellStyle name="Normal 22 18 2" xfId="21602"/>
    <cellStyle name="Normal 22 18 3" xfId="21603"/>
    <cellStyle name="Normal 22 18 3 2" xfId="21604"/>
    <cellStyle name="Normal 22 18 3 3" xfId="21605"/>
    <cellStyle name="Normal 22 18 3 4" xfId="21606"/>
    <cellStyle name="Normal 22 18 3 5" xfId="21607"/>
    <cellStyle name="Normal 22 19" xfId="21608"/>
    <cellStyle name="Normal 22 19 2" xfId="21609"/>
    <cellStyle name="Normal 22 19 3" xfId="21610"/>
    <cellStyle name="Normal 22 19 3 2" xfId="21611"/>
    <cellStyle name="Normal 22 19 3 3" xfId="21612"/>
    <cellStyle name="Normal 22 19 3 4" xfId="21613"/>
    <cellStyle name="Normal 22 19 3 5" xfId="21614"/>
    <cellStyle name="Normal 22 2" xfId="21615"/>
    <cellStyle name="Normal 22 2 2" xfId="21616"/>
    <cellStyle name="Normal 22 2 3" xfId="21617"/>
    <cellStyle name="Normal 22 2 3 2" xfId="21618"/>
    <cellStyle name="Normal 22 2 3 3" xfId="21619"/>
    <cellStyle name="Normal 22 2 3 4" xfId="21620"/>
    <cellStyle name="Normal 22 2 3 5" xfId="21621"/>
    <cellStyle name="Normal 22 20" xfId="21622"/>
    <cellStyle name="Normal 22 20 2" xfId="21623"/>
    <cellStyle name="Normal 22 20 3" xfId="21624"/>
    <cellStyle name="Normal 22 20 3 2" xfId="21625"/>
    <cellStyle name="Normal 22 20 3 3" xfId="21626"/>
    <cellStyle name="Normal 22 20 3 4" xfId="21627"/>
    <cellStyle name="Normal 22 20 3 5" xfId="21628"/>
    <cellStyle name="Normal 22 21" xfId="21629"/>
    <cellStyle name="Normal 22 21 2" xfId="21630"/>
    <cellStyle name="Normal 22 21 3" xfId="21631"/>
    <cellStyle name="Normal 22 21 3 2" xfId="21632"/>
    <cellStyle name="Normal 22 21 3 3" xfId="21633"/>
    <cellStyle name="Normal 22 21 3 4" xfId="21634"/>
    <cellStyle name="Normal 22 21 3 5" xfId="21635"/>
    <cellStyle name="Normal 22 22" xfId="21636"/>
    <cellStyle name="Normal 22 23" xfId="21637"/>
    <cellStyle name="Normal 22 23 2" xfId="21638"/>
    <cellStyle name="Normal 22 23 3" xfId="21639"/>
    <cellStyle name="Normal 22 23 4" xfId="21640"/>
    <cellStyle name="Normal 22 23 5" xfId="21641"/>
    <cellStyle name="Normal 22 3" xfId="21642"/>
    <cellStyle name="Normal 22 3 2" xfId="21643"/>
    <cellStyle name="Normal 22 3 3" xfId="21644"/>
    <cellStyle name="Normal 22 3 3 2" xfId="21645"/>
    <cellStyle name="Normal 22 3 3 3" xfId="21646"/>
    <cellStyle name="Normal 22 3 3 4" xfId="21647"/>
    <cellStyle name="Normal 22 3 3 5" xfId="21648"/>
    <cellStyle name="Normal 22 4" xfId="21649"/>
    <cellStyle name="Normal 22 4 2" xfId="21650"/>
    <cellStyle name="Normal 22 4 3" xfId="21651"/>
    <cellStyle name="Normal 22 4 3 2" xfId="21652"/>
    <cellStyle name="Normal 22 4 3 3" xfId="21653"/>
    <cellStyle name="Normal 22 4 3 4" xfId="21654"/>
    <cellStyle name="Normal 22 4 3 5" xfId="21655"/>
    <cellStyle name="Normal 22 5" xfId="21656"/>
    <cellStyle name="Normal 22 5 2" xfId="21657"/>
    <cellStyle name="Normal 22 5 3" xfId="21658"/>
    <cellStyle name="Normal 22 5 3 2" xfId="21659"/>
    <cellStyle name="Normal 22 5 3 3" xfId="21660"/>
    <cellStyle name="Normal 22 5 3 4" xfId="21661"/>
    <cellStyle name="Normal 22 5 3 5" xfId="21662"/>
    <cellStyle name="Normal 22 6" xfId="21663"/>
    <cellStyle name="Normal 22 6 2" xfId="21664"/>
    <cellStyle name="Normal 22 6 3" xfId="21665"/>
    <cellStyle name="Normal 22 6 3 2" xfId="21666"/>
    <cellStyle name="Normal 22 6 3 3" xfId="21667"/>
    <cellStyle name="Normal 22 6 3 4" xfId="21668"/>
    <cellStyle name="Normal 22 6 3 5" xfId="21669"/>
    <cellStyle name="Normal 22 7" xfId="21670"/>
    <cellStyle name="Normal 22 7 2" xfId="21671"/>
    <cellStyle name="Normal 22 7 3" xfId="21672"/>
    <cellStyle name="Normal 22 7 3 2" xfId="21673"/>
    <cellStyle name="Normal 22 7 3 3" xfId="21674"/>
    <cellStyle name="Normal 22 7 3 4" xfId="21675"/>
    <cellStyle name="Normal 22 7 3 5" xfId="21676"/>
    <cellStyle name="Normal 22 8" xfId="21677"/>
    <cellStyle name="Normal 22 8 2" xfId="21678"/>
    <cellStyle name="Normal 22 8 3" xfId="21679"/>
    <cellStyle name="Normal 22 8 3 2" xfId="21680"/>
    <cellStyle name="Normal 22 8 3 3" xfId="21681"/>
    <cellStyle name="Normal 22 8 3 4" xfId="21682"/>
    <cellStyle name="Normal 22 8 3 5" xfId="21683"/>
    <cellStyle name="Normal 22 9" xfId="21684"/>
    <cellStyle name="Normal 22 9 2" xfId="21685"/>
    <cellStyle name="Normal 22 9 3" xfId="21686"/>
    <cellStyle name="Normal 22 9 3 2" xfId="21687"/>
    <cellStyle name="Normal 22 9 3 3" xfId="21688"/>
    <cellStyle name="Normal 22 9 3 4" xfId="21689"/>
    <cellStyle name="Normal 22 9 3 5" xfId="21690"/>
    <cellStyle name="Normal 23" xfId="21691"/>
    <cellStyle name="Normal 23 10" xfId="21692"/>
    <cellStyle name="Normal 23 10 2" xfId="21693"/>
    <cellStyle name="Normal 23 10 3" xfId="21694"/>
    <cellStyle name="Normal 23 10 3 2" xfId="21695"/>
    <cellStyle name="Normal 23 10 3 3" xfId="21696"/>
    <cellStyle name="Normal 23 10 3 4" xfId="21697"/>
    <cellStyle name="Normal 23 10 3 5" xfId="21698"/>
    <cellStyle name="Normal 23 11" xfId="21699"/>
    <cellStyle name="Normal 23 11 2" xfId="21700"/>
    <cellStyle name="Normal 23 11 3" xfId="21701"/>
    <cellStyle name="Normal 23 11 3 2" xfId="21702"/>
    <cellStyle name="Normal 23 11 3 3" xfId="21703"/>
    <cellStyle name="Normal 23 11 3 4" xfId="21704"/>
    <cellStyle name="Normal 23 11 3 5" xfId="21705"/>
    <cellStyle name="Normal 23 12" xfId="21706"/>
    <cellStyle name="Normal 23 12 2" xfId="21707"/>
    <cellStyle name="Normal 23 12 3" xfId="21708"/>
    <cellStyle name="Normal 23 12 3 2" xfId="21709"/>
    <cellStyle name="Normal 23 12 3 3" xfId="21710"/>
    <cellStyle name="Normal 23 12 3 4" xfId="21711"/>
    <cellStyle name="Normal 23 12 3 5" xfId="21712"/>
    <cellStyle name="Normal 23 13" xfId="21713"/>
    <cellStyle name="Normal 23 14" xfId="21714"/>
    <cellStyle name="Normal 23 14 2" xfId="21715"/>
    <cellStyle name="Normal 23 14 3" xfId="21716"/>
    <cellStyle name="Normal 23 14 4" xfId="21717"/>
    <cellStyle name="Normal 23 14 5" xfId="21718"/>
    <cellStyle name="Normal 23 2" xfId="21719"/>
    <cellStyle name="Normal 23 2 2" xfId="21720"/>
    <cellStyle name="Normal 23 2 3" xfId="21721"/>
    <cellStyle name="Normal 23 2 3 2" xfId="21722"/>
    <cellStyle name="Normal 23 2 3 3" xfId="21723"/>
    <cellStyle name="Normal 23 2 3 4" xfId="21724"/>
    <cellStyle name="Normal 23 2 3 5" xfId="21725"/>
    <cellStyle name="Normal 23 3" xfId="21726"/>
    <cellStyle name="Normal 23 3 2" xfId="21727"/>
    <cellStyle name="Normal 23 3 3" xfId="21728"/>
    <cellStyle name="Normal 23 3 3 2" xfId="21729"/>
    <cellStyle name="Normal 23 3 3 3" xfId="21730"/>
    <cellStyle name="Normal 23 3 3 4" xfId="21731"/>
    <cellStyle name="Normal 23 3 3 5" xfId="21732"/>
    <cellStyle name="Normal 23 4" xfId="21733"/>
    <cellStyle name="Normal 23 4 2" xfId="21734"/>
    <cellStyle name="Normal 23 4 3" xfId="21735"/>
    <cellStyle name="Normal 23 4 3 2" xfId="21736"/>
    <cellStyle name="Normal 23 4 3 3" xfId="21737"/>
    <cellStyle name="Normal 23 4 3 4" xfId="21738"/>
    <cellStyle name="Normal 23 4 3 5" xfId="21739"/>
    <cellStyle name="Normal 23 5" xfId="21740"/>
    <cellStyle name="Normal 23 5 2" xfId="21741"/>
    <cellStyle name="Normal 23 5 3" xfId="21742"/>
    <cellStyle name="Normal 23 5 3 2" xfId="21743"/>
    <cellStyle name="Normal 23 5 3 3" xfId="21744"/>
    <cellStyle name="Normal 23 5 3 4" xfId="21745"/>
    <cellStyle name="Normal 23 5 3 5" xfId="21746"/>
    <cellStyle name="Normal 23 6" xfId="21747"/>
    <cellStyle name="Normal 23 6 2" xfId="21748"/>
    <cellStyle name="Normal 23 6 3" xfId="21749"/>
    <cellStyle name="Normal 23 6 3 2" xfId="21750"/>
    <cellStyle name="Normal 23 6 3 3" xfId="21751"/>
    <cellStyle name="Normal 23 6 3 4" xfId="21752"/>
    <cellStyle name="Normal 23 6 3 5" xfId="21753"/>
    <cellStyle name="Normal 23 7" xfId="21754"/>
    <cellStyle name="Normal 23 7 2" xfId="21755"/>
    <cellStyle name="Normal 23 7 3" xfId="21756"/>
    <cellStyle name="Normal 23 7 3 2" xfId="21757"/>
    <cellStyle name="Normal 23 7 3 3" xfId="21758"/>
    <cellStyle name="Normal 23 7 3 4" xfId="21759"/>
    <cellStyle name="Normal 23 7 3 5" xfId="21760"/>
    <cellStyle name="Normal 23 8" xfId="21761"/>
    <cellStyle name="Normal 23 8 2" xfId="21762"/>
    <cellStyle name="Normal 23 8 3" xfId="21763"/>
    <cellStyle name="Normal 23 8 3 2" xfId="21764"/>
    <cellStyle name="Normal 23 8 3 3" xfId="21765"/>
    <cellStyle name="Normal 23 8 3 4" xfId="21766"/>
    <cellStyle name="Normal 23 8 3 5" xfId="21767"/>
    <cellStyle name="Normal 23 9" xfId="21768"/>
    <cellStyle name="Normal 23 9 2" xfId="21769"/>
    <cellStyle name="Normal 23 9 3" xfId="21770"/>
    <cellStyle name="Normal 23 9 3 2" xfId="21771"/>
    <cellStyle name="Normal 23 9 3 3" xfId="21772"/>
    <cellStyle name="Normal 23 9 3 4" xfId="21773"/>
    <cellStyle name="Normal 23 9 3 5" xfId="21774"/>
    <cellStyle name="Normal 24" xfId="21775"/>
    <cellStyle name="Normal 24 10" xfId="21776"/>
    <cellStyle name="Normal 24 10 2" xfId="21777"/>
    <cellStyle name="Normal 24 10 3" xfId="21778"/>
    <cellStyle name="Normal 24 10 3 2" xfId="21779"/>
    <cellStyle name="Normal 24 10 3 3" xfId="21780"/>
    <cellStyle name="Normal 24 10 3 4" xfId="21781"/>
    <cellStyle name="Normal 24 10 3 5" xfId="21782"/>
    <cellStyle name="Normal 24 11" xfId="21783"/>
    <cellStyle name="Normal 24 11 2" xfId="21784"/>
    <cellStyle name="Normal 24 11 3" xfId="21785"/>
    <cellStyle name="Normal 24 11 3 2" xfId="21786"/>
    <cellStyle name="Normal 24 11 3 3" xfId="21787"/>
    <cellStyle name="Normal 24 11 3 4" xfId="21788"/>
    <cellStyle name="Normal 24 11 3 5" xfId="21789"/>
    <cellStyle name="Normal 24 12" xfId="21790"/>
    <cellStyle name="Normal 24 12 2" xfId="21791"/>
    <cellStyle name="Normal 24 12 3" xfId="21792"/>
    <cellStyle name="Normal 24 12 3 2" xfId="21793"/>
    <cellStyle name="Normal 24 12 3 3" xfId="21794"/>
    <cellStyle name="Normal 24 12 3 4" xfId="21795"/>
    <cellStyle name="Normal 24 12 3 5" xfId="21796"/>
    <cellStyle name="Normal 24 13" xfId="21797"/>
    <cellStyle name="Normal 24 14" xfId="21798"/>
    <cellStyle name="Normal 24 14 2" xfId="21799"/>
    <cellStyle name="Normal 24 14 3" xfId="21800"/>
    <cellStyle name="Normal 24 14 4" xfId="21801"/>
    <cellStyle name="Normal 24 14 5" xfId="21802"/>
    <cellStyle name="Normal 24 2" xfId="21803"/>
    <cellStyle name="Normal 24 2 2" xfId="21804"/>
    <cellStyle name="Normal 24 2 3" xfId="21805"/>
    <cellStyle name="Normal 24 2 3 2" xfId="21806"/>
    <cellStyle name="Normal 24 2 3 3" xfId="21807"/>
    <cellStyle name="Normal 24 2 3 4" xfId="21808"/>
    <cellStyle name="Normal 24 2 3 5" xfId="21809"/>
    <cellStyle name="Normal 24 3" xfId="21810"/>
    <cellStyle name="Normal 24 3 2" xfId="21811"/>
    <cellStyle name="Normal 24 3 3" xfId="21812"/>
    <cellStyle name="Normal 24 3 3 2" xfId="21813"/>
    <cellStyle name="Normal 24 3 3 3" xfId="21814"/>
    <cellStyle name="Normal 24 3 3 4" xfId="21815"/>
    <cellStyle name="Normal 24 3 3 5" xfId="21816"/>
    <cellStyle name="Normal 24 4" xfId="21817"/>
    <cellStyle name="Normal 24 4 2" xfId="21818"/>
    <cellStyle name="Normal 24 4 3" xfId="21819"/>
    <cellStyle name="Normal 24 4 3 2" xfId="21820"/>
    <cellStyle name="Normal 24 4 3 3" xfId="21821"/>
    <cellStyle name="Normal 24 4 3 4" xfId="21822"/>
    <cellStyle name="Normal 24 4 3 5" xfId="21823"/>
    <cellStyle name="Normal 24 5" xfId="21824"/>
    <cellStyle name="Normal 24 5 2" xfId="21825"/>
    <cellStyle name="Normal 24 5 3" xfId="21826"/>
    <cellStyle name="Normal 24 5 3 2" xfId="21827"/>
    <cellStyle name="Normal 24 5 3 3" xfId="21828"/>
    <cellStyle name="Normal 24 5 3 4" xfId="21829"/>
    <cellStyle name="Normal 24 5 3 5" xfId="21830"/>
    <cellStyle name="Normal 24 6" xfId="21831"/>
    <cellStyle name="Normal 24 6 2" xfId="21832"/>
    <cellStyle name="Normal 24 6 3" xfId="21833"/>
    <cellStyle name="Normal 24 6 3 2" xfId="21834"/>
    <cellStyle name="Normal 24 6 3 3" xfId="21835"/>
    <cellStyle name="Normal 24 6 3 4" xfId="21836"/>
    <cellStyle name="Normal 24 6 3 5" xfId="21837"/>
    <cellStyle name="Normal 24 7" xfId="21838"/>
    <cellStyle name="Normal 24 7 2" xfId="21839"/>
    <cellStyle name="Normal 24 7 3" xfId="21840"/>
    <cellStyle name="Normal 24 7 3 2" xfId="21841"/>
    <cellStyle name="Normal 24 7 3 3" xfId="21842"/>
    <cellStyle name="Normal 24 7 3 4" xfId="21843"/>
    <cellStyle name="Normal 24 7 3 5" xfId="21844"/>
    <cellStyle name="Normal 24 8" xfId="21845"/>
    <cellStyle name="Normal 24 8 2" xfId="21846"/>
    <cellStyle name="Normal 24 8 3" xfId="21847"/>
    <cellStyle name="Normal 24 8 3 2" xfId="21848"/>
    <cellStyle name="Normal 24 8 3 3" xfId="21849"/>
    <cellStyle name="Normal 24 8 3 4" xfId="21850"/>
    <cellStyle name="Normal 24 8 3 5" xfId="21851"/>
    <cellStyle name="Normal 24 9" xfId="21852"/>
    <cellStyle name="Normal 24 9 2" xfId="21853"/>
    <cellStyle name="Normal 24 9 3" xfId="21854"/>
    <cellStyle name="Normal 24 9 3 2" xfId="21855"/>
    <cellStyle name="Normal 24 9 3 3" xfId="21856"/>
    <cellStyle name="Normal 24 9 3 4" xfId="21857"/>
    <cellStyle name="Normal 24 9 3 5" xfId="21858"/>
    <cellStyle name="Normal 25" xfId="21859"/>
    <cellStyle name="Normal 25 10" xfId="21860"/>
    <cellStyle name="Normal 25 10 2" xfId="21861"/>
    <cellStyle name="Normal 25 10 3" xfId="21862"/>
    <cellStyle name="Normal 25 10 3 2" xfId="21863"/>
    <cellStyle name="Normal 25 10 3 3" xfId="21864"/>
    <cellStyle name="Normal 25 10 3 4" xfId="21865"/>
    <cellStyle name="Normal 25 10 3 5" xfId="21866"/>
    <cellStyle name="Normal 25 11" xfId="21867"/>
    <cellStyle name="Normal 25 11 2" xfId="21868"/>
    <cellStyle name="Normal 25 11 3" xfId="21869"/>
    <cellStyle name="Normal 25 11 3 2" xfId="21870"/>
    <cellStyle name="Normal 25 11 3 3" xfId="21871"/>
    <cellStyle name="Normal 25 11 3 4" xfId="21872"/>
    <cellStyle name="Normal 25 11 3 5" xfId="21873"/>
    <cellStyle name="Normal 25 12" xfId="21874"/>
    <cellStyle name="Normal 25 12 2" xfId="21875"/>
    <cellStyle name="Normal 25 12 3" xfId="21876"/>
    <cellStyle name="Normal 25 12 3 2" xfId="21877"/>
    <cellStyle name="Normal 25 12 3 3" xfId="21878"/>
    <cellStyle name="Normal 25 12 3 4" xfId="21879"/>
    <cellStyle name="Normal 25 12 3 5" xfId="21880"/>
    <cellStyle name="Normal 25 13" xfId="21881"/>
    <cellStyle name="Normal 25 14" xfId="21882"/>
    <cellStyle name="Normal 25 14 2" xfId="21883"/>
    <cellStyle name="Normal 25 14 3" xfId="21884"/>
    <cellStyle name="Normal 25 14 4" xfId="21885"/>
    <cellStyle name="Normal 25 14 5" xfId="21886"/>
    <cellStyle name="Normal 25 2" xfId="21887"/>
    <cellStyle name="Normal 25 2 2" xfId="21888"/>
    <cellStyle name="Normal 25 2 3" xfId="21889"/>
    <cellStyle name="Normal 25 2 3 2" xfId="21890"/>
    <cellStyle name="Normal 25 2 3 3" xfId="21891"/>
    <cellStyle name="Normal 25 2 3 4" xfId="21892"/>
    <cellStyle name="Normal 25 2 3 5" xfId="21893"/>
    <cellStyle name="Normal 25 3" xfId="21894"/>
    <cellStyle name="Normal 25 3 2" xfId="21895"/>
    <cellStyle name="Normal 25 3 3" xfId="21896"/>
    <cellStyle name="Normal 25 3 3 2" xfId="21897"/>
    <cellStyle name="Normal 25 3 3 3" xfId="21898"/>
    <cellStyle name="Normal 25 3 3 4" xfId="21899"/>
    <cellStyle name="Normal 25 3 3 5" xfId="21900"/>
    <cellStyle name="Normal 25 4" xfId="21901"/>
    <cellStyle name="Normal 25 4 2" xfId="21902"/>
    <cellStyle name="Normal 25 4 3" xfId="21903"/>
    <cellStyle name="Normal 25 4 3 2" xfId="21904"/>
    <cellStyle name="Normal 25 4 3 3" xfId="21905"/>
    <cellStyle name="Normal 25 4 3 4" xfId="21906"/>
    <cellStyle name="Normal 25 4 3 5" xfId="21907"/>
    <cellStyle name="Normal 25 5" xfId="21908"/>
    <cellStyle name="Normal 25 5 2" xfId="21909"/>
    <cellStyle name="Normal 25 5 3" xfId="21910"/>
    <cellStyle name="Normal 25 5 3 2" xfId="21911"/>
    <cellStyle name="Normal 25 5 3 3" xfId="21912"/>
    <cellStyle name="Normal 25 5 3 4" xfId="21913"/>
    <cellStyle name="Normal 25 5 3 5" xfId="21914"/>
    <cellStyle name="Normal 25 6" xfId="21915"/>
    <cellStyle name="Normal 25 6 2" xfId="21916"/>
    <cellStyle name="Normal 25 6 3" xfId="21917"/>
    <cellStyle name="Normal 25 6 3 2" xfId="21918"/>
    <cellStyle name="Normal 25 6 3 3" xfId="21919"/>
    <cellStyle name="Normal 25 6 3 4" xfId="21920"/>
    <cellStyle name="Normal 25 6 3 5" xfId="21921"/>
    <cellStyle name="Normal 25 7" xfId="21922"/>
    <cellStyle name="Normal 25 7 2" xfId="21923"/>
    <cellStyle name="Normal 25 7 3" xfId="21924"/>
    <cellStyle name="Normal 25 7 3 2" xfId="21925"/>
    <cellStyle name="Normal 25 7 3 3" xfId="21926"/>
    <cellStyle name="Normal 25 7 3 4" xfId="21927"/>
    <cellStyle name="Normal 25 7 3 5" xfId="21928"/>
    <cellStyle name="Normal 25 8" xfId="21929"/>
    <cellStyle name="Normal 25 8 2" xfId="21930"/>
    <cellStyle name="Normal 25 8 3" xfId="21931"/>
    <cellStyle name="Normal 25 8 3 2" xfId="21932"/>
    <cellStyle name="Normal 25 8 3 3" xfId="21933"/>
    <cellStyle name="Normal 25 8 3 4" xfId="21934"/>
    <cellStyle name="Normal 25 8 3 5" xfId="21935"/>
    <cellStyle name="Normal 25 9" xfId="21936"/>
    <cellStyle name="Normal 25 9 2" xfId="21937"/>
    <cellStyle name="Normal 25 9 3" xfId="21938"/>
    <cellStyle name="Normal 25 9 3 2" xfId="21939"/>
    <cellStyle name="Normal 25 9 3 3" xfId="21940"/>
    <cellStyle name="Normal 25 9 3 4" xfId="21941"/>
    <cellStyle name="Normal 25 9 3 5" xfId="21942"/>
    <cellStyle name="Normal 26" xfId="21943"/>
    <cellStyle name="Normal 26 10" xfId="21944"/>
    <cellStyle name="Normal 26 10 2" xfId="21945"/>
    <cellStyle name="Normal 26 10 3" xfId="21946"/>
    <cellStyle name="Normal 26 10 3 2" xfId="21947"/>
    <cellStyle name="Normal 26 10 3 3" xfId="21948"/>
    <cellStyle name="Normal 26 10 3 4" xfId="21949"/>
    <cellStyle name="Normal 26 10 3 5" xfId="21950"/>
    <cellStyle name="Normal 26 11" xfId="21951"/>
    <cellStyle name="Normal 26 11 2" xfId="21952"/>
    <cellStyle name="Normal 26 11 3" xfId="21953"/>
    <cellStyle name="Normal 26 11 3 2" xfId="21954"/>
    <cellStyle name="Normal 26 11 3 3" xfId="21955"/>
    <cellStyle name="Normal 26 11 3 4" xfId="21956"/>
    <cellStyle name="Normal 26 11 3 5" xfId="21957"/>
    <cellStyle name="Normal 26 12" xfId="21958"/>
    <cellStyle name="Normal 26 12 2" xfId="21959"/>
    <cellStyle name="Normal 26 12 3" xfId="21960"/>
    <cellStyle name="Normal 26 12 3 2" xfId="21961"/>
    <cellStyle name="Normal 26 12 3 3" xfId="21962"/>
    <cellStyle name="Normal 26 12 3 4" xfId="21963"/>
    <cellStyle name="Normal 26 12 3 5" xfId="21964"/>
    <cellStyle name="Normal 26 13" xfId="21965"/>
    <cellStyle name="Normal 26 13 2" xfId="21966"/>
    <cellStyle name="Normal 26 13 3" xfId="21967"/>
    <cellStyle name="Normal 26 13 3 2" xfId="21968"/>
    <cellStyle name="Normal 26 13 3 3" xfId="21969"/>
    <cellStyle name="Normal 26 13 3 4" xfId="21970"/>
    <cellStyle name="Normal 26 13 3 5" xfId="21971"/>
    <cellStyle name="Normal 26 14" xfId="21972"/>
    <cellStyle name="Normal 26 14 2" xfId="21973"/>
    <cellStyle name="Normal 26 14 3" xfId="21974"/>
    <cellStyle name="Normal 26 14 3 2" xfId="21975"/>
    <cellStyle name="Normal 26 14 3 3" xfId="21976"/>
    <cellStyle name="Normal 26 14 3 4" xfId="21977"/>
    <cellStyle name="Normal 26 14 3 5" xfId="21978"/>
    <cellStyle name="Normal 26 15" xfId="21979"/>
    <cellStyle name="Normal 26 15 2" xfId="21980"/>
    <cellStyle name="Normal 26 15 3" xfId="21981"/>
    <cellStyle name="Normal 26 15 3 2" xfId="21982"/>
    <cellStyle name="Normal 26 15 3 3" xfId="21983"/>
    <cellStyle name="Normal 26 15 3 4" xfId="21984"/>
    <cellStyle name="Normal 26 15 3 5" xfId="21985"/>
    <cellStyle name="Normal 26 16" xfId="21986"/>
    <cellStyle name="Normal 26 16 2" xfId="21987"/>
    <cellStyle name="Normal 26 16 3" xfId="21988"/>
    <cellStyle name="Normal 26 16 3 2" xfId="21989"/>
    <cellStyle name="Normal 26 16 3 3" xfId="21990"/>
    <cellStyle name="Normal 26 16 3 4" xfId="21991"/>
    <cellStyle name="Normal 26 16 3 5" xfId="21992"/>
    <cellStyle name="Normal 26 17" xfId="21993"/>
    <cellStyle name="Normal 26 17 2" xfId="21994"/>
    <cellStyle name="Normal 26 17 3" xfId="21995"/>
    <cellStyle name="Normal 26 17 3 2" xfId="21996"/>
    <cellStyle name="Normal 26 17 3 3" xfId="21997"/>
    <cellStyle name="Normal 26 17 3 4" xfId="21998"/>
    <cellStyle name="Normal 26 17 3 5" xfId="21999"/>
    <cellStyle name="Normal 26 18" xfId="22000"/>
    <cellStyle name="Normal 26 18 2" xfId="22001"/>
    <cellStyle name="Normal 26 18 3" xfId="22002"/>
    <cellStyle name="Normal 26 18 3 2" xfId="22003"/>
    <cellStyle name="Normal 26 18 3 3" xfId="22004"/>
    <cellStyle name="Normal 26 18 3 4" xfId="22005"/>
    <cellStyle name="Normal 26 18 3 5" xfId="22006"/>
    <cellStyle name="Normal 26 19" xfId="22007"/>
    <cellStyle name="Normal 26 19 2" xfId="22008"/>
    <cellStyle name="Normal 26 19 3" xfId="22009"/>
    <cellStyle name="Normal 26 19 3 2" xfId="22010"/>
    <cellStyle name="Normal 26 19 3 3" xfId="22011"/>
    <cellStyle name="Normal 26 19 3 4" xfId="22012"/>
    <cellStyle name="Normal 26 19 3 5" xfId="22013"/>
    <cellStyle name="Normal 26 2" xfId="22014"/>
    <cellStyle name="Normal 26 2 2" xfId="22015"/>
    <cellStyle name="Normal 26 2 3" xfId="22016"/>
    <cellStyle name="Normal 26 2 3 2" xfId="22017"/>
    <cellStyle name="Normal 26 2 3 3" xfId="22018"/>
    <cellStyle name="Normal 26 2 3 4" xfId="22019"/>
    <cellStyle name="Normal 26 2 3 5" xfId="22020"/>
    <cellStyle name="Normal 26 20" xfId="22021"/>
    <cellStyle name="Normal 26 20 2" xfId="22022"/>
    <cellStyle name="Normal 26 20 3" xfId="22023"/>
    <cellStyle name="Normal 26 20 3 2" xfId="22024"/>
    <cellStyle name="Normal 26 20 3 3" xfId="22025"/>
    <cellStyle name="Normal 26 20 3 4" xfId="22026"/>
    <cellStyle name="Normal 26 20 3 5" xfId="22027"/>
    <cellStyle name="Normal 26 21" xfId="22028"/>
    <cellStyle name="Normal 26 21 2" xfId="22029"/>
    <cellStyle name="Normal 26 21 3" xfId="22030"/>
    <cellStyle name="Normal 26 21 3 2" xfId="22031"/>
    <cellStyle name="Normal 26 21 3 3" xfId="22032"/>
    <cellStyle name="Normal 26 21 3 4" xfId="22033"/>
    <cellStyle name="Normal 26 21 3 5" xfId="22034"/>
    <cellStyle name="Normal 26 22" xfId="22035"/>
    <cellStyle name="Normal 26 23" xfId="22036"/>
    <cellStyle name="Normal 26 23 2" xfId="22037"/>
    <cellStyle name="Normal 26 23 3" xfId="22038"/>
    <cellStyle name="Normal 26 23 4" xfId="22039"/>
    <cellStyle name="Normal 26 23 5" xfId="22040"/>
    <cellStyle name="Normal 26 3" xfId="22041"/>
    <cellStyle name="Normal 26 3 2" xfId="22042"/>
    <cellStyle name="Normal 26 3 3" xfId="22043"/>
    <cellStyle name="Normal 26 3 3 2" xfId="22044"/>
    <cellStyle name="Normal 26 3 3 3" xfId="22045"/>
    <cellStyle name="Normal 26 3 3 4" xfId="22046"/>
    <cellStyle name="Normal 26 3 3 5" xfId="22047"/>
    <cellStyle name="Normal 26 4" xfId="22048"/>
    <cellStyle name="Normal 26 4 2" xfId="22049"/>
    <cellStyle name="Normal 26 4 3" xfId="22050"/>
    <cellStyle name="Normal 26 4 3 2" xfId="22051"/>
    <cellStyle name="Normal 26 4 3 3" xfId="22052"/>
    <cellStyle name="Normal 26 4 3 4" xfId="22053"/>
    <cellStyle name="Normal 26 4 3 5" xfId="22054"/>
    <cellStyle name="Normal 26 5" xfId="22055"/>
    <cellStyle name="Normal 26 5 2" xfId="22056"/>
    <cellStyle name="Normal 26 5 3" xfId="22057"/>
    <cellStyle name="Normal 26 5 3 2" xfId="22058"/>
    <cellStyle name="Normal 26 5 3 3" xfId="22059"/>
    <cellStyle name="Normal 26 5 3 4" xfId="22060"/>
    <cellStyle name="Normal 26 5 3 5" xfId="22061"/>
    <cellStyle name="Normal 26 6" xfId="22062"/>
    <cellStyle name="Normal 26 6 2" xfId="22063"/>
    <cellStyle name="Normal 26 6 3" xfId="22064"/>
    <cellStyle name="Normal 26 6 3 2" xfId="22065"/>
    <cellStyle name="Normal 26 6 3 3" xfId="22066"/>
    <cellStyle name="Normal 26 6 3 4" xfId="22067"/>
    <cellStyle name="Normal 26 6 3 5" xfId="22068"/>
    <cellStyle name="Normal 26 7" xfId="22069"/>
    <cellStyle name="Normal 26 7 2" xfId="22070"/>
    <cellStyle name="Normal 26 7 3" xfId="22071"/>
    <cellStyle name="Normal 26 7 3 2" xfId="22072"/>
    <cellStyle name="Normal 26 7 3 3" xfId="22073"/>
    <cellStyle name="Normal 26 7 3 4" xfId="22074"/>
    <cellStyle name="Normal 26 7 3 5" xfId="22075"/>
    <cellStyle name="Normal 26 8" xfId="22076"/>
    <cellStyle name="Normal 26 8 2" xfId="22077"/>
    <cellStyle name="Normal 26 8 3" xfId="22078"/>
    <cellStyle name="Normal 26 8 3 2" xfId="22079"/>
    <cellStyle name="Normal 26 8 3 3" xfId="22080"/>
    <cellStyle name="Normal 26 8 3 4" xfId="22081"/>
    <cellStyle name="Normal 26 8 3 5" xfId="22082"/>
    <cellStyle name="Normal 26 9" xfId="22083"/>
    <cellStyle name="Normal 26 9 2" xfId="22084"/>
    <cellStyle name="Normal 26 9 3" xfId="22085"/>
    <cellStyle name="Normal 26 9 3 2" xfId="22086"/>
    <cellStyle name="Normal 26 9 3 3" xfId="22087"/>
    <cellStyle name="Normal 26 9 3 4" xfId="22088"/>
    <cellStyle name="Normal 26 9 3 5" xfId="22089"/>
    <cellStyle name="Normal 27" xfId="22090"/>
    <cellStyle name="Normal 27 10" xfId="22091"/>
    <cellStyle name="Normal 27 10 2" xfId="22092"/>
    <cellStyle name="Normal 27 10 3" xfId="22093"/>
    <cellStyle name="Normal 27 10 3 2" xfId="22094"/>
    <cellStyle name="Normal 27 10 3 3" xfId="22095"/>
    <cellStyle name="Normal 27 10 3 4" xfId="22096"/>
    <cellStyle name="Normal 27 10 3 5" xfId="22097"/>
    <cellStyle name="Normal 27 11" xfId="22098"/>
    <cellStyle name="Normal 27 11 2" xfId="22099"/>
    <cellStyle name="Normal 27 11 3" xfId="22100"/>
    <cellStyle name="Normal 27 11 3 2" xfId="22101"/>
    <cellStyle name="Normal 27 11 3 3" xfId="22102"/>
    <cellStyle name="Normal 27 11 3 4" xfId="22103"/>
    <cellStyle name="Normal 27 11 3 5" xfId="22104"/>
    <cellStyle name="Normal 27 12" xfId="22105"/>
    <cellStyle name="Normal 27 12 2" xfId="22106"/>
    <cellStyle name="Normal 27 12 3" xfId="22107"/>
    <cellStyle name="Normal 27 12 3 2" xfId="22108"/>
    <cellStyle name="Normal 27 12 3 3" xfId="22109"/>
    <cellStyle name="Normal 27 12 3 4" xfId="22110"/>
    <cellStyle name="Normal 27 12 3 5" xfId="22111"/>
    <cellStyle name="Normal 27 13" xfId="22112"/>
    <cellStyle name="Normal 27 13 2" xfId="22113"/>
    <cellStyle name="Normal 27 13 3" xfId="22114"/>
    <cellStyle name="Normal 27 13 3 2" xfId="22115"/>
    <cellStyle name="Normal 27 13 3 3" xfId="22116"/>
    <cellStyle name="Normal 27 13 3 4" xfId="22117"/>
    <cellStyle name="Normal 27 13 3 5" xfId="22118"/>
    <cellStyle name="Normal 27 14" xfId="22119"/>
    <cellStyle name="Normal 27 14 2" xfId="22120"/>
    <cellStyle name="Normal 27 14 3" xfId="22121"/>
    <cellStyle name="Normal 27 14 3 2" xfId="22122"/>
    <cellStyle name="Normal 27 14 3 3" xfId="22123"/>
    <cellStyle name="Normal 27 14 3 4" xfId="22124"/>
    <cellStyle name="Normal 27 14 3 5" xfId="22125"/>
    <cellStyle name="Normal 27 15" xfId="22126"/>
    <cellStyle name="Normal 27 15 2" xfId="22127"/>
    <cellStyle name="Normal 27 15 3" xfId="22128"/>
    <cellStyle name="Normal 27 15 3 2" xfId="22129"/>
    <cellStyle name="Normal 27 15 3 3" xfId="22130"/>
    <cellStyle name="Normal 27 15 3 4" xfId="22131"/>
    <cellStyle name="Normal 27 15 3 5" xfId="22132"/>
    <cellStyle name="Normal 27 16" xfId="22133"/>
    <cellStyle name="Normal 27 16 2" xfId="22134"/>
    <cellStyle name="Normal 27 16 3" xfId="22135"/>
    <cellStyle name="Normal 27 16 3 2" xfId="22136"/>
    <cellStyle name="Normal 27 16 3 3" xfId="22137"/>
    <cellStyle name="Normal 27 16 3 4" xfId="22138"/>
    <cellStyle name="Normal 27 16 3 5" xfId="22139"/>
    <cellStyle name="Normal 27 17" xfId="22140"/>
    <cellStyle name="Normal 27 17 2" xfId="22141"/>
    <cellStyle name="Normal 27 17 3" xfId="22142"/>
    <cellStyle name="Normal 27 17 3 2" xfId="22143"/>
    <cellStyle name="Normal 27 17 3 3" xfId="22144"/>
    <cellStyle name="Normal 27 17 3 4" xfId="22145"/>
    <cellStyle name="Normal 27 17 3 5" xfId="22146"/>
    <cellStyle name="Normal 27 18" xfId="22147"/>
    <cellStyle name="Normal 27 18 2" xfId="22148"/>
    <cellStyle name="Normal 27 18 3" xfId="22149"/>
    <cellStyle name="Normal 27 18 3 2" xfId="22150"/>
    <cellStyle name="Normal 27 18 3 3" xfId="22151"/>
    <cellStyle name="Normal 27 18 3 4" xfId="22152"/>
    <cellStyle name="Normal 27 18 3 5" xfId="22153"/>
    <cellStyle name="Normal 27 19" xfId="22154"/>
    <cellStyle name="Normal 27 19 2" xfId="22155"/>
    <cellStyle name="Normal 27 19 3" xfId="22156"/>
    <cellStyle name="Normal 27 19 3 2" xfId="22157"/>
    <cellStyle name="Normal 27 19 3 3" xfId="22158"/>
    <cellStyle name="Normal 27 19 3 4" xfId="22159"/>
    <cellStyle name="Normal 27 19 3 5" xfId="22160"/>
    <cellStyle name="Normal 27 2" xfId="22161"/>
    <cellStyle name="Normal 27 2 2" xfId="22162"/>
    <cellStyle name="Normal 27 2 3" xfId="22163"/>
    <cellStyle name="Normal 27 2 3 2" xfId="22164"/>
    <cellStyle name="Normal 27 2 3 3" xfId="22165"/>
    <cellStyle name="Normal 27 2 3 4" xfId="22166"/>
    <cellStyle name="Normal 27 2 3 5" xfId="22167"/>
    <cellStyle name="Normal 27 20" xfId="22168"/>
    <cellStyle name="Normal 27 20 2" xfId="22169"/>
    <cellStyle name="Normal 27 20 3" xfId="22170"/>
    <cellStyle name="Normal 27 20 3 2" xfId="22171"/>
    <cellStyle name="Normal 27 20 3 3" xfId="22172"/>
    <cellStyle name="Normal 27 20 3 4" xfId="22173"/>
    <cellStyle name="Normal 27 20 3 5" xfId="22174"/>
    <cellStyle name="Normal 27 21" xfId="22175"/>
    <cellStyle name="Normal 27 21 2" xfId="22176"/>
    <cellStyle name="Normal 27 21 3" xfId="22177"/>
    <cellStyle name="Normal 27 21 3 2" xfId="22178"/>
    <cellStyle name="Normal 27 21 3 3" xfId="22179"/>
    <cellStyle name="Normal 27 21 3 4" xfId="22180"/>
    <cellStyle name="Normal 27 21 3 5" xfId="22181"/>
    <cellStyle name="Normal 27 22" xfId="22182"/>
    <cellStyle name="Normal 27 23" xfId="22183"/>
    <cellStyle name="Normal 27 23 2" xfId="22184"/>
    <cellStyle name="Normal 27 23 3" xfId="22185"/>
    <cellStyle name="Normal 27 23 4" xfId="22186"/>
    <cellStyle name="Normal 27 23 5" xfId="22187"/>
    <cellStyle name="Normal 27 3" xfId="22188"/>
    <cellStyle name="Normal 27 3 2" xfId="22189"/>
    <cellStyle name="Normal 27 3 3" xfId="22190"/>
    <cellStyle name="Normal 27 3 3 2" xfId="22191"/>
    <cellStyle name="Normal 27 3 3 3" xfId="22192"/>
    <cellStyle name="Normal 27 3 3 4" xfId="22193"/>
    <cellStyle name="Normal 27 3 3 5" xfId="22194"/>
    <cellStyle name="Normal 27 4" xfId="22195"/>
    <cellStyle name="Normal 27 4 2" xfId="22196"/>
    <cellStyle name="Normal 27 4 3" xfId="22197"/>
    <cellStyle name="Normal 27 4 3 2" xfId="22198"/>
    <cellStyle name="Normal 27 4 3 3" xfId="22199"/>
    <cellStyle name="Normal 27 4 3 4" xfId="22200"/>
    <cellStyle name="Normal 27 4 3 5" xfId="22201"/>
    <cellStyle name="Normal 27 5" xfId="22202"/>
    <cellStyle name="Normal 27 5 2" xfId="22203"/>
    <cellStyle name="Normal 27 5 3" xfId="22204"/>
    <cellStyle name="Normal 27 5 3 2" xfId="22205"/>
    <cellStyle name="Normal 27 5 3 3" xfId="22206"/>
    <cellStyle name="Normal 27 5 3 4" xfId="22207"/>
    <cellStyle name="Normal 27 5 3 5" xfId="22208"/>
    <cellStyle name="Normal 27 6" xfId="22209"/>
    <cellStyle name="Normal 27 6 2" xfId="22210"/>
    <cellStyle name="Normal 27 6 3" xfId="22211"/>
    <cellStyle name="Normal 27 6 3 2" xfId="22212"/>
    <cellStyle name="Normal 27 6 3 3" xfId="22213"/>
    <cellStyle name="Normal 27 6 3 4" xfId="22214"/>
    <cellStyle name="Normal 27 6 3 5" xfId="22215"/>
    <cellStyle name="Normal 27 7" xfId="22216"/>
    <cellStyle name="Normal 27 7 2" xfId="22217"/>
    <cellStyle name="Normal 27 7 3" xfId="22218"/>
    <cellStyle name="Normal 27 7 3 2" xfId="22219"/>
    <cellStyle name="Normal 27 7 3 3" xfId="22220"/>
    <cellStyle name="Normal 27 7 3 4" xfId="22221"/>
    <cellStyle name="Normal 27 7 3 5" xfId="22222"/>
    <cellStyle name="Normal 27 8" xfId="22223"/>
    <cellStyle name="Normal 27 8 2" xfId="22224"/>
    <cellStyle name="Normal 27 8 3" xfId="22225"/>
    <cellStyle name="Normal 27 8 3 2" xfId="22226"/>
    <cellStyle name="Normal 27 8 3 3" xfId="22227"/>
    <cellStyle name="Normal 27 8 3 4" xfId="22228"/>
    <cellStyle name="Normal 27 8 3 5" xfId="22229"/>
    <cellStyle name="Normal 27 9" xfId="22230"/>
    <cellStyle name="Normal 27 9 2" xfId="22231"/>
    <cellStyle name="Normal 27 9 3" xfId="22232"/>
    <cellStyle name="Normal 27 9 3 2" xfId="22233"/>
    <cellStyle name="Normal 27 9 3 3" xfId="22234"/>
    <cellStyle name="Normal 27 9 3 4" xfId="22235"/>
    <cellStyle name="Normal 27 9 3 5" xfId="22236"/>
    <cellStyle name="Normal 28" xfId="22237"/>
    <cellStyle name="Normal 28 10" xfId="22238"/>
    <cellStyle name="Normal 28 10 2" xfId="22239"/>
    <cellStyle name="Normal 28 10 3" xfId="22240"/>
    <cellStyle name="Normal 28 10 3 2" xfId="22241"/>
    <cellStyle name="Normal 28 10 3 3" xfId="22242"/>
    <cellStyle name="Normal 28 10 3 4" xfId="22243"/>
    <cellStyle name="Normal 28 10 3 5" xfId="22244"/>
    <cellStyle name="Normal 28 11" xfId="22245"/>
    <cellStyle name="Normal 28 11 2" xfId="22246"/>
    <cellStyle name="Normal 28 11 3" xfId="22247"/>
    <cellStyle name="Normal 28 11 3 2" xfId="22248"/>
    <cellStyle name="Normal 28 11 3 3" xfId="22249"/>
    <cellStyle name="Normal 28 11 3 4" xfId="22250"/>
    <cellStyle name="Normal 28 11 3 5" xfId="22251"/>
    <cellStyle name="Normal 28 12" xfId="22252"/>
    <cellStyle name="Normal 28 12 2" xfId="22253"/>
    <cellStyle name="Normal 28 12 3" xfId="22254"/>
    <cellStyle name="Normal 28 12 3 2" xfId="22255"/>
    <cellStyle name="Normal 28 12 3 3" xfId="22256"/>
    <cellStyle name="Normal 28 12 3 4" xfId="22257"/>
    <cellStyle name="Normal 28 12 3 5" xfId="22258"/>
    <cellStyle name="Normal 28 13" xfId="22259"/>
    <cellStyle name="Normal 28 13 2" xfId="22260"/>
    <cellStyle name="Normal 28 13 3" xfId="22261"/>
    <cellStyle name="Normal 28 13 3 2" xfId="22262"/>
    <cellStyle name="Normal 28 13 3 3" xfId="22263"/>
    <cellStyle name="Normal 28 13 3 4" xfId="22264"/>
    <cellStyle name="Normal 28 13 3 5" xfId="22265"/>
    <cellStyle name="Normal 28 14" xfId="22266"/>
    <cellStyle name="Normal 28 14 2" xfId="22267"/>
    <cellStyle name="Normal 28 14 3" xfId="22268"/>
    <cellStyle name="Normal 28 14 3 2" xfId="22269"/>
    <cellStyle name="Normal 28 14 3 3" xfId="22270"/>
    <cellStyle name="Normal 28 14 3 4" xfId="22271"/>
    <cellStyle name="Normal 28 14 3 5" xfId="22272"/>
    <cellStyle name="Normal 28 15" xfId="22273"/>
    <cellStyle name="Normal 28 15 2" xfId="22274"/>
    <cellStyle name="Normal 28 15 3" xfId="22275"/>
    <cellStyle name="Normal 28 15 3 2" xfId="22276"/>
    <cellStyle name="Normal 28 15 3 3" xfId="22277"/>
    <cellStyle name="Normal 28 15 3 4" xfId="22278"/>
    <cellStyle name="Normal 28 15 3 5" xfId="22279"/>
    <cellStyle name="Normal 28 16" xfId="22280"/>
    <cellStyle name="Normal 28 16 2" xfId="22281"/>
    <cellStyle name="Normal 28 16 3" xfId="22282"/>
    <cellStyle name="Normal 28 16 3 2" xfId="22283"/>
    <cellStyle name="Normal 28 16 3 3" xfId="22284"/>
    <cellStyle name="Normal 28 16 3 4" xfId="22285"/>
    <cellStyle name="Normal 28 16 3 5" xfId="22286"/>
    <cellStyle name="Normal 28 17" xfId="22287"/>
    <cellStyle name="Normal 28 17 2" xfId="22288"/>
    <cellStyle name="Normal 28 17 3" xfId="22289"/>
    <cellStyle name="Normal 28 17 3 2" xfId="22290"/>
    <cellStyle name="Normal 28 17 3 3" xfId="22291"/>
    <cellStyle name="Normal 28 17 3 4" xfId="22292"/>
    <cellStyle name="Normal 28 17 3 5" xfId="22293"/>
    <cellStyle name="Normal 28 18" xfId="22294"/>
    <cellStyle name="Normal 28 18 2" xfId="22295"/>
    <cellStyle name="Normal 28 18 3" xfId="22296"/>
    <cellStyle name="Normal 28 18 3 2" xfId="22297"/>
    <cellStyle name="Normal 28 18 3 3" xfId="22298"/>
    <cellStyle name="Normal 28 18 3 4" xfId="22299"/>
    <cellStyle name="Normal 28 18 3 5" xfId="22300"/>
    <cellStyle name="Normal 28 19" xfId="22301"/>
    <cellStyle name="Normal 28 19 2" xfId="22302"/>
    <cellStyle name="Normal 28 19 3" xfId="22303"/>
    <cellStyle name="Normal 28 19 3 2" xfId="22304"/>
    <cellStyle name="Normal 28 19 3 3" xfId="22305"/>
    <cellStyle name="Normal 28 19 3 4" xfId="22306"/>
    <cellStyle name="Normal 28 19 3 5" xfId="22307"/>
    <cellStyle name="Normal 28 2" xfId="22308"/>
    <cellStyle name="Normal 28 2 2" xfId="22309"/>
    <cellStyle name="Normal 28 2 3" xfId="22310"/>
    <cellStyle name="Normal 28 2 3 2" xfId="22311"/>
    <cellStyle name="Normal 28 2 3 3" xfId="22312"/>
    <cellStyle name="Normal 28 2 3 4" xfId="22313"/>
    <cellStyle name="Normal 28 2 3 5" xfId="22314"/>
    <cellStyle name="Normal 28 20" xfId="22315"/>
    <cellStyle name="Normal 28 20 2" xfId="22316"/>
    <cellStyle name="Normal 28 20 3" xfId="22317"/>
    <cellStyle name="Normal 28 20 3 2" xfId="22318"/>
    <cellStyle name="Normal 28 20 3 3" xfId="22319"/>
    <cellStyle name="Normal 28 20 3 4" xfId="22320"/>
    <cellStyle name="Normal 28 20 3 5" xfId="22321"/>
    <cellStyle name="Normal 28 21" xfId="22322"/>
    <cellStyle name="Normal 28 21 2" xfId="22323"/>
    <cellStyle name="Normal 28 21 3" xfId="22324"/>
    <cellStyle name="Normal 28 21 3 2" xfId="22325"/>
    <cellStyle name="Normal 28 21 3 3" xfId="22326"/>
    <cellStyle name="Normal 28 21 3 4" xfId="22327"/>
    <cellStyle name="Normal 28 21 3 5" xfId="22328"/>
    <cellStyle name="Normal 28 22" xfId="22329"/>
    <cellStyle name="Normal 28 23" xfId="22330"/>
    <cellStyle name="Normal 28 23 2" xfId="22331"/>
    <cellStyle name="Normal 28 23 3" xfId="22332"/>
    <cellStyle name="Normal 28 23 4" xfId="22333"/>
    <cellStyle name="Normal 28 23 5" xfId="22334"/>
    <cellStyle name="Normal 28 3" xfId="22335"/>
    <cellStyle name="Normal 28 3 2" xfId="22336"/>
    <cellStyle name="Normal 28 3 3" xfId="22337"/>
    <cellStyle name="Normal 28 3 3 2" xfId="22338"/>
    <cellStyle name="Normal 28 3 3 3" xfId="22339"/>
    <cellStyle name="Normal 28 3 3 4" xfId="22340"/>
    <cellStyle name="Normal 28 3 3 5" xfId="22341"/>
    <cellStyle name="Normal 28 4" xfId="22342"/>
    <cellStyle name="Normal 28 4 2" xfId="22343"/>
    <cellStyle name="Normal 28 4 3" xfId="22344"/>
    <cellStyle name="Normal 28 4 3 2" xfId="22345"/>
    <cellStyle name="Normal 28 4 3 3" xfId="22346"/>
    <cellStyle name="Normal 28 4 3 4" xfId="22347"/>
    <cellStyle name="Normal 28 4 3 5" xfId="22348"/>
    <cellStyle name="Normal 28 5" xfId="22349"/>
    <cellStyle name="Normal 28 5 2" xfId="22350"/>
    <cellStyle name="Normal 28 5 3" xfId="22351"/>
    <cellStyle name="Normal 28 5 3 2" xfId="22352"/>
    <cellStyle name="Normal 28 5 3 3" xfId="22353"/>
    <cellStyle name="Normal 28 5 3 4" xfId="22354"/>
    <cellStyle name="Normal 28 5 3 5" xfId="22355"/>
    <cellStyle name="Normal 28 6" xfId="22356"/>
    <cellStyle name="Normal 28 6 2" xfId="22357"/>
    <cellStyle name="Normal 28 6 3" xfId="22358"/>
    <cellStyle name="Normal 28 6 3 2" xfId="22359"/>
    <cellStyle name="Normal 28 6 3 3" xfId="22360"/>
    <cellStyle name="Normal 28 6 3 4" xfId="22361"/>
    <cellStyle name="Normal 28 6 3 5" xfId="22362"/>
    <cellStyle name="Normal 28 7" xfId="22363"/>
    <cellStyle name="Normal 28 7 2" xfId="22364"/>
    <cellStyle name="Normal 28 7 3" xfId="22365"/>
    <cellStyle name="Normal 28 7 3 2" xfId="22366"/>
    <cellStyle name="Normal 28 7 3 3" xfId="22367"/>
    <cellStyle name="Normal 28 7 3 4" xfId="22368"/>
    <cellStyle name="Normal 28 7 3 5" xfId="22369"/>
    <cellStyle name="Normal 28 8" xfId="22370"/>
    <cellStyle name="Normal 28 8 2" xfId="22371"/>
    <cellStyle name="Normal 28 8 3" xfId="22372"/>
    <cellStyle name="Normal 28 8 3 2" xfId="22373"/>
    <cellStyle name="Normal 28 8 3 3" xfId="22374"/>
    <cellStyle name="Normal 28 8 3 4" xfId="22375"/>
    <cellStyle name="Normal 28 8 3 5" xfId="22376"/>
    <cellStyle name="Normal 28 9" xfId="22377"/>
    <cellStyle name="Normal 28 9 2" xfId="22378"/>
    <cellStyle name="Normal 28 9 3" xfId="22379"/>
    <cellStyle name="Normal 28 9 3 2" xfId="22380"/>
    <cellStyle name="Normal 28 9 3 3" xfId="22381"/>
    <cellStyle name="Normal 28 9 3 4" xfId="22382"/>
    <cellStyle name="Normal 28 9 3 5" xfId="22383"/>
    <cellStyle name="Normal 29" xfId="22384"/>
    <cellStyle name="Normal 29 10" xfId="22385"/>
    <cellStyle name="Normal 29 10 2" xfId="22386"/>
    <cellStyle name="Normal 29 10 3" xfId="22387"/>
    <cellStyle name="Normal 29 10 3 2" xfId="22388"/>
    <cellStyle name="Normal 29 10 3 3" xfId="22389"/>
    <cellStyle name="Normal 29 10 3 4" xfId="22390"/>
    <cellStyle name="Normal 29 10 3 5" xfId="22391"/>
    <cellStyle name="Normal 29 11" xfId="22392"/>
    <cellStyle name="Normal 29 11 2" xfId="22393"/>
    <cellStyle name="Normal 29 12" xfId="22394"/>
    <cellStyle name="Normal 29 12 2" xfId="22395"/>
    <cellStyle name="Normal 29 13" xfId="22396"/>
    <cellStyle name="Normal 29 13 2" xfId="22397"/>
    <cellStyle name="Normal 29 14" xfId="22398"/>
    <cellStyle name="Normal 29 14 2" xfId="22399"/>
    <cellStyle name="Normal 29 14 3" xfId="22400"/>
    <cellStyle name="Normal 29 14 3 2" xfId="22401"/>
    <cellStyle name="Normal 29 14 3 3" xfId="22402"/>
    <cellStyle name="Normal 29 14 3 4" xfId="22403"/>
    <cellStyle name="Normal 29 14 3 5" xfId="22404"/>
    <cellStyle name="Normal 29 15" xfId="22405"/>
    <cellStyle name="Normal 29 15 2" xfId="22406"/>
    <cellStyle name="Normal 29 15 3" xfId="22407"/>
    <cellStyle name="Normal 29 15 3 2" xfId="22408"/>
    <cellStyle name="Normal 29 15 3 3" xfId="22409"/>
    <cellStyle name="Normal 29 15 3 4" xfId="22410"/>
    <cellStyle name="Normal 29 15 3 5" xfId="22411"/>
    <cellStyle name="Normal 29 16" xfId="22412"/>
    <cellStyle name="Normal 29 16 2" xfId="22413"/>
    <cellStyle name="Normal 29 16 3" xfId="22414"/>
    <cellStyle name="Normal 29 16 3 2" xfId="22415"/>
    <cellStyle name="Normal 29 16 3 3" xfId="22416"/>
    <cellStyle name="Normal 29 16 3 4" xfId="22417"/>
    <cellStyle name="Normal 29 16 3 5" xfId="22418"/>
    <cellStyle name="Normal 29 17" xfId="22419"/>
    <cellStyle name="Normal 29 17 2" xfId="22420"/>
    <cellStyle name="Normal 29 17 3" xfId="22421"/>
    <cellStyle name="Normal 29 17 3 2" xfId="22422"/>
    <cellStyle name="Normal 29 17 3 3" xfId="22423"/>
    <cellStyle name="Normal 29 17 3 4" xfId="22424"/>
    <cellStyle name="Normal 29 17 3 5" xfId="22425"/>
    <cellStyle name="Normal 29 18" xfId="22426"/>
    <cellStyle name="Normal 29 18 2" xfId="22427"/>
    <cellStyle name="Normal 29 18 3" xfId="22428"/>
    <cellStyle name="Normal 29 18 3 2" xfId="22429"/>
    <cellStyle name="Normal 29 18 3 3" xfId="22430"/>
    <cellStyle name="Normal 29 18 3 4" xfId="22431"/>
    <cellStyle name="Normal 29 18 3 5" xfId="22432"/>
    <cellStyle name="Normal 29 19" xfId="22433"/>
    <cellStyle name="Normal 29 19 2" xfId="22434"/>
    <cellStyle name="Normal 29 19 3" xfId="22435"/>
    <cellStyle name="Normal 29 19 3 2" xfId="22436"/>
    <cellStyle name="Normal 29 19 3 3" xfId="22437"/>
    <cellStyle name="Normal 29 19 3 4" xfId="22438"/>
    <cellStyle name="Normal 29 19 3 5" xfId="22439"/>
    <cellStyle name="Normal 29 2" xfId="22440"/>
    <cellStyle name="Normal 29 2 2" xfId="22441"/>
    <cellStyle name="Normal 29 2 2 2" xfId="22442"/>
    <cellStyle name="Normal 29 2 2 3" xfId="22443"/>
    <cellStyle name="Normal 29 2 2 3 2" xfId="22444"/>
    <cellStyle name="Normal 29 2 2 3 3" xfId="22445"/>
    <cellStyle name="Normal 29 2 2 3 4" xfId="22446"/>
    <cellStyle name="Normal 29 2 2 3 5" xfId="22447"/>
    <cellStyle name="Normal 29 2 3" xfId="22448"/>
    <cellStyle name="Normal 29 2 3 2" xfId="22449"/>
    <cellStyle name="Normal 29 2 3 3" xfId="22450"/>
    <cellStyle name="Normal 29 2 3 3 2" xfId="22451"/>
    <cellStyle name="Normal 29 2 3 3 3" xfId="22452"/>
    <cellStyle name="Normal 29 2 3 3 4" xfId="22453"/>
    <cellStyle name="Normal 29 2 3 3 5" xfId="22454"/>
    <cellStyle name="Normal 29 2 4" xfId="22455"/>
    <cellStyle name="Normal 29 2 4 2" xfId="22456"/>
    <cellStyle name="Normal 29 2 4 3" xfId="22457"/>
    <cellStyle name="Normal 29 2 4 3 2" xfId="22458"/>
    <cellStyle name="Normal 29 2 4 3 3" xfId="22459"/>
    <cellStyle name="Normal 29 2 4 3 4" xfId="22460"/>
    <cellStyle name="Normal 29 2 4 3 5" xfId="22461"/>
    <cellStyle name="Normal 29 2 5" xfId="22462"/>
    <cellStyle name="Normal 29 2 5 2" xfId="22463"/>
    <cellStyle name="Normal 29 2 5 3" xfId="22464"/>
    <cellStyle name="Normal 29 2 5 3 2" xfId="22465"/>
    <cellStyle name="Normal 29 2 5 3 3" xfId="22466"/>
    <cellStyle name="Normal 29 2 5 3 4" xfId="22467"/>
    <cellStyle name="Normal 29 2 5 3 5" xfId="22468"/>
    <cellStyle name="Normal 29 2 6" xfId="22469"/>
    <cellStyle name="Normal 29 20" xfId="22470"/>
    <cellStyle name="Normal 29 20 2" xfId="22471"/>
    <cellStyle name="Normal 29 20 3" xfId="22472"/>
    <cellStyle name="Normal 29 20 3 2" xfId="22473"/>
    <cellStyle name="Normal 29 20 3 3" xfId="22474"/>
    <cellStyle name="Normal 29 20 3 4" xfId="22475"/>
    <cellStyle name="Normal 29 20 3 5" xfId="22476"/>
    <cellStyle name="Normal 29 21" xfId="22477"/>
    <cellStyle name="Normal 29 21 2" xfId="22478"/>
    <cellStyle name="Normal 29 21 3" xfId="22479"/>
    <cellStyle name="Normal 29 21 3 2" xfId="22480"/>
    <cellStyle name="Normal 29 21 3 3" xfId="22481"/>
    <cellStyle name="Normal 29 21 3 4" xfId="22482"/>
    <cellStyle name="Normal 29 21 3 5" xfId="22483"/>
    <cellStyle name="Normal 29 22" xfId="22484"/>
    <cellStyle name="Normal 29 22 2" xfId="22485"/>
    <cellStyle name="Normal 29 22 3" xfId="22486"/>
    <cellStyle name="Normal 29 22 3 2" xfId="22487"/>
    <cellStyle name="Normal 29 22 3 3" xfId="22488"/>
    <cellStyle name="Normal 29 22 3 4" xfId="22489"/>
    <cellStyle name="Normal 29 22 3 5" xfId="22490"/>
    <cellStyle name="Normal 29 23" xfId="22491"/>
    <cellStyle name="Normal 29 23 2" xfId="22492"/>
    <cellStyle name="Normal 29 23 3" xfId="22493"/>
    <cellStyle name="Normal 29 23 3 2" xfId="22494"/>
    <cellStyle name="Normal 29 23 3 3" xfId="22495"/>
    <cellStyle name="Normal 29 23 3 4" xfId="22496"/>
    <cellStyle name="Normal 29 23 3 5" xfId="22497"/>
    <cellStyle name="Normal 29 24" xfId="22498"/>
    <cellStyle name="Normal 29 25" xfId="22499"/>
    <cellStyle name="Normal 29 25 2" xfId="22500"/>
    <cellStyle name="Normal 29 25 3" xfId="22501"/>
    <cellStyle name="Normal 29 25 4" xfId="22502"/>
    <cellStyle name="Normal 29 25 5" xfId="22503"/>
    <cellStyle name="Normal 29 3" xfId="22504"/>
    <cellStyle name="Normal 29 3 2" xfId="22505"/>
    <cellStyle name="Normal 29 3 2 2" xfId="22506"/>
    <cellStyle name="Normal 29 3 2 3" xfId="22507"/>
    <cellStyle name="Normal 29 3 2 3 2" xfId="22508"/>
    <cellStyle name="Normal 29 3 2 3 3" xfId="22509"/>
    <cellStyle name="Normal 29 3 2 3 4" xfId="22510"/>
    <cellStyle name="Normal 29 3 2 3 5" xfId="22511"/>
    <cellStyle name="Normal 29 3 3" xfId="22512"/>
    <cellStyle name="Normal 29 3 3 2" xfId="22513"/>
    <cellStyle name="Normal 29 3 3 3" xfId="22514"/>
    <cellStyle name="Normal 29 3 3 3 2" xfId="22515"/>
    <cellStyle name="Normal 29 3 3 3 3" xfId="22516"/>
    <cellStyle name="Normal 29 3 3 3 4" xfId="22517"/>
    <cellStyle name="Normal 29 3 3 3 5" xfId="22518"/>
    <cellStyle name="Normal 29 3 4" xfId="22519"/>
    <cellStyle name="Normal 29 3 4 2" xfId="22520"/>
    <cellStyle name="Normal 29 3 4 3" xfId="22521"/>
    <cellStyle name="Normal 29 3 4 3 2" xfId="22522"/>
    <cellStyle name="Normal 29 3 4 3 3" xfId="22523"/>
    <cellStyle name="Normal 29 3 4 3 4" xfId="22524"/>
    <cellStyle name="Normal 29 3 4 3 5" xfId="22525"/>
    <cellStyle name="Normal 29 3 5" xfId="22526"/>
    <cellStyle name="Normal 29 3 5 2" xfId="22527"/>
    <cellStyle name="Normal 29 3 5 3" xfId="22528"/>
    <cellStyle name="Normal 29 3 5 3 2" xfId="22529"/>
    <cellStyle name="Normal 29 3 5 3 3" xfId="22530"/>
    <cellStyle name="Normal 29 3 5 3 4" xfId="22531"/>
    <cellStyle name="Normal 29 3 5 3 5" xfId="22532"/>
    <cellStyle name="Normal 29 3 6" xfId="22533"/>
    <cellStyle name="Normal 29 4" xfId="22534"/>
    <cellStyle name="Normal 29 4 2" xfId="22535"/>
    <cellStyle name="Normal 29 4 2 2" xfId="22536"/>
    <cellStyle name="Normal 29 4 2 3" xfId="22537"/>
    <cellStyle name="Normal 29 4 2 3 2" xfId="22538"/>
    <cellStyle name="Normal 29 4 2 3 3" xfId="22539"/>
    <cellStyle name="Normal 29 4 2 3 4" xfId="22540"/>
    <cellStyle name="Normal 29 4 2 3 5" xfId="22541"/>
    <cellStyle name="Normal 29 4 3" xfId="22542"/>
    <cellStyle name="Normal 29 4 3 2" xfId="22543"/>
    <cellStyle name="Normal 29 4 3 3" xfId="22544"/>
    <cellStyle name="Normal 29 4 3 3 2" xfId="22545"/>
    <cellStyle name="Normal 29 4 3 3 3" xfId="22546"/>
    <cellStyle name="Normal 29 4 3 3 4" xfId="22547"/>
    <cellStyle name="Normal 29 4 3 3 5" xfId="22548"/>
    <cellStyle name="Normal 29 4 4" xfId="22549"/>
    <cellStyle name="Normal 29 4 4 2" xfId="22550"/>
    <cellStyle name="Normal 29 4 4 3" xfId="22551"/>
    <cellStyle name="Normal 29 4 4 3 2" xfId="22552"/>
    <cellStyle name="Normal 29 4 4 3 3" xfId="22553"/>
    <cellStyle name="Normal 29 4 4 3 4" xfId="22554"/>
    <cellStyle name="Normal 29 4 4 3 5" xfId="22555"/>
    <cellStyle name="Normal 29 4 5" xfId="22556"/>
    <cellStyle name="Normal 29 4 5 2" xfId="22557"/>
    <cellStyle name="Normal 29 4 5 3" xfId="22558"/>
    <cellStyle name="Normal 29 4 5 3 2" xfId="22559"/>
    <cellStyle name="Normal 29 4 5 3 3" xfId="22560"/>
    <cellStyle name="Normal 29 4 5 3 4" xfId="22561"/>
    <cellStyle name="Normal 29 4 5 3 5" xfId="22562"/>
    <cellStyle name="Normal 29 4 6" xfId="22563"/>
    <cellStyle name="Normal 29 5" xfId="22564"/>
    <cellStyle name="Normal 29 5 2" xfId="22565"/>
    <cellStyle name="Normal 29 5 2 2" xfId="22566"/>
    <cellStyle name="Normal 29 5 2 3" xfId="22567"/>
    <cellStyle name="Normal 29 5 2 3 2" xfId="22568"/>
    <cellStyle name="Normal 29 5 2 3 3" xfId="22569"/>
    <cellStyle name="Normal 29 5 2 3 4" xfId="22570"/>
    <cellStyle name="Normal 29 5 2 3 5" xfId="22571"/>
    <cellStyle name="Normal 29 5 3" xfId="22572"/>
    <cellStyle name="Normal 29 5 3 2" xfId="22573"/>
    <cellStyle name="Normal 29 5 3 3" xfId="22574"/>
    <cellStyle name="Normal 29 5 3 3 2" xfId="22575"/>
    <cellStyle name="Normal 29 5 3 3 3" xfId="22576"/>
    <cellStyle name="Normal 29 5 3 3 4" xfId="22577"/>
    <cellStyle name="Normal 29 5 3 3 5" xfId="22578"/>
    <cellStyle name="Normal 29 5 4" xfId="22579"/>
    <cellStyle name="Normal 29 5 4 2" xfId="22580"/>
    <cellStyle name="Normal 29 5 4 3" xfId="22581"/>
    <cellStyle name="Normal 29 5 4 3 2" xfId="22582"/>
    <cellStyle name="Normal 29 5 4 3 3" xfId="22583"/>
    <cellStyle name="Normal 29 5 4 3 4" xfId="22584"/>
    <cellStyle name="Normal 29 5 4 3 5" xfId="22585"/>
    <cellStyle name="Normal 29 5 5" xfId="22586"/>
    <cellStyle name="Normal 29 5 5 2" xfId="22587"/>
    <cellStyle name="Normal 29 5 5 3" xfId="22588"/>
    <cellStyle name="Normal 29 5 5 3 2" xfId="22589"/>
    <cellStyle name="Normal 29 5 5 3 3" xfId="22590"/>
    <cellStyle name="Normal 29 5 5 3 4" xfId="22591"/>
    <cellStyle name="Normal 29 5 5 3 5" xfId="22592"/>
    <cellStyle name="Normal 29 5 6" xfId="22593"/>
    <cellStyle name="Normal 29 6" xfId="22594"/>
    <cellStyle name="Normal 29 6 2" xfId="22595"/>
    <cellStyle name="Normal 29 6 2 2" xfId="22596"/>
    <cellStyle name="Normal 29 6 2 3" xfId="22597"/>
    <cellStyle name="Normal 29 6 2 3 2" xfId="22598"/>
    <cellStyle name="Normal 29 6 2 3 3" xfId="22599"/>
    <cellStyle name="Normal 29 6 2 3 4" xfId="22600"/>
    <cellStyle name="Normal 29 6 2 3 5" xfId="22601"/>
    <cellStyle name="Normal 29 6 3" xfId="22602"/>
    <cellStyle name="Normal 29 6 3 2" xfId="22603"/>
    <cellStyle name="Normal 29 6 3 3" xfId="22604"/>
    <cellStyle name="Normal 29 6 3 3 2" xfId="22605"/>
    <cellStyle name="Normal 29 6 3 3 3" xfId="22606"/>
    <cellStyle name="Normal 29 6 3 3 4" xfId="22607"/>
    <cellStyle name="Normal 29 6 3 3 5" xfId="22608"/>
    <cellStyle name="Normal 29 6 4" xfId="22609"/>
    <cellStyle name="Normal 29 6 4 2" xfId="22610"/>
    <cellStyle name="Normal 29 6 4 3" xfId="22611"/>
    <cellStyle name="Normal 29 6 4 3 2" xfId="22612"/>
    <cellStyle name="Normal 29 6 4 3 3" xfId="22613"/>
    <cellStyle name="Normal 29 6 4 3 4" xfId="22614"/>
    <cellStyle name="Normal 29 6 4 3 5" xfId="22615"/>
    <cellStyle name="Normal 29 6 5" xfId="22616"/>
    <cellStyle name="Normal 29 6 5 2" xfId="22617"/>
    <cellStyle name="Normal 29 6 5 3" xfId="22618"/>
    <cellStyle name="Normal 29 6 5 3 2" xfId="22619"/>
    <cellStyle name="Normal 29 6 5 3 3" xfId="22620"/>
    <cellStyle name="Normal 29 6 5 3 4" xfId="22621"/>
    <cellStyle name="Normal 29 6 5 3 5" xfId="22622"/>
    <cellStyle name="Normal 29 6 6" xfId="22623"/>
    <cellStyle name="Normal 29 7" xfId="22624"/>
    <cellStyle name="Normal 29 7 2" xfId="22625"/>
    <cellStyle name="Normal 29 7 2 2" xfId="22626"/>
    <cellStyle name="Normal 29 7 2 3" xfId="22627"/>
    <cellStyle name="Normal 29 7 2 3 2" xfId="22628"/>
    <cellStyle name="Normal 29 7 2 3 3" xfId="22629"/>
    <cellStyle name="Normal 29 7 2 3 4" xfId="22630"/>
    <cellStyle name="Normal 29 7 2 3 5" xfId="22631"/>
    <cellStyle name="Normal 29 7 3" xfId="22632"/>
    <cellStyle name="Normal 29 7 3 2" xfId="22633"/>
    <cellStyle name="Normal 29 7 3 3" xfId="22634"/>
    <cellStyle name="Normal 29 7 3 3 2" xfId="22635"/>
    <cellStyle name="Normal 29 7 3 3 3" xfId="22636"/>
    <cellStyle name="Normal 29 7 3 3 4" xfId="22637"/>
    <cellStyle name="Normal 29 7 3 3 5" xfId="22638"/>
    <cellStyle name="Normal 29 7 4" xfId="22639"/>
    <cellStyle name="Normal 29 7 4 2" xfId="22640"/>
    <cellStyle name="Normal 29 7 4 3" xfId="22641"/>
    <cellStyle name="Normal 29 7 4 3 2" xfId="22642"/>
    <cellStyle name="Normal 29 7 4 3 3" xfId="22643"/>
    <cellStyle name="Normal 29 7 4 3 4" xfId="22644"/>
    <cellStyle name="Normal 29 7 4 3 5" xfId="22645"/>
    <cellStyle name="Normal 29 7 5" xfId="22646"/>
    <cellStyle name="Normal 29 7 5 2" xfId="22647"/>
    <cellStyle name="Normal 29 7 5 3" xfId="22648"/>
    <cellStyle name="Normal 29 7 5 3 2" xfId="22649"/>
    <cellStyle name="Normal 29 7 5 3 3" xfId="22650"/>
    <cellStyle name="Normal 29 7 5 3 4" xfId="22651"/>
    <cellStyle name="Normal 29 7 5 3 5" xfId="22652"/>
    <cellStyle name="Normal 29 7 6" xfId="22653"/>
    <cellStyle name="Normal 29 8" xfId="22654"/>
    <cellStyle name="Normal 29 8 2" xfId="22655"/>
    <cellStyle name="Normal 29 8 2 2" xfId="22656"/>
    <cellStyle name="Normal 29 8 2 3" xfId="22657"/>
    <cellStyle name="Normal 29 8 2 3 2" xfId="22658"/>
    <cellStyle name="Normal 29 8 2 3 3" xfId="22659"/>
    <cellStyle name="Normal 29 8 2 3 4" xfId="22660"/>
    <cellStyle name="Normal 29 8 2 3 5" xfId="22661"/>
    <cellStyle name="Normal 29 8 3" xfId="22662"/>
    <cellStyle name="Normal 29 8 3 2" xfId="22663"/>
    <cellStyle name="Normal 29 8 3 3" xfId="22664"/>
    <cellStyle name="Normal 29 8 3 3 2" xfId="22665"/>
    <cellStyle name="Normal 29 8 3 3 3" xfId="22666"/>
    <cellStyle name="Normal 29 8 3 3 4" xfId="22667"/>
    <cellStyle name="Normal 29 8 3 3 5" xfId="22668"/>
    <cellStyle name="Normal 29 8 4" xfId="22669"/>
    <cellStyle name="Normal 29 8 4 2" xfId="22670"/>
    <cellStyle name="Normal 29 8 4 3" xfId="22671"/>
    <cellStyle name="Normal 29 8 4 3 2" xfId="22672"/>
    <cellStyle name="Normal 29 8 4 3 3" xfId="22673"/>
    <cellStyle name="Normal 29 8 4 3 4" xfId="22674"/>
    <cellStyle name="Normal 29 8 4 3 5" xfId="22675"/>
    <cellStyle name="Normal 29 8 5" xfId="22676"/>
    <cellStyle name="Normal 29 8 5 2" xfId="22677"/>
    <cellStyle name="Normal 29 8 5 3" xfId="22678"/>
    <cellStyle name="Normal 29 8 5 3 2" xfId="22679"/>
    <cellStyle name="Normal 29 8 5 3 3" xfId="22680"/>
    <cellStyle name="Normal 29 8 5 3 4" xfId="22681"/>
    <cellStyle name="Normal 29 8 5 3 5" xfId="22682"/>
    <cellStyle name="Normal 29 8 6" xfId="22683"/>
    <cellStyle name="Normal 29 9" xfId="22684"/>
    <cellStyle name="Normal 29 9 2" xfId="22685"/>
    <cellStyle name="Normal 29 9 3" xfId="22686"/>
    <cellStyle name="Normal 29 9 3 2" xfId="22687"/>
    <cellStyle name="Normal 29 9 3 3" xfId="22688"/>
    <cellStyle name="Normal 29 9 3 4" xfId="22689"/>
    <cellStyle name="Normal 29 9 3 5" xfId="22690"/>
    <cellStyle name="Normal 3" xfId="22691"/>
    <cellStyle name="Normal 3 10" xfId="22692"/>
    <cellStyle name="Normal 3 10 2" xfId="22693"/>
    <cellStyle name="Normal 3 11" xfId="22694"/>
    <cellStyle name="Normal 3 11 2" xfId="22695"/>
    <cellStyle name="Normal 3 12" xfId="22696"/>
    <cellStyle name="Normal 3 12 2" xfId="22697"/>
    <cellStyle name="Normal 3 13" xfId="22698"/>
    <cellStyle name="Normal 3 13 2" xfId="22699"/>
    <cellStyle name="Normal 3 14" xfId="22700"/>
    <cellStyle name="Normal 3 14 2" xfId="22701"/>
    <cellStyle name="Normal 3 15" xfId="22702"/>
    <cellStyle name="Normal 3 15 2" xfId="22703"/>
    <cellStyle name="Normal 3 16" xfId="22704"/>
    <cellStyle name="Normal 3 16 2" xfId="22705"/>
    <cellStyle name="Normal 3 17" xfId="22706"/>
    <cellStyle name="Normal 3 17 2" xfId="22707"/>
    <cellStyle name="Normal 3 18" xfId="22708"/>
    <cellStyle name="Normal 3 18 2" xfId="22709"/>
    <cellStyle name="Normal 3 19" xfId="22710"/>
    <cellStyle name="Normal 3 19 2" xfId="22711"/>
    <cellStyle name="Normal 3 2" xfId="22712"/>
    <cellStyle name="Normal 3 2 2" xfId="22713"/>
    <cellStyle name="Normal 3 20" xfId="22714"/>
    <cellStyle name="Normal 3 20 2" xfId="22715"/>
    <cellStyle name="Normal 3 21" xfId="22716"/>
    <cellStyle name="Normal 3 21 2" xfId="22717"/>
    <cellStyle name="Normal 3 22" xfId="22718"/>
    <cellStyle name="Normal 3 22 2" xfId="22719"/>
    <cellStyle name="Normal 3 23" xfId="22720"/>
    <cellStyle name="Normal 3 23 2" xfId="22721"/>
    <cellStyle name="Normal 3 24" xfId="22722"/>
    <cellStyle name="Normal 3 24 2" xfId="22723"/>
    <cellStyle name="Normal 3 25" xfId="22724"/>
    <cellStyle name="Normal 3 25 2" xfId="22725"/>
    <cellStyle name="Normal 3 25 2 2" xfId="22726"/>
    <cellStyle name="Normal 3 25 3" xfId="22727"/>
    <cellStyle name="Normal 3 25 3 2" xfId="22728"/>
    <cellStyle name="Normal 3 25 4" xfId="22729"/>
    <cellStyle name="Normal 3 25 4 2" xfId="22730"/>
    <cellStyle name="Normal 3 25 5" xfId="22731"/>
    <cellStyle name="Normal 3 25 5 2" xfId="22732"/>
    <cellStyle name="Normal 3 25 6" xfId="22733"/>
    <cellStyle name="Normal 3 25 7" xfId="22734"/>
    <cellStyle name="Normal 3 26" xfId="22735"/>
    <cellStyle name="Normal 3 26 2" xfId="22736"/>
    <cellStyle name="Normal 3 26 2 2" xfId="22737"/>
    <cellStyle name="Normal 3 26 3" xfId="22738"/>
    <cellStyle name="Normal 3 26 3 2" xfId="22739"/>
    <cellStyle name="Normal 3 26 4" xfId="22740"/>
    <cellStyle name="Normal 3 26 4 2" xfId="22741"/>
    <cellStyle name="Normal 3 26 5" xfId="22742"/>
    <cellStyle name="Normal 3 26 5 2" xfId="22743"/>
    <cellStyle name="Normal 3 26 6" xfId="22744"/>
    <cellStyle name="Normal 3 27" xfId="22745"/>
    <cellStyle name="Normal 3 27 2" xfId="22746"/>
    <cellStyle name="Normal 3 27 2 2" xfId="22747"/>
    <cellStyle name="Normal 3 27 3" xfId="22748"/>
    <cellStyle name="Normal 3 27 3 2" xfId="22749"/>
    <cellStyle name="Normal 3 27 4" xfId="22750"/>
    <cellStyle name="Normal 3 27 4 2" xfId="22751"/>
    <cellStyle name="Normal 3 27 5" xfId="22752"/>
    <cellStyle name="Normal 3 27 5 2" xfId="22753"/>
    <cellStyle name="Normal 3 27 6" xfId="22754"/>
    <cellStyle name="Normal 3 28" xfId="22755"/>
    <cellStyle name="Normal 3 28 2" xfId="22756"/>
    <cellStyle name="Normal 3 28 2 2" xfId="22757"/>
    <cellStyle name="Normal 3 28 3" xfId="22758"/>
    <cellStyle name="Normal 3 28 3 2" xfId="22759"/>
    <cellStyle name="Normal 3 28 4" xfId="22760"/>
    <cellStyle name="Normal 3 28 4 2" xfId="22761"/>
    <cellStyle name="Normal 3 28 5" xfId="22762"/>
    <cellStyle name="Normal 3 28 5 2" xfId="22763"/>
    <cellStyle name="Normal 3 28 6" xfId="22764"/>
    <cellStyle name="Normal 3 29" xfId="22765"/>
    <cellStyle name="Normal 3 29 2" xfId="22766"/>
    <cellStyle name="Normal 3 29 2 2" xfId="22767"/>
    <cellStyle name="Normal 3 29 3" xfId="22768"/>
    <cellStyle name="Normal 3 29 3 2" xfId="22769"/>
    <cellStyle name="Normal 3 29 4" xfId="22770"/>
    <cellStyle name="Normal 3 29 4 2" xfId="22771"/>
    <cellStyle name="Normal 3 29 5" xfId="22772"/>
    <cellStyle name="Normal 3 29 5 2" xfId="22773"/>
    <cellStyle name="Normal 3 29 6" xfId="22774"/>
    <cellStyle name="Normal 3 3" xfId="22775"/>
    <cellStyle name="Normal 3 3 2" xfId="22776"/>
    <cellStyle name="Normal 3 30" xfId="22777"/>
    <cellStyle name="Normal 3 30 2" xfId="22778"/>
    <cellStyle name="Normal 3 30 2 2" xfId="22779"/>
    <cellStyle name="Normal 3 30 3" xfId="22780"/>
    <cellStyle name="Normal 3 30 3 2" xfId="22781"/>
    <cellStyle name="Normal 3 30 4" xfId="22782"/>
    <cellStyle name="Normal 3 30 4 2" xfId="22783"/>
    <cellStyle name="Normal 3 30 5" xfId="22784"/>
    <cellStyle name="Normal 3 30 5 2" xfId="22785"/>
    <cellStyle name="Normal 3 30 6" xfId="22786"/>
    <cellStyle name="Normal 3 30 7" xfId="22787"/>
    <cellStyle name="Normal 3 31" xfId="22788"/>
    <cellStyle name="Normal 3 31 2" xfId="22789"/>
    <cellStyle name="Normal 3 32" xfId="22790"/>
    <cellStyle name="Normal 3 32 2" xfId="22791"/>
    <cellStyle name="Normal 3 33" xfId="22792"/>
    <cellStyle name="Normal 3 33 2" xfId="22793"/>
    <cellStyle name="Normal 3 34" xfId="22794"/>
    <cellStyle name="Normal 3 34 2" xfId="22795"/>
    <cellStyle name="Normal 3 35" xfId="22796"/>
    <cellStyle name="Normal 3 35 2" xfId="22797"/>
    <cellStyle name="Normal 3 36" xfId="22798"/>
    <cellStyle name="Normal 3 36 2" xfId="22799"/>
    <cellStyle name="Normal 3 37" xfId="22800"/>
    <cellStyle name="Normal 3 37 2" xfId="22801"/>
    <cellStyle name="Normal 3 38" xfId="22802"/>
    <cellStyle name="Normal 3 38 2" xfId="22803"/>
    <cellStyle name="Normal 3 39" xfId="22804"/>
    <cellStyle name="Normal 3 39 2" xfId="22805"/>
    <cellStyle name="Normal 3 4" xfId="22806"/>
    <cellStyle name="Normal 3 4 2" xfId="22807"/>
    <cellStyle name="Normal 3 40" xfId="22808"/>
    <cellStyle name="Normal 3 40 2" xfId="22809"/>
    <cellStyle name="Normal 3 41" xfId="22810"/>
    <cellStyle name="Normal 3 41 2" xfId="22811"/>
    <cellStyle name="Normal 3 42" xfId="22812"/>
    <cellStyle name="Normal 3 42 2" xfId="22813"/>
    <cellStyle name="Normal 3 43" xfId="22814"/>
    <cellStyle name="Normal 3 43 2" xfId="22815"/>
    <cellStyle name="Normal 3 44" xfId="22816"/>
    <cellStyle name="Normal 3 44 2" xfId="22817"/>
    <cellStyle name="Normal 3 45" xfId="22818"/>
    <cellStyle name="Normal 3 45 2" xfId="22819"/>
    <cellStyle name="Normal 3 46" xfId="22820"/>
    <cellStyle name="Normal 3 46 2" xfId="22821"/>
    <cellStyle name="Normal 3 47" xfId="22822"/>
    <cellStyle name="Normal 3 47 2" xfId="22823"/>
    <cellStyle name="Normal 3 48" xfId="22824"/>
    <cellStyle name="Normal 3 49" xfId="22825"/>
    <cellStyle name="Normal 3 5" xfId="22826"/>
    <cellStyle name="Normal 3 5 2" xfId="22827"/>
    <cellStyle name="Normal 3 6" xfId="22828"/>
    <cellStyle name="Normal 3 6 2" xfId="22829"/>
    <cellStyle name="Normal 3 7" xfId="22830"/>
    <cellStyle name="Normal 3 7 2" xfId="22831"/>
    <cellStyle name="Normal 3 8" xfId="22832"/>
    <cellStyle name="Normal 3 8 10" xfId="22833"/>
    <cellStyle name="Normal 3 8 10 2" xfId="22834"/>
    <cellStyle name="Normal 3 8 11" xfId="22835"/>
    <cellStyle name="Normal 3 8 11 2" xfId="22836"/>
    <cellStyle name="Normal 3 8 12" xfId="22837"/>
    <cellStyle name="Normal 3 8 12 2" xfId="22838"/>
    <cellStyle name="Normal 3 8 13" xfId="22839"/>
    <cellStyle name="Normal 3 8 13 2" xfId="22840"/>
    <cellStyle name="Normal 3 8 14" xfId="22841"/>
    <cellStyle name="Normal 3 8 14 2" xfId="22842"/>
    <cellStyle name="Normal 3 8 15" xfId="22843"/>
    <cellStyle name="Normal 3 8 15 2" xfId="22844"/>
    <cellStyle name="Normal 3 8 16" xfId="22845"/>
    <cellStyle name="Normal 3 8 16 2" xfId="22846"/>
    <cellStyle name="Normal 3 8 17" xfId="22847"/>
    <cellStyle name="Normal 3 8 17 2" xfId="22848"/>
    <cellStyle name="Normal 3 8 18" xfId="22849"/>
    <cellStyle name="Normal 3 8 18 2" xfId="22850"/>
    <cellStyle name="Normal 3 8 19" xfId="22851"/>
    <cellStyle name="Normal 3 8 19 2" xfId="22852"/>
    <cellStyle name="Normal 3 8 2" xfId="22853"/>
    <cellStyle name="Normal 3 8 2 2" xfId="22854"/>
    <cellStyle name="Normal 3 8 2 2 2" xfId="22855"/>
    <cellStyle name="Normal 3 8 2 3" xfId="22856"/>
    <cellStyle name="Normal 3 8 2 3 2" xfId="22857"/>
    <cellStyle name="Normal 3 8 2 4" xfId="22858"/>
    <cellStyle name="Normal 3 8 2 4 2" xfId="22859"/>
    <cellStyle name="Normal 3 8 2 5" xfId="22860"/>
    <cellStyle name="Normal 3 8 2 5 2" xfId="22861"/>
    <cellStyle name="Normal 3 8 2 6" xfId="22862"/>
    <cellStyle name="Normal 3 8 20" xfId="22863"/>
    <cellStyle name="Normal 3 8 20 2" xfId="22864"/>
    <cellStyle name="Normal 3 8 21" xfId="22865"/>
    <cellStyle name="Normal 3 8 21 2" xfId="22866"/>
    <cellStyle name="Normal 3 8 22" xfId="22867"/>
    <cellStyle name="Normal 3 8 22 2" xfId="22868"/>
    <cellStyle name="Normal 3 8 23" xfId="22869"/>
    <cellStyle name="Normal 3 8 23 2" xfId="22870"/>
    <cellStyle name="Normal 3 8 24" xfId="22871"/>
    <cellStyle name="Normal 3 8 24 2" xfId="22872"/>
    <cellStyle name="Normal 3 8 25" xfId="22873"/>
    <cellStyle name="Normal 3 8 26" xfId="22874"/>
    <cellStyle name="Normal 3 8 3" xfId="22875"/>
    <cellStyle name="Normal 3 8 3 2" xfId="22876"/>
    <cellStyle name="Normal 3 8 3 2 2" xfId="22877"/>
    <cellStyle name="Normal 3 8 3 3" xfId="22878"/>
    <cellStyle name="Normal 3 8 3 3 2" xfId="22879"/>
    <cellStyle name="Normal 3 8 3 4" xfId="22880"/>
    <cellStyle name="Normal 3 8 3 4 2" xfId="22881"/>
    <cellStyle name="Normal 3 8 3 5" xfId="22882"/>
    <cellStyle name="Normal 3 8 3 5 2" xfId="22883"/>
    <cellStyle name="Normal 3 8 3 6" xfId="22884"/>
    <cellStyle name="Normal 3 8 4" xfId="22885"/>
    <cellStyle name="Normal 3 8 4 2" xfId="22886"/>
    <cellStyle name="Normal 3 8 4 2 2" xfId="22887"/>
    <cellStyle name="Normal 3 8 4 3" xfId="22888"/>
    <cellStyle name="Normal 3 8 4 3 2" xfId="22889"/>
    <cellStyle name="Normal 3 8 4 4" xfId="22890"/>
    <cellStyle name="Normal 3 8 4 4 2" xfId="22891"/>
    <cellStyle name="Normal 3 8 4 5" xfId="22892"/>
    <cellStyle name="Normal 3 8 4 5 2" xfId="22893"/>
    <cellStyle name="Normal 3 8 4 6" xfId="22894"/>
    <cellStyle name="Normal 3 8 5" xfId="22895"/>
    <cellStyle name="Normal 3 8 5 2" xfId="22896"/>
    <cellStyle name="Normal 3 8 5 2 2" xfId="22897"/>
    <cellStyle name="Normal 3 8 5 3" xfId="22898"/>
    <cellStyle name="Normal 3 8 5 3 2" xfId="22899"/>
    <cellStyle name="Normal 3 8 5 4" xfId="22900"/>
    <cellStyle name="Normal 3 8 5 4 2" xfId="22901"/>
    <cellStyle name="Normal 3 8 5 5" xfId="22902"/>
    <cellStyle name="Normal 3 8 5 5 2" xfId="22903"/>
    <cellStyle name="Normal 3 8 5 6" xfId="22904"/>
    <cellStyle name="Normal 3 8 6" xfId="22905"/>
    <cellStyle name="Normal 3 8 6 2" xfId="22906"/>
    <cellStyle name="Normal 3 8 6 2 2" xfId="22907"/>
    <cellStyle name="Normal 3 8 6 3" xfId="22908"/>
    <cellStyle name="Normal 3 8 6 3 2" xfId="22909"/>
    <cellStyle name="Normal 3 8 6 4" xfId="22910"/>
    <cellStyle name="Normal 3 8 6 4 2" xfId="22911"/>
    <cellStyle name="Normal 3 8 6 5" xfId="22912"/>
    <cellStyle name="Normal 3 8 6 5 2" xfId="22913"/>
    <cellStyle name="Normal 3 8 6 6" xfId="22914"/>
    <cellStyle name="Normal 3 8 7" xfId="22915"/>
    <cellStyle name="Normal 3 8 7 2" xfId="22916"/>
    <cellStyle name="Normal 3 8 7 2 2" xfId="22917"/>
    <cellStyle name="Normal 3 8 7 3" xfId="22918"/>
    <cellStyle name="Normal 3 8 7 3 2" xfId="22919"/>
    <cellStyle name="Normal 3 8 7 4" xfId="22920"/>
    <cellStyle name="Normal 3 8 7 4 2" xfId="22921"/>
    <cellStyle name="Normal 3 8 7 5" xfId="22922"/>
    <cellStyle name="Normal 3 8 7 5 2" xfId="22923"/>
    <cellStyle name="Normal 3 8 7 6" xfId="22924"/>
    <cellStyle name="Normal 3 8 8" xfId="22925"/>
    <cellStyle name="Normal 3 8 8 2" xfId="22926"/>
    <cellStyle name="Normal 3 8 8 2 2" xfId="22927"/>
    <cellStyle name="Normal 3 8 8 3" xfId="22928"/>
    <cellStyle name="Normal 3 8 8 3 2" xfId="22929"/>
    <cellStyle name="Normal 3 8 8 4" xfId="22930"/>
    <cellStyle name="Normal 3 8 8 4 2" xfId="22931"/>
    <cellStyle name="Normal 3 8 8 5" xfId="22932"/>
    <cellStyle name="Normal 3 8 8 5 2" xfId="22933"/>
    <cellStyle name="Normal 3 8 8 6" xfId="22934"/>
    <cellStyle name="Normal 3 8 9" xfId="22935"/>
    <cellStyle name="Normal 3 8 9 2" xfId="22936"/>
    <cellStyle name="Normal 3 9" xfId="22937"/>
    <cellStyle name="Normal 3 9 10" xfId="22938"/>
    <cellStyle name="Normal 3 9 10 2" xfId="22939"/>
    <cellStyle name="Normal 3 9 11" xfId="22940"/>
    <cellStyle name="Normal 3 9 11 2" xfId="22941"/>
    <cellStyle name="Normal 3 9 12" xfId="22942"/>
    <cellStyle name="Normal 3 9 12 2" xfId="22943"/>
    <cellStyle name="Normal 3 9 13" xfId="22944"/>
    <cellStyle name="Normal 3 9 13 2" xfId="22945"/>
    <cellStyle name="Normal 3 9 14" xfId="22946"/>
    <cellStyle name="Normal 3 9 14 2" xfId="22947"/>
    <cellStyle name="Normal 3 9 15" xfId="22948"/>
    <cellStyle name="Normal 3 9 15 2" xfId="22949"/>
    <cellStyle name="Normal 3 9 16" xfId="22950"/>
    <cellStyle name="Normal 3 9 16 2" xfId="22951"/>
    <cellStyle name="Normal 3 9 17" xfId="22952"/>
    <cellStyle name="Normal 3 9 17 2" xfId="22953"/>
    <cellStyle name="Normal 3 9 18" xfId="22954"/>
    <cellStyle name="Normal 3 9 18 2" xfId="22955"/>
    <cellStyle name="Normal 3 9 19" xfId="22956"/>
    <cellStyle name="Normal 3 9 19 2" xfId="22957"/>
    <cellStyle name="Normal 3 9 2" xfId="22958"/>
    <cellStyle name="Normal 3 9 2 2" xfId="22959"/>
    <cellStyle name="Normal 3 9 20" xfId="22960"/>
    <cellStyle name="Normal 3 9 20 2" xfId="22961"/>
    <cellStyle name="Normal 3 9 21" xfId="22962"/>
    <cellStyle name="Normal 3 9 21 2" xfId="22963"/>
    <cellStyle name="Normal 3 9 22" xfId="22964"/>
    <cellStyle name="Normal 3 9 3" xfId="22965"/>
    <cellStyle name="Normal 3 9 3 2" xfId="22966"/>
    <cellStyle name="Normal 3 9 4" xfId="22967"/>
    <cellStyle name="Normal 3 9 4 2" xfId="22968"/>
    <cellStyle name="Normal 3 9 5" xfId="22969"/>
    <cellStyle name="Normal 3 9 5 2" xfId="22970"/>
    <cellStyle name="Normal 3 9 6" xfId="22971"/>
    <cellStyle name="Normal 3 9 6 2" xfId="22972"/>
    <cellStyle name="Normal 3 9 7" xfId="22973"/>
    <cellStyle name="Normal 3 9 7 2" xfId="22974"/>
    <cellStyle name="Normal 3 9 8" xfId="22975"/>
    <cellStyle name="Normal 3 9 8 2" xfId="22976"/>
    <cellStyle name="Normal 3 9 9" xfId="22977"/>
    <cellStyle name="Normal 3 9 9 2" xfId="22978"/>
    <cellStyle name="Normal 30" xfId="22979"/>
    <cellStyle name="Normal 30 10" xfId="22980"/>
    <cellStyle name="Normal 30 10 2" xfId="22981"/>
    <cellStyle name="Normal 30 10 3" xfId="22982"/>
    <cellStyle name="Normal 30 10 3 2" xfId="22983"/>
    <cellStyle name="Normal 30 10 3 3" xfId="22984"/>
    <cellStyle name="Normal 30 10 3 4" xfId="22985"/>
    <cellStyle name="Normal 30 10 3 5" xfId="22986"/>
    <cellStyle name="Normal 30 11" xfId="22987"/>
    <cellStyle name="Normal 30 11 2" xfId="22988"/>
    <cellStyle name="Normal 30 11 3" xfId="22989"/>
    <cellStyle name="Normal 30 11 3 2" xfId="22990"/>
    <cellStyle name="Normal 30 11 3 3" xfId="22991"/>
    <cellStyle name="Normal 30 11 3 4" xfId="22992"/>
    <cellStyle name="Normal 30 11 3 5" xfId="22993"/>
    <cellStyle name="Normal 30 12" xfId="22994"/>
    <cellStyle name="Normal 30 12 2" xfId="22995"/>
    <cellStyle name="Normal 30 12 3" xfId="22996"/>
    <cellStyle name="Normal 30 12 3 2" xfId="22997"/>
    <cellStyle name="Normal 30 12 3 3" xfId="22998"/>
    <cellStyle name="Normal 30 12 3 4" xfId="22999"/>
    <cellStyle name="Normal 30 12 3 5" xfId="23000"/>
    <cellStyle name="Normal 30 13" xfId="23001"/>
    <cellStyle name="Normal 30 13 2" xfId="23002"/>
    <cellStyle name="Normal 30 13 3" xfId="23003"/>
    <cellStyle name="Normal 30 13 3 2" xfId="23004"/>
    <cellStyle name="Normal 30 13 3 3" xfId="23005"/>
    <cellStyle name="Normal 30 13 3 4" xfId="23006"/>
    <cellStyle name="Normal 30 13 3 5" xfId="23007"/>
    <cellStyle name="Normal 30 14" xfId="23008"/>
    <cellStyle name="Normal 30 14 2" xfId="23009"/>
    <cellStyle name="Normal 30 14 3" xfId="23010"/>
    <cellStyle name="Normal 30 14 3 2" xfId="23011"/>
    <cellStyle name="Normal 30 14 3 3" xfId="23012"/>
    <cellStyle name="Normal 30 14 3 4" xfId="23013"/>
    <cellStyle name="Normal 30 14 3 5" xfId="23014"/>
    <cellStyle name="Normal 30 15" xfId="23015"/>
    <cellStyle name="Normal 30 15 2" xfId="23016"/>
    <cellStyle name="Normal 30 15 3" xfId="23017"/>
    <cellStyle name="Normal 30 15 3 2" xfId="23018"/>
    <cellStyle name="Normal 30 15 3 3" xfId="23019"/>
    <cellStyle name="Normal 30 15 3 4" xfId="23020"/>
    <cellStyle name="Normal 30 15 3 5" xfId="23021"/>
    <cellStyle name="Normal 30 16" xfId="23022"/>
    <cellStyle name="Normal 30 16 2" xfId="23023"/>
    <cellStyle name="Normal 30 16 3" xfId="23024"/>
    <cellStyle name="Normal 30 16 3 2" xfId="23025"/>
    <cellStyle name="Normal 30 16 3 3" xfId="23026"/>
    <cellStyle name="Normal 30 16 3 4" xfId="23027"/>
    <cellStyle name="Normal 30 16 3 5" xfId="23028"/>
    <cellStyle name="Normal 30 17" xfId="23029"/>
    <cellStyle name="Normal 30 17 2" xfId="23030"/>
    <cellStyle name="Normal 30 17 3" xfId="23031"/>
    <cellStyle name="Normal 30 17 3 2" xfId="23032"/>
    <cellStyle name="Normal 30 17 3 3" xfId="23033"/>
    <cellStyle name="Normal 30 17 3 4" xfId="23034"/>
    <cellStyle name="Normal 30 17 3 5" xfId="23035"/>
    <cellStyle name="Normal 30 18" xfId="23036"/>
    <cellStyle name="Normal 30 18 2" xfId="23037"/>
    <cellStyle name="Normal 30 18 3" xfId="23038"/>
    <cellStyle name="Normal 30 18 3 2" xfId="23039"/>
    <cellStyle name="Normal 30 18 3 3" xfId="23040"/>
    <cellStyle name="Normal 30 18 3 4" xfId="23041"/>
    <cellStyle name="Normal 30 18 3 5" xfId="23042"/>
    <cellStyle name="Normal 30 19" xfId="23043"/>
    <cellStyle name="Normal 30 19 2" xfId="23044"/>
    <cellStyle name="Normal 30 19 3" xfId="23045"/>
    <cellStyle name="Normal 30 19 3 2" xfId="23046"/>
    <cellStyle name="Normal 30 19 3 3" xfId="23047"/>
    <cellStyle name="Normal 30 19 3 4" xfId="23048"/>
    <cellStyle name="Normal 30 19 3 5" xfId="23049"/>
    <cellStyle name="Normal 30 2" xfId="23050"/>
    <cellStyle name="Normal 30 2 2" xfId="23051"/>
    <cellStyle name="Normal 30 2 3" xfId="23052"/>
    <cellStyle name="Normal 30 2 3 2" xfId="23053"/>
    <cellStyle name="Normal 30 2 3 3" xfId="23054"/>
    <cellStyle name="Normal 30 2 3 4" xfId="23055"/>
    <cellStyle name="Normal 30 2 3 5" xfId="23056"/>
    <cellStyle name="Normal 30 20" xfId="23057"/>
    <cellStyle name="Normal 30 20 2" xfId="23058"/>
    <cellStyle name="Normal 30 20 3" xfId="23059"/>
    <cellStyle name="Normal 30 20 3 2" xfId="23060"/>
    <cellStyle name="Normal 30 20 3 3" xfId="23061"/>
    <cellStyle name="Normal 30 20 3 4" xfId="23062"/>
    <cellStyle name="Normal 30 20 3 5" xfId="23063"/>
    <cellStyle name="Normal 30 21" xfId="23064"/>
    <cellStyle name="Normal 30 21 2" xfId="23065"/>
    <cellStyle name="Normal 30 21 3" xfId="23066"/>
    <cellStyle name="Normal 30 21 3 2" xfId="23067"/>
    <cellStyle name="Normal 30 21 3 3" xfId="23068"/>
    <cellStyle name="Normal 30 21 3 4" xfId="23069"/>
    <cellStyle name="Normal 30 21 3 5" xfId="23070"/>
    <cellStyle name="Normal 30 22" xfId="23071"/>
    <cellStyle name="Normal 30 23" xfId="23072"/>
    <cellStyle name="Normal 30 23 2" xfId="23073"/>
    <cellStyle name="Normal 30 23 3" xfId="23074"/>
    <cellStyle name="Normal 30 23 4" xfId="23075"/>
    <cellStyle name="Normal 30 23 5" xfId="23076"/>
    <cellStyle name="Normal 30 3" xfId="23077"/>
    <cellStyle name="Normal 30 3 2" xfId="23078"/>
    <cellStyle name="Normal 30 3 3" xfId="23079"/>
    <cellStyle name="Normal 30 3 3 2" xfId="23080"/>
    <cellStyle name="Normal 30 3 3 3" xfId="23081"/>
    <cellStyle name="Normal 30 3 3 4" xfId="23082"/>
    <cellStyle name="Normal 30 3 3 5" xfId="23083"/>
    <cellStyle name="Normal 30 4" xfId="23084"/>
    <cellStyle name="Normal 30 4 2" xfId="23085"/>
    <cellStyle name="Normal 30 4 3" xfId="23086"/>
    <cellStyle name="Normal 30 4 3 2" xfId="23087"/>
    <cellStyle name="Normal 30 4 3 3" xfId="23088"/>
    <cellStyle name="Normal 30 4 3 4" xfId="23089"/>
    <cellStyle name="Normal 30 4 3 5" xfId="23090"/>
    <cellStyle name="Normal 30 5" xfId="23091"/>
    <cellStyle name="Normal 30 5 2" xfId="23092"/>
    <cellStyle name="Normal 30 5 3" xfId="23093"/>
    <cellStyle name="Normal 30 5 3 2" xfId="23094"/>
    <cellStyle name="Normal 30 5 3 3" xfId="23095"/>
    <cellStyle name="Normal 30 5 3 4" xfId="23096"/>
    <cellStyle name="Normal 30 5 3 5" xfId="23097"/>
    <cellStyle name="Normal 30 6" xfId="23098"/>
    <cellStyle name="Normal 30 6 2" xfId="23099"/>
    <cellStyle name="Normal 30 6 3" xfId="23100"/>
    <cellStyle name="Normal 30 6 3 2" xfId="23101"/>
    <cellStyle name="Normal 30 6 3 3" xfId="23102"/>
    <cellStyle name="Normal 30 6 3 4" xfId="23103"/>
    <cellStyle name="Normal 30 6 3 5" xfId="23104"/>
    <cellStyle name="Normal 30 7" xfId="23105"/>
    <cellStyle name="Normal 30 7 2" xfId="23106"/>
    <cellStyle name="Normal 30 7 3" xfId="23107"/>
    <cellStyle name="Normal 30 7 3 2" xfId="23108"/>
    <cellStyle name="Normal 30 7 3 3" xfId="23109"/>
    <cellStyle name="Normal 30 7 3 4" xfId="23110"/>
    <cellStyle name="Normal 30 7 3 5" xfId="23111"/>
    <cellStyle name="Normal 30 8" xfId="23112"/>
    <cellStyle name="Normal 30 8 2" xfId="23113"/>
    <cellStyle name="Normal 30 8 3" xfId="23114"/>
    <cellStyle name="Normal 30 8 3 2" xfId="23115"/>
    <cellStyle name="Normal 30 8 3 3" xfId="23116"/>
    <cellStyle name="Normal 30 8 3 4" xfId="23117"/>
    <cellStyle name="Normal 30 8 3 5" xfId="23118"/>
    <cellStyle name="Normal 30 9" xfId="23119"/>
    <cellStyle name="Normal 30 9 2" xfId="23120"/>
    <cellStyle name="Normal 30 9 3" xfId="23121"/>
    <cellStyle name="Normal 30 9 3 2" xfId="23122"/>
    <cellStyle name="Normal 30 9 3 3" xfId="23123"/>
    <cellStyle name="Normal 30 9 3 4" xfId="23124"/>
    <cellStyle name="Normal 30 9 3 5" xfId="23125"/>
    <cellStyle name="Normal 31" xfId="23126"/>
    <cellStyle name="Normal 31 10" xfId="23127"/>
    <cellStyle name="Normal 31 10 2" xfId="23128"/>
    <cellStyle name="Normal 31 10 3" xfId="23129"/>
    <cellStyle name="Normal 31 10 3 2" xfId="23130"/>
    <cellStyle name="Normal 31 10 3 3" xfId="23131"/>
    <cellStyle name="Normal 31 10 3 4" xfId="23132"/>
    <cellStyle name="Normal 31 10 3 5" xfId="23133"/>
    <cellStyle name="Normal 31 11" xfId="23134"/>
    <cellStyle name="Normal 31 11 2" xfId="23135"/>
    <cellStyle name="Normal 31 12" xfId="23136"/>
    <cellStyle name="Normal 31 12 2" xfId="23137"/>
    <cellStyle name="Normal 31 13" xfId="23138"/>
    <cellStyle name="Normal 31 13 2" xfId="23139"/>
    <cellStyle name="Normal 31 14" xfId="23140"/>
    <cellStyle name="Normal 31 14 2" xfId="23141"/>
    <cellStyle name="Normal 31 14 3" xfId="23142"/>
    <cellStyle name="Normal 31 14 3 2" xfId="23143"/>
    <cellStyle name="Normal 31 14 3 3" xfId="23144"/>
    <cellStyle name="Normal 31 14 3 4" xfId="23145"/>
    <cellStyle name="Normal 31 14 3 5" xfId="23146"/>
    <cellStyle name="Normal 31 15" xfId="23147"/>
    <cellStyle name="Normal 31 15 2" xfId="23148"/>
    <cellStyle name="Normal 31 15 3" xfId="23149"/>
    <cellStyle name="Normal 31 15 3 2" xfId="23150"/>
    <cellStyle name="Normal 31 15 3 3" xfId="23151"/>
    <cellStyle name="Normal 31 15 3 4" xfId="23152"/>
    <cellStyle name="Normal 31 15 3 5" xfId="23153"/>
    <cellStyle name="Normal 31 16" xfId="23154"/>
    <cellStyle name="Normal 31 16 2" xfId="23155"/>
    <cellStyle name="Normal 31 16 3" xfId="23156"/>
    <cellStyle name="Normal 31 16 3 2" xfId="23157"/>
    <cellStyle name="Normal 31 16 3 3" xfId="23158"/>
    <cellStyle name="Normal 31 16 3 4" xfId="23159"/>
    <cellStyle name="Normal 31 16 3 5" xfId="23160"/>
    <cellStyle name="Normal 31 17" xfId="23161"/>
    <cellStyle name="Normal 31 17 2" xfId="23162"/>
    <cellStyle name="Normal 31 17 3" xfId="23163"/>
    <cellStyle name="Normal 31 17 3 2" xfId="23164"/>
    <cellStyle name="Normal 31 17 3 3" xfId="23165"/>
    <cellStyle name="Normal 31 17 3 4" xfId="23166"/>
    <cellStyle name="Normal 31 17 3 5" xfId="23167"/>
    <cellStyle name="Normal 31 18" xfId="23168"/>
    <cellStyle name="Normal 31 18 2" xfId="23169"/>
    <cellStyle name="Normal 31 18 3" xfId="23170"/>
    <cellStyle name="Normal 31 18 3 2" xfId="23171"/>
    <cellStyle name="Normal 31 18 3 3" xfId="23172"/>
    <cellStyle name="Normal 31 18 3 4" xfId="23173"/>
    <cellStyle name="Normal 31 18 3 5" xfId="23174"/>
    <cellStyle name="Normal 31 19" xfId="23175"/>
    <cellStyle name="Normal 31 19 2" xfId="23176"/>
    <cellStyle name="Normal 31 19 3" xfId="23177"/>
    <cellStyle name="Normal 31 19 3 2" xfId="23178"/>
    <cellStyle name="Normal 31 19 3 3" xfId="23179"/>
    <cellStyle name="Normal 31 19 3 4" xfId="23180"/>
    <cellStyle name="Normal 31 19 3 5" xfId="23181"/>
    <cellStyle name="Normal 31 2" xfId="23182"/>
    <cellStyle name="Normal 31 2 2" xfId="23183"/>
    <cellStyle name="Normal 31 2 2 2" xfId="23184"/>
    <cellStyle name="Normal 31 2 2 3" xfId="23185"/>
    <cellStyle name="Normal 31 2 2 3 2" xfId="23186"/>
    <cellStyle name="Normal 31 2 2 3 3" xfId="23187"/>
    <cellStyle name="Normal 31 2 2 3 4" xfId="23188"/>
    <cellStyle name="Normal 31 2 2 3 5" xfId="23189"/>
    <cellStyle name="Normal 31 2 3" xfId="23190"/>
    <cellStyle name="Normal 31 2 3 2" xfId="23191"/>
    <cellStyle name="Normal 31 2 3 3" xfId="23192"/>
    <cellStyle name="Normal 31 2 3 3 2" xfId="23193"/>
    <cellStyle name="Normal 31 2 3 3 3" xfId="23194"/>
    <cellStyle name="Normal 31 2 3 3 4" xfId="23195"/>
    <cellStyle name="Normal 31 2 3 3 5" xfId="23196"/>
    <cellStyle name="Normal 31 2 4" xfId="23197"/>
    <cellStyle name="Normal 31 2 4 2" xfId="23198"/>
    <cellStyle name="Normal 31 2 4 3" xfId="23199"/>
    <cellStyle name="Normal 31 2 4 3 2" xfId="23200"/>
    <cellStyle name="Normal 31 2 4 3 3" xfId="23201"/>
    <cellStyle name="Normal 31 2 4 3 4" xfId="23202"/>
    <cellStyle name="Normal 31 2 4 3 5" xfId="23203"/>
    <cellStyle name="Normal 31 2 5" xfId="23204"/>
    <cellStyle name="Normal 31 2 5 2" xfId="23205"/>
    <cellStyle name="Normal 31 2 5 3" xfId="23206"/>
    <cellStyle name="Normal 31 2 5 3 2" xfId="23207"/>
    <cellStyle name="Normal 31 2 5 3 3" xfId="23208"/>
    <cellStyle name="Normal 31 2 5 3 4" xfId="23209"/>
    <cellStyle name="Normal 31 2 5 3 5" xfId="23210"/>
    <cellStyle name="Normal 31 2 6" xfId="23211"/>
    <cellStyle name="Normal 31 20" xfId="23212"/>
    <cellStyle name="Normal 31 20 2" xfId="23213"/>
    <cellStyle name="Normal 31 20 3" xfId="23214"/>
    <cellStyle name="Normal 31 20 3 2" xfId="23215"/>
    <cellStyle name="Normal 31 20 3 3" xfId="23216"/>
    <cellStyle name="Normal 31 20 3 4" xfId="23217"/>
    <cellStyle name="Normal 31 20 3 5" xfId="23218"/>
    <cellStyle name="Normal 31 21" xfId="23219"/>
    <cellStyle name="Normal 31 21 2" xfId="23220"/>
    <cellStyle name="Normal 31 21 3" xfId="23221"/>
    <cellStyle name="Normal 31 21 3 2" xfId="23222"/>
    <cellStyle name="Normal 31 21 3 3" xfId="23223"/>
    <cellStyle name="Normal 31 21 3 4" xfId="23224"/>
    <cellStyle name="Normal 31 21 3 5" xfId="23225"/>
    <cellStyle name="Normal 31 22" xfId="23226"/>
    <cellStyle name="Normal 31 22 2" xfId="23227"/>
    <cellStyle name="Normal 31 22 3" xfId="23228"/>
    <cellStyle name="Normal 31 22 3 2" xfId="23229"/>
    <cellStyle name="Normal 31 22 3 3" xfId="23230"/>
    <cellStyle name="Normal 31 22 3 4" xfId="23231"/>
    <cellStyle name="Normal 31 22 3 5" xfId="23232"/>
    <cellStyle name="Normal 31 23" xfId="23233"/>
    <cellStyle name="Normal 31 23 2" xfId="23234"/>
    <cellStyle name="Normal 31 23 3" xfId="23235"/>
    <cellStyle name="Normal 31 23 3 2" xfId="23236"/>
    <cellStyle name="Normal 31 23 3 3" xfId="23237"/>
    <cellStyle name="Normal 31 23 3 4" xfId="23238"/>
    <cellStyle name="Normal 31 23 3 5" xfId="23239"/>
    <cellStyle name="Normal 31 24" xfId="23240"/>
    <cellStyle name="Normal 31 25" xfId="23241"/>
    <cellStyle name="Normal 31 25 2" xfId="23242"/>
    <cellStyle name="Normal 31 25 3" xfId="23243"/>
    <cellStyle name="Normal 31 25 4" xfId="23244"/>
    <cellStyle name="Normal 31 25 5" xfId="23245"/>
    <cellStyle name="Normal 31 3" xfId="23246"/>
    <cellStyle name="Normal 31 3 2" xfId="23247"/>
    <cellStyle name="Normal 31 3 2 2" xfId="23248"/>
    <cellStyle name="Normal 31 3 2 3" xfId="23249"/>
    <cellStyle name="Normal 31 3 2 3 2" xfId="23250"/>
    <cellStyle name="Normal 31 3 2 3 3" xfId="23251"/>
    <cellStyle name="Normal 31 3 2 3 4" xfId="23252"/>
    <cellStyle name="Normal 31 3 2 3 5" xfId="23253"/>
    <cellStyle name="Normal 31 3 3" xfId="23254"/>
    <cellStyle name="Normal 31 3 3 2" xfId="23255"/>
    <cellStyle name="Normal 31 3 3 3" xfId="23256"/>
    <cellStyle name="Normal 31 3 3 3 2" xfId="23257"/>
    <cellStyle name="Normal 31 3 3 3 3" xfId="23258"/>
    <cellStyle name="Normal 31 3 3 3 4" xfId="23259"/>
    <cellStyle name="Normal 31 3 3 3 5" xfId="23260"/>
    <cellStyle name="Normal 31 3 4" xfId="23261"/>
    <cellStyle name="Normal 31 3 4 2" xfId="23262"/>
    <cellStyle name="Normal 31 3 4 3" xfId="23263"/>
    <cellStyle name="Normal 31 3 4 3 2" xfId="23264"/>
    <cellStyle name="Normal 31 3 4 3 3" xfId="23265"/>
    <cellStyle name="Normal 31 3 4 3 4" xfId="23266"/>
    <cellStyle name="Normal 31 3 4 3 5" xfId="23267"/>
    <cellStyle name="Normal 31 3 5" xfId="23268"/>
    <cellStyle name="Normal 31 3 5 2" xfId="23269"/>
    <cellStyle name="Normal 31 3 5 3" xfId="23270"/>
    <cellStyle name="Normal 31 3 5 3 2" xfId="23271"/>
    <cellStyle name="Normal 31 3 5 3 3" xfId="23272"/>
    <cellStyle name="Normal 31 3 5 3 4" xfId="23273"/>
    <cellStyle name="Normal 31 3 5 3 5" xfId="23274"/>
    <cellStyle name="Normal 31 3 6" xfId="23275"/>
    <cellStyle name="Normal 31 4" xfId="23276"/>
    <cellStyle name="Normal 31 4 2" xfId="23277"/>
    <cellStyle name="Normal 31 4 2 2" xfId="23278"/>
    <cellStyle name="Normal 31 4 2 3" xfId="23279"/>
    <cellStyle name="Normal 31 4 2 3 2" xfId="23280"/>
    <cellStyle name="Normal 31 4 2 3 3" xfId="23281"/>
    <cellStyle name="Normal 31 4 2 3 4" xfId="23282"/>
    <cellStyle name="Normal 31 4 2 3 5" xfId="23283"/>
    <cellStyle name="Normal 31 4 3" xfId="23284"/>
    <cellStyle name="Normal 31 4 3 2" xfId="23285"/>
    <cellStyle name="Normal 31 4 3 3" xfId="23286"/>
    <cellStyle name="Normal 31 4 3 3 2" xfId="23287"/>
    <cellStyle name="Normal 31 4 3 3 3" xfId="23288"/>
    <cellStyle name="Normal 31 4 3 3 4" xfId="23289"/>
    <cellStyle name="Normal 31 4 3 3 5" xfId="23290"/>
    <cellStyle name="Normal 31 4 4" xfId="23291"/>
    <cellStyle name="Normal 31 4 4 2" xfId="23292"/>
    <cellStyle name="Normal 31 4 4 3" xfId="23293"/>
    <cellStyle name="Normal 31 4 4 3 2" xfId="23294"/>
    <cellStyle name="Normal 31 4 4 3 3" xfId="23295"/>
    <cellStyle name="Normal 31 4 4 3 4" xfId="23296"/>
    <cellStyle name="Normal 31 4 4 3 5" xfId="23297"/>
    <cellStyle name="Normal 31 4 5" xfId="23298"/>
    <cellStyle name="Normal 31 4 5 2" xfId="23299"/>
    <cellStyle name="Normal 31 4 5 3" xfId="23300"/>
    <cellStyle name="Normal 31 4 5 3 2" xfId="23301"/>
    <cellStyle name="Normal 31 4 5 3 3" xfId="23302"/>
    <cellStyle name="Normal 31 4 5 3 4" xfId="23303"/>
    <cellStyle name="Normal 31 4 5 3 5" xfId="23304"/>
    <cellStyle name="Normal 31 4 6" xfId="23305"/>
    <cellStyle name="Normal 31 5" xfId="23306"/>
    <cellStyle name="Normal 31 5 2" xfId="23307"/>
    <cellStyle name="Normal 31 5 2 2" xfId="23308"/>
    <cellStyle name="Normal 31 5 2 3" xfId="23309"/>
    <cellStyle name="Normal 31 5 2 3 2" xfId="23310"/>
    <cellStyle name="Normal 31 5 2 3 3" xfId="23311"/>
    <cellStyle name="Normal 31 5 2 3 4" xfId="23312"/>
    <cellStyle name="Normal 31 5 2 3 5" xfId="23313"/>
    <cellStyle name="Normal 31 5 3" xfId="23314"/>
    <cellStyle name="Normal 31 5 3 2" xfId="23315"/>
    <cellStyle name="Normal 31 5 3 3" xfId="23316"/>
    <cellStyle name="Normal 31 5 3 3 2" xfId="23317"/>
    <cellStyle name="Normal 31 5 3 3 3" xfId="23318"/>
    <cellStyle name="Normal 31 5 3 3 4" xfId="23319"/>
    <cellStyle name="Normal 31 5 3 3 5" xfId="23320"/>
    <cellStyle name="Normal 31 5 4" xfId="23321"/>
    <cellStyle name="Normal 31 5 4 2" xfId="23322"/>
    <cellStyle name="Normal 31 5 4 3" xfId="23323"/>
    <cellStyle name="Normal 31 5 4 3 2" xfId="23324"/>
    <cellStyle name="Normal 31 5 4 3 3" xfId="23325"/>
    <cellStyle name="Normal 31 5 4 3 4" xfId="23326"/>
    <cellStyle name="Normal 31 5 4 3 5" xfId="23327"/>
    <cellStyle name="Normal 31 5 5" xfId="23328"/>
    <cellStyle name="Normal 31 5 5 2" xfId="23329"/>
    <cellStyle name="Normal 31 5 5 3" xfId="23330"/>
    <cellStyle name="Normal 31 5 5 3 2" xfId="23331"/>
    <cellStyle name="Normal 31 5 5 3 3" xfId="23332"/>
    <cellStyle name="Normal 31 5 5 3 4" xfId="23333"/>
    <cellStyle name="Normal 31 5 5 3 5" xfId="23334"/>
    <cellStyle name="Normal 31 5 6" xfId="23335"/>
    <cellStyle name="Normal 31 6" xfId="23336"/>
    <cellStyle name="Normal 31 6 2" xfId="23337"/>
    <cellStyle name="Normal 31 6 2 2" xfId="23338"/>
    <cellStyle name="Normal 31 6 2 3" xfId="23339"/>
    <cellStyle name="Normal 31 6 2 3 2" xfId="23340"/>
    <cellStyle name="Normal 31 6 2 3 3" xfId="23341"/>
    <cellStyle name="Normal 31 6 2 3 4" xfId="23342"/>
    <cellStyle name="Normal 31 6 2 3 5" xfId="23343"/>
    <cellStyle name="Normal 31 6 3" xfId="23344"/>
    <cellStyle name="Normal 31 6 3 2" xfId="23345"/>
    <cellStyle name="Normal 31 6 3 3" xfId="23346"/>
    <cellStyle name="Normal 31 6 3 3 2" xfId="23347"/>
    <cellStyle name="Normal 31 6 3 3 3" xfId="23348"/>
    <cellStyle name="Normal 31 6 3 3 4" xfId="23349"/>
    <cellStyle name="Normal 31 6 3 3 5" xfId="23350"/>
    <cellStyle name="Normal 31 6 4" xfId="23351"/>
    <cellStyle name="Normal 31 6 4 2" xfId="23352"/>
    <cellStyle name="Normal 31 6 4 3" xfId="23353"/>
    <cellStyle name="Normal 31 6 4 3 2" xfId="23354"/>
    <cellStyle name="Normal 31 6 4 3 3" xfId="23355"/>
    <cellStyle name="Normal 31 6 4 3 4" xfId="23356"/>
    <cellStyle name="Normal 31 6 4 3 5" xfId="23357"/>
    <cellStyle name="Normal 31 6 5" xfId="23358"/>
    <cellStyle name="Normal 31 6 5 2" xfId="23359"/>
    <cellStyle name="Normal 31 6 5 3" xfId="23360"/>
    <cellStyle name="Normal 31 6 5 3 2" xfId="23361"/>
    <cellStyle name="Normal 31 6 5 3 3" xfId="23362"/>
    <cellStyle name="Normal 31 6 5 3 4" xfId="23363"/>
    <cellStyle name="Normal 31 6 5 3 5" xfId="23364"/>
    <cellStyle name="Normal 31 6 6" xfId="23365"/>
    <cellStyle name="Normal 31 7" xfId="23366"/>
    <cellStyle name="Normal 31 7 2" xfId="23367"/>
    <cellStyle name="Normal 31 7 2 2" xfId="23368"/>
    <cellStyle name="Normal 31 7 2 3" xfId="23369"/>
    <cellStyle name="Normal 31 7 2 3 2" xfId="23370"/>
    <cellStyle name="Normal 31 7 2 3 3" xfId="23371"/>
    <cellStyle name="Normal 31 7 2 3 4" xfId="23372"/>
    <cellStyle name="Normal 31 7 2 3 5" xfId="23373"/>
    <cellStyle name="Normal 31 7 3" xfId="23374"/>
    <cellStyle name="Normal 31 7 3 2" xfId="23375"/>
    <cellStyle name="Normal 31 7 3 3" xfId="23376"/>
    <cellStyle name="Normal 31 7 3 3 2" xfId="23377"/>
    <cellStyle name="Normal 31 7 3 3 3" xfId="23378"/>
    <cellStyle name="Normal 31 7 3 3 4" xfId="23379"/>
    <cellStyle name="Normal 31 7 3 3 5" xfId="23380"/>
    <cellStyle name="Normal 31 7 4" xfId="23381"/>
    <cellStyle name="Normal 31 7 4 2" xfId="23382"/>
    <cellStyle name="Normal 31 7 4 3" xfId="23383"/>
    <cellStyle name="Normal 31 7 4 3 2" xfId="23384"/>
    <cellStyle name="Normal 31 7 4 3 3" xfId="23385"/>
    <cellStyle name="Normal 31 7 4 3 4" xfId="23386"/>
    <cellStyle name="Normal 31 7 4 3 5" xfId="23387"/>
    <cellStyle name="Normal 31 7 5" xfId="23388"/>
    <cellStyle name="Normal 31 7 5 2" xfId="23389"/>
    <cellStyle name="Normal 31 7 5 3" xfId="23390"/>
    <cellStyle name="Normal 31 7 5 3 2" xfId="23391"/>
    <cellStyle name="Normal 31 7 5 3 3" xfId="23392"/>
    <cellStyle name="Normal 31 7 5 3 4" xfId="23393"/>
    <cellStyle name="Normal 31 7 5 3 5" xfId="23394"/>
    <cellStyle name="Normal 31 7 6" xfId="23395"/>
    <cellStyle name="Normal 31 8" xfId="23396"/>
    <cellStyle name="Normal 31 8 2" xfId="23397"/>
    <cellStyle name="Normal 31 8 2 2" xfId="23398"/>
    <cellStyle name="Normal 31 8 2 3" xfId="23399"/>
    <cellStyle name="Normal 31 8 2 3 2" xfId="23400"/>
    <cellStyle name="Normal 31 8 2 3 3" xfId="23401"/>
    <cellStyle name="Normal 31 8 2 3 4" xfId="23402"/>
    <cellStyle name="Normal 31 8 2 3 5" xfId="23403"/>
    <cellStyle name="Normal 31 8 3" xfId="23404"/>
    <cellStyle name="Normal 31 8 3 2" xfId="23405"/>
    <cellStyle name="Normal 31 8 3 3" xfId="23406"/>
    <cellStyle name="Normal 31 8 3 3 2" xfId="23407"/>
    <cellStyle name="Normal 31 8 3 3 3" xfId="23408"/>
    <cellStyle name="Normal 31 8 3 3 4" xfId="23409"/>
    <cellStyle name="Normal 31 8 3 3 5" xfId="23410"/>
    <cellStyle name="Normal 31 8 4" xfId="23411"/>
    <cellStyle name="Normal 31 8 4 2" xfId="23412"/>
    <cellStyle name="Normal 31 8 4 3" xfId="23413"/>
    <cellStyle name="Normal 31 8 4 3 2" xfId="23414"/>
    <cellStyle name="Normal 31 8 4 3 3" xfId="23415"/>
    <cellStyle name="Normal 31 8 4 3 4" xfId="23416"/>
    <cellStyle name="Normal 31 8 4 3 5" xfId="23417"/>
    <cellStyle name="Normal 31 8 5" xfId="23418"/>
    <cellStyle name="Normal 31 8 5 2" xfId="23419"/>
    <cellStyle name="Normal 31 8 5 3" xfId="23420"/>
    <cellStyle name="Normal 31 8 5 3 2" xfId="23421"/>
    <cellStyle name="Normal 31 8 5 3 3" xfId="23422"/>
    <cellStyle name="Normal 31 8 5 3 4" xfId="23423"/>
    <cellStyle name="Normal 31 8 5 3 5" xfId="23424"/>
    <cellStyle name="Normal 31 8 6" xfId="23425"/>
    <cellStyle name="Normal 31 9" xfId="23426"/>
    <cellStyle name="Normal 31 9 2" xfId="23427"/>
    <cellStyle name="Normal 31 9 3" xfId="23428"/>
    <cellStyle name="Normal 31 9 3 2" xfId="23429"/>
    <cellStyle name="Normal 31 9 3 3" xfId="23430"/>
    <cellStyle name="Normal 31 9 3 4" xfId="23431"/>
    <cellStyle name="Normal 31 9 3 5" xfId="23432"/>
    <cellStyle name="Normal 32" xfId="23433"/>
    <cellStyle name="Normal 32 2" xfId="23434"/>
    <cellStyle name="Normal 33" xfId="23435"/>
    <cellStyle name="Normal 33 10" xfId="23436"/>
    <cellStyle name="Normal 33 10 2" xfId="23437"/>
    <cellStyle name="Normal 33 10 3" xfId="23438"/>
    <cellStyle name="Normal 33 10 3 2" xfId="23439"/>
    <cellStyle name="Normal 33 10 3 3" xfId="23440"/>
    <cellStyle name="Normal 33 10 3 4" xfId="23441"/>
    <cellStyle name="Normal 33 10 3 5" xfId="23442"/>
    <cellStyle name="Normal 33 11" xfId="23443"/>
    <cellStyle name="Normal 33 11 2" xfId="23444"/>
    <cellStyle name="Normal 33 11 3" xfId="23445"/>
    <cellStyle name="Normal 33 11 3 2" xfId="23446"/>
    <cellStyle name="Normal 33 11 3 3" xfId="23447"/>
    <cellStyle name="Normal 33 11 3 4" xfId="23448"/>
    <cellStyle name="Normal 33 11 3 5" xfId="23449"/>
    <cellStyle name="Normal 33 12" xfId="23450"/>
    <cellStyle name="Normal 33 12 2" xfId="23451"/>
    <cellStyle name="Normal 33 12 3" xfId="23452"/>
    <cellStyle name="Normal 33 12 3 2" xfId="23453"/>
    <cellStyle name="Normal 33 12 3 3" xfId="23454"/>
    <cellStyle name="Normal 33 12 3 4" xfId="23455"/>
    <cellStyle name="Normal 33 12 3 5" xfId="23456"/>
    <cellStyle name="Normal 33 13" xfId="23457"/>
    <cellStyle name="Normal 33 13 2" xfId="23458"/>
    <cellStyle name="Normal 33 13 3" xfId="23459"/>
    <cellStyle name="Normal 33 13 3 2" xfId="23460"/>
    <cellStyle name="Normal 33 13 3 3" xfId="23461"/>
    <cellStyle name="Normal 33 13 3 4" xfId="23462"/>
    <cellStyle name="Normal 33 13 3 5" xfId="23463"/>
    <cellStyle name="Normal 33 14" xfId="23464"/>
    <cellStyle name="Normal 33 14 2" xfId="23465"/>
    <cellStyle name="Normal 33 14 3" xfId="23466"/>
    <cellStyle name="Normal 33 14 3 2" xfId="23467"/>
    <cellStyle name="Normal 33 14 3 3" xfId="23468"/>
    <cellStyle name="Normal 33 14 3 4" xfId="23469"/>
    <cellStyle name="Normal 33 14 3 5" xfId="23470"/>
    <cellStyle name="Normal 33 15" xfId="23471"/>
    <cellStyle name="Normal 33 15 2" xfId="23472"/>
    <cellStyle name="Normal 33 15 3" xfId="23473"/>
    <cellStyle name="Normal 33 15 3 2" xfId="23474"/>
    <cellStyle name="Normal 33 15 3 3" xfId="23475"/>
    <cellStyle name="Normal 33 15 3 4" xfId="23476"/>
    <cellStyle name="Normal 33 15 3 5" xfId="23477"/>
    <cellStyle name="Normal 33 16" xfId="23478"/>
    <cellStyle name="Normal 33 16 2" xfId="23479"/>
    <cellStyle name="Normal 33 16 3" xfId="23480"/>
    <cellStyle name="Normal 33 16 3 2" xfId="23481"/>
    <cellStyle name="Normal 33 16 3 3" xfId="23482"/>
    <cellStyle name="Normal 33 16 3 4" xfId="23483"/>
    <cellStyle name="Normal 33 16 3 5" xfId="23484"/>
    <cellStyle name="Normal 33 17" xfId="23485"/>
    <cellStyle name="Normal 33 17 2" xfId="23486"/>
    <cellStyle name="Normal 33 17 3" xfId="23487"/>
    <cellStyle name="Normal 33 17 3 2" xfId="23488"/>
    <cellStyle name="Normal 33 17 3 3" xfId="23489"/>
    <cellStyle name="Normal 33 17 3 4" xfId="23490"/>
    <cellStyle name="Normal 33 17 3 5" xfId="23491"/>
    <cellStyle name="Normal 33 18" xfId="23492"/>
    <cellStyle name="Normal 33 2" xfId="23493"/>
    <cellStyle name="Normal 33 2 2" xfId="23494"/>
    <cellStyle name="Normal 33 2 3" xfId="23495"/>
    <cellStyle name="Normal 33 2 3 2" xfId="23496"/>
    <cellStyle name="Normal 33 2 3 3" xfId="23497"/>
    <cellStyle name="Normal 33 2 3 4" xfId="23498"/>
    <cellStyle name="Normal 33 2 3 5" xfId="23499"/>
    <cellStyle name="Normal 33 3" xfId="23500"/>
    <cellStyle name="Normal 33 3 2" xfId="23501"/>
    <cellStyle name="Normal 33 3 3" xfId="23502"/>
    <cellStyle name="Normal 33 3 3 2" xfId="23503"/>
    <cellStyle name="Normal 33 3 3 3" xfId="23504"/>
    <cellStyle name="Normal 33 3 3 4" xfId="23505"/>
    <cellStyle name="Normal 33 3 3 5" xfId="23506"/>
    <cellStyle name="Normal 33 4" xfId="23507"/>
    <cellStyle name="Normal 33 4 2" xfId="23508"/>
    <cellStyle name="Normal 33 4 3" xfId="23509"/>
    <cellStyle name="Normal 33 4 3 2" xfId="23510"/>
    <cellStyle name="Normal 33 4 3 3" xfId="23511"/>
    <cellStyle name="Normal 33 4 3 4" xfId="23512"/>
    <cellStyle name="Normal 33 4 3 5" xfId="23513"/>
    <cellStyle name="Normal 33 5" xfId="23514"/>
    <cellStyle name="Normal 33 5 2" xfId="23515"/>
    <cellStyle name="Normal 33 5 3" xfId="23516"/>
    <cellStyle name="Normal 33 5 3 2" xfId="23517"/>
    <cellStyle name="Normal 33 5 3 3" xfId="23518"/>
    <cellStyle name="Normal 33 5 3 4" xfId="23519"/>
    <cellStyle name="Normal 33 5 3 5" xfId="23520"/>
    <cellStyle name="Normal 33 6" xfId="23521"/>
    <cellStyle name="Normal 33 6 2" xfId="23522"/>
    <cellStyle name="Normal 33 6 3" xfId="23523"/>
    <cellStyle name="Normal 33 6 3 2" xfId="23524"/>
    <cellStyle name="Normal 33 6 3 3" xfId="23525"/>
    <cellStyle name="Normal 33 6 3 4" xfId="23526"/>
    <cellStyle name="Normal 33 6 3 5" xfId="23527"/>
    <cellStyle name="Normal 33 7" xfId="23528"/>
    <cellStyle name="Normal 33 7 2" xfId="23529"/>
    <cellStyle name="Normal 33 7 3" xfId="23530"/>
    <cellStyle name="Normal 33 7 3 2" xfId="23531"/>
    <cellStyle name="Normal 33 7 3 3" xfId="23532"/>
    <cellStyle name="Normal 33 7 3 4" xfId="23533"/>
    <cellStyle name="Normal 33 7 3 5" xfId="23534"/>
    <cellStyle name="Normal 33 8" xfId="23535"/>
    <cellStyle name="Normal 33 8 2" xfId="23536"/>
    <cellStyle name="Normal 33 8 3" xfId="23537"/>
    <cellStyle name="Normal 33 8 3 2" xfId="23538"/>
    <cellStyle name="Normal 33 8 3 3" xfId="23539"/>
    <cellStyle name="Normal 33 8 3 4" xfId="23540"/>
    <cellStyle name="Normal 33 8 3 5" xfId="23541"/>
    <cellStyle name="Normal 33 9" xfId="23542"/>
    <cellStyle name="Normal 33 9 2" xfId="23543"/>
    <cellStyle name="Normal 33 9 3" xfId="23544"/>
    <cellStyle name="Normal 33 9 3 2" xfId="23545"/>
    <cellStyle name="Normal 33 9 3 3" xfId="23546"/>
    <cellStyle name="Normal 33 9 3 4" xfId="23547"/>
    <cellStyle name="Normal 33 9 3 5" xfId="23548"/>
    <cellStyle name="Normal 34" xfId="23549"/>
    <cellStyle name="Normal 34 10" xfId="23550"/>
    <cellStyle name="Normal 34 10 2" xfId="23551"/>
    <cellStyle name="Normal 34 10 3" xfId="23552"/>
    <cellStyle name="Normal 34 10 3 2" xfId="23553"/>
    <cellStyle name="Normal 34 10 3 3" xfId="23554"/>
    <cellStyle name="Normal 34 10 3 4" xfId="23555"/>
    <cellStyle name="Normal 34 10 3 5" xfId="23556"/>
    <cellStyle name="Normal 34 11" xfId="23557"/>
    <cellStyle name="Normal 34 11 2" xfId="23558"/>
    <cellStyle name="Normal 34 11 3" xfId="23559"/>
    <cellStyle name="Normal 34 11 3 2" xfId="23560"/>
    <cellStyle name="Normal 34 11 3 3" xfId="23561"/>
    <cellStyle name="Normal 34 11 3 4" xfId="23562"/>
    <cellStyle name="Normal 34 11 3 5" xfId="23563"/>
    <cellStyle name="Normal 34 12" xfId="23564"/>
    <cellStyle name="Normal 34 12 2" xfId="23565"/>
    <cellStyle name="Normal 34 12 3" xfId="23566"/>
    <cellStyle name="Normal 34 12 3 2" xfId="23567"/>
    <cellStyle name="Normal 34 12 3 3" xfId="23568"/>
    <cellStyle name="Normal 34 12 3 4" xfId="23569"/>
    <cellStyle name="Normal 34 12 3 5" xfId="23570"/>
    <cellStyle name="Normal 34 13" xfId="23571"/>
    <cellStyle name="Normal 34 13 2" xfId="23572"/>
    <cellStyle name="Normal 34 13 3" xfId="23573"/>
    <cellStyle name="Normal 34 13 3 2" xfId="23574"/>
    <cellStyle name="Normal 34 13 3 3" xfId="23575"/>
    <cellStyle name="Normal 34 13 3 4" xfId="23576"/>
    <cellStyle name="Normal 34 13 3 5" xfId="23577"/>
    <cellStyle name="Normal 34 14" xfId="23578"/>
    <cellStyle name="Normal 34 14 2" xfId="23579"/>
    <cellStyle name="Normal 34 14 3" xfId="23580"/>
    <cellStyle name="Normal 34 14 3 2" xfId="23581"/>
    <cellStyle name="Normal 34 14 3 3" xfId="23582"/>
    <cellStyle name="Normal 34 14 3 4" xfId="23583"/>
    <cellStyle name="Normal 34 14 3 5" xfId="23584"/>
    <cellStyle name="Normal 34 15" xfId="23585"/>
    <cellStyle name="Normal 34 15 2" xfId="23586"/>
    <cellStyle name="Normal 34 15 3" xfId="23587"/>
    <cellStyle name="Normal 34 15 3 2" xfId="23588"/>
    <cellStyle name="Normal 34 15 3 3" xfId="23589"/>
    <cellStyle name="Normal 34 15 3 4" xfId="23590"/>
    <cellStyle name="Normal 34 15 3 5" xfId="23591"/>
    <cellStyle name="Normal 34 16" xfId="23592"/>
    <cellStyle name="Normal 34 16 2" xfId="23593"/>
    <cellStyle name="Normal 34 16 3" xfId="23594"/>
    <cellStyle name="Normal 34 16 3 2" xfId="23595"/>
    <cellStyle name="Normal 34 16 3 3" xfId="23596"/>
    <cellStyle name="Normal 34 16 3 4" xfId="23597"/>
    <cellStyle name="Normal 34 16 3 5" xfId="23598"/>
    <cellStyle name="Normal 34 17" xfId="23599"/>
    <cellStyle name="Normal 34 17 2" xfId="23600"/>
    <cellStyle name="Normal 34 17 3" xfId="23601"/>
    <cellStyle name="Normal 34 17 3 2" xfId="23602"/>
    <cellStyle name="Normal 34 17 3 3" xfId="23603"/>
    <cellStyle name="Normal 34 17 3 4" xfId="23604"/>
    <cellStyle name="Normal 34 17 3 5" xfId="23605"/>
    <cellStyle name="Normal 34 18" xfId="23606"/>
    <cellStyle name="Normal 34 18 2" xfId="23607"/>
    <cellStyle name="Normal 34 18 3" xfId="23608"/>
    <cellStyle name="Normal 34 18 3 2" xfId="23609"/>
    <cellStyle name="Normal 34 18 3 3" xfId="23610"/>
    <cellStyle name="Normal 34 18 3 4" xfId="23611"/>
    <cellStyle name="Normal 34 18 3 5" xfId="23612"/>
    <cellStyle name="Normal 34 19" xfId="23613"/>
    <cellStyle name="Normal 34 19 2" xfId="23614"/>
    <cellStyle name="Normal 34 19 3" xfId="23615"/>
    <cellStyle name="Normal 34 19 3 2" xfId="23616"/>
    <cellStyle name="Normal 34 19 3 3" xfId="23617"/>
    <cellStyle name="Normal 34 19 3 4" xfId="23618"/>
    <cellStyle name="Normal 34 19 3 5" xfId="23619"/>
    <cellStyle name="Normal 34 2" xfId="23620"/>
    <cellStyle name="Normal 34 2 2" xfId="23621"/>
    <cellStyle name="Normal 34 2 3" xfId="23622"/>
    <cellStyle name="Normal 34 2 3 2" xfId="23623"/>
    <cellStyle name="Normal 34 2 3 3" xfId="23624"/>
    <cellStyle name="Normal 34 2 3 4" xfId="23625"/>
    <cellStyle name="Normal 34 2 3 5" xfId="23626"/>
    <cellStyle name="Normal 34 20" xfId="23627"/>
    <cellStyle name="Normal 34 3" xfId="23628"/>
    <cellStyle name="Normal 34 3 2" xfId="23629"/>
    <cellStyle name="Normal 34 3 3" xfId="23630"/>
    <cellStyle name="Normal 34 3 3 2" xfId="23631"/>
    <cellStyle name="Normal 34 3 3 3" xfId="23632"/>
    <cellStyle name="Normal 34 3 3 4" xfId="23633"/>
    <cellStyle name="Normal 34 3 3 5" xfId="23634"/>
    <cellStyle name="Normal 34 4" xfId="23635"/>
    <cellStyle name="Normal 34 4 2" xfId="23636"/>
    <cellStyle name="Normal 34 4 3" xfId="23637"/>
    <cellStyle name="Normal 34 4 3 2" xfId="23638"/>
    <cellStyle name="Normal 34 4 3 3" xfId="23639"/>
    <cellStyle name="Normal 34 4 3 4" xfId="23640"/>
    <cellStyle name="Normal 34 4 3 5" xfId="23641"/>
    <cellStyle name="Normal 34 5" xfId="23642"/>
    <cellStyle name="Normal 34 5 2" xfId="23643"/>
    <cellStyle name="Normal 34 5 3" xfId="23644"/>
    <cellStyle name="Normal 34 5 3 2" xfId="23645"/>
    <cellStyle name="Normal 34 5 3 3" xfId="23646"/>
    <cellStyle name="Normal 34 5 3 4" xfId="23647"/>
    <cellStyle name="Normal 34 5 3 5" xfId="23648"/>
    <cellStyle name="Normal 34 6" xfId="23649"/>
    <cellStyle name="Normal 34 6 2" xfId="23650"/>
    <cellStyle name="Normal 34 6 3" xfId="23651"/>
    <cellStyle name="Normal 34 6 3 2" xfId="23652"/>
    <cellStyle name="Normal 34 6 3 3" xfId="23653"/>
    <cellStyle name="Normal 34 6 3 4" xfId="23654"/>
    <cellStyle name="Normal 34 6 3 5" xfId="23655"/>
    <cellStyle name="Normal 34 7" xfId="23656"/>
    <cellStyle name="Normal 34 7 2" xfId="23657"/>
    <cellStyle name="Normal 34 7 3" xfId="23658"/>
    <cellStyle name="Normal 34 7 3 2" xfId="23659"/>
    <cellStyle name="Normal 34 7 3 3" xfId="23660"/>
    <cellStyle name="Normal 34 7 3 4" xfId="23661"/>
    <cellStyle name="Normal 34 7 3 5" xfId="23662"/>
    <cellStyle name="Normal 34 8" xfId="23663"/>
    <cellStyle name="Normal 34 8 2" xfId="23664"/>
    <cellStyle name="Normal 34 8 3" xfId="23665"/>
    <cellStyle name="Normal 34 8 3 2" xfId="23666"/>
    <cellStyle name="Normal 34 8 3 3" xfId="23667"/>
    <cellStyle name="Normal 34 8 3 4" xfId="23668"/>
    <cellStyle name="Normal 34 8 3 5" xfId="23669"/>
    <cellStyle name="Normal 34 9" xfId="23670"/>
    <cellStyle name="Normal 34 9 2" xfId="23671"/>
    <cellStyle name="Normal 34 9 3" xfId="23672"/>
    <cellStyle name="Normal 34 9 3 2" xfId="23673"/>
    <cellStyle name="Normal 34 9 3 3" xfId="23674"/>
    <cellStyle name="Normal 34 9 3 4" xfId="23675"/>
    <cellStyle name="Normal 34 9 3 5" xfId="23676"/>
    <cellStyle name="Normal 35" xfId="23677"/>
    <cellStyle name="Normal 35 10" xfId="23678"/>
    <cellStyle name="Normal 35 10 2" xfId="23679"/>
    <cellStyle name="Normal 35 10 3" xfId="23680"/>
    <cellStyle name="Normal 35 10 3 2" xfId="23681"/>
    <cellStyle name="Normal 35 10 3 3" xfId="23682"/>
    <cellStyle name="Normal 35 10 3 4" xfId="23683"/>
    <cellStyle name="Normal 35 10 3 5" xfId="23684"/>
    <cellStyle name="Normal 35 11" xfId="23685"/>
    <cellStyle name="Normal 35 11 2" xfId="23686"/>
    <cellStyle name="Normal 35 11 3" xfId="23687"/>
    <cellStyle name="Normal 35 11 3 2" xfId="23688"/>
    <cellStyle name="Normal 35 11 3 3" xfId="23689"/>
    <cellStyle name="Normal 35 11 3 4" xfId="23690"/>
    <cellStyle name="Normal 35 11 3 5" xfId="23691"/>
    <cellStyle name="Normal 35 12" xfId="23692"/>
    <cellStyle name="Normal 35 12 2" xfId="23693"/>
    <cellStyle name="Normal 35 12 3" xfId="23694"/>
    <cellStyle name="Normal 35 12 3 2" xfId="23695"/>
    <cellStyle name="Normal 35 12 3 3" xfId="23696"/>
    <cellStyle name="Normal 35 12 3 4" xfId="23697"/>
    <cellStyle name="Normal 35 12 3 5" xfId="23698"/>
    <cellStyle name="Normal 35 13" xfId="23699"/>
    <cellStyle name="Normal 35 13 2" xfId="23700"/>
    <cellStyle name="Normal 35 13 3" xfId="23701"/>
    <cellStyle name="Normal 35 13 3 2" xfId="23702"/>
    <cellStyle name="Normal 35 13 3 3" xfId="23703"/>
    <cellStyle name="Normal 35 13 3 4" xfId="23704"/>
    <cellStyle name="Normal 35 13 3 5" xfId="23705"/>
    <cellStyle name="Normal 35 14" xfId="23706"/>
    <cellStyle name="Normal 35 14 2" xfId="23707"/>
    <cellStyle name="Normal 35 14 3" xfId="23708"/>
    <cellStyle name="Normal 35 14 3 2" xfId="23709"/>
    <cellStyle name="Normal 35 14 3 3" xfId="23710"/>
    <cellStyle name="Normal 35 14 3 4" xfId="23711"/>
    <cellStyle name="Normal 35 14 3 5" xfId="23712"/>
    <cellStyle name="Normal 35 15" xfId="23713"/>
    <cellStyle name="Normal 35 15 2" xfId="23714"/>
    <cellStyle name="Normal 35 15 3" xfId="23715"/>
    <cellStyle name="Normal 35 15 3 2" xfId="23716"/>
    <cellStyle name="Normal 35 15 3 3" xfId="23717"/>
    <cellStyle name="Normal 35 15 3 4" xfId="23718"/>
    <cellStyle name="Normal 35 15 3 5" xfId="23719"/>
    <cellStyle name="Normal 35 16" xfId="23720"/>
    <cellStyle name="Normal 35 16 2" xfId="23721"/>
    <cellStyle name="Normal 35 16 3" xfId="23722"/>
    <cellStyle name="Normal 35 16 3 2" xfId="23723"/>
    <cellStyle name="Normal 35 16 3 3" xfId="23724"/>
    <cellStyle name="Normal 35 16 3 4" xfId="23725"/>
    <cellStyle name="Normal 35 16 3 5" xfId="23726"/>
    <cellStyle name="Normal 35 17" xfId="23727"/>
    <cellStyle name="Normal 35 17 2" xfId="23728"/>
    <cellStyle name="Normal 35 17 3" xfId="23729"/>
    <cellStyle name="Normal 35 17 3 2" xfId="23730"/>
    <cellStyle name="Normal 35 17 3 3" xfId="23731"/>
    <cellStyle name="Normal 35 17 3 4" xfId="23732"/>
    <cellStyle name="Normal 35 17 3 5" xfId="23733"/>
    <cellStyle name="Normal 35 18" xfId="23734"/>
    <cellStyle name="Normal 35 18 2" xfId="23735"/>
    <cellStyle name="Normal 35 18 3" xfId="23736"/>
    <cellStyle name="Normal 35 18 3 2" xfId="23737"/>
    <cellStyle name="Normal 35 18 3 3" xfId="23738"/>
    <cellStyle name="Normal 35 18 3 4" xfId="23739"/>
    <cellStyle name="Normal 35 18 3 5" xfId="23740"/>
    <cellStyle name="Normal 35 19" xfId="23741"/>
    <cellStyle name="Normal 35 2" xfId="23742"/>
    <cellStyle name="Normal 35 2 2" xfId="23743"/>
    <cellStyle name="Normal 35 2 3" xfId="23744"/>
    <cellStyle name="Normal 35 2 3 2" xfId="23745"/>
    <cellStyle name="Normal 35 2 3 3" xfId="23746"/>
    <cellStyle name="Normal 35 2 3 4" xfId="23747"/>
    <cellStyle name="Normal 35 2 3 5" xfId="23748"/>
    <cellStyle name="Normal 35 3" xfId="23749"/>
    <cellStyle name="Normal 35 3 2" xfId="23750"/>
    <cellStyle name="Normal 35 3 3" xfId="23751"/>
    <cellStyle name="Normal 35 3 3 2" xfId="23752"/>
    <cellStyle name="Normal 35 3 3 3" xfId="23753"/>
    <cellStyle name="Normal 35 3 3 4" xfId="23754"/>
    <cellStyle name="Normal 35 3 3 5" xfId="23755"/>
    <cellStyle name="Normal 35 4" xfId="23756"/>
    <cellStyle name="Normal 35 4 2" xfId="23757"/>
    <cellStyle name="Normal 35 4 3" xfId="23758"/>
    <cellStyle name="Normal 35 4 3 2" xfId="23759"/>
    <cellStyle name="Normal 35 4 3 3" xfId="23760"/>
    <cellStyle name="Normal 35 4 3 4" xfId="23761"/>
    <cellStyle name="Normal 35 4 3 5" xfId="23762"/>
    <cellStyle name="Normal 35 5" xfId="23763"/>
    <cellStyle name="Normal 35 5 2" xfId="23764"/>
    <cellStyle name="Normal 35 5 3" xfId="23765"/>
    <cellStyle name="Normal 35 5 3 2" xfId="23766"/>
    <cellStyle name="Normal 35 5 3 3" xfId="23767"/>
    <cellStyle name="Normal 35 5 3 4" xfId="23768"/>
    <cellStyle name="Normal 35 5 3 5" xfId="23769"/>
    <cellStyle name="Normal 35 6" xfId="23770"/>
    <cellStyle name="Normal 35 6 2" xfId="23771"/>
    <cellStyle name="Normal 35 6 3" xfId="23772"/>
    <cellStyle name="Normal 35 6 3 2" xfId="23773"/>
    <cellStyle name="Normal 35 6 3 3" xfId="23774"/>
    <cellStyle name="Normal 35 6 3 4" xfId="23775"/>
    <cellStyle name="Normal 35 6 3 5" xfId="23776"/>
    <cellStyle name="Normal 35 7" xfId="23777"/>
    <cellStyle name="Normal 35 7 2" xfId="23778"/>
    <cellStyle name="Normal 35 7 3" xfId="23779"/>
    <cellStyle name="Normal 35 7 3 2" xfId="23780"/>
    <cellStyle name="Normal 35 7 3 3" xfId="23781"/>
    <cellStyle name="Normal 35 7 3 4" xfId="23782"/>
    <cellStyle name="Normal 35 7 3 5" xfId="23783"/>
    <cellStyle name="Normal 35 8" xfId="23784"/>
    <cellStyle name="Normal 35 8 2" xfId="23785"/>
    <cellStyle name="Normal 35 8 3" xfId="23786"/>
    <cellStyle name="Normal 35 8 3 2" xfId="23787"/>
    <cellStyle name="Normal 35 8 3 3" xfId="23788"/>
    <cellStyle name="Normal 35 8 3 4" xfId="23789"/>
    <cellStyle name="Normal 35 8 3 5" xfId="23790"/>
    <cellStyle name="Normal 35 9" xfId="23791"/>
    <cellStyle name="Normal 35 9 2" xfId="23792"/>
    <cellStyle name="Normal 35 9 3" xfId="23793"/>
    <cellStyle name="Normal 35 9 3 2" xfId="23794"/>
    <cellStyle name="Normal 35 9 3 3" xfId="23795"/>
    <cellStyle name="Normal 35 9 3 4" xfId="23796"/>
    <cellStyle name="Normal 35 9 3 5" xfId="23797"/>
    <cellStyle name="Normal 36" xfId="23798"/>
    <cellStyle name="Normal 36 10" xfId="23799"/>
    <cellStyle name="Normal 36 10 2" xfId="23800"/>
    <cellStyle name="Normal 36 10 3" xfId="23801"/>
    <cellStyle name="Normal 36 10 3 2" xfId="23802"/>
    <cellStyle name="Normal 36 10 3 3" xfId="23803"/>
    <cellStyle name="Normal 36 10 3 4" xfId="23804"/>
    <cellStyle name="Normal 36 10 3 5" xfId="23805"/>
    <cellStyle name="Normal 36 11" xfId="23806"/>
    <cellStyle name="Normal 36 11 2" xfId="23807"/>
    <cellStyle name="Normal 36 11 3" xfId="23808"/>
    <cellStyle name="Normal 36 11 3 2" xfId="23809"/>
    <cellStyle name="Normal 36 11 3 3" xfId="23810"/>
    <cellStyle name="Normal 36 11 3 4" xfId="23811"/>
    <cellStyle name="Normal 36 11 3 5" xfId="23812"/>
    <cellStyle name="Normal 36 12" xfId="23813"/>
    <cellStyle name="Normal 36 12 2" xfId="23814"/>
    <cellStyle name="Normal 36 12 3" xfId="23815"/>
    <cellStyle name="Normal 36 12 3 2" xfId="23816"/>
    <cellStyle name="Normal 36 12 3 3" xfId="23817"/>
    <cellStyle name="Normal 36 12 3 4" xfId="23818"/>
    <cellStyle name="Normal 36 12 3 5" xfId="23819"/>
    <cellStyle name="Normal 36 13" xfId="23820"/>
    <cellStyle name="Normal 36 13 2" xfId="23821"/>
    <cellStyle name="Normal 36 13 3" xfId="23822"/>
    <cellStyle name="Normal 36 13 3 2" xfId="23823"/>
    <cellStyle name="Normal 36 13 3 3" xfId="23824"/>
    <cellStyle name="Normal 36 13 3 4" xfId="23825"/>
    <cellStyle name="Normal 36 13 3 5" xfId="23826"/>
    <cellStyle name="Normal 36 14" xfId="23827"/>
    <cellStyle name="Normal 36 14 2" xfId="23828"/>
    <cellStyle name="Normal 36 14 3" xfId="23829"/>
    <cellStyle name="Normal 36 14 3 2" xfId="23830"/>
    <cellStyle name="Normal 36 14 3 3" xfId="23831"/>
    <cellStyle name="Normal 36 14 3 4" xfId="23832"/>
    <cellStyle name="Normal 36 14 3 5" xfId="23833"/>
    <cellStyle name="Normal 36 15" xfId="23834"/>
    <cellStyle name="Normal 36 15 2" xfId="23835"/>
    <cellStyle name="Normal 36 15 3" xfId="23836"/>
    <cellStyle name="Normal 36 15 3 2" xfId="23837"/>
    <cellStyle name="Normal 36 15 3 3" xfId="23838"/>
    <cellStyle name="Normal 36 15 3 4" xfId="23839"/>
    <cellStyle name="Normal 36 15 3 5" xfId="23840"/>
    <cellStyle name="Normal 36 16" xfId="23841"/>
    <cellStyle name="Normal 36 16 2" xfId="23842"/>
    <cellStyle name="Normal 36 16 3" xfId="23843"/>
    <cellStyle name="Normal 36 16 3 2" xfId="23844"/>
    <cellStyle name="Normal 36 16 3 3" xfId="23845"/>
    <cellStyle name="Normal 36 16 3 4" xfId="23846"/>
    <cellStyle name="Normal 36 16 3 5" xfId="23847"/>
    <cellStyle name="Normal 36 17" xfId="23848"/>
    <cellStyle name="Normal 36 17 2" xfId="23849"/>
    <cellStyle name="Normal 36 17 3" xfId="23850"/>
    <cellStyle name="Normal 36 17 3 2" xfId="23851"/>
    <cellStyle name="Normal 36 17 3 3" xfId="23852"/>
    <cellStyle name="Normal 36 17 3 4" xfId="23853"/>
    <cellStyle name="Normal 36 17 3 5" xfId="23854"/>
    <cellStyle name="Normal 36 18" xfId="23855"/>
    <cellStyle name="Normal 36 18 2" xfId="23856"/>
    <cellStyle name="Normal 36 18 3" xfId="23857"/>
    <cellStyle name="Normal 36 18 3 2" xfId="23858"/>
    <cellStyle name="Normal 36 18 3 3" xfId="23859"/>
    <cellStyle name="Normal 36 18 3 4" xfId="23860"/>
    <cellStyle name="Normal 36 18 3 5" xfId="23861"/>
    <cellStyle name="Normal 36 19" xfId="23862"/>
    <cellStyle name="Normal 36 19 2" xfId="23863"/>
    <cellStyle name="Normal 36 19 3" xfId="23864"/>
    <cellStyle name="Normal 36 19 3 2" xfId="23865"/>
    <cellStyle name="Normal 36 19 3 3" xfId="23866"/>
    <cellStyle name="Normal 36 19 3 4" xfId="23867"/>
    <cellStyle name="Normal 36 19 3 5" xfId="23868"/>
    <cellStyle name="Normal 36 2" xfId="23869"/>
    <cellStyle name="Normal 36 2 2" xfId="23870"/>
    <cellStyle name="Normal 36 2 2 2" xfId="23871"/>
    <cellStyle name="Normal 36 2 2 3" xfId="23872"/>
    <cellStyle name="Normal 36 2 2 3 2" xfId="23873"/>
    <cellStyle name="Normal 36 2 2 3 3" xfId="23874"/>
    <cellStyle name="Normal 36 2 2 3 4" xfId="23875"/>
    <cellStyle name="Normal 36 2 2 3 5" xfId="23876"/>
    <cellStyle name="Normal 36 2 3" xfId="23877"/>
    <cellStyle name="Normal 36 2 3 2" xfId="23878"/>
    <cellStyle name="Normal 36 2 3 3" xfId="23879"/>
    <cellStyle name="Normal 36 2 3 3 2" xfId="23880"/>
    <cellStyle name="Normal 36 2 3 3 3" xfId="23881"/>
    <cellStyle name="Normal 36 2 3 3 4" xfId="23882"/>
    <cellStyle name="Normal 36 2 3 3 5" xfId="23883"/>
    <cellStyle name="Normal 36 2 4" xfId="23884"/>
    <cellStyle name="Normal 36 2 4 2" xfId="23885"/>
    <cellStyle name="Normal 36 2 4 3" xfId="23886"/>
    <cellStyle name="Normal 36 2 4 3 2" xfId="23887"/>
    <cellStyle name="Normal 36 2 4 3 3" xfId="23888"/>
    <cellStyle name="Normal 36 2 4 3 4" xfId="23889"/>
    <cellStyle name="Normal 36 2 4 3 5" xfId="23890"/>
    <cellStyle name="Normal 36 2 5" xfId="23891"/>
    <cellStyle name="Normal 36 2 5 2" xfId="23892"/>
    <cellStyle name="Normal 36 2 5 3" xfId="23893"/>
    <cellStyle name="Normal 36 2 5 3 2" xfId="23894"/>
    <cellStyle name="Normal 36 2 5 3 3" xfId="23895"/>
    <cellStyle name="Normal 36 2 5 3 4" xfId="23896"/>
    <cellStyle name="Normal 36 2 5 3 5" xfId="23897"/>
    <cellStyle name="Normal 36 2 6" xfId="23898"/>
    <cellStyle name="Normal 36 20" xfId="23899"/>
    <cellStyle name="Normal 36 20 2" xfId="23900"/>
    <cellStyle name="Normal 36 20 3" xfId="23901"/>
    <cellStyle name="Normal 36 20 3 2" xfId="23902"/>
    <cellStyle name="Normal 36 20 3 3" xfId="23903"/>
    <cellStyle name="Normal 36 20 3 4" xfId="23904"/>
    <cellStyle name="Normal 36 20 3 5" xfId="23905"/>
    <cellStyle name="Normal 36 21" xfId="23906"/>
    <cellStyle name="Normal 36 22" xfId="23907"/>
    <cellStyle name="Normal 36 3" xfId="23908"/>
    <cellStyle name="Normal 36 3 2" xfId="23909"/>
    <cellStyle name="Normal 36 3 2 2" xfId="23910"/>
    <cellStyle name="Normal 36 3 2 3" xfId="23911"/>
    <cellStyle name="Normal 36 3 2 3 2" xfId="23912"/>
    <cellStyle name="Normal 36 3 2 3 3" xfId="23913"/>
    <cellStyle name="Normal 36 3 2 3 4" xfId="23914"/>
    <cellStyle name="Normal 36 3 2 3 5" xfId="23915"/>
    <cellStyle name="Normal 36 3 3" xfId="23916"/>
    <cellStyle name="Normal 36 3 3 2" xfId="23917"/>
    <cellStyle name="Normal 36 3 3 3" xfId="23918"/>
    <cellStyle name="Normal 36 3 3 3 2" xfId="23919"/>
    <cellStyle name="Normal 36 3 3 3 3" xfId="23920"/>
    <cellStyle name="Normal 36 3 3 3 4" xfId="23921"/>
    <cellStyle name="Normal 36 3 3 3 5" xfId="23922"/>
    <cellStyle name="Normal 36 3 4" xfId="23923"/>
    <cellStyle name="Normal 36 3 4 2" xfId="23924"/>
    <cellStyle name="Normal 36 3 4 3" xfId="23925"/>
    <cellStyle name="Normal 36 3 4 3 2" xfId="23926"/>
    <cellStyle name="Normal 36 3 4 3 3" xfId="23927"/>
    <cellStyle name="Normal 36 3 4 3 4" xfId="23928"/>
    <cellStyle name="Normal 36 3 4 3 5" xfId="23929"/>
    <cellStyle name="Normal 36 3 5" xfId="23930"/>
    <cellStyle name="Normal 36 3 5 2" xfId="23931"/>
    <cellStyle name="Normal 36 3 5 3" xfId="23932"/>
    <cellStyle name="Normal 36 3 5 3 2" xfId="23933"/>
    <cellStyle name="Normal 36 3 5 3 3" xfId="23934"/>
    <cellStyle name="Normal 36 3 5 3 4" xfId="23935"/>
    <cellStyle name="Normal 36 3 5 3 5" xfId="23936"/>
    <cellStyle name="Normal 36 3 6" xfId="23937"/>
    <cellStyle name="Normal 36 4" xfId="23938"/>
    <cellStyle name="Normal 36 4 2" xfId="23939"/>
    <cellStyle name="Normal 36 4 2 2" xfId="23940"/>
    <cellStyle name="Normal 36 4 2 3" xfId="23941"/>
    <cellStyle name="Normal 36 4 2 3 2" xfId="23942"/>
    <cellStyle name="Normal 36 4 2 3 3" xfId="23943"/>
    <cellStyle name="Normal 36 4 2 3 4" xfId="23944"/>
    <cellStyle name="Normal 36 4 2 3 5" xfId="23945"/>
    <cellStyle name="Normal 36 4 3" xfId="23946"/>
    <cellStyle name="Normal 36 4 3 2" xfId="23947"/>
    <cellStyle name="Normal 36 4 3 3" xfId="23948"/>
    <cellStyle name="Normal 36 4 3 3 2" xfId="23949"/>
    <cellStyle name="Normal 36 4 3 3 3" xfId="23950"/>
    <cellStyle name="Normal 36 4 3 3 4" xfId="23951"/>
    <cellStyle name="Normal 36 4 3 3 5" xfId="23952"/>
    <cellStyle name="Normal 36 4 4" xfId="23953"/>
    <cellStyle name="Normal 36 4 4 2" xfId="23954"/>
    <cellStyle name="Normal 36 4 4 3" xfId="23955"/>
    <cellStyle name="Normal 36 4 4 3 2" xfId="23956"/>
    <cellStyle name="Normal 36 4 4 3 3" xfId="23957"/>
    <cellStyle name="Normal 36 4 4 3 4" xfId="23958"/>
    <cellStyle name="Normal 36 4 4 3 5" xfId="23959"/>
    <cellStyle name="Normal 36 4 5" xfId="23960"/>
    <cellStyle name="Normal 36 4 5 2" xfId="23961"/>
    <cellStyle name="Normal 36 4 5 3" xfId="23962"/>
    <cellStyle name="Normal 36 4 5 3 2" xfId="23963"/>
    <cellStyle name="Normal 36 4 5 3 3" xfId="23964"/>
    <cellStyle name="Normal 36 4 5 3 4" xfId="23965"/>
    <cellStyle name="Normal 36 4 5 3 5" xfId="23966"/>
    <cellStyle name="Normal 36 4 6" xfId="23967"/>
    <cellStyle name="Normal 36 5" xfId="23968"/>
    <cellStyle name="Normal 36 5 2" xfId="23969"/>
    <cellStyle name="Normal 36 5 2 2" xfId="23970"/>
    <cellStyle name="Normal 36 5 2 3" xfId="23971"/>
    <cellStyle name="Normal 36 5 2 3 2" xfId="23972"/>
    <cellStyle name="Normal 36 5 2 3 3" xfId="23973"/>
    <cellStyle name="Normal 36 5 2 3 4" xfId="23974"/>
    <cellStyle name="Normal 36 5 2 3 5" xfId="23975"/>
    <cellStyle name="Normal 36 5 3" xfId="23976"/>
    <cellStyle name="Normal 36 5 3 2" xfId="23977"/>
    <cellStyle name="Normal 36 5 3 3" xfId="23978"/>
    <cellStyle name="Normal 36 5 3 3 2" xfId="23979"/>
    <cellStyle name="Normal 36 5 3 3 3" xfId="23980"/>
    <cellStyle name="Normal 36 5 3 3 4" xfId="23981"/>
    <cellStyle name="Normal 36 5 3 3 5" xfId="23982"/>
    <cellStyle name="Normal 36 5 4" xfId="23983"/>
    <cellStyle name="Normal 36 5 4 2" xfId="23984"/>
    <cellStyle name="Normal 36 5 4 3" xfId="23985"/>
    <cellStyle name="Normal 36 5 4 3 2" xfId="23986"/>
    <cellStyle name="Normal 36 5 4 3 3" xfId="23987"/>
    <cellStyle name="Normal 36 5 4 3 4" xfId="23988"/>
    <cellStyle name="Normal 36 5 4 3 5" xfId="23989"/>
    <cellStyle name="Normal 36 5 5" xfId="23990"/>
    <cellStyle name="Normal 36 5 5 2" xfId="23991"/>
    <cellStyle name="Normal 36 5 5 3" xfId="23992"/>
    <cellStyle name="Normal 36 5 5 3 2" xfId="23993"/>
    <cellStyle name="Normal 36 5 5 3 3" xfId="23994"/>
    <cellStyle name="Normal 36 5 5 3 4" xfId="23995"/>
    <cellStyle name="Normal 36 5 5 3 5" xfId="23996"/>
    <cellStyle name="Normal 36 5 6" xfId="23997"/>
    <cellStyle name="Normal 36 6" xfId="23998"/>
    <cellStyle name="Normal 36 6 2" xfId="23999"/>
    <cellStyle name="Normal 36 6 3" xfId="24000"/>
    <cellStyle name="Normal 36 6 3 2" xfId="24001"/>
    <cellStyle name="Normal 36 6 3 3" xfId="24002"/>
    <cellStyle name="Normal 36 6 3 4" xfId="24003"/>
    <cellStyle name="Normal 36 6 3 5" xfId="24004"/>
    <cellStyle name="Normal 36 7" xfId="24005"/>
    <cellStyle name="Normal 36 7 2" xfId="24006"/>
    <cellStyle name="Normal 36 8" xfId="24007"/>
    <cellStyle name="Normal 36 8 2" xfId="24008"/>
    <cellStyle name="Normal 36 9" xfId="24009"/>
    <cellStyle name="Normal 36 9 2" xfId="24010"/>
    <cellStyle name="Normal 37" xfId="24011"/>
    <cellStyle name="Normal 37 10" xfId="24012"/>
    <cellStyle name="Normal 37 10 2" xfId="24013"/>
    <cellStyle name="Normal 37 11" xfId="24014"/>
    <cellStyle name="Normal 37 11 2" xfId="24015"/>
    <cellStyle name="Normal 37 12" xfId="24016"/>
    <cellStyle name="Normal 37 12 2" xfId="24017"/>
    <cellStyle name="Normal 37 13" xfId="24018"/>
    <cellStyle name="Normal 37 13 2" xfId="24019"/>
    <cellStyle name="Normal 37 14" xfId="24020"/>
    <cellStyle name="Normal 37 14 2" xfId="24021"/>
    <cellStyle name="Normal 37 15" xfId="24022"/>
    <cellStyle name="Normal 37 15 2" xfId="24023"/>
    <cellStyle name="Normal 37 16" xfId="24024"/>
    <cellStyle name="Normal 37 16 2" xfId="24025"/>
    <cellStyle name="Normal 37 17" xfId="24026"/>
    <cellStyle name="Normal 37 17 2" xfId="24027"/>
    <cellStyle name="Normal 37 18" xfId="24028"/>
    <cellStyle name="Normal 37 18 2" xfId="24029"/>
    <cellStyle name="Normal 37 19" xfId="24030"/>
    <cellStyle name="Normal 37 19 2" xfId="24031"/>
    <cellStyle name="Normal 37 2" xfId="24032"/>
    <cellStyle name="Normal 37 2 2" xfId="24033"/>
    <cellStyle name="Normal 37 2 2 2" xfId="24034"/>
    <cellStyle name="Normal 37 2 2 3" xfId="24035"/>
    <cellStyle name="Normal 37 2 2 3 2" xfId="24036"/>
    <cellStyle name="Normal 37 2 2 3 3" xfId="24037"/>
    <cellStyle name="Normal 37 2 2 3 4" xfId="24038"/>
    <cellStyle name="Normal 37 2 2 3 5" xfId="24039"/>
    <cellStyle name="Normal 37 2 3" xfId="24040"/>
    <cellStyle name="Normal 37 2 3 2" xfId="24041"/>
    <cellStyle name="Normal 37 2 3 3" xfId="24042"/>
    <cellStyle name="Normal 37 2 3 3 2" xfId="24043"/>
    <cellStyle name="Normal 37 2 3 3 3" xfId="24044"/>
    <cellStyle name="Normal 37 2 3 3 4" xfId="24045"/>
    <cellStyle name="Normal 37 2 3 3 5" xfId="24046"/>
    <cellStyle name="Normal 37 2 4" xfId="24047"/>
    <cellStyle name="Normal 37 2 4 2" xfId="24048"/>
    <cellStyle name="Normal 37 2 4 3" xfId="24049"/>
    <cellStyle name="Normal 37 2 4 3 2" xfId="24050"/>
    <cellStyle name="Normal 37 2 4 3 3" xfId="24051"/>
    <cellStyle name="Normal 37 2 4 3 4" xfId="24052"/>
    <cellStyle name="Normal 37 2 4 3 5" xfId="24053"/>
    <cellStyle name="Normal 37 2 5" xfId="24054"/>
    <cellStyle name="Normal 37 2 5 2" xfId="24055"/>
    <cellStyle name="Normal 37 2 5 3" xfId="24056"/>
    <cellStyle name="Normal 37 2 5 3 2" xfId="24057"/>
    <cellStyle name="Normal 37 2 5 3 3" xfId="24058"/>
    <cellStyle name="Normal 37 2 5 3 4" xfId="24059"/>
    <cellStyle name="Normal 37 2 5 3 5" xfId="24060"/>
    <cellStyle name="Normal 37 2 6" xfId="24061"/>
    <cellStyle name="Normal 37 20" xfId="24062"/>
    <cellStyle name="Normal 37 21" xfId="24063"/>
    <cellStyle name="Normal 37 3" xfId="24064"/>
    <cellStyle name="Normal 37 3 2" xfId="24065"/>
    <cellStyle name="Normal 37 3 2 2" xfId="24066"/>
    <cellStyle name="Normal 37 3 2 3" xfId="24067"/>
    <cellStyle name="Normal 37 3 2 3 2" xfId="24068"/>
    <cellStyle name="Normal 37 3 2 3 3" xfId="24069"/>
    <cellStyle name="Normal 37 3 2 3 4" xfId="24070"/>
    <cellStyle name="Normal 37 3 2 3 5" xfId="24071"/>
    <cellStyle name="Normal 37 3 3" xfId="24072"/>
    <cellStyle name="Normal 37 3 3 2" xfId="24073"/>
    <cellStyle name="Normal 37 3 3 3" xfId="24074"/>
    <cellStyle name="Normal 37 3 3 3 2" xfId="24075"/>
    <cellStyle name="Normal 37 3 3 3 3" xfId="24076"/>
    <cellStyle name="Normal 37 3 3 3 4" xfId="24077"/>
    <cellStyle name="Normal 37 3 3 3 5" xfId="24078"/>
    <cellStyle name="Normal 37 3 4" xfId="24079"/>
    <cellStyle name="Normal 37 3 4 2" xfId="24080"/>
    <cellStyle name="Normal 37 3 4 3" xfId="24081"/>
    <cellStyle name="Normal 37 3 4 3 2" xfId="24082"/>
    <cellStyle name="Normal 37 3 4 3 3" xfId="24083"/>
    <cellStyle name="Normal 37 3 4 3 4" xfId="24084"/>
    <cellStyle name="Normal 37 3 4 3 5" xfId="24085"/>
    <cellStyle name="Normal 37 3 5" xfId="24086"/>
    <cellStyle name="Normal 37 3 5 2" xfId="24087"/>
    <cellStyle name="Normal 37 3 5 3" xfId="24088"/>
    <cellStyle name="Normal 37 3 5 3 2" xfId="24089"/>
    <cellStyle name="Normal 37 3 5 3 3" xfId="24090"/>
    <cellStyle name="Normal 37 3 5 3 4" xfId="24091"/>
    <cellStyle name="Normal 37 3 5 3 5" xfId="24092"/>
    <cellStyle name="Normal 37 3 6" xfId="24093"/>
    <cellStyle name="Normal 37 4" xfId="24094"/>
    <cellStyle name="Normal 37 4 2" xfId="24095"/>
    <cellStyle name="Normal 37 4 2 2" xfId="24096"/>
    <cellStyle name="Normal 37 4 2 3" xfId="24097"/>
    <cellStyle name="Normal 37 4 2 3 2" xfId="24098"/>
    <cellStyle name="Normal 37 4 2 3 3" xfId="24099"/>
    <cellStyle name="Normal 37 4 2 3 4" xfId="24100"/>
    <cellStyle name="Normal 37 4 2 3 5" xfId="24101"/>
    <cellStyle name="Normal 37 4 3" xfId="24102"/>
    <cellStyle name="Normal 37 4 3 2" xfId="24103"/>
    <cellStyle name="Normal 37 4 3 3" xfId="24104"/>
    <cellStyle name="Normal 37 4 3 3 2" xfId="24105"/>
    <cellStyle name="Normal 37 4 3 3 3" xfId="24106"/>
    <cellStyle name="Normal 37 4 3 3 4" xfId="24107"/>
    <cellStyle name="Normal 37 4 3 3 5" xfId="24108"/>
    <cellStyle name="Normal 37 4 4" xfId="24109"/>
    <cellStyle name="Normal 37 4 4 2" xfId="24110"/>
    <cellStyle name="Normal 37 4 4 3" xfId="24111"/>
    <cellStyle name="Normal 37 4 4 3 2" xfId="24112"/>
    <cellStyle name="Normal 37 4 4 3 3" xfId="24113"/>
    <cellStyle name="Normal 37 4 4 3 4" xfId="24114"/>
    <cellStyle name="Normal 37 4 4 3 5" xfId="24115"/>
    <cellStyle name="Normal 37 4 5" xfId="24116"/>
    <cellStyle name="Normal 37 4 5 2" xfId="24117"/>
    <cellStyle name="Normal 37 4 5 3" xfId="24118"/>
    <cellStyle name="Normal 37 4 5 3 2" xfId="24119"/>
    <cellStyle name="Normal 37 4 5 3 3" xfId="24120"/>
    <cellStyle name="Normal 37 4 5 3 4" xfId="24121"/>
    <cellStyle name="Normal 37 4 5 3 5" xfId="24122"/>
    <cellStyle name="Normal 37 4 6" xfId="24123"/>
    <cellStyle name="Normal 37 5" xfId="24124"/>
    <cellStyle name="Normal 37 5 2" xfId="24125"/>
    <cellStyle name="Normal 37 6" xfId="24126"/>
    <cellStyle name="Normal 37 6 2" xfId="24127"/>
    <cellStyle name="Normal 37 7" xfId="24128"/>
    <cellStyle name="Normal 37 7 2" xfId="24129"/>
    <cellStyle name="Normal 37 8" xfId="24130"/>
    <cellStyle name="Normal 37 8 2" xfId="24131"/>
    <cellStyle name="Normal 37 9" xfId="24132"/>
    <cellStyle name="Normal 37 9 2" xfId="24133"/>
    <cellStyle name="Normal 38" xfId="24134"/>
    <cellStyle name="Normal 38 10" xfId="24135"/>
    <cellStyle name="Normal 38 11" xfId="24136"/>
    <cellStyle name="Normal 38 2" xfId="24137"/>
    <cellStyle name="Normal 38 2 2" xfId="24138"/>
    <cellStyle name="Normal 38 3" xfId="24139"/>
    <cellStyle name="Normal 38 3 2" xfId="24140"/>
    <cellStyle name="Normal 38 4" xfId="24141"/>
    <cellStyle name="Normal 38 4 2" xfId="24142"/>
    <cellStyle name="Normal 38 5" xfId="24143"/>
    <cellStyle name="Normal 38 5 2" xfId="24144"/>
    <cellStyle name="Normal 38 6" xfId="24145"/>
    <cellStyle name="Normal 38 6 2" xfId="24146"/>
    <cellStyle name="Normal 38 7" xfId="24147"/>
    <cellStyle name="Normal 38 7 2" xfId="24148"/>
    <cellStyle name="Normal 38 8" xfId="24149"/>
    <cellStyle name="Normal 38 8 2" xfId="24150"/>
    <cellStyle name="Normal 38 9" xfId="24151"/>
    <cellStyle name="Normal 38 9 2" xfId="24152"/>
    <cellStyle name="Normal 39" xfId="24153"/>
    <cellStyle name="Normal 39 10" xfId="24154"/>
    <cellStyle name="Normal 39 11" xfId="24155"/>
    <cellStyle name="Normal 39 2" xfId="24156"/>
    <cellStyle name="Normal 39 2 2" xfId="24157"/>
    <cellStyle name="Normal 39 3" xfId="24158"/>
    <cellStyle name="Normal 39 3 2" xfId="24159"/>
    <cellStyle name="Normal 39 4" xfId="24160"/>
    <cellStyle name="Normal 39 4 2" xfId="24161"/>
    <cellStyle name="Normal 39 5" xfId="24162"/>
    <cellStyle name="Normal 39 5 2" xfId="24163"/>
    <cellStyle name="Normal 39 6" xfId="24164"/>
    <cellStyle name="Normal 39 6 2" xfId="24165"/>
    <cellStyle name="Normal 39 7" xfId="24166"/>
    <cellStyle name="Normal 39 7 2" xfId="24167"/>
    <cellStyle name="Normal 39 8" xfId="24168"/>
    <cellStyle name="Normal 39 8 2" xfId="24169"/>
    <cellStyle name="Normal 39 9" xfId="24170"/>
    <cellStyle name="Normal 39 9 2" xfId="24171"/>
    <cellStyle name="Normal 4" xfId="24172"/>
    <cellStyle name="Normal 4 10" xfId="24173"/>
    <cellStyle name="Normal 4 10 2" xfId="24174"/>
    <cellStyle name="Normal 4 11" xfId="24175"/>
    <cellStyle name="Normal 4 11 2" xfId="24176"/>
    <cellStyle name="Normal 4 12" xfId="24177"/>
    <cellStyle name="Normal 4 12 2" xfId="24178"/>
    <cellStyle name="Normal 4 13" xfId="24179"/>
    <cellStyle name="Normal 4 13 2" xfId="24180"/>
    <cellStyle name="Normal 4 14" xfId="24181"/>
    <cellStyle name="Normal 4 14 2" xfId="24182"/>
    <cellStyle name="Normal 4 15" xfId="24183"/>
    <cellStyle name="Normal 4 15 2" xfId="24184"/>
    <cellStyle name="Normal 4 16" xfId="24185"/>
    <cellStyle name="Normal 4 16 2" xfId="24186"/>
    <cellStyle name="Normal 4 17" xfId="24187"/>
    <cellStyle name="Normal 4 17 2" xfId="24188"/>
    <cellStyle name="Normal 4 18" xfId="24189"/>
    <cellStyle name="Normal 4 18 2" xfId="24190"/>
    <cellStyle name="Normal 4 19" xfId="24191"/>
    <cellStyle name="Normal 4 19 2" xfId="24192"/>
    <cellStyle name="Normal 4 2" xfId="24193"/>
    <cellStyle name="Normal 4 2 2" xfId="24194"/>
    <cellStyle name="Normal 4 20" xfId="24195"/>
    <cellStyle name="Normal 4 20 2" xfId="24196"/>
    <cellStyle name="Normal 4 21" xfId="24197"/>
    <cellStyle name="Normal 4 21 2" xfId="24198"/>
    <cellStyle name="Normal 4 22" xfId="24199"/>
    <cellStyle name="Normal 4 22 2" xfId="24200"/>
    <cellStyle name="Normal 4 23" xfId="24201"/>
    <cellStyle name="Normal 4 23 2" xfId="24202"/>
    <cellStyle name="Normal 4 24" xfId="24203"/>
    <cellStyle name="Normal 4 24 2" xfId="24204"/>
    <cellStyle name="Normal 4 25" xfId="24205"/>
    <cellStyle name="Normal 4 25 2" xfId="24206"/>
    <cellStyle name="Normal 4 26" xfId="24207"/>
    <cellStyle name="Normal 4 26 2" xfId="24208"/>
    <cellStyle name="Normal 4 27" xfId="24209"/>
    <cellStyle name="Normal 4 27 2" xfId="24210"/>
    <cellStyle name="Normal 4 28" xfId="24211"/>
    <cellStyle name="Normal 4 28 2" xfId="24212"/>
    <cellStyle name="Normal 4 29" xfId="24213"/>
    <cellStyle name="Normal 4 3" xfId="24214"/>
    <cellStyle name="Normal 4 3 2" xfId="24215"/>
    <cellStyle name="Normal 4 30" xfId="24216"/>
    <cellStyle name="Normal 4 4" xfId="24217"/>
    <cellStyle name="Normal 4 4 2" xfId="24218"/>
    <cellStyle name="Normal 4 5" xfId="24219"/>
    <cellStyle name="Normal 4 5 2" xfId="24220"/>
    <cellStyle name="Normal 4 6" xfId="24221"/>
    <cellStyle name="Normal 4 6 2" xfId="24222"/>
    <cellStyle name="Normal 4 7" xfId="24223"/>
    <cellStyle name="Normal 4 7 2" xfId="24224"/>
    <cellStyle name="Normal 4 8" xfId="24225"/>
    <cellStyle name="Normal 4 8 10" xfId="24226"/>
    <cellStyle name="Normal 4 8 10 2" xfId="24227"/>
    <cellStyle name="Normal 4 8 11" xfId="24228"/>
    <cellStyle name="Normal 4 8 11 2" xfId="24229"/>
    <cellStyle name="Normal 4 8 12" xfId="24230"/>
    <cellStyle name="Normal 4 8 12 2" xfId="24231"/>
    <cellStyle name="Normal 4 8 13" xfId="24232"/>
    <cellStyle name="Normal 4 8 13 2" xfId="24233"/>
    <cellStyle name="Normal 4 8 14" xfId="24234"/>
    <cellStyle name="Normal 4 8 14 2" xfId="24235"/>
    <cellStyle name="Normal 4 8 15" xfId="24236"/>
    <cellStyle name="Normal 4 8 15 2" xfId="24237"/>
    <cellStyle name="Normal 4 8 16" xfId="24238"/>
    <cellStyle name="Normal 4 8 16 2" xfId="24239"/>
    <cellStyle name="Normal 4 8 17" xfId="24240"/>
    <cellStyle name="Normal 4 8 2" xfId="24241"/>
    <cellStyle name="Normal 4 8 2 2" xfId="24242"/>
    <cellStyle name="Normal 4 8 3" xfId="24243"/>
    <cellStyle name="Normal 4 8 3 2" xfId="24244"/>
    <cellStyle name="Normal 4 8 4" xfId="24245"/>
    <cellStyle name="Normal 4 8 4 2" xfId="24246"/>
    <cellStyle name="Normal 4 8 5" xfId="24247"/>
    <cellStyle name="Normal 4 8 5 2" xfId="24248"/>
    <cellStyle name="Normal 4 8 6" xfId="24249"/>
    <cellStyle name="Normal 4 8 6 2" xfId="24250"/>
    <cellStyle name="Normal 4 8 7" xfId="24251"/>
    <cellStyle name="Normal 4 8 7 2" xfId="24252"/>
    <cellStyle name="Normal 4 8 8" xfId="24253"/>
    <cellStyle name="Normal 4 8 8 2" xfId="24254"/>
    <cellStyle name="Normal 4 8 9" xfId="24255"/>
    <cellStyle name="Normal 4 8 9 2" xfId="24256"/>
    <cellStyle name="Normal 4 9" xfId="24257"/>
    <cellStyle name="Normal 4 9 10" xfId="24258"/>
    <cellStyle name="Normal 4 9 10 2" xfId="24259"/>
    <cellStyle name="Normal 4 9 11" xfId="24260"/>
    <cellStyle name="Normal 4 9 11 2" xfId="24261"/>
    <cellStyle name="Normal 4 9 12" xfId="24262"/>
    <cellStyle name="Normal 4 9 12 2" xfId="24263"/>
    <cellStyle name="Normal 4 9 13" xfId="24264"/>
    <cellStyle name="Normal 4 9 13 2" xfId="24265"/>
    <cellStyle name="Normal 4 9 14" xfId="24266"/>
    <cellStyle name="Normal 4 9 14 2" xfId="24267"/>
    <cellStyle name="Normal 4 9 15" xfId="24268"/>
    <cellStyle name="Normal 4 9 15 2" xfId="24269"/>
    <cellStyle name="Normal 4 9 16" xfId="24270"/>
    <cellStyle name="Normal 4 9 16 2" xfId="24271"/>
    <cellStyle name="Normal 4 9 17" xfId="24272"/>
    <cellStyle name="Normal 4 9 2" xfId="24273"/>
    <cellStyle name="Normal 4 9 2 2" xfId="24274"/>
    <cellStyle name="Normal 4 9 3" xfId="24275"/>
    <cellStyle name="Normal 4 9 3 2" xfId="24276"/>
    <cellStyle name="Normal 4 9 4" xfId="24277"/>
    <cellStyle name="Normal 4 9 4 2" xfId="24278"/>
    <cellStyle name="Normal 4 9 5" xfId="24279"/>
    <cellStyle name="Normal 4 9 5 2" xfId="24280"/>
    <cellStyle name="Normal 4 9 6" xfId="24281"/>
    <cellStyle name="Normal 4 9 6 2" xfId="24282"/>
    <cellStyle name="Normal 4 9 7" xfId="24283"/>
    <cellStyle name="Normal 4 9 7 2" xfId="24284"/>
    <cellStyle name="Normal 4 9 8" xfId="24285"/>
    <cellStyle name="Normal 4 9 8 2" xfId="24286"/>
    <cellStyle name="Normal 4 9 9" xfId="24287"/>
    <cellStyle name="Normal 4 9 9 2" xfId="24288"/>
    <cellStyle name="Normal 40" xfId="24289"/>
    <cellStyle name="Normal 40 10" xfId="24290"/>
    <cellStyle name="Normal 40 11" xfId="24291"/>
    <cellStyle name="Normal 40 2" xfId="24292"/>
    <cellStyle name="Normal 40 2 2" xfId="24293"/>
    <cellStyle name="Normal 40 3" xfId="24294"/>
    <cellStyle name="Normal 40 3 2" xfId="24295"/>
    <cellStyle name="Normal 40 4" xfId="24296"/>
    <cellStyle name="Normal 40 4 2" xfId="24297"/>
    <cellStyle name="Normal 40 5" xfId="24298"/>
    <cellStyle name="Normal 40 5 2" xfId="24299"/>
    <cellStyle name="Normal 40 6" xfId="24300"/>
    <cellStyle name="Normal 40 6 2" xfId="24301"/>
    <cellStyle name="Normal 40 7" xfId="24302"/>
    <cellStyle name="Normal 40 7 2" xfId="24303"/>
    <cellStyle name="Normal 40 8" xfId="24304"/>
    <cellStyle name="Normal 40 8 2" xfId="24305"/>
    <cellStyle name="Normal 40 9" xfId="24306"/>
    <cellStyle name="Normal 40 9 2" xfId="24307"/>
    <cellStyle name="Normal 41" xfId="24308"/>
    <cellStyle name="Normal 41 2" xfId="24309"/>
    <cellStyle name="Normal 42" xfId="24310"/>
    <cellStyle name="Normal 42 2" xfId="24311"/>
    <cellStyle name="Normal 43" xfId="24312"/>
    <cellStyle name="Normal 43 2" xfId="24313"/>
    <cellStyle name="Normal 43 2 2" xfId="24314"/>
    <cellStyle name="Normal 43 2 3" xfId="24315"/>
    <cellStyle name="Normal 43 3" xfId="24316"/>
    <cellStyle name="Normal 43 3 2" xfId="24317"/>
    <cellStyle name="Normal 43 4" xfId="24318"/>
    <cellStyle name="Normal 43 4 2" xfId="24319"/>
    <cellStyle name="Normal 43 5" xfId="24320"/>
    <cellStyle name="Normal 43 5 2" xfId="24321"/>
    <cellStyle name="Normal 43 6" xfId="24322"/>
    <cellStyle name="Normal 44" xfId="24323"/>
    <cellStyle name="Normal 44 2" xfId="24324"/>
    <cellStyle name="Normal 44 2 2" xfId="24325"/>
    <cellStyle name="Normal 44 3" xfId="24326"/>
    <cellStyle name="Normal 44 3 2" xfId="24327"/>
    <cellStyle name="Normal 44 4" xfId="24328"/>
    <cellStyle name="Normal 44 4 2" xfId="24329"/>
    <cellStyle name="Normal 44 5" xfId="24330"/>
    <cellStyle name="Normal 44 5 2" xfId="24331"/>
    <cellStyle name="Normal 44 6" xfId="24332"/>
    <cellStyle name="Normal 44 7" xfId="24333"/>
    <cellStyle name="Normal 44 7 2" xfId="24334"/>
    <cellStyle name="Normal 44 7 3" xfId="24335"/>
    <cellStyle name="Normal 44 7 4" xfId="24336"/>
    <cellStyle name="Normal 44 7 5" xfId="24337"/>
    <cellStyle name="Normal 45" xfId="24338"/>
    <cellStyle name="Normal 45 2" xfId="24339"/>
    <cellStyle name="Normal 45 2 2" xfId="24340"/>
    <cellStyle name="Normal 45 2 3" xfId="24341"/>
    <cellStyle name="Normal 45 3" xfId="24342"/>
    <cellStyle name="Normal 45 3 2" xfId="24343"/>
    <cellStyle name="Normal 45 4" xfId="24344"/>
    <cellStyle name="Normal 45 4 2" xfId="24345"/>
    <cellStyle name="Normal 45 5" xfId="24346"/>
    <cellStyle name="Normal 45 5 2" xfId="24347"/>
    <cellStyle name="Normal 45 6" xfId="24348"/>
    <cellStyle name="Normal 45 7" xfId="24349"/>
    <cellStyle name="Normal 45 7 2" xfId="24350"/>
    <cellStyle name="Normal 45 7 3" xfId="24351"/>
    <cellStyle name="Normal 45 7 4" xfId="24352"/>
    <cellStyle name="Normal 45 7 5" xfId="24353"/>
    <cellStyle name="Normal 46" xfId="24354"/>
    <cellStyle name="Normal 46 2" xfId="24355"/>
    <cellStyle name="Normal 46 2 2" xfId="24356"/>
    <cellStyle name="Normal 46 2 3" xfId="24357"/>
    <cellStyle name="Normal 46 3" xfId="24358"/>
    <cellStyle name="Normal 46 3 2" xfId="24359"/>
    <cellStyle name="Normal 46 4" xfId="24360"/>
    <cellStyle name="Normal 46 4 2" xfId="24361"/>
    <cellStyle name="Normal 46 5" xfId="24362"/>
    <cellStyle name="Normal 46 5 2" xfId="24363"/>
    <cellStyle name="Normal 46 6" xfId="24364"/>
    <cellStyle name="Normal 46 7" xfId="24365"/>
    <cellStyle name="Normal 46 7 2" xfId="24366"/>
    <cellStyle name="Normal 46 7 3" xfId="24367"/>
    <cellStyle name="Normal 46 7 4" xfId="24368"/>
    <cellStyle name="Normal 46 7 5" xfId="24369"/>
    <cellStyle name="Normal 47" xfId="24370"/>
    <cellStyle name="Normal 47 2" xfId="24371"/>
    <cellStyle name="Normal 47 2 2" xfId="24372"/>
    <cellStyle name="Normal 47 3" xfId="24373"/>
    <cellStyle name="Normal 47 3 2" xfId="24374"/>
    <cellStyle name="Normal 47 4" xfId="24375"/>
    <cellStyle name="Normal 47 4 2" xfId="24376"/>
    <cellStyle name="Normal 47 5" xfId="24377"/>
    <cellStyle name="Normal 47 5 2" xfId="24378"/>
    <cellStyle name="Normal 47 6" xfId="24379"/>
    <cellStyle name="Normal 47 7" xfId="24380"/>
    <cellStyle name="Normal 47 7 2" xfId="24381"/>
    <cellStyle name="Normal 47 7 3" xfId="24382"/>
    <cellStyle name="Normal 47 7 4" xfId="24383"/>
    <cellStyle name="Normal 47 7 5" xfId="24384"/>
    <cellStyle name="Normal 48" xfId="24385"/>
    <cellStyle name="Normal 48 2" xfId="24386"/>
    <cellStyle name="Normal 48 2 2" xfId="24387"/>
    <cellStyle name="Normal 48 3" xfId="24388"/>
    <cellStyle name="Normal 48 3 2" xfId="24389"/>
    <cellStyle name="Normal 48 4" xfId="24390"/>
    <cellStyle name="Normal 48 4 2" xfId="24391"/>
    <cellStyle name="Normal 48 5" xfId="24392"/>
    <cellStyle name="Normal 48 5 2" xfId="24393"/>
    <cellStyle name="Normal 48 6" xfId="24394"/>
    <cellStyle name="Normal 48 7" xfId="24395"/>
    <cellStyle name="Normal 48 7 2" xfId="24396"/>
    <cellStyle name="Normal 48 7 3" xfId="24397"/>
    <cellStyle name="Normal 48 7 4" xfId="24398"/>
    <cellStyle name="Normal 48 7 5" xfId="24399"/>
    <cellStyle name="Normal 49" xfId="24400"/>
    <cellStyle name="Normal 49 2" xfId="24401"/>
    <cellStyle name="Normal 49 2 2" xfId="24402"/>
    <cellStyle name="Normal 49 3" xfId="24403"/>
    <cellStyle name="Normal 49 3 2" xfId="24404"/>
    <cellStyle name="Normal 49 4" xfId="24405"/>
    <cellStyle name="Normal 49 4 2" xfId="24406"/>
    <cellStyle name="Normal 49 5" xfId="24407"/>
    <cellStyle name="Normal 49 5 2" xfId="24408"/>
    <cellStyle name="Normal 49 6" xfId="24409"/>
    <cellStyle name="Normal 49 7" xfId="24410"/>
    <cellStyle name="Normal 49 7 2" xfId="24411"/>
    <cellStyle name="Normal 49 7 3" xfId="24412"/>
    <cellStyle name="Normal 49 7 4" xfId="24413"/>
    <cellStyle name="Normal 49 7 5" xfId="24414"/>
    <cellStyle name="Normal 5" xfId="24415"/>
    <cellStyle name="Normal 5 10" xfId="24416"/>
    <cellStyle name="Normal 5 10 2" xfId="24417"/>
    <cellStyle name="Normal 5 11" xfId="24418"/>
    <cellStyle name="Normal 5 11 2" xfId="24419"/>
    <cellStyle name="Normal 5 12" xfId="24420"/>
    <cellStyle name="Normal 5 12 2" xfId="24421"/>
    <cellStyle name="Normal 5 12 3" xfId="24422"/>
    <cellStyle name="Normal 5 12 3 2" xfId="24423"/>
    <cellStyle name="Normal 5 12 3 3" xfId="24424"/>
    <cellStyle name="Normal 5 12 3 4" xfId="24425"/>
    <cellStyle name="Normal 5 12 3 5" xfId="24426"/>
    <cellStyle name="Normal 5 13" xfId="24427"/>
    <cellStyle name="Normal 5 13 2" xfId="24428"/>
    <cellStyle name="Normal 5 13 3" xfId="24429"/>
    <cellStyle name="Normal 5 13 3 2" xfId="24430"/>
    <cellStyle name="Normal 5 13 3 3" xfId="24431"/>
    <cellStyle name="Normal 5 13 3 4" xfId="24432"/>
    <cellStyle name="Normal 5 13 3 5" xfId="24433"/>
    <cellStyle name="Normal 5 14" xfId="24434"/>
    <cellStyle name="Normal 5 14 2" xfId="24435"/>
    <cellStyle name="Normal 5 14 3" xfId="24436"/>
    <cellStyle name="Normal 5 14 3 2" xfId="24437"/>
    <cellStyle name="Normal 5 14 3 3" xfId="24438"/>
    <cellStyle name="Normal 5 14 3 4" xfId="24439"/>
    <cellStyle name="Normal 5 14 3 5" xfId="24440"/>
    <cellStyle name="Normal 5 15" xfId="24441"/>
    <cellStyle name="Normal 5 15 2" xfId="24442"/>
    <cellStyle name="Normal 5 15 3" xfId="24443"/>
    <cellStyle name="Normal 5 15 3 2" xfId="24444"/>
    <cellStyle name="Normal 5 15 3 3" xfId="24445"/>
    <cellStyle name="Normal 5 15 3 4" xfId="24446"/>
    <cellStyle name="Normal 5 15 3 5" xfId="24447"/>
    <cellStyle name="Normal 5 16" xfId="24448"/>
    <cellStyle name="Normal 5 16 2" xfId="24449"/>
    <cellStyle name="Normal 5 16 3" xfId="24450"/>
    <cellStyle name="Normal 5 16 3 2" xfId="24451"/>
    <cellStyle name="Normal 5 16 3 3" xfId="24452"/>
    <cellStyle name="Normal 5 16 3 4" xfId="24453"/>
    <cellStyle name="Normal 5 16 3 5" xfId="24454"/>
    <cellStyle name="Normal 5 17" xfId="24455"/>
    <cellStyle name="Normal 5 17 2" xfId="24456"/>
    <cellStyle name="Normal 5 17 3" xfId="24457"/>
    <cellStyle name="Normal 5 17 3 2" xfId="24458"/>
    <cellStyle name="Normal 5 17 3 3" xfId="24459"/>
    <cellStyle name="Normal 5 17 3 4" xfId="24460"/>
    <cellStyle name="Normal 5 17 3 5" xfId="24461"/>
    <cellStyle name="Normal 5 18" xfId="24462"/>
    <cellStyle name="Normal 5 18 2" xfId="24463"/>
    <cellStyle name="Normal 5 18 3" xfId="24464"/>
    <cellStyle name="Normal 5 18 3 2" xfId="24465"/>
    <cellStyle name="Normal 5 18 3 3" xfId="24466"/>
    <cellStyle name="Normal 5 18 3 4" xfId="24467"/>
    <cellStyle name="Normal 5 18 3 5" xfId="24468"/>
    <cellStyle name="Normal 5 19" xfId="24469"/>
    <cellStyle name="Normal 5 19 2" xfId="24470"/>
    <cellStyle name="Normal 5 19 3" xfId="24471"/>
    <cellStyle name="Normal 5 19 3 2" xfId="24472"/>
    <cellStyle name="Normal 5 19 3 3" xfId="24473"/>
    <cellStyle name="Normal 5 19 3 4" xfId="24474"/>
    <cellStyle name="Normal 5 19 3 5" xfId="24475"/>
    <cellStyle name="Normal 5 2" xfId="24476"/>
    <cellStyle name="Normal 5 2 2" xfId="24477"/>
    <cellStyle name="Normal 5 2 2 2" xfId="24478"/>
    <cellStyle name="Normal 5 2 2 3" xfId="24479"/>
    <cellStyle name="Normal 5 2 2 3 2" xfId="24480"/>
    <cellStyle name="Normal 5 2 2 3 3" xfId="24481"/>
    <cellStyle name="Normal 5 2 2 3 4" xfId="24482"/>
    <cellStyle name="Normal 5 2 2 3 5" xfId="24483"/>
    <cellStyle name="Normal 5 2 3" xfId="24484"/>
    <cellStyle name="Normal 5 2 3 2" xfId="24485"/>
    <cellStyle name="Normal 5 2 3 3" xfId="24486"/>
    <cellStyle name="Normal 5 2 3 3 2" xfId="24487"/>
    <cellStyle name="Normal 5 2 3 3 3" xfId="24488"/>
    <cellStyle name="Normal 5 2 3 3 4" xfId="24489"/>
    <cellStyle name="Normal 5 2 3 3 5" xfId="24490"/>
    <cellStyle name="Normal 5 2 4" xfId="24491"/>
    <cellStyle name="Normal 5 2 4 2" xfId="24492"/>
    <cellStyle name="Normal 5 2 4 3" xfId="24493"/>
    <cellStyle name="Normal 5 2 4 3 2" xfId="24494"/>
    <cellStyle name="Normal 5 2 4 3 3" xfId="24495"/>
    <cellStyle name="Normal 5 2 4 3 4" xfId="24496"/>
    <cellStyle name="Normal 5 2 4 3 5" xfId="24497"/>
    <cellStyle name="Normal 5 2 5" xfId="24498"/>
    <cellStyle name="Normal 5 20" xfId="24499"/>
    <cellStyle name="Normal 5 20 2" xfId="24500"/>
    <cellStyle name="Normal 5 20 3" xfId="24501"/>
    <cellStyle name="Normal 5 20 3 2" xfId="24502"/>
    <cellStyle name="Normal 5 20 3 3" xfId="24503"/>
    <cellStyle name="Normal 5 20 3 4" xfId="24504"/>
    <cellStyle name="Normal 5 20 3 5" xfId="24505"/>
    <cellStyle name="Normal 5 21" xfId="24506"/>
    <cellStyle name="Normal 5 21 2" xfId="24507"/>
    <cellStyle name="Normal 5 21 3" xfId="24508"/>
    <cellStyle name="Normal 5 21 3 2" xfId="24509"/>
    <cellStyle name="Normal 5 21 3 3" xfId="24510"/>
    <cellStyle name="Normal 5 21 3 4" xfId="24511"/>
    <cellStyle name="Normal 5 21 3 5" xfId="24512"/>
    <cellStyle name="Normal 5 22" xfId="24513"/>
    <cellStyle name="Normal 5 23" xfId="24514"/>
    <cellStyle name="Normal 5 23 2" xfId="24515"/>
    <cellStyle name="Normal 5 23 3" xfId="24516"/>
    <cellStyle name="Normal 5 23 4" xfId="24517"/>
    <cellStyle name="Normal 5 23 5" xfId="24518"/>
    <cellStyle name="Normal 5 3" xfId="24519"/>
    <cellStyle name="Normal 5 3 2" xfId="24520"/>
    <cellStyle name="Normal 5 3 2 2" xfId="24521"/>
    <cellStyle name="Normal 5 3 2 3" xfId="24522"/>
    <cellStyle name="Normal 5 3 2 3 2" xfId="24523"/>
    <cellStyle name="Normal 5 3 2 3 3" xfId="24524"/>
    <cellStyle name="Normal 5 3 2 3 4" xfId="24525"/>
    <cellStyle name="Normal 5 3 2 3 5" xfId="24526"/>
    <cellStyle name="Normal 5 3 3" xfId="24527"/>
    <cellStyle name="Normal 5 3 3 2" xfId="24528"/>
    <cellStyle name="Normal 5 3 3 3" xfId="24529"/>
    <cellStyle name="Normal 5 3 3 3 2" xfId="24530"/>
    <cellStyle name="Normal 5 3 3 3 3" xfId="24531"/>
    <cellStyle name="Normal 5 3 3 3 4" xfId="24532"/>
    <cellStyle name="Normal 5 3 3 3 5" xfId="24533"/>
    <cellStyle name="Normal 5 3 4" xfId="24534"/>
    <cellStyle name="Normal 5 3 4 2" xfId="24535"/>
    <cellStyle name="Normal 5 3 4 3" xfId="24536"/>
    <cellStyle name="Normal 5 3 4 3 2" xfId="24537"/>
    <cellStyle name="Normal 5 3 4 3 3" xfId="24538"/>
    <cellStyle name="Normal 5 3 4 3 4" xfId="24539"/>
    <cellStyle name="Normal 5 3 4 3 5" xfId="24540"/>
    <cellStyle name="Normal 5 3 5" xfId="24541"/>
    <cellStyle name="Normal 5 3 5 2" xfId="24542"/>
    <cellStyle name="Normal 5 3 5 3" xfId="24543"/>
    <cellStyle name="Normal 5 3 5 3 2" xfId="24544"/>
    <cellStyle name="Normal 5 3 5 3 3" xfId="24545"/>
    <cellStyle name="Normal 5 3 5 3 4" xfId="24546"/>
    <cellStyle name="Normal 5 3 5 3 5" xfId="24547"/>
    <cellStyle name="Normal 5 3 6" xfId="24548"/>
    <cellStyle name="Normal 5 4" xfId="24549"/>
    <cellStyle name="Normal 5 4 2" xfId="24550"/>
    <cellStyle name="Normal 5 4 2 2" xfId="24551"/>
    <cellStyle name="Normal 5 4 2 3" xfId="24552"/>
    <cellStyle name="Normal 5 4 2 3 2" xfId="24553"/>
    <cellStyle name="Normal 5 4 2 3 3" xfId="24554"/>
    <cellStyle name="Normal 5 4 2 3 4" xfId="24555"/>
    <cellStyle name="Normal 5 4 2 3 5" xfId="24556"/>
    <cellStyle name="Normal 5 4 3" xfId="24557"/>
    <cellStyle name="Normal 5 4 3 2" xfId="24558"/>
    <cellStyle name="Normal 5 4 3 3" xfId="24559"/>
    <cellStyle name="Normal 5 4 3 3 2" xfId="24560"/>
    <cellStyle name="Normal 5 4 3 3 3" xfId="24561"/>
    <cellStyle name="Normal 5 4 3 3 4" xfId="24562"/>
    <cellStyle name="Normal 5 4 3 3 5" xfId="24563"/>
    <cellStyle name="Normal 5 4 4" xfId="24564"/>
    <cellStyle name="Normal 5 4 4 2" xfId="24565"/>
    <cellStyle name="Normal 5 4 4 3" xfId="24566"/>
    <cellStyle name="Normal 5 4 4 3 2" xfId="24567"/>
    <cellStyle name="Normal 5 4 4 3 3" xfId="24568"/>
    <cellStyle name="Normal 5 4 4 3 4" xfId="24569"/>
    <cellStyle name="Normal 5 4 4 3 5" xfId="24570"/>
    <cellStyle name="Normal 5 4 5" xfId="24571"/>
    <cellStyle name="Normal 5 4 5 2" xfId="24572"/>
    <cellStyle name="Normal 5 4 5 3" xfId="24573"/>
    <cellStyle name="Normal 5 4 5 3 2" xfId="24574"/>
    <cellStyle name="Normal 5 4 5 3 3" xfId="24575"/>
    <cellStyle name="Normal 5 4 5 3 4" xfId="24576"/>
    <cellStyle name="Normal 5 4 5 3 5" xfId="24577"/>
    <cellStyle name="Normal 5 4 6" xfId="24578"/>
    <cellStyle name="Normal 5 5" xfId="24579"/>
    <cellStyle name="Normal 5 5 2" xfId="24580"/>
    <cellStyle name="Normal 5 5 2 2" xfId="24581"/>
    <cellStyle name="Normal 5 5 2 3" xfId="24582"/>
    <cellStyle name="Normal 5 5 2 3 2" xfId="24583"/>
    <cellStyle name="Normal 5 5 2 3 3" xfId="24584"/>
    <cellStyle name="Normal 5 5 2 3 4" xfId="24585"/>
    <cellStyle name="Normal 5 5 2 3 5" xfId="24586"/>
    <cellStyle name="Normal 5 5 3" xfId="24587"/>
    <cellStyle name="Normal 5 5 3 2" xfId="24588"/>
    <cellStyle name="Normal 5 5 3 3" xfId="24589"/>
    <cellStyle name="Normal 5 5 3 3 2" xfId="24590"/>
    <cellStyle name="Normal 5 5 3 3 3" xfId="24591"/>
    <cellStyle name="Normal 5 5 3 3 4" xfId="24592"/>
    <cellStyle name="Normal 5 5 3 3 5" xfId="24593"/>
    <cellStyle name="Normal 5 5 4" xfId="24594"/>
    <cellStyle name="Normal 5 5 4 2" xfId="24595"/>
    <cellStyle name="Normal 5 5 4 3" xfId="24596"/>
    <cellStyle name="Normal 5 5 4 3 2" xfId="24597"/>
    <cellStyle name="Normal 5 5 4 3 3" xfId="24598"/>
    <cellStyle name="Normal 5 5 4 3 4" xfId="24599"/>
    <cellStyle name="Normal 5 5 4 3 5" xfId="24600"/>
    <cellStyle name="Normal 5 5 5" xfId="24601"/>
    <cellStyle name="Normal 5 5 5 2" xfId="24602"/>
    <cellStyle name="Normal 5 5 5 3" xfId="24603"/>
    <cellStyle name="Normal 5 5 5 3 2" xfId="24604"/>
    <cellStyle name="Normal 5 5 5 3 3" xfId="24605"/>
    <cellStyle name="Normal 5 5 5 3 4" xfId="24606"/>
    <cellStyle name="Normal 5 5 5 3 5" xfId="24607"/>
    <cellStyle name="Normal 5 5 6" xfId="24608"/>
    <cellStyle name="Normal 5 6" xfId="24609"/>
    <cellStyle name="Normal 5 6 2" xfId="24610"/>
    <cellStyle name="Normal 5 6 2 2" xfId="24611"/>
    <cellStyle name="Normal 5 6 2 3" xfId="24612"/>
    <cellStyle name="Normal 5 6 2 3 2" xfId="24613"/>
    <cellStyle name="Normal 5 6 2 3 3" xfId="24614"/>
    <cellStyle name="Normal 5 6 2 3 4" xfId="24615"/>
    <cellStyle name="Normal 5 6 2 3 5" xfId="24616"/>
    <cellStyle name="Normal 5 6 3" xfId="24617"/>
    <cellStyle name="Normal 5 6 3 2" xfId="24618"/>
    <cellStyle name="Normal 5 6 3 3" xfId="24619"/>
    <cellStyle name="Normal 5 6 3 3 2" xfId="24620"/>
    <cellStyle name="Normal 5 6 3 3 3" xfId="24621"/>
    <cellStyle name="Normal 5 6 3 3 4" xfId="24622"/>
    <cellStyle name="Normal 5 6 3 3 5" xfId="24623"/>
    <cellStyle name="Normal 5 6 4" xfId="24624"/>
    <cellStyle name="Normal 5 6 4 2" xfId="24625"/>
    <cellStyle name="Normal 5 6 4 3" xfId="24626"/>
    <cellStyle name="Normal 5 6 4 3 2" xfId="24627"/>
    <cellStyle name="Normal 5 6 4 3 3" xfId="24628"/>
    <cellStyle name="Normal 5 6 4 3 4" xfId="24629"/>
    <cellStyle name="Normal 5 6 4 3 5" xfId="24630"/>
    <cellStyle name="Normal 5 6 5" xfId="24631"/>
    <cellStyle name="Normal 5 6 5 2" xfId="24632"/>
    <cellStyle name="Normal 5 6 5 3" xfId="24633"/>
    <cellStyle name="Normal 5 6 5 3 2" xfId="24634"/>
    <cellStyle name="Normal 5 6 5 3 3" xfId="24635"/>
    <cellStyle name="Normal 5 6 5 3 4" xfId="24636"/>
    <cellStyle name="Normal 5 6 5 3 5" xfId="24637"/>
    <cellStyle name="Normal 5 6 6" xfId="24638"/>
    <cellStyle name="Normal 5 7" xfId="24639"/>
    <cellStyle name="Normal 5 7 2" xfId="24640"/>
    <cellStyle name="Normal 5 7 2 2" xfId="24641"/>
    <cellStyle name="Normal 5 7 2 3" xfId="24642"/>
    <cellStyle name="Normal 5 7 2 3 2" xfId="24643"/>
    <cellStyle name="Normal 5 7 2 3 3" xfId="24644"/>
    <cellStyle name="Normal 5 7 2 3 4" xfId="24645"/>
    <cellStyle name="Normal 5 7 2 3 5" xfId="24646"/>
    <cellStyle name="Normal 5 7 3" xfId="24647"/>
    <cellStyle name="Normal 5 7 3 2" xfId="24648"/>
    <cellStyle name="Normal 5 7 3 3" xfId="24649"/>
    <cellStyle name="Normal 5 7 3 3 2" xfId="24650"/>
    <cellStyle name="Normal 5 7 3 3 3" xfId="24651"/>
    <cellStyle name="Normal 5 7 3 3 4" xfId="24652"/>
    <cellStyle name="Normal 5 7 3 3 5" xfId="24653"/>
    <cellStyle name="Normal 5 7 4" xfId="24654"/>
    <cellStyle name="Normal 5 7 4 2" xfId="24655"/>
    <cellStyle name="Normal 5 7 4 3" xfId="24656"/>
    <cellStyle name="Normal 5 7 4 3 2" xfId="24657"/>
    <cellStyle name="Normal 5 7 4 3 3" xfId="24658"/>
    <cellStyle name="Normal 5 7 4 3 4" xfId="24659"/>
    <cellStyle name="Normal 5 7 4 3 5" xfId="24660"/>
    <cellStyle name="Normal 5 7 5" xfId="24661"/>
    <cellStyle name="Normal 5 7 5 2" xfId="24662"/>
    <cellStyle name="Normal 5 7 5 3" xfId="24663"/>
    <cellStyle name="Normal 5 7 5 3 2" xfId="24664"/>
    <cellStyle name="Normal 5 7 5 3 3" xfId="24665"/>
    <cellStyle name="Normal 5 7 5 3 4" xfId="24666"/>
    <cellStyle name="Normal 5 7 5 3 5" xfId="24667"/>
    <cellStyle name="Normal 5 7 6" xfId="24668"/>
    <cellStyle name="Normal 5 8" xfId="24669"/>
    <cellStyle name="Normal 5 8 2" xfId="24670"/>
    <cellStyle name="Normal 5 8 2 2" xfId="24671"/>
    <cellStyle name="Normal 5 8 2 3" xfId="24672"/>
    <cellStyle name="Normal 5 8 2 3 2" xfId="24673"/>
    <cellStyle name="Normal 5 8 2 3 3" xfId="24674"/>
    <cellStyle name="Normal 5 8 2 3 4" xfId="24675"/>
    <cellStyle name="Normal 5 8 2 3 5" xfId="24676"/>
    <cellStyle name="Normal 5 8 3" xfId="24677"/>
    <cellStyle name="Normal 5 8 3 2" xfId="24678"/>
    <cellStyle name="Normal 5 8 3 3" xfId="24679"/>
    <cellStyle name="Normal 5 8 3 3 2" xfId="24680"/>
    <cellStyle name="Normal 5 8 3 3 3" xfId="24681"/>
    <cellStyle name="Normal 5 8 3 3 4" xfId="24682"/>
    <cellStyle name="Normal 5 8 3 3 5" xfId="24683"/>
    <cellStyle name="Normal 5 8 4" xfId="24684"/>
    <cellStyle name="Normal 5 8 4 2" xfId="24685"/>
    <cellStyle name="Normal 5 8 4 3" xfId="24686"/>
    <cellStyle name="Normal 5 8 4 3 2" xfId="24687"/>
    <cellStyle name="Normal 5 8 4 3 3" xfId="24688"/>
    <cellStyle name="Normal 5 8 4 3 4" xfId="24689"/>
    <cellStyle name="Normal 5 8 4 3 5" xfId="24690"/>
    <cellStyle name="Normal 5 8 5" xfId="24691"/>
    <cellStyle name="Normal 5 8 5 2" xfId="24692"/>
    <cellStyle name="Normal 5 8 5 3" xfId="24693"/>
    <cellStyle name="Normal 5 8 5 3 2" xfId="24694"/>
    <cellStyle name="Normal 5 8 5 3 3" xfId="24695"/>
    <cellStyle name="Normal 5 8 5 3 4" xfId="24696"/>
    <cellStyle name="Normal 5 8 5 3 5" xfId="24697"/>
    <cellStyle name="Normal 5 8 6" xfId="24698"/>
    <cellStyle name="Normal 5 9" xfId="24699"/>
    <cellStyle name="Normal 5 9 2" xfId="24700"/>
    <cellStyle name="Normal 50" xfId="24701"/>
    <cellStyle name="Normal 50 2" xfId="24702"/>
    <cellStyle name="Normal 50 3" xfId="24703"/>
    <cellStyle name="Normal 50 3 2" xfId="24704"/>
    <cellStyle name="Normal 50 3 3" xfId="24705"/>
    <cellStyle name="Normal 50 3 4" xfId="24706"/>
    <cellStyle name="Normal 50 3 5" xfId="24707"/>
    <cellStyle name="Normal 51" xfId="24708"/>
    <cellStyle name="Normal 51 2" xfId="24709"/>
    <cellStyle name="Normal 52" xfId="24710"/>
    <cellStyle name="Normal 52 2" xfId="24711"/>
    <cellStyle name="Normal 52 3" xfId="24712"/>
    <cellStyle name="Normal 52 3 2" xfId="24713"/>
    <cellStyle name="Normal 52 3 3" xfId="24714"/>
    <cellStyle name="Normal 52 3 4" xfId="24715"/>
    <cellStyle name="Normal 52 3 5" xfId="24716"/>
    <cellStyle name="Normal 53" xfId="24717"/>
    <cellStyle name="Normal 53 2" xfId="24718"/>
    <cellStyle name="Normal 53 3" xfId="24719"/>
    <cellStyle name="Normal 53 3 2" xfId="24720"/>
    <cellStyle name="Normal 53 3 3" xfId="24721"/>
    <cellStyle name="Normal 53 3 4" xfId="24722"/>
    <cellStyle name="Normal 53 3 5" xfId="24723"/>
    <cellStyle name="Normal 54" xfId="24724"/>
    <cellStyle name="Normal 54 2" xfId="24725"/>
    <cellStyle name="Normal 54 3" xfId="24726"/>
    <cellStyle name="Normal 54 3 2" xfId="24727"/>
    <cellStyle name="Normal 54 3 3" xfId="24728"/>
    <cellStyle name="Normal 54 3 4" xfId="24729"/>
    <cellStyle name="Normal 54 3 5" xfId="24730"/>
    <cellStyle name="Normal 55" xfId="24731"/>
    <cellStyle name="Normal 55 2" xfId="24732"/>
    <cellStyle name="Normal 55 3" xfId="24733"/>
    <cellStyle name="Normal 55 3 2" xfId="24734"/>
    <cellStyle name="Normal 55 3 3" xfId="24735"/>
    <cellStyle name="Normal 55 3 4" xfId="24736"/>
    <cellStyle name="Normal 55 3 5" xfId="24737"/>
    <cellStyle name="Normal 56" xfId="24738"/>
    <cellStyle name="Normal 56 2" xfId="24739"/>
    <cellStyle name="Normal 56 3" xfId="24740"/>
    <cellStyle name="Normal 56 3 2" xfId="24741"/>
    <cellStyle name="Normal 56 3 3" xfId="24742"/>
    <cellStyle name="Normal 56 3 4" xfId="24743"/>
    <cellStyle name="Normal 56 3 5" xfId="24744"/>
    <cellStyle name="Normal 57" xfId="24745"/>
    <cellStyle name="Normal 57 2" xfId="24746"/>
    <cellStyle name="Normal 57 3" xfId="24747"/>
    <cellStyle name="Normal 57 3 2" xfId="24748"/>
    <cellStyle name="Normal 57 3 3" xfId="24749"/>
    <cellStyle name="Normal 57 3 4" xfId="24750"/>
    <cellStyle name="Normal 57 3 5" xfId="24751"/>
    <cellStyle name="Normal 58" xfId="24752"/>
    <cellStyle name="Normal 58 2" xfId="24753"/>
    <cellStyle name="Normal 58 3" xfId="24754"/>
    <cellStyle name="Normal 58 3 2" xfId="24755"/>
    <cellStyle name="Normal 58 3 3" xfId="24756"/>
    <cellStyle name="Normal 58 3 4" xfId="24757"/>
    <cellStyle name="Normal 58 3 5" xfId="24758"/>
    <cellStyle name="Normal 59" xfId="24759"/>
    <cellStyle name="Normal 59 2" xfId="24760"/>
    <cellStyle name="Normal 59 3" xfId="24761"/>
    <cellStyle name="Normal 59 3 2" xfId="24762"/>
    <cellStyle name="Normal 59 3 3" xfId="24763"/>
    <cellStyle name="Normal 59 3 4" xfId="24764"/>
    <cellStyle name="Normal 59 3 5" xfId="24765"/>
    <cellStyle name="Normal 6" xfId="24766"/>
    <cellStyle name="Normal 6 10" xfId="24767"/>
    <cellStyle name="Normal 6 10 2" xfId="24768"/>
    <cellStyle name="Normal 6 10 3" xfId="24769"/>
    <cellStyle name="Normal 6 10 3 2" xfId="24770"/>
    <cellStyle name="Normal 6 10 3 3" xfId="24771"/>
    <cellStyle name="Normal 6 10 3 4" xfId="24772"/>
    <cellStyle name="Normal 6 10 3 5" xfId="24773"/>
    <cellStyle name="Normal 6 11" xfId="24774"/>
    <cellStyle name="Normal 6 11 2" xfId="24775"/>
    <cellStyle name="Normal 6 11 3" xfId="24776"/>
    <cellStyle name="Normal 6 11 3 2" xfId="24777"/>
    <cellStyle name="Normal 6 11 3 3" xfId="24778"/>
    <cellStyle name="Normal 6 11 3 4" xfId="24779"/>
    <cellStyle name="Normal 6 11 3 5" xfId="24780"/>
    <cellStyle name="Normal 6 12" xfId="24781"/>
    <cellStyle name="Normal 6 12 2" xfId="24782"/>
    <cellStyle name="Normal 6 12 3" xfId="24783"/>
    <cellStyle name="Normal 6 12 3 2" xfId="24784"/>
    <cellStyle name="Normal 6 12 3 3" xfId="24785"/>
    <cellStyle name="Normal 6 12 3 4" xfId="24786"/>
    <cellStyle name="Normal 6 12 3 5" xfId="24787"/>
    <cellStyle name="Normal 6 13" xfId="24788"/>
    <cellStyle name="Normal 6 13 2" xfId="24789"/>
    <cellStyle name="Normal 6 13 3" xfId="24790"/>
    <cellStyle name="Normal 6 13 3 2" xfId="24791"/>
    <cellStyle name="Normal 6 13 3 3" xfId="24792"/>
    <cellStyle name="Normal 6 13 3 4" xfId="24793"/>
    <cellStyle name="Normal 6 13 3 5" xfId="24794"/>
    <cellStyle name="Normal 6 14" xfId="24795"/>
    <cellStyle name="Normal 6 14 2" xfId="24796"/>
    <cellStyle name="Normal 6 14 3" xfId="24797"/>
    <cellStyle name="Normal 6 14 3 2" xfId="24798"/>
    <cellStyle name="Normal 6 14 3 3" xfId="24799"/>
    <cellStyle name="Normal 6 14 3 4" xfId="24800"/>
    <cellStyle name="Normal 6 14 3 5" xfId="24801"/>
    <cellStyle name="Normal 6 15" xfId="24802"/>
    <cellStyle name="Normal 6 15 2" xfId="24803"/>
    <cellStyle name="Normal 6 15 3" xfId="24804"/>
    <cellStyle name="Normal 6 15 3 2" xfId="24805"/>
    <cellStyle name="Normal 6 15 3 3" xfId="24806"/>
    <cellStyle name="Normal 6 15 3 4" xfId="24807"/>
    <cellStyle name="Normal 6 15 3 5" xfId="24808"/>
    <cellStyle name="Normal 6 16" xfId="24809"/>
    <cellStyle name="Normal 6 16 2" xfId="24810"/>
    <cellStyle name="Normal 6 16 3" xfId="24811"/>
    <cellStyle name="Normal 6 16 3 2" xfId="24812"/>
    <cellStyle name="Normal 6 16 3 3" xfId="24813"/>
    <cellStyle name="Normal 6 16 3 4" xfId="24814"/>
    <cellStyle name="Normal 6 16 3 5" xfId="24815"/>
    <cellStyle name="Normal 6 17" xfId="24816"/>
    <cellStyle name="Normal 6 17 2" xfId="24817"/>
    <cellStyle name="Normal 6 17 3" xfId="24818"/>
    <cellStyle name="Normal 6 17 3 2" xfId="24819"/>
    <cellStyle name="Normal 6 17 3 3" xfId="24820"/>
    <cellStyle name="Normal 6 17 3 4" xfId="24821"/>
    <cellStyle name="Normal 6 17 3 5" xfId="24822"/>
    <cellStyle name="Normal 6 18" xfId="24823"/>
    <cellStyle name="Normal 6 18 2" xfId="24824"/>
    <cellStyle name="Normal 6 18 3" xfId="24825"/>
    <cellStyle name="Normal 6 18 3 2" xfId="24826"/>
    <cellStyle name="Normal 6 18 3 3" xfId="24827"/>
    <cellStyle name="Normal 6 18 3 4" xfId="24828"/>
    <cellStyle name="Normal 6 18 3 5" xfId="24829"/>
    <cellStyle name="Normal 6 19" xfId="24830"/>
    <cellStyle name="Normal 6 19 2" xfId="24831"/>
    <cellStyle name="Normal 6 19 3" xfId="24832"/>
    <cellStyle name="Normal 6 19 3 2" xfId="24833"/>
    <cellStyle name="Normal 6 19 3 3" xfId="24834"/>
    <cellStyle name="Normal 6 19 3 4" xfId="24835"/>
    <cellStyle name="Normal 6 19 3 5" xfId="24836"/>
    <cellStyle name="Normal 6 2" xfId="24837"/>
    <cellStyle name="Normal 6 2 10" xfId="24838"/>
    <cellStyle name="Normal 6 2 10 2" xfId="24839"/>
    <cellStyle name="Normal 6 2 10 3" xfId="24840"/>
    <cellStyle name="Normal 6 2 10 3 2" xfId="24841"/>
    <cellStyle name="Normal 6 2 10 3 3" xfId="24842"/>
    <cellStyle name="Normal 6 2 10 3 4" xfId="24843"/>
    <cellStyle name="Normal 6 2 10 3 5" xfId="24844"/>
    <cellStyle name="Normal 6 2 11" xfId="24845"/>
    <cellStyle name="Normal 6 2 11 2" xfId="24846"/>
    <cellStyle name="Normal 6 2 11 3" xfId="24847"/>
    <cellStyle name="Normal 6 2 11 3 2" xfId="24848"/>
    <cellStyle name="Normal 6 2 11 3 3" xfId="24849"/>
    <cellStyle name="Normal 6 2 11 3 4" xfId="24850"/>
    <cellStyle name="Normal 6 2 11 3 5" xfId="24851"/>
    <cellStyle name="Normal 6 2 12" xfId="24852"/>
    <cellStyle name="Normal 6 2 12 2" xfId="24853"/>
    <cellStyle name="Normal 6 2 12 3" xfId="24854"/>
    <cellStyle name="Normal 6 2 12 3 2" xfId="24855"/>
    <cellStyle name="Normal 6 2 12 3 3" xfId="24856"/>
    <cellStyle name="Normal 6 2 12 3 4" xfId="24857"/>
    <cellStyle name="Normal 6 2 12 3 5" xfId="24858"/>
    <cellStyle name="Normal 6 2 13" xfId="24859"/>
    <cellStyle name="Normal 6 2 14" xfId="24860"/>
    <cellStyle name="Normal 6 2 14 2" xfId="24861"/>
    <cellStyle name="Normal 6 2 14 3" xfId="24862"/>
    <cellStyle name="Normal 6 2 14 4" xfId="24863"/>
    <cellStyle name="Normal 6 2 14 5" xfId="24864"/>
    <cellStyle name="Normal 6 2 2" xfId="24865"/>
    <cellStyle name="Normal 6 2 2 2" xfId="24866"/>
    <cellStyle name="Normal 6 2 2 3" xfId="24867"/>
    <cellStyle name="Normal 6 2 2 3 2" xfId="24868"/>
    <cellStyle name="Normal 6 2 2 3 3" xfId="24869"/>
    <cellStyle name="Normal 6 2 2 3 4" xfId="24870"/>
    <cellStyle name="Normal 6 2 2 3 5" xfId="24871"/>
    <cellStyle name="Normal 6 2 3" xfId="24872"/>
    <cellStyle name="Normal 6 2 3 2" xfId="24873"/>
    <cellStyle name="Normal 6 2 3 3" xfId="24874"/>
    <cellStyle name="Normal 6 2 3 3 2" xfId="24875"/>
    <cellStyle name="Normal 6 2 3 3 3" xfId="24876"/>
    <cellStyle name="Normal 6 2 3 3 4" xfId="24877"/>
    <cellStyle name="Normal 6 2 3 3 5" xfId="24878"/>
    <cellStyle name="Normal 6 2 4" xfId="24879"/>
    <cellStyle name="Normal 6 2 4 2" xfId="24880"/>
    <cellStyle name="Normal 6 2 4 3" xfId="24881"/>
    <cellStyle name="Normal 6 2 4 3 2" xfId="24882"/>
    <cellStyle name="Normal 6 2 4 3 3" xfId="24883"/>
    <cellStyle name="Normal 6 2 4 3 4" xfId="24884"/>
    <cellStyle name="Normal 6 2 4 3 5" xfId="24885"/>
    <cellStyle name="Normal 6 2 5" xfId="24886"/>
    <cellStyle name="Normal 6 2 5 2" xfId="24887"/>
    <cellStyle name="Normal 6 2 5 3" xfId="24888"/>
    <cellStyle name="Normal 6 2 5 3 2" xfId="24889"/>
    <cellStyle name="Normal 6 2 5 3 3" xfId="24890"/>
    <cellStyle name="Normal 6 2 5 3 4" xfId="24891"/>
    <cellStyle name="Normal 6 2 5 3 5" xfId="24892"/>
    <cellStyle name="Normal 6 2 6" xfId="24893"/>
    <cellStyle name="Normal 6 2 6 2" xfId="24894"/>
    <cellStyle name="Normal 6 2 6 3" xfId="24895"/>
    <cellStyle name="Normal 6 2 6 3 2" xfId="24896"/>
    <cellStyle name="Normal 6 2 6 3 3" xfId="24897"/>
    <cellStyle name="Normal 6 2 6 3 4" xfId="24898"/>
    <cellStyle name="Normal 6 2 6 3 5" xfId="24899"/>
    <cellStyle name="Normal 6 2 7" xfId="24900"/>
    <cellStyle name="Normal 6 2 7 2" xfId="24901"/>
    <cellStyle name="Normal 6 2 7 3" xfId="24902"/>
    <cellStyle name="Normal 6 2 7 3 2" xfId="24903"/>
    <cellStyle name="Normal 6 2 7 3 3" xfId="24904"/>
    <cellStyle name="Normal 6 2 7 3 4" xfId="24905"/>
    <cellStyle name="Normal 6 2 7 3 5" xfId="24906"/>
    <cellStyle name="Normal 6 2 8" xfId="24907"/>
    <cellStyle name="Normal 6 2 8 2" xfId="24908"/>
    <cellStyle name="Normal 6 2 8 3" xfId="24909"/>
    <cellStyle name="Normal 6 2 8 3 2" xfId="24910"/>
    <cellStyle name="Normal 6 2 8 3 3" xfId="24911"/>
    <cellStyle name="Normal 6 2 8 3 4" xfId="24912"/>
    <cellStyle name="Normal 6 2 8 3 5" xfId="24913"/>
    <cellStyle name="Normal 6 2 9" xfId="24914"/>
    <cellStyle name="Normal 6 2 9 2" xfId="24915"/>
    <cellStyle name="Normal 6 2 9 3" xfId="24916"/>
    <cellStyle name="Normal 6 2 9 3 2" xfId="24917"/>
    <cellStyle name="Normal 6 2 9 3 3" xfId="24918"/>
    <cellStyle name="Normal 6 2 9 3 4" xfId="24919"/>
    <cellStyle name="Normal 6 2 9 3 5" xfId="24920"/>
    <cellStyle name="Normal 6 20" xfId="24921"/>
    <cellStyle name="Normal 6 20 2" xfId="24922"/>
    <cellStyle name="Normal 6 20 3" xfId="24923"/>
    <cellStyle name="Normal 6 20 3 2" xfId="24924"/>
    <cellStyle name="Normal 6 20 3 3" xfId="24925"/>
    <cellStyle name="Normal 6 20 3 4" xfId="24926"/>
    <cellStyle name="Normal 6 20 3 5" xfId="24927"/>
    <cellStyle name="Normal 6 21" xfId="24928"/>
    <cellStyle name="Normal 6 21 2" xfId="24929"/>
    <cellStyle name="Normal 6 21 3" xfId="24930"/>
    <cellStyle name="Normal 6 21 3 2" xfId="24931"/>
    <cellStyle name="Normal 6 21 3 3" xfId="24932"/>
    <cellStyle name="Normal 6 21 3 4" xfId="24933"/>
    <cellStyle name="Normal 6 21 3 5" xfId="24934"/>
    <cellStyle name="Normal 6 22" xfId="24935"/>
    <cellStyle name="Normal 6 22 2" xfId="24936"/>
    <cellStyle name="Normal 6 22 3" xfId="24937"/>
    <cellStyle name="Normal 6 22 3 2" xfId="24938"/>
    <cellStyle name="Normal 6 22 3 3" xfId="24939"/>
    <cellStyle name="Normal 6 22 3 4" xfId="24940"/>
    <cellStyle name="Normal 6 22 3 5" xfId="24941"/>
    <cellStyle name="Normal 6 23" xfId="24942"/>
    <cellStyle name="Normal 6 23 2" xfId="24943"/>
    <cellStyle name="Normal 6 23 3" xfId="24944"/>
    <cellStyle name="Normal 6 23 3 2" xfId="24945"/>
    <cellStyle name="Normal 6 23 3 3" xfId="24946"/>
    <cellStyle name="Normal 6 23 3 4" xfId="24947"/>
    <cellStyle name="Normal 6 23 3 5" xfId="24948"/>
    <cellStyle name="Normal 6 24" xfId="24949"/>
    <cellStyle name="Normal 6 24 2" xfId="24950"/>
    <cellStyle name="Normal 6 24 3" xfId="24951"/>
    <cellStyle name="Normal 6 24 3 2" xfId="24952"/>
    <cellStyle name="Normal 6 24 3 3" xfId="24953"/>
    <cellStyle name="Normal 6 24 3 4" xfId="24954"/>
    <cellStyle name="Normal 6 24 3 5" xfId="24955"/>
    <cellStyle name="Normal 6 25" xfId="24956"/>
    <cellStyle name="Normal 6 25 2" xfId="24957"/>
    <cellStyle name="Normal 6 25 3" xfId="24958"/>
    <cellStyle name="Normal 6 25 3 2" xfId="24959"/>
    <cellStyle name="Normal 6 25 3 3" xfId="24960"/>
    <cellStyle name="Normal 6 25 3 4" xfId="24961"/>
    <cellStyle name="Normal 6 25 3 5" xfId="24962"/>
    <cellStyle name="Normal 6 26" xfId="24963"/>
    <cellStyle name="Normal 6 26 2" xfId="24964"/>
    <cellStyle name="Normal 6 26 3" xfId="24965"/>
    <cellStyle name="Normal 6 26 3 2" xfId="24966"/>
    <cellStyle name="Normal 6 26 3 3" xfId="24967"/>
    <cellStyle name="Normal 6 26 3 4" xfId="24968"/>
    <cellStyle name="Normal 6 26 3 5" xfId="24969"/>
    <cellStyle name="Normal 6 27" xfId="24970"/>
    <cellStyle name="Normal 6 28" xfId="24971"/>
    <cellStyle name="Normal 6 28 2" xfId="24972"/>
    <cellStyle name="Normal 6 28 3" xfId="24973"/>
    <cellStyle name="Normal 6 28 4" xfId="24974"/>
    <cellStyle name="Normal 6 28 5" xfId="24975"/>
    <cellStyle name="Normal 6 3" xfId="24976"/>
    <cellStyle name="Normal 6 3 10" xfId="24977"/>
    <cellStyle name="Normal 6 3 10 2" xfId="24978"/>
    <cellStyle name="Normal 6 3 10 3" xfId="24979"/>
    <cellStyle name="Normal 6 3 10 3 2" xfId="24980"/>
    <cellStyle name="Normal 6 3 10 3 3" xfId="24981"/>
    <cellStyle name="Normal 6 3 10 3 4" xfId="24982"/>
    <cellStyle name="Normal 6 3 10 3 5" xfId="24983"/>
    <cellStyle name="Normal 6 3 11" xfId="24984"/>
    <cellStyle name="Normal 6 3 11 2" xfId="24985"/>
    <cellStyle name="Normal 6 3 11 3" xfId="24986"/>
    <cellStyle name="Normal 6 3 11 3 2" xfId="24987"/>
    <cellStyle name="Normal 6 3 11 3 3" xfId="24988"/>
    <cellStyle name="Normal 6 3 11 3 4" xfId="24989"/>
    <cellStyle name="Normal 6 3 11 3 5" xfId="24990"/>
    <cellStyle name="Normal 6 3 12" xfId="24991"/>
    <cellStyle name="Normal 6 3 12 2" xfId="24992"/>
    <cellStyle name="Normal 6 3 12 3" xfId="24993"/>
    <cellStyle name="Normal 6 3 12 3 2" xfId="24994"/>
    <cellStyle name="Normal 6 3 12 3 3" xfId="24995"/>
    <cellStyle name="Normal 6 3 12 3 4" xfId="24996"/>
    <cellStyle name="Normal 6 3 12 3 5" xfId="24997"/>
    <cellStyle name="Normal 6 3 13" xfId="24998"/>
    <cellStyle name="Normal 6 3 14" xfId="24999"/>
    <cellStyle name="Normal 6 3 14 2" xfId="25000"/>
    <cellStyle name="Normal 6 3 14 3" xfId="25001"/>
    <cellStyle name="Normal 6 3 14 4" xfId="25002"/>
    <cellStyle name="Normal 6 3 14 5" xfId="25003"/>
    <cellStyle name="Normal 6 3 2" xfId="25004"/>
    <cellStyle name="Normal 6 3 2 2" xfId="25005"/>
    <cellStyle name="Normal 6 3 2 3" xfId="25006"/>
    <cellStyle name="Normal 6 3 2 3 2" xfId="25007"/>
    <cellStyle name="Normal 6 3 2 3 3" xfId="25008"/>
    <cellStyle name="Normal 6 3 2 3 4" xfId="25009"/>
    <cellStyle name="Normal 6 3 2 3 5" xfId="25010"/>
    <cellStyle name="Normal 6 3 3" xfId="25011"/>
    <cellStyle name="Normal 6 3 3 2" xfId="25012"/>
    <cellStyle name="Normal 6 3 3 3" xfId="25013"/>
    <cellStyle name="Normal 6 3 3 3 2" xfId="25014"/>
    <cellStyle name="Normal 6 3 3 3 3" xfId="25015"/>
    <cellStyle name="Normal 6 3 3 3 4" xfId="25016"/>
    <cellStyle name="Normal 6 3 3 3 5" xfId="25017"/>
    <cellStyle name="Normal 6 3 4" xfId="25018"/>
    <cellStyle name="Normal 6 3 4 2" xfId="25019"/>
    <cellStyle name="Normal 6 3 4 3" xfId="25020"/>
    <cellStyle name="Normal 6 3 4 3 2" xfId="25021"/>
    <cellStyle name="Normal 6 3 4 3 3" xfId="25022"/>
    <cellStyle name="Normal 6 3 4 3 4" xfId="25023"/>
    <cellStyle name="Normal 6 3 4 3 5" xfId="25024"/>
    <cellStyle name="Normal 6 3 5" xfId="25025"/>
    <cellStyle name="Normal 6 3 5 2" xfId="25026"/>
    <cellStyle name="Normal 6 3 5 3" xfId="25027"/>
    <cellStyle name="Normal 6 3 5 3 2" xfId="25028"/>
    <cellStyle name="Normal 6 3 5 3 3" xfId="25029"/>
    <cellStyle name="Normal 6 3 5 3 4" xfId="25030"/>
    <cellStyle name="Normal 6 3 5 3 5" xfId="25031"/>
    <cellStyle name="Normal 6 3 6" xfId="25032"/>
    <cellStyle name="Normal 6 3 6 2" xfId="25033"/>
    <cellStyle name="Normal 6 3 6 3" xfId="25034"/>
    <cellStyle name="Normal 6 3 6 3 2" xfId="25035"/>
    <cellStyle name="Normal 6 3 6 3 3" xfId="25036"/>
    <cellStyle name="Normal 6 3 6 3 4" xfId="25037"/>
    <cellStyle name="Normal 6 3 6 3 5" xfId="25038"/>
    <cellStyle name="Normal 6 3 7" xfId="25039"/>
    <cellStyle name="Normal 6 3 7 2" xfId="25040"/>
    <cellStyle name="Normal 6 3 7 3" xfId="25041"/>
    <cellStyle name="Normal 6 3 7 3 2" xfId="25042"/>
    <cellStyle name="Normal 6 3 7 3 3" xfId="25043"/>
    <cellStyle name="Normal 6 3 7 3 4" xfId="25044"/>
    <cellStyle name="Normal 6 3 7 3 5" xfId="25045"/>
    <cellStyle name="Normal 6 3 8" xfId="25046"/>
    <cellStyle name="Normal 6 3 8 2" xfId="25047"/>
    <cellStyle name="Normal 6 3 8 3" xfId="25048"/>
    <cellStyle name="Normal 6 3 8 3 2" xfId="25049"/>
    <cellStyle name="Normal 6 3 8 3 3" xfId="25050"/>
    <cellStyle name="Normal 6 3 8 3 4" xfId="25051"/>
    <cellStyle name="Normal 6 3 8 3 5" xfId="25052"/>
    <cellStyle name="Normal 6 3 9" xfId="25053"/>
    <cellStyle name="Normal 6 3 9 2" xfId="25054"/>
    <cellStyle name="Normal 6 3 9 3" xfId="25055"/>
    <cellStyle name="Normal 6 3 9 3 2" xfId="25056"/>
    <cellStyle name="Normal 6 3 9 3 3" xfId="25057"/>
    <cellStyle name="Normal 6 3 9 3 4" xfId="25058"/>
    <cellStyle name="Normal 6 3 9 3 5" xfId="25059"/>
    <cellStyle name="Normal 6 4" xfId="25060"/>
    <cellStyle name="Normal 6 4 10" xfId="25061"/>
    <cellStyle name="Normal 6 4 10 2" xfId="25062"/>
    <cellStyle name="Normal 6 4 10 3" xfId="25063"/>
    <cellStyle name="Normal 6 4 10 3 2" xfId="25064"/>
    <cellStyle name="Normal 6 4 10 3 3" xfId="25065"/>
    <cellStyle name="Normal 6 4 10 3 4" xfId="25066"/>
    <cellStyle name="Normal 6 4 10 3 5" xfId="25067"/>
    <cellStyle name="Normal 6 4 11" xfId="25068"/>
    <cellStyle name="Normal 6 4 11 2" xfId="25069"/>
    <cellStyle name="Normal 6 4 11 3" xfId="25070"/>
    <cellStyle name="Normal 6 4 11 3 2" xfId="25071"/>
    <cellStyle name="Normal 6 4 11 3 3" xfId="25072"/>
    <cellStyle name="Normal 6 4 11 3 4" xfId="25073"/>
    <cellStyle name="Normal 6 4 11 3 5" xfId="25074"/>
    <cellStyle name="Normal 6 4 12" xfId="25075"/>
    <cellStyle name="Normal 6 4 12 2" xfId="25076"/>
    <cellStyle name="Normal 6 4 12 3" xfId="25077"/>
    <cellStyle name="Normal 6 4 12 3 2" xfId="25078"/>
    <cellStyle name="Normal 6 4 12 3 3" xfId="25079"/>
    <cellStyle name="Normal 6 4 12 3 4" xfId="25080"/>
    <cellStyle name="Normal 6 4 12 3 5" xfId="25081"/>
    <cellStyle name="Normal 6 4 13" xfId="25082"/>
    <cellStyle name="Normal 6 4 14" xfId="25083"/>
    <cellStyle name="Normal 6 4 14 2" xfId="25084"/>
    <cellStyle name="Normal 6 4 14 3" xfId="25085"/>
    <cellStyle name="Normal 6 4 14 4" xfId="25086"/>
    <cellStyle name="Normal 6 4 14 5" xfId="25087"/>
    <cellStyle name="Normal 6 4 2" xfId="25088"/>
    <cellStyle name="Normal 6 4 2 2" xfId="25089"/>
    <cellStyle name="Normal 6 4 2 3" xfId="25090"/>
    <cellStyle name="Normal 6 4 2 3 2" xfId="25091"/>
    <cellStyle name="Normal 6 4 2 3 3" xfId="25092"/>
    <cellStyle name="Normal 6 4 2 3 4" xfId="25093"/>
    <cellStyle name="Normal 6 4 2 3 5" xfId="25094"/>
    <cellStyle name="Normal 6 4 3" xfId="25095"/>
    <cellStyle name="Normal 6 4 3 2" xfId="25096"/>
    <cellStyle name="Normal 6 4 3 3" xfId="25097"/>
    <cellStyle name="Normal 6 4 3 3 2" xfId="25098"/>
    <cellStyle name="Normal 6 4 3 3 3" xfId="25099"/>
    <cellStyle name="Normal 6 4 3 3 4" xfId="25100"/>
    <cellStyle name="Normal 6 4 3 3 5" xfId="25101"/>
    <cellStyle name="Normal 6 4 4" xfId="25102"/>
    <cellStyle name="Normal 6 4 4 2" xfId="25103"/>
    <cellStyle name="Normal 6 4 4 3" xfId="25104"/>
    <cellStyle name="Normal 6 4 4 3 2" xfId="25105"/>
    <cellStyle name="Normal 6 4 4 3 3" xfId="25106"/>
    <cellStyle name="Normal 6 4 4 3 4" xfId="25107"/>
    <cellStyle name="Normal 6 4 4 3 5" xfId="25108"/>
    <cellStyle name="Normal 6 4 5" xfId="25109"/>
    <cellStyle name="Normal 6 4 5 2" xfId="25110"/>
    <cellStyle name="Normal 6 4 5 3" xfId="25111"/>
    <cellStyle name="Normal 6 4 5 3 2" xfId="25112"/>
    <cellStyle name="Normal 6 4 5 3 3" xfId="25113"/>
    <cellStyle name="Normal 6 4 5 3 4" xfId="25114"/>
    <cellStyle name="Normal 6 4 5 3 5" xfId="25115"/>
    <cellStyle name="Normal 6 4 6" xfId="25116"/>
    <cellStyle name="Normal 6 4 6 2" xfId="25117"/>
    <cellStyle name="Normal 6 4 6 3" xfId="25118"/>
    <cellStyle name="Normal 6 4 6 3 2" xfId="25119"/>
    <cellStyle name="Normal 6 4 6 3 3" xfId="25120"/>
    <cellStyle name="Normal 6 4 6 3 4" xfId="25121"/>
    <cellStyle name="Normal 6 4 6 3 5" xfId="25122"/>
    <cellStyle name="Normal 6 4 7" xfId="25123"/>
    <cellStyle name="Normal 6 4 7 2" xfId="25124"/>
    <cellStyle name="Normal 6 4 7 3" xfId="25125"/>
    <cellStyle name="Normal 6 4 7 3 2" xfId="25126"/>
    <cellStyle name="Normal 6 4 7 3 3" xfId="25127"/>
    <cellStyle name="Normal 6 4 7 3 4" xfId="25128"/>
    <cellStyle name="Normal 6 4 7 3 5" xfId="25129"/>
    <cellStyle name="Normal 6 4 8" xfId="25130"/>
    <cellStyle name="Normal 6 4 8 2" xfId="25131"/>
    <cellStyle name="Normal 6 4 8 3" xfId="25132"/>
    <cellStyle name="Normal 6 4 8 3 2" xfId="25133"/>
    <cellStyle name="Normal 6 4 8 3 3" xfId="25134"/>
    <cellStyle name="Normal 6 4 8 3 4" xfId="25135"/>
    <cellStyle name="Normal 6 4 8 3 5" xfId="25136"/>
    <cellStyle name="Normal 6 4 9" xfId="25137"/>
    <cellStyle name="Normal 6 4 9 2" xfId="25138"/>
    <cellStyle name="Normal 6 4 9 3" xfId="25139"/>
    <cellStyle name="Normal 6 4 9 3 2" xfId="25140"/>
    <cellStyle name="Normal 6 4 9 3 3" xfId="25141"/>
    <cellStyle name="Normal 6 4 9 3 4" xfId="25142"/>
    <cellStyle name="Normal 6 4 9 3 5" xfId="25143"/>
    <cellStyle name="Normal 6 5" xfId="25144"/>
    <cellStyle name="Normal 6 5 10" xfId="25145"/>
    <cellStyle name="Normal 6 5 10 2" xfId="25146"/>
    <cellStyle name="Normal 6 5 10 3" xfId="25147"/>
    <cellStyle name="Normal 6 5 10 3 2" xfId="25148"/>
    <cellStyle name="Normal 6 5 10 3 3" xfId="25149"/>
    <cellStyle name="Normal 6 5 10 3 4" xfId="25150"/>
    <cellStyle name="Normal 6 5 10 3 5" xfId="25151"/>
    <cellStyle name="Normal 6 5 11" xfId="25152"/>
    <cellStyle name="Normal 6 5 11 2" xfId="25153"/>
    <cellStyle name="Normal 6 5 11 3" xfId="25154"/>
    <cellStyle name="Normal 6 5 11 3 2" xfId="25155"/>
    <cellStyle name="Normal 6 5 11 3 3" xfId="25156"/>
    <cellStyle name="Normal 6 5 11 3 4" xfId="25157"/>
    <cellStyle name="Normal 6 5 11 3 5" xfId="25158"/>
    <cellStyle name="Normal 6 5 12" xfId="25159"/>
    <cellStyle name="Normal 6 5 12 2" xfId="25160"/>
    <cellStyle name="Normal 6 5 12 3" xfId="25161"/>
    <cellStyle name="Normal 6 5 12 3 2" xfId="25162"/>
    <cellStyle name="Normal 6 5 12 3 3" xfId="25163"/>
    <cellStyle name="Normal 6 5 12 3 4" xfId="25164"/>
    <cellStyle name="Normal 6 5 12 3 5" xfId="25165"/>
    <cellStyle name="Normal 6 5 13" xfId="25166"/>
    <cellStyle name="Normal 6 5 14" xfId="25167"/>
    <cellStyle name="Normal 6 5 14 2" xfId="25168"/>
    <cellStyle name="Normal 6 5 14 3" xfId="25169"/>
    <cellStyle name="Normal 6 5 14 4" xfId="25170"/>
    <cellStyle name="Normal 6 5 14 5" xfId="25171"/>
    <cellStyle name="Normal 6 5 2" xfId="25172"/>
    <cellStyle name="Normal 6 5 2 2" xfId="25173"/>
    <cellStyle name="Normal 6 5 2 3" xfId="25174"/>
    <cellStyle name="Normal 6 5 2 3 2" xfId="25175"/>
    <cellStyle name="Normal 6 5 2 3 3" xfId="25176"/>
    <cellStyle name="Normal 6 5 2 3 4" xfId="25177"/>
    <cellStyle name="Normal 6 5 2 3 5" xfId="25178"/>
    <cellStyle name="Normal 6 5 3" xfId="25179"/>
    <cellStyle name="Normal 6 5 3 2" xfId="25180"/>
    <cellStyle name="Normal 6 5 3 3" xfId="25181"/>
    <cellStyle name="Normal 6 5 3 3 2" xfId="25182"/>
    <cellStyle name="Normal 6 5 3 3 3" xfId="25183"/>
    <cellStyle name="Normal 6 5 3 3 4" xfId="25184"/>
    <cellStyle name="Normal 6 5 3 3 5" xfId="25185"/>
    <cellStyle name="Normal 6 5 4" xfId="25186"/>
    <cellStyle name="Normal 6 5 4 2" xfId="25187"/>
    <cellStyle name="Normal 6 5 4 3" xfId="25188"/>
    <cellStyle name="Normal 6 5 4 3 2" xfId="25189"/>
    <cellStyle name="Normal 6 5 4 3 3" xfId="25190"/>
    <cellStyle name="Normal 6 5 4 3 4" xfId="25191"/>
    <cellStyle name="Normal 6 5 4 3 5" xfId="25192"/>
    <cellStyle name="Normal 6 5 5" xfId="25193"/>
    <cellStyle name="Normal 6 5 5 2" xfId="25194"/>
    <cellStyle name="Normal 6 5 5 3" xfId="25195"/>
    <cellStyle name="Normal 6 5 5 3 2" xfId="25196"/>
    <cellStyle name="Normal 6 5 5 3 3" xfId="25197"/>
    <cellStyle name="Normal 6 5 5 3 4" xfId="25198"/>
    <cellStyle name="Normal 6 5 5 3 5" xfId="25199"/>
    <cellStyle name="Normal 6 5 6" xfId="25200"/>
    <cellStyle name="Normal 6 5 6 2" xfId="25201"/>
    <cellStyle name="Normal 6 5 6 3" xfId="25202"/>
    <cellStyle name="Normal 6 5 6 3 2" xfId="25203"/>
    <cellStyle name="Normal 6 5 6 3 3" xfId="25204"/>
    <cellStyle name="Normal 6 5 6 3 4" xfId="25205"/>
    <cellStyle name="Normal 6 5 6 3 5" xfId="25206"/>
    <cellStyle name="Normal 6 5 7" xfId="25207"/>
    <cellStyle name="Normal 6 5 7 2" xfId="25208"/>
    <cellStyle name="Normal 6 5 7 3" xfId="25209"/>
    <cellStyle name="Normal 6 5 7 3 2" xfId="25210"/>
    <cellStyle name="Normal 6 5 7 3 3" xfId="25211"/>
    <cellStyle name="Normal 6 5 7 3 4" xfId="25212"/>
    <cellStyle name="Normal 6 5 7 3 5" xfId="25213"/>
    <cellStyle name="Normal 6 5 8" xfId="25214"/>
    <cellStyle name="Normal 6 5 8 2" xfId="25215"/>
    <cellStyle name="Normal 6 5 8 3" xfId="25216"/>
    <cellStyle name="Normal 6 5 8 3 2" xfId="25217"/>
    <cellStyle name="Normal 6 5 8 3 3" xfId="25218"/>
    <cellStyle name="Normal 6 5 8 3 4" xfId="25219"/>
    <cellStyle name="Normal 6 5 8 3 5" xfId="25220"/>
    <cellStyle name="Normal 6 5 9" xfId="25221"/>
    <cellStyle name="Normal 6 5 9 2" xfId="25222"/>
    <cellStyle name="Normal 6 5 9 3" xfId="25223"/>
    <cellStyle name="Normal 6 5 9 3 2" xfId="25224"/>
    <cellStyle name="Normal 6 5 9 3 3" xfId="25225"/>
    <cellStyle name="Normal 6 5 9 3 4" xfId="25226"/>
    <cellStyle name="Normal 6 5 9 3 5" xfId="25227"/>
    <cellStyle name="Normal 6 6" xfId="25228"/>
    <cellStyle name="Normal 6 6 10" xfId="25229"/>
    <cellStyle name="Normal 6 6 10 2" xfId="25230"/>
    <cellStyle name="Normal 6 6 10 3" xfId="25231"/>
    <cellStyle name="Normal 6 6 10 3 2" xfId="25232"/>
    <cellStyle name="Normal 6 6 10 3 3" xfId="25233"/>
    <cellStyle name="Normal 6 6 10 3 4" xfId="25234"/>
    <cellStyle name="Normal 6 6 10 3 5" xfId="25235"/>
    <cellStyle name="Normal 6 6 11" xfId="25236"/>
    <cellStyle name="Normal 6 6 11 2" xfId="25237"/>
    <cellStyle name="Normal 6 6 11 3" xfId="25238"/>
    <cellStyle name="Normal 6 6 11 3 2" xfId="25239"/>
    <cellStyle name="Normal 6 6 11 3 3" xfId="25240"/>
    <cellStyle name="Normal 6 6 11 3 4" xfId="25241"/>
    <cellStyle name="Normal 6 6 11 3 5" xfId="25242"/>
    <cellStyle name="Normal 6 6 12" xfId="25243"/>
    <cellStyle name="Normal 6 6 12 2" xfId="25244"/>
    <cellStyle name="Normal 6 6 12 3" xfId="25245"/>
    <cellStyle name="Normal 6 6 12 3 2" xfId="25246"/>
    <cellStyle name="Normal 6 6 12 3 3" xfId="25247"/>
    <cellStyle name="Normal 6 6 12 3 4" xfId="25248"/>
    <cellStyle name="Normal 6 6 12 3 5" xfId="25249"/>
    <cellStyle name="Normal 6 6 13" xfId="25250"/>
    <cellStyle name="Normal 6 6 14" xfId="25251"/>
    <cellStyle name="Normal 6 6 14 2" xfId="25252"/>
    <cellStyle name="Normal 6 6 14 3" xfId="25253"/>
    <cellStyle name="Normal 6 6 14 4" xfId="25254"/>
    <cellStyle name="Normal 6 6 14 5" xfId="25255"/>
    <cellStyle name="Normal 6 6 2" xfId="25256"/>
    <cellStyle name="Normal 6 6 2 2" xfId="25257"/>
    <cellStyle name="Normal 6 6 2 3" xfId="25258"/>
    <cellStyle name="Normal 6 6 2 3 2" xfId="25259"/>
    <cellStyle name="Normal 6 6 2 3 3" xfId="25260"/>
    <cellStyle name="Normal 6 6 2 3 4" xfId="25261"/>
    <cellStyle name="Normal 6 6 2 3 5" xfId="25262"/>
    <cellStyle name="Normal 6 6 3" xfId="25263"/>
    <cellStyle name="Normal 6 6 3 2" xfId="25264"/>
    <cellStyle name="Normal 6 6 3 3" xfId="25265"/>
    <cellStyle name="Normal 6 6 3 3 2" xfId="25266"/>
    <cellStyle name="Normal 6 6 3 3 3" xfId="25267"/>
    <cellStyle name="Normal 6 6 3 3 4" xfId="25268"/>
    <cellStyle name="Normal 6 6 3 3 5" xfId="25269"/>
    <cellStyle name="Normal 6 6 4" xfId="25270"/>
    <cellStyle name="Normal 6 6 4 2" xfId="25271"/>
    <cellStyle name="Normal 6 6 4 3" xfId="25272"/>
    <cellStyle name="Normal 6 6 4 3 2" xfId="25273"/>
    <cellStyle name="Normal 6 6 4 3 3" xfId="25274"/>
    <cellStyle name="Normal 6 6 4 3 4" xfId="25275"/>
    <cellStyle name="Normal 6 6 4 3 5" xfId="25276"/>
    <cellStyle name="Normal 6 6 5" xfId="25277"/>
    <cellStyle name="Normal 6 6 5 2" xfId="25278"/>
    <cellStyle name="Normal 6 6 5 3" xfId="25279"/>
    <cellStyle name="Normal 6 6 5 3 2" xfId="25280"/>
    <cellStyle name="Normal 6 6 5 3 3" xfId="25281"/>
    <cellStyle name="Normal 6 6 5 3 4" xfId="25282"/>
    <cellStyle name="Normal 6 6 5 3 5" xfId="25283"/>
    <cellStyle name="Normal 6 6 6" xfId="25284"/>
    <cellStyle name="Normal 6 6 6 2" xfId="25285"/>
    <cellStyle name="Normal 6 6 6 3" xfId="25286"/>
    <cellStyle name="Normal 6 6 6 3 2" xfId="25287"/>
    <cellStyle name="Normal 6 6 6 3 3" xfId="25288"/>
    <cellStyle name="Normal 6 6 6 3 4" xfId="25289"/>
    <cellStyle name="Normal 6 6 6 3 5" xfId="25290"/>
    <cellStyle name="Normal 6 6 7" xfId="25291"/>
    <cellStyle name="Normal 6 6 7 2" xfId="25292"/>
    <cellStyle name="Normal 6 6 7 3" xfId="25293"/>
    <cellStyle name="Normal 6 6 7 3 2" xfId="25294"/>
    <cellStyle name="Normal 6 6 7 3 3" xfId="25295"/>
    <cellStyle name="Normal 6 6 7 3 4" xfId="25296"/>
    <cellStyle name="Normal 6 6 7 3 5" xfId="25297"/>
    <cellStyle name="Normal 6 6 8" xfId="25298"/>
    <cellStyle name="Normal 6 6 8 2" xfId="25299"/>
    <cellStyle name="Normal 6 6 8 3" xfId="25300"/>
    <cellStyle name="Normal 6 6 8 3 2" xfId="25301"/>
    <cellStyle name="Normal 6 6 8 3 3" xfId="25302"/>
    <cellStyle name="Normal 6 6 8 3 4" xfId="25303"/>
    <cellStyle name="Normal 6 6 8 3 5" xfId="25304"/>
    <cellStyle name="Normal 6 6 9" xfId="25305"/>
    <cellStyle name="Normal 6 6 9 2" xfId="25306"/>
    <cellStyle name="Normal 6 6 9 3" xfId="25307"/>
    <cellStyle name="Normal 6 6 9 3 2" xfId="25308"/>
    <cellStyle name="Normal 6 6 9 3 3" xfId="25309"/>
    <cellStyle name="Normal 6 6 9 3 4" xfId="25310"/>
    <cellStyle name="Normal 6 6 9 3 5" xfId="25311"/>
    <cellStyle name="Normal 6 7" xfId="25312"/>
    <cellStyle name="Normal 6 7 2" xfId="25313"/>
    <cellStyle name="Normal 6 7 3" xfId="25314"/>
    <cellStyle name="Normal 6 7 3 2" xfId="25315"/>
    <cellStyle name="Normal 6 7 3 3" xfId="25316"/>
    <cellStyle name="Normal 6 7 3 4" xfId="25317"/>
    <cellStyle name="Normal 6 7 3 5" xfId="25318"/>
    <cellStyle name="Normal 6 8" xfId="25319"/>
    <cellStyle name="Normal 6 8 2" xfId="25320"/>
    <cellStyle name="Normal 6 8 3" xfId="25321"/>
    <cellStyle name="Normal 6 8 3 2" xfId="25322"/>
    <cellStyle name="Normal 6 8 3 3" xfId="25323"/>
    <cellStyle name="Normal 6 8 3 4" xfId="25324"/>
    <cellStyle name="Normal 6 8 3 5" xfId="25325"/>
    <cellStyle name="Normal 6 9" xfId="25326"/>
    <cellStyle name="Normal 6 9 2" xfId="25327"/>
    <cellStyle name="Normal 6 9 3" xfId="25328"/>
    <cellStyle name="Normal 6 9 3 2" xfId="25329"/>
    <cellStyle name="Normal 6 9 3 3" xfId="25330"/>
    <cellStyle name="Normal 6 9 3 4" xfId="25331"/>
    <cellStyle name="Normal 6 9 3 5" xfId="25332"/>
    <cellStyle name="Normal 60" xfId="25333"/>
    <cellStyle name="Normal 60 2" xfId="25334"/>
    <cellStyle name="Normal 60 3" xfId="25335"/>
    <cellStyle name="Normal 60 3 2" xfId="25336"/>
    <cellStyle name="Normal 60 3 3" xfId="25337"/>
    <cellStyle name="Normal 60 3 4" xfId="25338"/>
    <cellStyle name="Normal 60 3 5" xfId="25339"/>
    <cellStyle name="Normal 61" xfId="25340"/>
    <cellStyle name="Normal 61 2" xfId="25341"/>
    <cellStyle name="Normal 61 3" xfId="25342"/>
    <cellStyle name="Normal 61 3 2" xfId="25343"/>
    <cellStyle name="Normal 61 3 3" xfId="25344"/>
    <cellStyle name="Normal 61 3 4" xfId="25345"/>
    <cellStyle name="Normal 61 3 5" xfId="25346"/>
    <cellStyle name="Normal 62" xfId="25347"/>
    <cellStyle name="Normal 62 2" xfId="25348"/>
    <cellStyle name="Normal 62 3" xfId="25349"/>
    <cellStyle name="Normal 62 3 2" xfId="25350"/>
    <cellStyle name="Normal 62 3 3" xfId="25351"/>
    <cellStyle name="Normal 62 3 4" xfId="25352"/>
    <cellStyle name="Normal 62 3 5" xfId="25353"/>
    <cellStyle name="Normal 63" xfId="25354"/>
    <cellStyle name="Normal 63 2" xfId="25355"/>
    <cellStyle name="Normal 63 3" xfId="25356"/>
    <cellStyle name="Normal 63 3 2" xfId="25357"/>
    <cellStyle name="Normal 63 3 3" xfId="25358"/>
    <cellStyle name="Normal 63 3 4" xfId="25359"/>
    <cellStyle name="Normal 63 3 5" xfId="25360"/>
    <cellStyle name="Normal 64" xfId="25361"/>
    <cellStyle name="Normal 64 2" xfId="25362"/>
    <cellStyle name="Normal 64 3" xfId="25363"/>
    <cellStyle name="Normal 64 3 2" xfId="25364"/>
    <cellStyle name="Normal 64 3 3" xfId="25365"/>
    <cellStyle name="Normal 64 3 4" xfId="25366"/>
    <cellStyle name="Normal 64 3 5" xfId="25367"/>
    <cellStyle name="Normal 65" xfId="25368"/>
    <cellStyle name="Normal 65 2" xfId="25369"/>
    <cellStyle name="Normal 65 3" xfId="25370"/>
    <cellStyle name="Normal 65 3 2" xfId="25371"/>
    <cellStyle name="Normal 65 3 3" xfId="25372"/>
    <cellStyle name="Normal 65 3 4" xfId="25373"/>
    <cellStyle name="Normal 65 3 5" xfId="25374"/>
    <cellStyle name="Normal 66" xfId="25375"/>
    <cellStyle name="Normal 66 2" xfId="25376"/>
    <cellStyle name="Normal 66 3" xfId="25377"/>
    <cellStyle name="Normal 66 3 2" xfId="25378"/>
    <cellStyle name="Normal 66 3 3" xfId="25379"/>
    <cellStyle name="Normal 66 3 4" xfId="25380"/>
    <cellStyle name="Normal 66 3 5" xfId="25381"/>
    <cellStyle name="Normal 67" xfId="25382"/>
    <cellStyle name="Normal 67 2" xfId="25383"/>
    <cellStyle name="Normal 67 3" xfId="25384"/>
    <cellStyle name="Normal 67 3 2" xfId="25385"/>
    <cellStyle name="Normal 67 3 3" xfId="25386"/>
    <cellStyle name="Normal 67 3 4" xfId="25387"/>
    <cellStyle name="Normal 67 3 5" xfId="25388"/>
    <cellStyle name="Normal 68" xfId="25389"/>
    <cellStyle name="Normal 68 2" xfId="25390"/>
    <cellStyle name="Normal 68 3" xfId="25391"/>
    <cellStyle name="Normal 68 3 2" xfId="25392"/>
    <cellStyle name="Normal 68 3 3" xfId="25393"/>
    <cellStyle name="Normal 68 3 4" xfId="25394"/>
    <cellStyle name="Normal 68 3 5" xfId="25395"/>
    <cellStyle name="Normal 69" xfId="25396"/>
    <cellStyle name="Normal 69 2" xfId="25397"/>
    <cellStyle name="Normal 69 3" xfId="25398"/>
    <cellStyle name="Normal 69 3 2" xfId="25399"/>
    <cellStyle name="Normal 69 3 3" xfId="25400"/>
    <cellStyle name="Normal 69 3 4" xfId="25401"/>
    <cellStyle name="Normal 69 3 5" xfId="25402"/>
    <cellStyle name="Normal 7" xfId="25403"/>
    <cellStyle name="Normal 7 10" xfId="25404"/>
    <cellStyle name="Normal 7 10 2" xfId="25405"/>
    <cellStyle name="Normal 7 10 3" xfId="25406"/>
    <cellStyle name="Normal 7 10 3 2" xfId="25407"/>
    <cellStyle name="Normal 7 10 3 3" xfId="25408"/>
    <cellStyle name="Normal 7 10 3 4" xfId="25409"/>
    <cellStyle name="Normal 7 10 3 5" xfId="25410"/>
    <cellStyle name="Normal 7 11" xfId="25411"/>
    <cellStyle name="Normal 7 11 2" xfId="25412"/>
    <cellStyle name="Normal 7 11 3" xfId="25413"/>
    <cellStyle name="Normal 7 11 3 2" xfId="25414"/>
    <cellStyle name="Normal 7 11 3 3" xfId="25415"/>
    <cellStyle name="Normal 7 11 3 4" xfId="25416"/>
    <cellStyle name="Normal 7 11 3 5" xfId="25417"/>
    <cellStyle name="Normal 7 12" xfId="25418"/>
    <cellStyle name="Normal 7 12 2" xfId="25419"/>
    <cellStyle name="Normal 7 12 3" xfId="25420"/>
    <cellStyle name="Normal 7 12 3 2" xfId="25421"/>
    <cellStyle name="Normal 7 12 3 3" xfId="25422"/>
    <cellStyle name="Normal 7 12 3 4" xfId="25423"/>
    <cellStyle name="Normal 7 12 3 5" xfId="25424"/>
    <cellStyle name="Normal 7 13" xfId="25425"/>
    <cellStyle name="Normal 7 13 2" xfId="25426"/>
    <cellStyle name="Normal 7 13 3" xfId="25427"/>
    <cellStyle name="Normal 7 13 3 2" xfId="25428"/>
    <cellStyle name="Normal 7 13 3 3" xfId="25429"/>
    <cellStyle name="Normal 7 13 3 4" xfId="25430"/>
    <cellStyle name="Normal 7 13 3 5" xfId="25431"/>
    <cellStyle name="Normal 7 14" xfId="25432"/>
    <cellStyle name="Normal 7 14 2" xfId="25433"/>
    <cellStyle name="Normal 7 14 3" xfId="25434"/>
    <cellStyle name="Normal 7 14 3 2" xfId="25435"/>
    <cellStyle name="Normal 7 14 3 3" xfId="25436"/>
    <cellStyle name="Normal 7 14 3 4" xfId="25437"/>
    <cellStyle name="Normal 7 14 3 5" xfId="25438"/>
    <cellStyle name="Normal 7 15" xfId="25439"/>
    <cellStyle name="Normal 7 15 2" xfId="25440"/>
    <cellStyle name="Normal 7 15 3" xfId="25441"/>
    <cellStyle name="Normal 7 15 3 2" xfId="25442"/>
    <cellStyle name="Normal 7 15 3 3" xfId="25443"/>
    <cellStyle name="Normal 7 15 3 4" xfId="25444"/>
    <cellStyle name="Normal 7 15 3 5" xfId="25445"/>
    <cellStyle name="Normal 7 16" xfId="25446"/>
    <cellStyle name="Normal 7 16 2" xfId="25447"/>
    <cellStyle name="Normal 7 16 3" xfId="25448"/>
    <cellStyle name="Normal 7 16 3 2" xfId="25449"/>
    <cellStyle name="Normal 7 16 3 3" xfId="25450"/>
    <cellStyle name="Normal 7 16 3 4" xfId="25451"/>
    <cellStyle name="Normal 7 16 3 5" xfId="25452"/>
    <cellStyle name="Normal 7 17" xfId="25453"/>
    <cellStyle name="Normal 7 17 2" xfId="25454"/>
    <cellStyle name="Normal 7 17 3" xfId="25455"/>
    <cellStyle name="Normal 7 17 3 2" xfId="25456"/>
    <cellStyle name="Normal 7 17 3 3" xfId="25457"/>
    <cellStyle name="Normal 7 17 3 4" xfId="25458"/>
    <cellStyle name="Normal 7 17 3 5" xfId="25459"/>
    <cellStyle name="Normal 7 18" xfId="25460"/>
    <cellStyle name="Normal 7 18 2" xfId="25461"/>
    <cellStyle name="Normal 7 18 3" xfId="25462"/>
    <cellStyle name="Normal 7 18 3 2" xfId="25463"/>
    <cellStyle name="Normal 7 18 3 3" xfId="25464"/>
    <cellStyle name="Normal 7 18 3 4" xfId="25465"/>
    <cellStyle name="Normal 7 18 3 5" xfId="25466"/>
    <cellStyle name="Normal 7 19" xfId="25467"/>
    <cellStyle name="Normal 7 19 2" xfId="25468"/>
    <cellStyle name="Normal 7 19 3" xfId="25469"/>
    <cellStyle name="Normal 7 19 3 2" xfId="25470"/>
    <cellStyle name="Normal 7 19 3 3" xfId="25471"/>
    <cellStyle name="Normal 7 19 3 4" xfId="25472"/>
    <cellStyle name="Normal 7 19 3 5" xfId="25473"/>
    <cellStyle name="Normal 7 2" xfId="25474"/>
    <cellStyle name="Normal 7 2 10" xfId="25475"/>
    <cellStyle name="Normal 7 2 10 2" xfId="25476"/>
    <cellStyle name="Normal 7 2 10 3" xfId="25477"/>
    <cellStyle name="Normal 7 2 10 3 2" xfId="25478"/>
    <cellStyle name="Normal 7 2 10 3 3" xfId="25479"/>
    <cellStyle name="Normal 7 2 10 3 4" xfId="25480"/>
    <cellStyle name="Normal 7 2 10 3 5" xfId="25481"/>
    <cellStyle name="Normal 7 2 11" xfId="25482"/>
    <cellStyle name="Normal 7 2 11 2" xfId="25483"/>
    <cellStyle name="Normal 7 2 11 3" xfId="25484"/>
    <cellStyle name="Normal 7 2 11 3 2" xfId="25485"/>
    <cellStyle name="Normal 7 2 11 3 3" xfId="25486"/>
    <cellStyle name="Normal 7 2 11 3 4" xfId="25487"/>
    <cellStyle name="Normal 7 2 11 3 5" xfId="25488"/>
    <cellStyle name="Normal 7 2 12" xfId="25489"/>
    <cellStyle name="Normal 7 2 12 2" xfId="25490"/>
    <cellStyle name="Normal 7 2 12 3" xfId="25491"/>
    <cellStyle name="Normal 7 2 12 3 2" xfId="25492"/>
    <cellStyle name="Normal 7 2 12 3 3" xfId="25493"/>
    <cellStyle name="Normal 7 2 12 3 4" xfId="25494"/>
    <cellStyle name="Normal 7 2 12 3 5" xfId="25495"/>
    <cellStyle name="Normal 7 2 13" xfId="25496"/>
    <cellStyle name="Normal 7 2 14" xfId="25497"/>
    <cellStyle name="Normal 7 2 14 2" xfId="25498"/>
    <cellStyle name="Normal 7 2 14 3" xfId="25499"/>
    <cellStyle name="Normal 7 2 14 4" xfId="25500"/>
    <cellStyle name="Normal 7 2 14 5" xfId="25501"/>
    <cellStyle name="Normal 7 2 2" xfId="25502"/>
    <cellStyle name="Normal 7 2 2 2" xfId="25503"/>
    <cellStyle name="Normal 7 2 2 3" xfId="25504"/>
    <cellStyle name="Normal 7 2 2 3 2" xfId="25505"/>
    <cellStyle name="Normal 7 2 2 3 3" xfId="25506"/>
    <cellStyle name="Normal 7 2 2 3 4" xfId="25507"/>
    <cellStyle name="Normal 7 2 2 3 5" xfId="25508"/>
    <cellStyle name="Normal 7 2 3" xfId="25509"/>
    <cellStyle name="Normal 7 2 3 2" xfId="25510"/>
    <cellStyle name="Normal 7 2 3 3" xfId="25511"/>
    <cellStyle name="Normal 7 2 3 3 2" xfId="25512"/>
    <cellStyle name="Normal 7 2 3 3 3" xfId="25513"/>
    <cellStyle name="Normal 7 2 3 3 4" xfId="25514"/>
    <cellStyle name="Normal 7 2 3 3 5" xfId="25515"/>
    <cellStyle name="Normal 7 2 4" xfId="25516"/>
    <cellStyle name="Normal 7 2 4 2" xfId="25517"/>
    <cellStyle name="Normal 7 2 4 3" xfId="25518"/>
    <cellStyle name="Normal 7 2 4 3 2" xfId="25519"/>
    <cellStyle name="Normal 7 2 4 3 3" xfId="25520"/>
    <cellStyle name="Normal 7 2 4 3 4" xfId="25521"/>
    <cellStyle name="Normal 7 2 4 3 5" xfId="25522"/>
    <cellStyle name="Normal 7 2 5" xfId="25523"/>
    <cellStyle name="Normal 7 2 5 2" xfId="25524"/>
    <cellStyle name="Normal 7 2 5 3" xfId="25525"/>
    <cellStyle name="Normal 7 2 5 3 2" xfId="25526"/>
    <cellStyle name="Normal 7 2 5 3 3" xfId="25527"/>
    <cellStyle name="Normal 7 2 5 3 4" xfId="25528"/>
    <cellStyle name="Normal 7 2 5 3 5" xfId="25529"/>
    <cellStyle name="Normal 7 2 6" xfId="25530"/>
    <cellStyle name="Normal 7 2 6 2" xfId="25531"/>
    <cellStyle name="Normal 7 2 6 3" xfId="25532"/>
    <cellStyle name="Normal 7 2 6 3 2" xfId="25533"/>
    <cellStyle name="Normal 7 2 6 3 3" xfId="25534"/>
    <cellStyle name="Normal 7 2 6 3 4" xfId="25535"/>
    <cellStyle name="Normal 7 2 6 3 5" xfId="25536"/>
    <cellStyle name="Normal 7 2 7" xfId="25537"/>
    <cellStyle name="Normal 7 2 7 2" xfId="25538"/>
    <cellStyle name="Normal 7 2 7 3" xfId="25539"/>
    <cellStyle name="Normal 7 2 7 3 2" xfId="25540"/>
    <cellStyle name="Normal 7 2 7 3 3" xfId="25541"/>
    <cellStyle name="Normal 7 2 7 3 4" xfId="25542"/>
    <cellStyle name="Normal 7 2 7 3 5" xfId="25543"/>
    <cellStyle name="Normal 7 2 8" xfId="25544"/>
    <cellStyle name="Normal 7 2 8 2" xfId="25545"/>
    <cellStyle name="Normal 7 2 8 3" xfId="25546"/>
    <cellStyle name="Normal 7 2 8 3 2" xfId="25547"/>
    <cellStyle name="Normal 7 2 8 3 3" xfId="25548"/>
    <cellStyle name="Normal 7 2 8 3 4" xfId="25549"/>
    <cellStyle name="Normal 7 2 8 3 5" xfId="25550"/>
    <cellStyle name="Normal 7 2 9" xfId="25551"/>
    <cellStyle name="Normal 7 2 9 2" xfId="25552"/>
    <cellStyle name="Normal 7 2 9 3" xfId="25553"/>
    <cellStyle name="Normal 7 2 9 3 2" xfId="25554"/>
    <cellStyle name="Normal 7 2 9 3 3" xfId="25555"/>
    <cellStyle name="Normal 7 2 9 3 4" xfId="25556"/>
    <cellStyle name="Normal 7 2 9 3 5" xfId="25557"/>
    <cellStyle name="Normal 7 20" xfId="25558"/>
    <cellStyle name="Normal 7 20 2" xfId="25559"/>
    <cellStyle name="Normal 7 20 3" xfId="25560"/>
    <cellStyle name="Normal 7 20 3 2" xfId="25561"/>
    <cellStyle name="Normal 7 20 3 3" xfId="25562"/>
    <cellStyle name="Normal 7 20 3 4" xfId="25563"/>
    <cellStyle name="Normal 7 20 3 5" xfId="25564"/>
    <cellStyle name="Normal 7 21" xfId="25565"/>
    <cellStyle name="Normal 7 21 2" xfId="25566"/>
    <cellStyle name="Normal 7 21 3" xfId="25567"/>
    <cellStyle name="Normal 7 21 3 2" xfId="25568"/>
    <cellStyle name="Normal 7 21 3 3" xfId="25569"/>
    <cellStyle name="Normal 7 21 3 4" xfId="25570"/>
    <cellStyle name="Normal 7 21 3 5" xfId="25571"/>
    <cellStyle name="Normal 7 22" xfId="25572"/>
    <cellStyle name="Normal 7 22 2" xfId="25573"/>
    <cellStyle name="Normal 7 22 3" xfId="25574"/>
    <cellStyle name="Normal 7 22 3 2" xfId="25575"/>
    <cellStyle name="Normal 7 22 3 3" xfId="25576"/>
    <cellStyle name="Normal 7 22 3 4" xfId="25577"/>
    <cellStyle name="Normal 7 22 3 5" xfId="25578"/>
    <cellStyle name="Normal 7 23" xfId="25579"/>
    <cellStyle name="Normal 7 23 2" xfId="25580"/>
    <cellStyle name="Normal 7 23 3" xfId="25581"/>
    <cellStyle name="Normal 7 23 3 2" xfId="25582"/>
    <cellStyle name="Normal 7 23 3 3" xfId="25583"/>
    <cellStyle name="Normal 7 23 3 4" xfId="25584"/>
    <cellStyle name="Normal 7 23 3 5" xfId="25585"/>
    <cellStyle name="Normal 7 24" xfId="25586"/>
    <cellStyle name="Normal 7 24 2" xfId="25587"/>
    <cellStyle name="Normal 7 24 3" xfId="25588"/>
    <cellStyle name="Normal 7 24 3 2" xfId="25589"/>
    <cellStyle name="Normal 7 24 3 3" xfId="25590"/>
    <cellStyle name="Normal 7 24 3 4" xfId="25591"/>
    <cellStyle name="Normal 7 24 3 5" xfId="25592"/>
    <cellStyle name="Normal 7 25" xfId="25593"/>
    <cellStyle name="Normal 7 25 2" xfId="25594"/>
    <cellStyle name="Normal 7 25 3" xfId="25595"/>
    <cellStyle name="Normal 7 25 3 2" xfId="25596"/>
    <cellStyle name="Normal 7 25 3 3" xfId="25597"/>
    <cellStyle name="Normal 7 25 3 4" xfId="25598"/>
    <cellStyle name="Normal 7 25 3 5" xfId="25599"/>
    <cellStyle name="Normal 7 26" xfId="25600"/>
    <cellStyle name="Normal 7 26 2" xfId="25601"/>
    <cellStyle name="Normal 7 26 3" xfId="25602"/>
    <cellStyle name="Normal 7 26 3 2" xfId="25603"/>
    <cellStyle name="Normal 7 26 3 3" xfId="25604"/>
    <cellStyle name="Normal 7 26 3 4" xfId="25605"/>
    <cellStyle name="Normal 7 26 3 5" xfId="25606"/>
    <cellStyle name="Normal 7 27" xfId="25607"/>
    <cellStyle name="Normal 7 28" xfId="25608"/>
    <cellStyle name="Normal 7 28 2" xfId="25609"/>
    <cellStyle name="Normal 7 28 3" xfId="25610"/>
    <cellStyle name="Normal 7 28 4" xfId="25611"/>
    <cellStyle name="Normal 7 28 5" xfId="25612"/>
    <cellStyle name="Normal 7 3" xfId="25613"/>
    <cellStyle name="Normal 7 3 10" xfId="25614"/>
    <cellStyle name="Normal 7 3 10 2" xfId="25615"/>
    <cellStyle name="Normal 7 3 10 3" xfId="25616"/>
    <cellStyle name="Normal 7 3 10 3 2" xfId="25617"/>
    <cellStyle name="Normal 7 3 10 3 3" xfId="25618"/>
    <cellStyle name="Normal 7 3 10 3 4" xfId="25619"/>
    <cellStyle name="Normal 7 3 10 3 5" xfId="25620"/>
    <cellStyle name="Normal 7 3 11" xfId="25621"/>
    <cellStyle name="Normal 7 3 11 2" xfId="25622"/>
    <cellStyle name="Normal 7 3 11 3" xfId="25623"/>
    <cellStyle name="Normal 7 3 11 3 2" xfId="25624"/>
    <cellStyle name="Normal 7 3 11 3 3" xfId="25625"/>
    <cellStyle name="Normal 7 3 11 3 4" xfId="25626"/>
    <cellStyle name="Normal 7 3 11 3 5" xfId="25627"/>
    <cellStyle name="Normal 7 3 12" xfId="25628"/>
    <cellStyle name="Normal 7 3 12 2" xfId="25629"/>
    <cellStyle name="Normal 7 3 12 3" xfId="25630"/>
    <cellStyle name="Normal 7 3 12 3 2" xfId="25631"/>
    <cellStyle name="Normal 7 3 12 3 3" xfId="25632"/>
    <cellStyle name="Normal 7 3 12 3 4" xfId="25633"/>
    <cellStyle name="Normal 7 3 12 3 5" xfId="25634"/>
    <cellStyle name="Normal 7 3 13" xfId="25635"/>
    <cellStyle name="Normal 7 3 14" xfId="25636"/>
    <cellStyle name="Normal 7 3 14 2" xfId="25637"/>
    <cellStyle name="Normal 7 3 14 3" xfId="25638"/>
    <cellStyle name="Normal 7 3 14 4" xfId="25639"/>
    <cellStyle name="Normal 7 3 14 5" xfId="25640"/>
    <cellStyle name="Normal 7 3 2" xfId="25641"/>
    <cellStyle name="Normal 7 3 2 2" xfId="25642"/>
    <cellStyle name="Normal 7 3 2 3" xfId="25643"/>
    <cellStyle name="Normal 7 3 2 3 2" xfId="25644"/>
    <cellStyle name="Normal 7 3 2 3 3" xfId="25645"/>
    <cellStyle name="Normal 7 3 2 3 4" xfId="25646"/>
    <cellStyle name="Normal 7 3 2 3 5" xfId="25647"/>
    <cellStyle name="Normal 7 3 3" xfId="25648"/>
    <cellStyle name="Normal 7 3 3 2" xfId="25649"/>
    <cellStyle name="Normal 7 3 3 3" xfId="25650"/>
    <cellStyle name="Normal 7 3 3 3 2" xfId="25651"/>
    <cellStyle name="Normal 7 3 3 3 3" xfId="25652"/>
    <cellStyle name="Normal 7 3 3 3 4" xfId="25653"/>
    <cellStyle name="Normal 7 3 3 3 5" xfId="25654"/>
    <cellStyle name="Normal 7 3 4" xfId="25655"/>
    <cellStyle name="Normal 7 3 4 2" xfId="25656"/>
    <cellStyle name="Normal 7 3 4 3" xfId="25657"/>
    <cellStyle name="Normal 7 3 4 3 2" xfId="25658"/>
    <cellStyle name="Normal 7 3 4 3 3" xfId="25659"/>
    <cellStyle name="Normal 7 3 4 3 4" xfId="25660"/>
    <cellStyle name="Normal 7 3 4 3 5" xfId="25661"/>
    <cellStyle name="Normal 7 3 5" xfId="25662"/>
    <cellStyle name="Normal 7 3 5 2" xfId="25663"/>
    <cellStyle name="Normal 7 3 5 3" xfId="25664"/>
    <cellStyle name="Normal 7 3 5 3 2" xfId="25665"/>
    <cellStyle name="Normal 7 3 5 3 3" xfId="25666"/>
    <cellStyle name="Normal 7 3 5 3 4" xfId="25667"/>
    <cellStyle name="Normal 7 3 5 3 5" xfId="25668"/>
    <cellStyle name="Normal 7 3 6" xfId="25669"/>
    <cellStyle name="Normal 7 3 6 2" xfId="25670"/>
    <cellStyle name="Normal 7 3 6 3" xfId="25671"/>
    <cellStyle name="Normal 7 3 6 3 2" xfId="25672"/>
    <cellStyle name="Normal 7 3 6 3 3" xfId="25673"/>
    <cellStyle name="Normal 7 3 6 3 4" xfId="25674"/>
    <cellStyle name="Normal 7 3 6 3 5" xfId="25675"/>
    <cellStyle name="Normal 7 3 7" xfId="25676"/>
    <cellStyle name="Normal 7 3 7 2" xfId="25677"/>
    <cellStyle name="Normal 7 3 7 3" xfId="25678"/>
    <cellStyle name="Normal 7 3 7 3 2" xfId="25679"/>
    <cellStyle name="Normal 7 3 7 3 3" xfId="25680"/>
    <cellStyle name="Normal 7 3 7 3 4" xfId="25681"/>
    <cellStyle name="Normal 7 3 7 3 5" xfId="25682"/>
    <cellStyle name="Normal 7 3 8" xfId="25683"/>
    <cellStyle name="Normal 7 3 8 2" xfId="25684"/>
    <cellStyle name="Normal 7 3 8 3" xfId="25685"/>
    <cellStyle name="Normal 7 3 8 3 2" xfId="25686"/>
    <cellStyle name="Normal 7 3 8 3 3" xfId="25687"/>
    <cellStyle name="Normal 7 3 8 3 4" xfId="25688"/>
    <cellStyle name="Normal 7 3 8 3 5" xfId="25689"/>
    <cellStyle name="Normal 7 3 9" xfId="25690"/>
    <cellStyle name="Normal 7 3 9 2" xfId="25691"/>
    <cellStyle name="Normal 7 3 9 3" xfId="25692"/>
    <cellStyle name="Normal 7 3 9 3 2" xfId="25693"/>
    <cellStyle name="Normal 7 3 9 3 3" xfId="25694"/>
    <cellStyle name="Normal 7 3 9 3 4" xfId="25695"/>
    <cellStyle name="Normal 7 3 9 3 5" xfId="25696"/>
    <cellStyle name="Normal 7 4" xfId="25697"/>
    <cellStyle name="Normal 7 4 10" xfId="25698"/>
    <cellStyle name="Normal 7 4 10 2" xfId="25699"/>
    <cellStyle name="Normal 7 4 10 3" xfId="25700"/>
    <cellStyle name="Normal 7 4 10 3 2" xfId="25701"/>
    <cellStyle name="Normal 7 4 10 3 3" xfId="25702"/>
    <cellStyle name="Normal 7 4 10 3 4" xfId="25703"/>
    <cellStyle name="Normal 7 4 10 3 5" xfId="25704"/>
    <cellStyle name="Normal 7 4 11" xfId="25705"/>
    <cellStyle name="Normal 7 4 11 2" xfId="25706"/>
    <cellStyle name="Normal 7 4 11 3" xfId="25707"/>
    <cellStyle name="Normal 7 4 11 3 2" xfId="25708"/>
    <cellStyle name="Normal 7 4 11 3 3" xfId="25709"/>
    <cellStyle name="Normal 7 4 11 3 4" xfId="25710"/>
    <cellStyle name="Normal 7 4 11 3 5" xfId="25711"/>
    <cellStyle name="Normal 7 4 12" xfId="25712"/>
    <cellStyle name="Normal 7 4 12 2" xfId="25713"/>
    <cellStyle name="Normal 7 4 12 3" xfId="25714"/>
    <cellStyle name="Normal 7 4 12 3 2" xfId="25715"/>
    <cellStyle name="Normal 7 4 12 3 3" xfId="25716"/>
    <cellStyle name="Normal 7 4 12 3 4" xfId="25717"/>
    <cellStyle name="Normal 7 4 12 3 5" xfId="25718"/>
    <cellStyle name="Normal 7 4 13" xfId="25719"/>
    <cellStyle name="Normal 7 4 14" xfId="25720"/>
    <cellStyle name="Normal 7 4 14 2" xfId="25721"/>
    <cellStyle name="Normal 7 4 14 3" xfId="25722"/>
    <cellStyle name="Normal 7 4 14 4" xfId="25723"/>
    <cellStyle name="Normal 7 4 14 5" xfId="25724"/>
    <cellStyle name="Normal 7 4 2" xfId="25725"/>
    <cellStyle name="Normal 7 4 2 2" xfId="25726"/>
    <cellStyle name="Normal 7 4 2 3" xfId="25727"/>
    <cellStyle name="Normal 7 4 2 3 2" xfId="25728"/>
    <cellStyle name="Normal 7 4 2 3 3" xfId="25729"/>
    <cellStyle name="Normal 7 4 2 3 4" xfId="25730"/>
    <cellStyle name="Normal 7 4 2 3 5" xfId="25731"/>
    <cellStyle name="Normal 7 4 3" xfId="25732"/>
    <cellStyle name="Normal 7 4 3 2" xfId="25733"/>
    <cellStyle name="Normal 7 4 3 3" xfId="25734"/>
    <cellStyle name="Normal 7 4 3 3 2" xfId="25735"/>
    <cellStyle name="Normal 7 4 3 3 3" xfId="25736"/>
    <cellStyle name="Normal 7 4 3 3 4" xfId="25737"/>
    <cellStyle name="Normal 7 4 3 3 5" xfId="25738"/>
    <cellStyle name="Normal 7 4 4" xfId="25739"/>
    <cellStyle name="Normal 7 4 4 2" xfId="25740"/>
    <cellStyle name="Normal 7 4 4 3" xfId="25741"/>
    <cellStyle name="Normal 7 4 4 3 2" xfId="25742"/>
    <cellStyle name="Normal 7 4 4 3 3" xfId="25743"/>
    <cellStyle name="Normal 7 4 4 3 4" xfId="25744"/>
    <cellStyle name="Normal 7 4 4 3 5" xfId="25745"/>
    <cellStyle name="Normal 7 4 5" xfId="25746"/>
    <cellStyle name="Normal 7 4 5 2" xfId="25747"/>
    <cellStyle name="Normal 7 4 5 3" xfId="25748"/>
    <cellStyle name="Normal 7 4 5 3 2" xfId="25749"/>
    <cellStyle name="Normal 7 4 5 3 3" xfId="25750"/>
    <cellStyle name="Normal 7 4 5 3 4" xfId="25751"/>
    <cellStyle name="Normal 7 4 5 3 5" xfId="25752"/>
    <cellStyle name="Normal 7 4 6" xfId="25753"/>
    <cellStyle name="Normal 7 4 6 2" xfId="25754"/>
    <cellStyle name="Normal 7 4 6 3" xfId="25755"/>
    <cellStyle name="Normal 7 4 6 3 2" xfId="25756"/>
    <cellStyle name="Normal 7 4 6 3 3" xfId="25757"/>
    <cellStyle name="Normal 7 4 6 3 4" xfId="25758"/>
    <cellStyle name="Normal 7 4 6 3 5" xfId="25759"/>
    <cellStyle name="Normal 7 4 7" xfId="25760"/>
    <cellStyle name="Normal 7 4 7 2" xfId="25761"/>
    <cellStyle name="Normal 7 4 7 3" xfId="25762"/>
    <cellStyle name="Normal 7 4 7 3 2" xfId="25763"/>
    <cellStyle name="Normal 7 4 7 3 3" xfId="25764"/>
    <cellStyle name="Normal 7 4 7 3 4" xfId="25765"/>
    <cellStyle name="Normal 7 4 7 3 5" xfId="25766"/>
    <cellStyle name="Normal 7 4 8" xfId="25767"/>
    <cellStyle name="Normal 7 4 8 2" xfId="25768"/>
    <cellStyle name="Normal 7 4 8 3" xfId="25769"/>
    <cellStyle name="Normal 7 4 8 3 2" xfId="25770"/>
    <cellStyle name="Normal 7 4 8 3 3" xfId="25771"/>
    <cellStyle name="Normal 7 4 8 3 4" xfId="25772"/>
    <cellStyle name="Normal 7 4 8 3 5" xfId="25773"/>
    <cellStyle name="Normal 7 4 9" xfId="25774"/>
    <cellStyle name="Normal 7 4 9 2" xfId="25775"/>
    <cellStyle name="Normal 7 4 9 3" xfId="25776"/>
    <cellStyle name="Normal 7 4 9 3 2" xfId="25777"/>
    <cellStyle name="Normal 7 4 9 3 3" xfId="25778"/>
    <cellStyle name="Normal 7 4 9 3 4" xfId="25779"/>
    <cellStyle name="Normal 7 4 9 3 5" xfId="25780"/>
    <cellStyle name="Normal 7 5" xfId="25781"/>
    <cellStyle name="Normal 7 5 10" xfId="25782"/>
    <cellStyle name="Normal 7 5 10 2" xfId="25783"/>
    <cellStyle name="Normal 7 5 10 3" xfId="25784"/>
    <cellStyle name="Normal 7 5 10 3 2" xfId="25785"/>
    <cellStyle name="Normal 7 5 10 3 3" xfId="25786"/>
    <cellStyle name="Normal 7 5 10 3 4" xfId="25787"/>
    <cellStyle name="Normal 7 5 10 3 5" xfId="25788"/>
    <cellStyle name="Normal 7 5 11" xfId="25789"/>
    <cellStyle name="Normal 7 5 11 2" xfId="25790"/>
    <cellStyle name="Normal 7 5 11 3" xfId="25791"/>
    <cellStyle name="Normal 7 5 11 3 2" xfId="25792"/>
    <cellStyle name="Normal 7 5 11 3 3" xfId="25793"/>
    <cellStyle name="Normal 7 5 11 3 4" xfId="25794"/>
    <cellStyle name="Normal 7 5 11 3 5" xfId="25795"/>
    <cellStyle name="Normal 7 5 12" xfId="25796"/>
    <cellStyle name="Normal 7 5 12 2" xfId="25797"/>
    <cellStyle name="Normal 7 5 12 3" xfId="25798"/>
    <cellStyle name="Normal 7 5 12 3 2" xfId="25799"/>
    <cellStyle name="Normal 7 5 12 3 3" xfId="25800"/>
    <cellStyle name="Normal 7 5 12 3 4" xfId="25801"/>
    <cellStyle name="Normal 7 5 12 3 5" xfId="25802"/>
    <cellStyle name="Normal 7 5 13" xfId="25803"/>
    <cellStyle name="Normal 7 5 14" xfId="25804"/>
    <cellStyle name="Normal 7 5 14 2" xfId="25805"/>
    <cellStyle name="Normal 7 5 14 3" xfId="25806"/>
    <cellStyle name="Normal 7 5 14 4" xfId="25807"/>
    <cellStyle name="Normal 7 5 14 5" xfId="25808"/>
    <cellStyle name="Normal 7 5 2" xfId="25809"/>
    <cellStyle name="Normal 7 5 2 2" xfId="25810"/>
    <cellStyle name="Normal 7 5 2 3" xfId="25811"/>
    <cellStyle name="Normal 7 5 2 3 2" xfId="25812"/>
    <cellStyle name="Normal 7 5 2 3 3" xfId="25813"/>
    <cellStyle name="Normal 7 5 2 3 4" xfId="25814"/>
    <cellStyle name="Normal 7 5 2 3 5" xfId="25815"/>
    <cellStyle name="Normal 7 5 3" xfId="25816"/>
    <cellStyle name="Normal 7 5 3 2" xfId="25817"/>
    <cellStyle name="Normal 7 5 3 3" xfId="25818"/>
    <cellStyle name="Normal 7 5 3 3 2" xfId="25819"/>
    <cellStyle name="Normal 7 5 3 3 3" xfId="25820"/>
    <cellStyle name="Normal 7 5 3 3 4" xfId="25821"/>
    <cellStyle name="Normal 7 5 3 3 5" xfId="25822"/>
    <cellStyle name="Normal 7 5 4" xfId="25823"/>
    <cellStyle name="Normal 7 5 4 2" xfId="25824"/>
    <cellStyle name="Normal 7 5 4 3" xfId="25825"/>
    <cellStyle name="Normal 7 5 4 3 2" xfId="25826"/>
    <cellStyle name="Normal 7 5 4 3 3" xfId="25827"/>
    <cellStyle name="Normal 7 5 4 3 4" xfId="25828"/>
    <cellStyle name="Normal 7 5 4 3 5" xfId="25829"/>
    <cellStyle name="Normal 7 5 5" xfId="25830"/>
    <cellStyle name="Normal 7 5 5 2" xfId="25831"/>
    <cellStyle name="Normal 7 5 5 3" xfId="25832"/>
    <cellStyle name="Normal 7 5 5 3 2" xfId="25833"/>
    <cellStyle name="Normal 7 5 5 3 3" xfId="25834"/>
    <cellStyle name="Normal 7 5 5 3 4" xfId="25835"/>
    <cellStyle name="Normal 7 5 5 3 5" xfId="25836"/>
    <cellStyle name="Normal 7 5 6" xfId="25837"/>
    <cellStyle name="Normal 7 5 6 2" xfId="25838"/>
    <cellStyle name="Normal 7 5 6 3" xfId="25839"/>
    <cellStyle name="Normal 7 5 6 3 2" xfId="25840"/>
    <cellStyle name="Normal 7 5 6 3 3" xfId="25841"/>
    <cellStyle name="Normal 7 5 6 3 4" xfId="25842"/>
    <cellStyle name="Normal 7 5 6 3 5" xfId="25843"/>
    <cellStyle name="Normal 7 5 7" xfId="25844"/>
    <cellStyle name="Normal 7 5 7 2" xfId="25845"/>
    <cellStyle name="Normal 7 5 7 3" xfId="25846"/>
    <cellStyle name="Normal 7 5 7 3 2" xfId="25847"/>
    <cellStyle name="Normal 7 5 7 3 3" xfId="25848"/>
    <cellStyle name="Normal 7 5 7 3 4" xfId="25849"/>
    <cellStyle name="Normal 7 5 7 3 5" xfId="25850"/>
    <cellStyle name="Normal 7 5 8" xfId="25851"/>
    <cellStyle name="Normal 7 5 8 2" xfId="25852"/>
    <cellStyle name="Normal 7 5 8 3" xfId="25853"/>
    <cellStyle name="Normal 7 5 8 3 2" xfId="25854"/>
    <cellStyle name="Normal 7 5 8 3 3" xfId="25855"/>
    <cellStyle name="Normal 7 5 8 3 4" xfId="25856"/>
    <cellStyle name="Normal 7 5 8 3 5" xfId="25857"/>
    <cellStyle name="Normal 7 5 9" xfId="25858"/>
    <cellStyle name="Normal 7 5 9 2" xfId="25859"/>
    <cellStyle name="Normal 7 5 9 3" xfId="25860"/>
    <cellStyle name="Normal 7 5 9 3 2" xfId="25861"/>
    <cellStyle name="Normal 7 5 9 3 3" xfId="25862"/>
    <cellStyle name="Normal 7 5 9 3 4" xfId="25863"/>
    <cellStyle name="Normal 7 5 9 3 5" xfId="25864"/>
    <cellStyle name="Normal 7 6" xfId="25865"/>
    <cellStyle name="Normal 7 6 10" xfId="25866"/>
    <cellStyle name="Normal 7 6 10 2" xfId="25867"/>
    <cellStyle name="Normal 7 6 10 3" xfId="25868"/>
    <cellStyle name="Normal 7 6 10 3 2" xfId="25869"/>
    <cellStyle name="Normal 7 6 10 3 3" xfId="25870"/>
    <cellStyle name="Normal 7 6 10 3 4" xfId="25871"/>
    <cellStyle name="Normal 7 6 10 3 5" xfId="25872"/>
    <cellStyle name="Normal 7 6 11" xfId="25873"/>
    <cellStyle name="Normal 7 6 11 2" xfId="25874"/>
    <cellStyle name="Normal 7 6 11 3" xfId="25875"/>
    <cellStyle name="Normal 7 6 11 3 2" xfId="25876"/>
    <cellStyle name="Normal 7 6 11 3 3" xfId="25877"/>
    <cellStyle name="Normal 7 6 11 3 4" xfId="25878"/>
    <cellStyle name="Normal 7 6 11 3 5" xfId="25879"/>
    <cellStyle name="Normal 7 6 12" xfId="25880"/>
    <cellStyle name="Normal 7 6 12 2" xfId="25881"/>
    <cellStyle name="Normal 7 6 12 3" xfId="25882"/>
    <cellStyle name="Normal 7 6 12 3 2" xfId="25883"/>
    <cellStyle name="Normal 7 6 12 3 3" xfId="25884"/>
    <cellStyle name="Normal 7 6 12 3 4" xfId="25885"/>
    <cellStyle name="Normal 7 6 12 3 5" xfId="25886"/>
    <cellStyle name="Normal 7 6 13" xfId="25887"/>
    <cellStyle name="Normal 7 6 14" xfId="25888"/>
    <cellStyle name="Normal 7 6 14 2" xfId="25889"/>
    <cellStyle name="Normal 7 6 14 3" xfId="25890"/>
    <cellStyle name="Normal 7 6 14 4" xfId="25891"/>
    <cellStyle name="Normal 7 6 14 5" xfId="25892"/>
    <cellStyle name="Normal 7 6 2" xfId="25893"/>
    <cellStyle name="Normal 7 6 2 2" xfId="25894"/>
    <cellStyle name="Normal 7 6 2 3" xfId="25895"/>
    <cellStyle name="Normal 7 6 2 3 2" xfId="25896"/>
    <cellStyle name="Normal 7 6 2 3 3" xfId="25897"/>
    <cellStyle name="Normal 7 6 2 3 4" xfId="25898"/>
    <cellStyle name="Normal 7 6 2 3 5" xfId="25899"/>
    <cellStyle name="Normal 7 6 3" xfId="25900"/>
    <cellStyle name="Normal 7 6 3 2" xfId="25901"/>
    <cellStyle name="Normal 7 6 3 3" xfId="25902"/>
    <cellStyle name="Normal 7 6 3 3 2" xfId="25903"/>
    <cellStyle name="Normal 7 6 3 3 3" xfId="25904"/>
    <cellStyle name="Normal 7 6 3 3 4" xfId="25905"/>
    <cellStyle name="Normal 7 6 3 3 5" xfId="25906"/>
    <cellStyle name="Normal 7 6 4" xfId="25907"/>
    <cellStyle name="Normal 7 6 4 2" xfId="25908"/>
    <cellStyle name="Normal 7 6 4 3" xfId="25909"/>
    <cellStyle name="Normal 7 6 4 3 2" xfId="25910"/>
    <cellStyle name="Normal 7 6 4 3 3" xfId="25911"/>
    <cellStyle name="Normal 7 6 4 3 4" xfId="25912"/>
    <cellStyle name="Normal 7 6 4 3 5" xfId="25913"/>
    <cellStyle name="Normal 7 6 5" xfId="25914"/>
    <cellStyle name="Normal 7 6 5 2" xfId="25915"/>
    <cellStyle name="Normal 7 6 5 3" xfId="25916"/>
    <cellStyle name="Normal 7 6 5 3 2" xfId="25917"/>
    <cellStyle name="Normal 7 6 5 3 3" xfId="25918"/>
    <cellStyle name="Normal 7 6 5 3 4" xfId="25919"/>
    <cellStyle name="Normal 7 6 5 3 5" xfId="25920"/>
    <cellStyle name="Normal 7 6 6" xfId="25921"/>
    <cellStyle name="Normal 7 6 6 2" xfId="25922"/>
    <cellStyle name="Normal 7 6 6 3" xfId="25923"/>
    <cellStyle name="Normal 7 6 6 3 2" xfId="25924"/>
    <cellStyle name="Normal 7 6 6 3 3" xfId="25925"/>
    <cellStyle name="Normal 7 6 6 3 4" xfId="25926"/>
    <cellStyle name="Normal 7 6 6 3 5" xfId="25927"/>
    <cellStyle name="Normal 7 6 7" xfId="25928"/>
    <cellStyle name="Normal 7 6 7 2" xfId="25929"/>
    <cellStyle name="Normal 7 6 7 3" xfId="25930"/>
    <cellStyle name="Normal 7 6 7 3 2" xfId="25931"/>
    <cellStyle name="Normal 7 6 7 3 3" xfId="25932"/>
    <cellStyle name="Normal 7 6 7 3 4" xfId="25933"/>
    <cellStyle name="Normal 7 6 7 3 5" xfId="25934"/>
    <cellStyle name="Normal 7 6 8" xfId="25935"/>
    <cellStyle name="Normal 7 6 8 2" xfId="25936"/>
    <cellStyle name="Normal 7 6 8 3" xfId="25937"/>
    <cellStyle name="Normal 7 6 8 3 2" xfId="25938"/>
    <cellStyle name="Normal 7 6 8 3 3" xfId="25939"/>
    <cellStyle name="Normal 7 6 8 3 4" xfId="25940"/>
    <cellStyle name="Normal 7 6 8 3 5" xfId="25941"/>
    <cellStyle name="Normal 7 6 9" xfId="25942"/>
    <cellStyle name="Normal 7 6 9 2" xfId="25943"/>
    <cellStyle name="Normal 7 6 9 3" xfId="25944"/>
    <cellStyle name="Normal 7 6 9 3 2" xfId="25945"/>
    <cellStyle name="Normal 7 6 9 3 3" xfId="25946"/>
    <cellStyle name="Normal 7 6 9 3 4" xfId="25947"/>
    <cellStyle name="Normal 7 6 9 3 5" xfId="25948"/>
    <cellStyle name="Normal 7 7" xfId="25949"/>
    <cellStyle name="Normal 7 7 2" xfId="25950"/>
    <cellStyle name="Normal 7 7 3" xfId="25951"/>
    <cellStyle name="Normal 7 7 3 2" xfId="25952"/>
    <cellStyle name="Normal 7 7 3 3" xfId="25953"/>
    <cellStyle name="Normal 7 7 3 4" xfId="25954"/>
    <cellStyle name="Normal 7 7 3 5" xfId="25955"/>
    <cellStyle name="Normal 7 8" xfId="25956"/>
    <cellStyle name="Normal 7 8 2" xfId="25957"/>
    <cellStyle name="Normal 7 8 3" xfId="25958"/>
    <cellStyle name="Normal 7 8 3 2" xfId="25959"/>
    <cellStyle name="Normal 7 8 3 3" xfId="25960"/>
    <cellStyle name="Normal 7 8 3 4" xfId="25961"/>
    <cellStyle name="Normal 7 8 3 5" xfId="25962"/>
    <cellStyle name="Normal 7 9" xfId="25963"/>
    <cellStyle name="Normal 7 9 2" xfId="25964"/>
    <cellStyle name="Normal 7 9 3" xfId="25965"/>
    <cellStyle name="Normal 7 9 3 2" xfId="25966"/>
    <cellStyle name="Normal 7 9 3 3" xfId="25967"/>
    <cellStyle name="Normal 7 9 3 4" xfId="25968"/>
    <cellStyle name="Normal 7 9 3 5" xfId="25969"/>
    <cellStyle name="Normal 70" xfId="25970"/>
    <cellStyle name="Normal 70 2" xfId="25971"/>
    <cellStyle name="Normal 70 3" xfId="25972"/>
    <cellStyle name="Normal 70 3 2" xfId="25973"/>
    <cellStyle name="Normal 70 3 3" xfId="25974"/>
    <cellStyle name="Normal 70 3 4" xfId="25975"/>
    <cellStyle name="Normal 70 3 5" xfId="25976"/>
    <cellStyle name="Normal 71" xfId="25977"/>
    <cellStyle name="Normal 71 2" xfId="25978"/>
    <cellStyle name="Normal 71 3" xfId="25979"/>
    <cellStyle name="Normal 71 3 2" xfId="25980"/>
    <cellStyle name="Normal 71 3 3" xfId="25981"/>
    <cellStyle name="Normal 71 3 4" xfId="25982"/>
    <cellStyle name="Normal 71 3 5" xfId="25983"/>
    <cellStyle name="Normal 72" xfId="25984"/>
    <cellStyle name="Normal 72 2" xfId="25985"/>
    <cellStyle name="Normal 72 3" xfId="25986"/>
    <cellStyle name="Normal 72 3 2" xfId="25987"/>
    <cellStyle name="Normal 72 3 3" xfId="25988"/>
    <cellStyle name="Normal 72 3 4" xfId="25989"/>
    <cellStyle name="Normal 72 3 5" xfId="25990"/>
    <cellStyle name="Normal 73" xfId="25991"/>
    <cellStyle name="Normal 73 2" xfId="25992"/>
    <cellStyle name="Normal 73 3" xfId="25993"/>
    <cellStyle name="Normal 73 3 2" xfId="25994"/>
    <cellStyle name="Normal 73 3 3" xfId="25995"/>
    <cellStyle name="Normal 73 3 4" xfId="25996"/>
    <cellStyle name="Normal 73 3 5" xfId="25997"/>
    <cellStyle name="Normal 74" xfId="25998"/>
    <cellStyle name="Normal 74 2" xfId="25999"/>
    <cellStyle name="Normal 74 3" xfId="26000"/>
    <cellStyle name="Normal 74 3 2" xfId="26001"/>
    <cellStyle name="Normal 74 3 3" xfId="26002"/>
    <cellStyle name="Normal 74 3 4" xfId="26003"/>
    <cellStyle name="Normal 74 3 5" xfId="26004"/>
    <cellStyle name="Normal 75" xfId="26005"/>
    <cellStyle name="Normal 75 2" xfId="26006"/>
    <cellStyle name="Normal 75 3" xfId="26007"/>
    <cellStyle name="Normal 75 3 2" xfId="26008"/>
    <cellStyle name="Normal 75 3 3" xfId="26009"/>
    <cellStyle name="Normal 75 3 4" xfId="26010"/>
    <cellStyle name="Normal 75 3 5" xfId="26011"/>
    <cellStyle name="Normal 76" xfId="26012"/>
    <cellStyle name="Normal 76 2" xfId="26013"/>
    <cellStyle name="Normal 76 3" xfId="26014"/>
    <cellStyle name="Normal 76 3 2" xfId="26015"/>
    <cellStyle name="Normal 76 3 3" xfId="26016"/>
    <cellStyle name="Normal 76 3 4" xfId="26017"/>
    <cellStyle name="Normal 76 3 5" xfId="26018"/>
    <cellStyle name="Normal 77" xfId="26019"/>
    <cellStyle name="Normal 77 2" xfId="26020"/>
    <cellStyle name="Normal 77 3" xfId="26021"/>
    <cellStyle name="Normal 77 3 2" xfId="26022"/>
    <cellStyle name="Normal 77 3 3" xfId="26023"/>
    <cellStyle name="Normal 77 3 4" xfId="26024"/>
    <cellStyle name="Normal 77 3 5" xfId="26025"/>
    <cellStyle name="Normal 78" xfId="26026"/>
    <cellStyle name="Normal 78 2" xfId="26027"/>
    <cellStyle name="Normal 78 3" xfId="26028"/>
    <cellStyle name="Normal 78 3 2" xfId="26029"/>
    <cellStyle name="Normal 78 3 3" xfId="26030"/>
    <cellStyle name="Normal 78 3 4" xfId="26031"/>
    <cellStyle name="Normal 78 3 5" xfId="26032"/>
    <cellStyle name="Normal 79" xfId="26033"/>
    <cellStyle name="Normal 79 2" xfId="26034"/>
    <cellStyle name="Normal 79 3" xfId="26035"/>
    <cellStyle name="Normal 79 3 2" xfId="26036"/>
    <cellStyle name="Normal 79 3 3" xfId="26037"/>
    <cellStyle name="Normal 79 3 4" xfId="26038"/>
    <cellStyle name="Normal 79 3 5" xfId="26039"/>
    <cellStyle name="Normal 8" xfId="26040"/>
    <cellStyle name="Normal 8 10" xfId="26041"/>
    <cellStyle name="Normal 8 10 2" xfId="26042"/>
    <cellStyle name="Normal 8 10 3" xfId="26043"/>
    <cellStyle name="Normal 8 10 3 2" xfId="26044"/>
    <cellStyle name="Normal 8 10 3 3" xfId="26045"/>
    <cellStyle name="Normal 8 10 3 4" xfId="26046"/>
    <cellStyle name="Normal 8 10 3 5" xfId="26047"/>
    <cellStyle name="Normal 8 11" xfId="26048"/>
    <cellStyle name="Normal 8 11 2" xfId="26049"/>
    <cellStyle name="Normal 8 12" xfId="26050"/>
    <cellStyle name="Normal 8 12 2" xfId="26051"/>
    <cellStyle name="Normal 8 13" xfId="26052"/>
    <cellStyle name="Normal 8 13 2" xfId="26053"/>
    <cellStyle name="Normal 8 14" xfId="26054"/>
    <cellStyle name="Normal 8 14 2" xfId="26055"/>
    <cellStyle name="Normal 8 14 3" xfId="26056"/>
    <cellStyle name="Normal 8 14 3 2" xfId="26057"/>
    <cellStyle name="Normal 8 14 3 3" xfId="26058"/>
    <cellStyle name="Normal 8 14 3 4" xfId="26059"/>
    <cellStyle name="Normal 8 14 3 5" xfId="26060"/>
    <cellStyle name="Normal 8 15" xfId="26061"/>
    <cellStyle name="Normal 8 15 2" xfId="26062"/>
    <cellStyle name="Normal 8 15 3" xfId="26063"/>
    <cellStyle name="Normal 8 15 3 2" xfId="26064"/>
    <cellStyle name="Normal 8 15 3 3" xfId="26065"/>
    <cellStyle name="Normal 8 15 3 4" xfId="26066"/>
    <cellStyle name="Normal 8 15 3 5" xfId="26067"/>
    <cellStyle name="Normal 8 16" xfId="26068"/>
    <cellStyle name="Normal 8 16 2" xfId="26069"/>
    <cellStyle name="Normal 8 16 3" xfId="26070"/>
    <cellStyle name="Normal 8 16 3 2" xfId="26071"/>
    <cellStyle name="Normal 8 16 3 3" xfId="26072"/>
    <cellStyle name="Normal 8 16 3 4" xfId="26073"/>
    <cellStyle name="Normal 8 16 3 5" xfId="26074"/>
    <cellStyle name="Normal 8 17" xfId="26075"/>
    <cellStyle name="Normal 8 17 2" xfId="26076"/>
    <cellStyle name="Normal 8 17 3" xfId="26077"/>
    <cellStyle name="Normal 8 17 3 2" xfId="26078"/>
    <cellStyle name="Normal 8 17 3 3" xfId="26079"/>
    <cellStyle name="Normal 8 17 3 4" xfId="26080"/>
    <cellStyle name="Normal 8 17 3 5" xfId="26081"/>
    <cellStyle name="Normal 8 18" xfId="26082"/>
    <cellStyle name="Normal 8 18 2" xfId="26083"/>
    <cellStyle name="Normal 8 18 3" xfId="26084"/>
    <cellStyle name="Normal 8 18 3 2" xfId="26085"/>
    <cellStyle name="Normal 8 18 3 3" xfId="26086"/>
    <cellStyle name="Normal 8 18 3 4" xfId="26087"/>
    <cellStyle name="Normal 8 18 3 5" xfId="26088"/>
    <cellStyle name="Normal 8 19" xfId="26089"/>
    <cellStyle name="Normal 8 19 2" xfId="26090"/>
    <cellStyle name="Normal 8 19 3" xfId="26091"/>
    <cellStyle name="Normal 8 19 3 2" xfId="26092"/>
    <cellStyle name="Normal 8 19 3 3" xfId="26093"/>
    <cellStyle name="Normal 8 19 3 4" xfId="26094"/>
    <cellStyle name="Normal 8 19 3 5" xfId="26095"/>
    <cellStyle name="Normal 8 2" xfId="26096"/>
    <cellStyle name="Normal 8 2 2" xfId="26097"/>
    <cellStyle name="Normal 8 2 2 2" xfId="26098"/>
    <cellStyle name="Normal 8 2 2 3" xfId="26099"/>
    <cellStyle name="Normal 8 2 2 3 2" xfId="26100"/>
    <cellStyle name="Normal 8 2 2 3 3" xfId="26101"/>
    <cellStyle name="Normal 8 2 2 3 4" xfId="26102"/>
    <cellStyle name="Normal 8 2 2 3 5" xfId="26103"/>
    <cellStyle name="Normal 8 2 3" xfId="26104"/>
    <cellStyle name="Normal 8 2 3 2" xfId="26105"/>
    <cellStyle name="Normal 8 2 3 3" xfId="26106"/>
    <cellStyle name="Normal 8 2 3 3 2" xfId="26107"/>
    <cellStyle name="Normal 8 2 3 3 3" xfId="26108"/>
    <cellStyle name="Normal 8 2 3 3 4" xfId="26109"/>
    <cellStyle name="Normal 8 2 3 3 5" xfId="26110"/>
    <cellStyle name="Normal 8 2 4" xfId="26111"/>
    <cellStyle name="Normal 8 2 4 2" xfId="26112"/>
    <cellStyle name="Normal 8 2 4 3" xfId="26113"/>
    <cellStyle name="Normal 8 2 4 3 2" xfId="26114"/>
    <cellStyle name="Normal 8 2 4 3 3" xfId="26115"/>
    <cellStyle name="Normal 8 2 4 3 4" xfId="26116"/>
    <cellStyle name="Normal 8 2 4 3 5" xfId="26117"/>
    <cellStyle name="Normal 8 2 5" xfId="26118"/>
    <cellStyle name="Normal 8 2 5 2" xfId="26119"/>
    <cellStyle name="Normal 8 2 5 3" xfId="26120"/>
    <cellStyle name="Normal 8 2 5 3 2" xfId="26121"/>
    <cellStyle name="Normal 8 2 5 3 3" xfId="26122"/>
    <cellStyle name="Normal 8 2 5 3 4" xfId="26123"/>
    <cellStyle name="Normal 8 2 5 3 5" xfId="26124"/>
    <cellStyle name="Normal 8 2 6" xfId="26125"/>
    <cellStyle name="Normal 8 20" xfId="26126"/>
    <cellStyle name="Normal 8 20 2" xfId="26127"/>
    <cellStyle name="Normal 8 20 3" xfId="26128"/>
    <cellStyle name="Normal 8 20 3 2" xfId="26129"/>
    <cellStyle name="Normal 8 20 3 3" xfId="26130"/>
    <cellStyle name="Normal 8 20 3 4" xfId="26131"/>
    <cellStyle name="Normal 8 20 3 5" xfId="26132"/>
    <cellStyle name="Normal 8 21" xfId="26133"/>
    <cellStyle name="Normal 8 21 2" xfId="26134"/>
    <cellStyle name="Normal 8 21 3" xfId="26135"/>
    <cellStyle name="Normal 8 21 3 2" xfId="26136"/>
    <cellStyle name="Normal 8 21 3 3" xfId="26137"/>
    <cellStyle name="Normal 8 21 3 4" xfId="26138"/>
    <cellStyle name="Normal 8 21 3 5" xfId="26139"/>
    <cellStyle name="Normal 8 22" xfId="26140"/>
    <cellStyle name="Normal 8 22 2" xfId="26141"/>
    <cellStyle name="Normal 8 22 3" xfId="26142"/>
    <cellStyle name="Normal 8 22 3 2" xfId="26143"/>
    <cellStyle name="Normal 8 22 3 3" xfId="26144"/>
    <cellStyle name="Normal 8 22 3 4" xfId="26145"/>
    <cellStyle name="Normal 8 22 3 5" xfId="26146"/>
    <cellStyle name="Normal 8 23" xfId="26147"/>
    <cellStyle name="Normal 8 23 2" xfId="26148"/>
    <cellStyle name="Normal 8 23 3" xfId="26149"/>
    <cellStyle name="Normal 8 23 3 2" xfId="26150"/>
    <cellStyle name="Normal 8 23 3 3" xfId="26151"/>
    <cellStyle name="Normal 8 23 3 4" xfId="26152"/>
    <cellStyle name="Normal 8 23 3 5" xfId="26153"/>
    <cellStyle name="Normal 8 24" xfId="26154"/>
    <cellStyle name="Normal 8 25" xfId="26155"/>
    <cellStyle name="Normal 8 25 2" xfId="26156"/>
    <cellStyle name="Normal 8 25 3" xfId="26157"/>
    <cellStyle name="Normal 8 25 4" xfId="26158"/>
    <cellStyle name="Normal 8 25 5" xfId="26159"/>
    <cellStyle name="Normal 8 3" xfId="26160"/>
    <cellStyle name="Normal 8 3 2" xfId="26161"/>
    <cellStyle name="Normal 8 3 2 2" xfId="26162"/>
    <cellStyle name="Normal 8 3 2 3" xfId="26163"/>
    <cellStyle name="Normal 8 3 2 3 2" xfId="26164"/>
    <cellStyle name="Normal 8 3 2 3 3" xfId="26165"/>
    <cellStyle name="Normal 8 3 2 3 4" xfId="26166"/>
    <cellStyle name="Normal 8 3 2 3 5" xfId="26167"/>
    <cellStyle name="Normal 8 3 3" xfId="26168"/>
    <cellStyle name="Normal 8 3 3 2" xfId="26169"/>
    <cellStyle name="Normal 8 3 3 3" xfId="26170"/>
    <cellStyle name="Normal 8 3 3 3 2" xfId="26171"/>
    <cellStyle name="Normal 8 3 3 3 3" xfId="26172"/>
    <cellStyle name="Normal 8 3 3 3 4" xfId="26173"/>
    <cellStyle name="Normal 8 3 3 3 5" xfId="26174"/>
    <cellStyle name="Normal 8 3 4" xfId="26175"/>
    <cellStyle name="Normal 8 3 4 2" xfId="26176"/>
    <cellStyle name="Normal 8 3 4 3" xfId="26177"/>
    <cellStyle name="Normal 8 3 4 3 2" xfId="26178"/>
    <cellStyle name="Normal 8 3 4 3 3" xfId="26179"/>
    <cellStyle name="Normal 8 3 4 3 4" xfId="26180"/>
    <cellStyle name="Normal 8 3 4 3 5" xfId="26181"/>
    <cellStyle name="Normal 8 3 5" xfId="26182"/>
    <cellStyle name="Normal 8 3 5 2" xfId="26183"/>
    <cellStyle name="Normal 8 3 5 3" xfId="26184"/>
    <cellStyle name="Normal 8 3 5 3 2" xfId="26185"/>
    <cellStyle name="Normal 8 3 5 3 3" xfId="26186"/>
    <cellStyle name="Normal 8 3 5 3 4" xfId="26187"/>
    <cellStyle name="Normal 8 3 5 3 5" xfId="26188"/>
    <cellStyle name="Normal 8 3 6" xfId="26189"/>
    <cellStyle name="Normal 8 4" xfId="26190"/>
    <cellStyle name="Normal 8 4 2" xfId="26191"/>
    <cellStyle name="Normal 8 4 2 2" xfId="26192"/>
    <cellStyle name="Normal 8 4 2 3" xfId="26193"/>
    <cellStyle name="Normal 8 4 2 3 2" xfId="26194"/>
    <cellStyle name="Normal 8 4 2 3 3" xfId="26195"/>
    <cellStyle name="Normal 8 4 2 3 4" xfId="26196"/>
    <cellStyle name="Normal 8 4 2 3 5" xfId="26197"/>
    <cellStyle name="Normal 8 4 3" xfId="26198"/>
    <cellStyle name="Normal 8 4 3 2" xfId="26199"/>
    <cellStyle name="Normal 8 4 3 3" xfId="26200"/>
    <cellStyle name="Normal 8 4 3 3 2" xfId="26201"/>
    <cellStyle name="Normal 8 4 3 3 3" xfId="26202"/>
    <cellStyle name="Normal 8 4 3 3 4" xfId="26203"/>
    <cellStyle name="Normal 8 4 3 3 5" xfId="26204"/>
    <cellStyle name="Normal 8 4 4" xfId="26205"/>
    <cellStyle name="Normal 8 4 4 2" xfId="26206"/>
    <cellStyle name="Normal 8 4 4 3" xfId="26207"/>
    <cellStyle name="Normal 8 4 4 3 2" xfId="26208"/>
    <cellStyle name="Normal 8 4 4 3 3" xfId="26209"/>
    <cellStyle name="Normal 8 4 4 3 4" xfId="26210"/>
    <cellStyle name="Normal 8 4 4 3 5" xfId="26211"/>
    <cellStyle name="Normal 8 4 5" xfId="26212"/>
    <cellStyle name="Normal 8 4 5 2" xfId="26213"/>
    <cellStyle name="Normal 8 4 5 3" xfId="26214"/>
    <cellStyle name="Normal 8 4 5 3 2" xfId="26215"/>
    <cellStyle name="Normal 8 4 5 3 3" xfId="26216"/>
    <cellStyle name="Normal 8 4 5 3 4" xfId="26217"/>
    <cellStyle name="Normal 8 4 5 3 5" xfId="26218"/>
    <cellStyle name="Normal 8 4 6" xfId="26219"/>
    <cellStyle name="Normal 8 5" xfId="26220"/>
    <cellStyle name="Normal 8 5 2" xfId="26221"/>
    <cellStyle name="Normal 8 5 2 2" xfId="26222"/>
    <cellStyle name="Normal 8 5 2 3" xfId="26223"/>
    <cellStyle name="Normal 8 5 2 3 2" xfId="26224"/>
    <cellStyle name="Normal 8 5 2 3 3" xfId="26225"/>
    <cellStyle name="Normal 8 5 2 3 4" xfId="26226"/>
    <cellStyle name="Normal 8 5 2 3 5" xfId="26227"/>
    <cellStyle name="Normal 8 5 3" xfId="26228"/>
    <cellStyle name="Normal 8 5 3 2" xfId="26229"/>
    <cellStyle name="Normal 8 5 3 3" xfId="26230"/>
    <cellStyle name="Normal 8 5 3 3 2" xfId="26231"/>
    <cellStyle name="Normal 8 5 3 3 3" xfId="26232"/>
    <cellStyle name="Normal 8 5 3 3 4" xfId="26233"/>
    <cellStyle name="Normal 8 5 3 3 5" xfId="26234"/>
    <cellStyle name="Normal 8 5 4" xfId="26235"/>
    <cellStyle name="Normal 8 5 4 2" xfId="26236"/>
    <cellStyle name="Normal 8 5 4 3" xfId="26237"/>
    <cellStyle name="Normal 8 5 5" xfId="26238"/>
    <cellStyle name="Normal 8 5 5 2" xfId="26239"/>
    <cellStyle name="Normal 8 5 5 3" xfId="26240"/>
    <cellStyle name="Normal 8 5 6" xfId="26241"/>
    <cellStyle name="Normal 8 6" xfId="26242"/>
    <cellStyle name="Normal 8 6 2" xfId="26243"/>
    <cellStyle name="Normal 8 6 2 2" xfId="26244"/>
    <cellStyle name="Normal 8 6 2 3" xfId="26245"/>
    <cellStyle name="Normal 8 6 3" xfId="26246"/>
    <cellStyle name="Normal 8 6 3 2" xfId="26247"/>
    <cellStyle name="Normal 8 6 3 3" xfId="26248"/>
    <cellStyle name="Normal 8 6 4" xfId="26249"/>
    <cellStyle name="Normal 8 6 4 2" xfId="26250"/>
    <cellStyle name="Normal 8 6 4 3" xfId="26251"/>
    <cellStyle name="Normal 8 6 5" xfId="26252"/>
    <cellStyle name="Normal 8 6 5 2" xfId="26253"/>
    <cellStyle name="Normal 8 6 5 3" xfId="26254"/>
    <cellStyle name="Normal 8 6 6" xfId="26255"/>
    <cellStyle name="Normal 8 6 7" xfId="26256"/>
    <cellStyle name="Normal 8 7" xfId="26257"/>
    <cellStyle name="Normal 8 7 2" xfId="26258"/>
    <cellStyle name="Normal 8 7 2 2" xfId="26259"/>
    <cellStyle name="Normal 8 7 2 3" xfId="26260"/>
    <cellStyle name="Normal 8 7 3" xfId="26261"/>
    <cellStyle name="Normal 8 7 3 2" xfId="26262"/>
    <cellStyle name="Normal 8 7 3 3" xfId="26263"/>
    <cellStyle name="Normal 8 7 4" xfId="26264"/>
    <cellStyle name="Normal 8 7 4 2" xfId="26265"/>
    <cellStyle name="Normal 8 7 4 3" xfId="26266"/>
    <cellStyle name="Normal 8 7 5" xfId="26267"/>
    <cellStyle name="Normal 8 7 5 2" xfId="26268"/>
    <cellStyle name="Normal 8 7 5 3" xfId="26269"/>
    <cellStyle name="Normal 8 7 6" xfId="26270"/>
    <cellStyle name="Normal 8 7 7" xfId="26271"/>
    <cellStyle name="Normal 8 8" xfId="26272"/>
    <cellStyle name="Normal 8 8 2" xfId="26273"/>
    <cellStyle name="Normal 8 8 2 2" xfId="26274"/>
    <cellStyle name="Normal 8 8 2 3" xfId="26275"/>
    <cellStyle name="Normal 8 8 3" xfId="26276"/>
    <cellStyle name="Normal 8 8 3 2" xfId="26277"/>
    <cellStyle name="Normal 8 8 3 3" xfId="26278"/>
    <cellStyle name="Normal 8 8 4" xfId="26279"/>
    <cellStyle name="Normal 8 8 4 2" xfId="26280"/>
    <cellStyle name="Normal 8 8 4 3" xfId="26281"/>
    <cellStyle name="Normal 8 8 5" xfId="26282"/>
    <cellStyle name="Normal 8 8 5 2" xfId="26283"/>
    <cellStyle name="Normal 8 8 5 3" xfId="26284"/>
    <cellStyle name="Normal 8 8 6" xfId="26285"/>
    <cellStyle name="Normal 8 8 7" xfId="26286"/>
    <cellStyle name="Normal 8 9" xfId="26287"/>
    <cellStyle name="Normal 8 9 2" xfId="26288"/>
    <cellStyle name="Normal 8 9 3" xfId="26289"/>
    <cellStyle name="Normal 80" xfId="26290"/>
    <cellStyle name="Normal 80 2" xfId="26291"/>
    <cellStyle name="Normal 80 3" xfId="26292"/>
    <cellStyle name="Normal 80 3 2" xfId="26293"/>
    <cellStyle name="Normal 80 3 3" xfId="26294"/>
    <cellStyle name="Normal 80 3 4" xfId="26295"/>
    <cellStyle name="Normal 80 3 5" xfId="26296"/>
    <cellStyle name="Normal 81" xfId="26297"/>
    <cellStyle name="Normal 81 2" xfId="26298"/>
    <cellStyle name="Normal 81 3" xfId="26299"/>
    <cellStyle name="Normal 81 3 2" xfId="26300"/>
    <cellStyle name="Normal 81 3 3" xfId="26301"/>
    <cellStyle name="Normal 81 3 4" xfId="26302"/>
    <cellStyle name="Normal 81 3 5" xfId="26303"/>
    <cellStyle name="Normal 82" xfId="26304"/>
    <cellStyle name="Normal 83" xfId="26305"/>
    <cellStyle name="Normal 83 2" xfId="26306"/>
    <cellStyle name="Normal 83 3" xfId="26307"/>
    <cellStyle name="Normal 83 4" xfId="26308"/>
    <cellStyle name="Normal 83 5" xfId="26309"/>
    <cellStyle name="Normal 84" xfId="26310"/>
    <cellStyle name="Normal 85" xfId="26311"/>
    <cellStyle name="Normal 85 2" xfId="26312"/>
    <cellStyle name="Normal 85 3" xfId="26313"/>
    <cellStyle name="Normal 85 4" xfId="26314"/>
    <cellStyle name="Normal 85 5" xfId="26315"/>
    <cellStyle name="Normal 86" xfId="26316"/>
    <cellStyle name="Normal 86 2" xfId="26317"/>
    <cellStyle name="Normal 86 3" xfId="26318"/>
    <cellStyle name="Normal 86 4" xfId="26319"/>
    <cellStyle name="Normal 86 5" xfId="26320"/>
    <cellStyle name="Normal 87" xfId="26321"/>
    <cellStyle name="Normal 88" xfId="26322"/>
    <cellStyle name="Normal 89" xfId="26323"/>
    <cellStyle name="Normal 9" xfId="26324"/>
    <cellStyle name="Normal 9 10" xfId="26325"/>
    <cellStyle name="Normal 9 10 2" xfId="26326"/>
    <cellStyle name="Normal 9 10 3" xfId="26327"/>
    <cellStyle name="Normal 9 11" xfId="26328"/>
    <cellStyle name="Normal 9 11 2" xfId="26329"/>
    <cellStyle name="Normal 9 11 3" xfId="26330"/>
    <cellStyle name="Normal 9 12" xfId="26331"/>
    <cellStyle name="Normal 9 12 2" xfId="26332"/>
    <cellStyle name="Normal 9 12 3" xfId="26333"/>
    <cellStyle name="Normal 9 13" xfId="26334"/>
    <cellStyle name="Normal 9 13 2" xfId="26335"/>
    <cellStyle name="Normal 9 13 3" xfId="26336"/>
    <cellStyle name="Normal 9 14" xfId="26337"/>
    <cellStyle name="Normal 9 14 2" xfId="26338"/>
    <cellStyle name="Normal 9 14 3" xfId="26339"/>
    <cellStyle name="Normal 9 15" xfId="26340"/>
    <cellStyle name="Normal 9 15 2" xfId="26341"/>
    <cellStyle name="Normal 9 15 3" xfId="26342"/>
    <cellStyle name="Normal 9 16" xfId="26343"/>
    <cellStyle name="Normal 9 16 2" xfId="26344"/>
    <cellStyle name="Normal 9 16 3" xfId="26345"/>
    <cellStyle name="Normal 9 17" xfId="26346"/>
    <cellStyle name="Normal 9 17 2" xfId="26347"/>
    <cellStyle name="Normal 9 17 3" xfId="26348"/>
    <cellStyle name="Normal 9 17 3 2" xfId="26349"/>
    <cellStyle name="Normal 9 17 3 3" xfId="26350"/>
    <cellStyle name="Normal 9 17 3 4" xfId="26351"/>
    <cellStyle name="Normal 9 17 3 5" xfId="26352"/>
    <cellStyle name="Normal 9 18" xfId="26353"/>
    <cellStyle name="Normal 9 18 2" xfId="26354"/>
    <cellStyle name="Normal 9 18 3" xfId="26355"/>
    <cellStyle name="Normal 9 18 3 2" xfId="26356"/>
    <cellStyle name="Normal 9 18 3 3" xfId="26357"/>
    <cellStyle name="Normal 9 18 3 4" xfId="26358"/>
    <cellStyle name="Normal 9 18 3 5" xfId="26359"/>
    <cellStyle name="Normal 9 19" xfId="26360"/>
    <cellStyle name="Normal 9 19 2" xfId="26361"/>
    <cellStyle name="Normal 9 19 3" xfId="26362"/>
    <cellStyle name="Normal 9 19 3 2" xfId="26363"/>
    <cellStyle name="Normal 9 19 3 3" xfId="26364"/>
    <cellStyle name="Normal 9 19 3 4" xfId="26365"/>
    <cellStyle name="Normal 9 19 3 5" xfId="26366"/>
    <cellStyle name="Normal 9 2" xfId="26367"/>
    <cellStyle name="Normal 9 2 10" xfId="26368"/>
    <cellStyle name="Normal 9 2 10 2" xfId="26369"/>
    <cellStyle name="Normal 9 2 10 3" xfId="26370"/>
    <cellStyle name="Normal 9 2 10 3 2" xfId="26371"/>
    <cellStyle name="Normal 9 2 10 3 3" xfId="26372"/>
    <cellStyle name="Normal 9 2 10 3 4" xfId="26373"/>
    <cellStyle name="Normal 9 2 10 3 5" xfId="26374"/>
    <cellStyle name="Normal 9 2 11" xfId="26375"/>
    <cellStyle name="Normal 9 2 11 2" xfId="26376"/>
    <cellStyle name="Normal 9 2 11 3" xfId="26377"/>
    <cellStyle name="Normal 9 2 11 3 2" xfId="26378"/>
    <cellStyle name="Normal 9 2 11 3 3" xfId="26379"/>
    <cellStyle name="Normal 9 2 11 3 4" xfId="26380"/>
    <cellStyle name="Normal 9 2 11 3 5" xfId="26381"/>
    <cellStyle name="Normal 9 2 12" xfId="26382"/>
    <cellStyle name="Normal 9 2 12 2" xfId="26383"/>
    <cellStyle name="Normal 9 2 12 3" xfId="26384"/>
    <cellStyle name="Normal 9 2 12 3 2" xfId="26385"/>
    <cellStyle name="Normal 9 2 12 3 3" xfId="26386"/>
    <cellStyle name="Normal 9 2 12 3 4" xfId="26387"/>
    <cellStyle name="Normal 9 2 12 3 5" xfId="26388"/>
    <cellStyle name="Normal 9 2 13" xfId="26389"/>
    <cellStyle name="Normal 9 2 14" xfId="26390"/>
    <cellStyle name="Normal 9 2 2" xfId="26391"/>
    <cellStyle name="Normal 9 2 2 2" xfId="26392"/>
    <cellStyle name="Normal 9 2 2 3" xfId="26393"/>
    <cellStyle name="Normal 9 2 2 3 2" xfId="26394"/>
    <cellStyle name="Normal 9 2 2 3 3" xfId="26395"/>
    <cellStyle name="Normal 9 2 2 3 4" xfId="26396"/>
    <cellStyle name="Normal 9 2 2 3 5" xfId="26397"/>
    <cellStyle name="Normal 9 2 3" xfId="26398"/>
    <cellStyle name="Normal 9 2 3 2" xfId="26399"/>
    <cellStyle name="Normal 9 2 3 3" xfId="26400"/>
    <cellStyle name="Normal 9 2 3 3 2" xfId="26401"/>
    <cellStyle name="Normal 9 2 3 3 3" xfId="26402"/>
    <cellStyle name="Normal 9 2 3 3 4" xfId="26403"/>
    <cellStyle name="Normal 9 2 3 3 5" xfId="26404"/>
    <cellStyle name="Normal 9 2 4" xfId="26405"/>
    <cellStyle name="Normal 9 2 4 2" xfId="26406"/>
    <cellStyle name="Normal 9 2 4 3" xfId="26407"/>
    <cellStyle name="Normal 9 2 4 3 2" xfId="26408"/>
    <cellStyle name="Normal 9 2 4 3 3" xfId="26409"/>
    <cellStyle name="Normal 9 2 4 3 4" xfId="26410"/>
    <cellStyle name="Normal 9 2 4 3 5" xfId="26411"/>
    <cellStyle name="Normal 9 2 5" xfId="26412"/>
    <cellStyle name="Normal 9 2 5 2" xfId="26413"/>
    <cellStyle name="Normal 9 2 5 3" xfId="26414"/>
    <cellStyle name="Normal 9 2 5 3 2" xfId="26415"/>
    <cellStyle name="Normal 9 2 5 3 3" xfId="26416"/>
    <cellStyle name="Normal 9 2 5 3 4" xfId="26417"/>
    <cellStyle name="Normal 9 2 5 3 5" xfId="26418"/>
    <cellStyle name="Normal 9 2 6" xfId="26419"/>
    <cellStyle name="Normal 9 2 6 2" xfId="26420"/>
    <cellStyle name="Normal 9 2 6 3" xfId="26421"/>
    <cellStyle name="Normal 9 2 6 3 2" xfId="26422"/>
    <cellStyle name="Normal 9 2 6 3 3" xfId="26423"/>
    <cellStyle name="Normal 9 2 6 3 4" xfId="26424"/>
    <cellStyle name="Normal 9 2 6 3 5" xfId="26425"/>
    <cellStyle name="Normal 9 2 7" xfId="26426"/>
    <cellStyle name="Normal 9 2 7 2" xfId="26427"/>
    <cellStyle name="Normal 9 2 7 3" xfId="26428"/>
    <cellStyle name="Normal 9 2 7 3 2" xfId="26429"/>
    <cellStyle name="Normal 9 2 7 3 3" xfId="26430"/>
    <cellStyle name="Normal 9 2 7 3 4" xfId="26431"/>
    <cellStyle name="Normal 9 2 7 3 5" xfId="26432"/>
    <cellStyle name="Normal 9 2 8" xfId="26433"/>
    <cellStyle name="Normal 9 2 8 2" xfId="26434"/>
    <cellStyle name="Normal 9 2 8 3" xfId="26435"/>
    <cellStyle name="Normal 9 2 8 3 2" xfId="26436"/>
    <cellStyle name="Normal 9 2 8 3 3" xfId="26437"/>
    <cellStyle name="Normal 9 2 8 3 4" xfId="26438"/>
    <cellStyle name="Normal 9 2 8 3 5" xfId="26439"/>
    <cellStyle name="Normal 9 2 9" xfId="26440"/>
    <cellStyle name="Normal 9 2 9 2" xfId="26441"/>
    <cellStyle name="Normal 9 2 9 3" xfId="26442"/>
    <cellStyle name="Normal 9 2 9 3 2" xfId="26443"/>
    <cellStyle name="Normal 9 2 9 3 3" xfId="26444"/>
    <cellStyle name="Normal 9 2 9 3 4" xfId="26445"/>
    <cellStyle name="Normal 9 2 9 3 5" xfId="26446"/>
    <cellStyle name="Normal 9 20" xfId="26447"/>
    <cellStyle name="Normal 9 20 2" xfId="26448"/>
    <cellStyle name="Normal 9 20 3" xfId="26449"/>
    <cellStyle name="Normal 9 20 3 2" xfId="26450"/>
    <cellStyle name="Normal 9 20 3 3" xfId="26451"/>
    <cellStyle name="Normal 9 20 3 4" xfId="26452"/>
    <cellStyle name="Normal 9 20 3 5" xfId="26453"/>
    <cellStyle name="Normal 9 21" xfId="26454"/>
    <cellStyle name="Normal 9 21 2" xfId="26455"/>
    <cellStyle name="Normal 9 21 3" xfId="26456"/>
    <cellStyle name="Normal 9 21 3 2" xfId="26457"/>
    <cellStyle name="Normal 9 21 3 3" xfId="26458"/>
    <cellStyle name="Normal 9 21 3 4" xfId="26459"/>
    <cellStyle name="Normal 9 21 3 5" xfId="26460"/>
    <cellStyle name="Normal 9 22" xfId="26461"/>
    <cellStyle name="Normal 9 22 2" xfId="26462"/>
    <cellStyle name="Normal 9 22 3" xfId="26463"/>
    <cellStyle name="Normal 9 22 3 2" xfId="26464"/>
    <cellStyle name="Normal 9 22 3 3" xfId="26465"/>
    <cellStyle name="Normal 9 22 3 4" xfId="26466"/>
    <cellStyle name="Normal 9 22 3 5" xfId="26467"/>
    <cellStyle name="Normal 9 23" xfId="26468"/>
    <cellStyle name="Normal 9 23 2" xfId="26469"/>
    <cellStyle name="Normal 9 23 3" xfId="26470"/>
    <cellStyle name="Normal 9 23 3 2" xfId="26471"/>
    <cellStyle name="Normal 9 23 3 3" xfId="26472"/>
    <cellStyle name="Normal 9 23 3 4" xfId="26473"/>
    <cellStyle name="Normal 9 23 3 5" xfId="26474"/>
    <cellStyle name="Normal 9 24" xfId="26475"/>
    <cellStyle name="Normal 9 24 2" xfId="26476"/>
    <cellStyle name="Normal 9 24 3" xfId="26477"/>
    <cellStyle name="Normal 9 24 3 2" xfId="26478"/>
    <cellStyle name="Normal 9 24 3 3" xfId="26479"/>
    <cellStyle name="Normal 9 24 3 4" xfId="26480"/>
    <cellStyle name="Normal 9 24 3 5" xfId="26481"/>
    <cellStyle name="Normal 9 25" xfId="26482"/>
    <cellStyle name="Normal 9 25 2" xfId="26483"/>
    <cellStyle name="Normal 9 25 3" xfId="26484"/>
    <cellStyle name="Normal 9 25 3 2" xfId="26485"/>
    <cellStyle name="Normal 9 25 3 3" xfId="26486"/>
    <cellStyle name="Normal 9 25 3 4" xfId="26487"/>
    <cellStyle name="Normal 9 25 3 5" xfId="26488"/>
    <cellStyle name="Normal 9 26" xfId="26489"/>
    <cellStyle name="Normal 9 26 2" xfId="26490"/>
    <cellStyle name="Normal 9 26 3" xfId="26491"/>
    <cellStyle name="Normal 9 26 3 2" xfId="26492"/>
    <cellStyle name="Normal 9 26 3 3" xfId="26493"/>
    <cellStyle name="Normal 9 26 3 4" xfId="26494"/>
    <cellStyle name="Normal 9 26 3 5" xfId="26495"/>
    <cellStyle name="Normal 9 27" xfId="26496"/>
    <cellStyle name="Normal 9 28" xfId="26497"/>
    <cellStyle name="Normal 9 28 2" xfId="26498"/>
    <cellStyle name="Normal 9 28 3" xfId="26499"/>
    <cellStyle name="Normal 9 28 4" xfId="26500"/>
    <cellStyle name="Normal 9 28 5" xfId="26501"/>
    <cellStyle name="Normal 9 3" xfId="26502"/>
    <cellStyle name="Normal 9 3 10" xfId="26503"/>
    <cellStyle name="Normal 9 3 10 2" xfId="26504"/>
    <cellStyle name="Normal 9 3 10 3" xfId="26505"/>
    <cellStyle name="Normal 9 3 10 3 2" xfId="26506"/>
    <cellStyle name="Normal 9 3 10 3 3" xfId="26507"/>
    <cellStyle name="Normal 9 3 10 3 4" xfId="26508"/>
    <cellStyle name="Normal 9 3 10 3 5" xfId="26509"/>
    <cellStyle name="Normal 9 3 11" xfId="26510"/>
    <cellStyle name="Normal 9 3 11 2" xfId="26511"/>
    <cellStyle name="Normal 9 3 11 3" xfId="26512"/>
    <cellStyle name="Normal 9 3 11 3 2" xfId="26513"/>
    <cellStyle name="Normal 9 3 11 3 3" xfId="26514"/>
    <cellStyle name="Normal 9 3 11 3 4" xfId="26515"/>
    <cellStyle name="Normal 9 3 11 3 5" xfId="26516"/>
    <cellStyle name="Normal 9 3 12" xfId="26517"/>
    <cellStyle name="Normal 9 3 12 2" xfId="26518"/>
    <cellStyle name="Normal 9 3 12 3" xfId="26519"/>
    <cellStyle name="Normal 9 3 12 3 2" xfId="26520"/>
    <cellStyle name="Normal 9 3 12 3 3" xfId="26521"/>
    <cellStyle name="Normal 9 3 12 3 4" xfId="26522"/>
    <cellStyle name="Normal 9 3 12 3 5" xfId="26523"/>
    <cellStyle name="Normal 9 3 13" xfId="26524"/>
    <cellStyle name="Normal 9 3 14" xfId="26525"/>
    <cellStyle name="Normal 9 3 2" xfId="26526"/>
    <cellStyle name="Normal 9 3 2 2" xfId="26527"/>
    <cellStyle name="Normal 9 3 2 3" xfId="26528"/>
    <cellStyle name="Normal 9 3 2 3 2" xfId="26529"/>
    <cellStyle name="Normal 9 3 2 3 3" xfId="26530"/>
    <cellStyle name="Normal 9 3 2 3 4" xfId="26531"/>
    <cellStyle name="Normal 9 3 2 3 5" xfId="26532"/>
    <cellStyle name="Normal 9 3 3" xfId="26533"/>
    <cellStyle name="Normal 9 3 3 2" xfId="26534"/>
    <cellStyle name="Normal 9 3 3 3" xfId="26535"/>
    <cellStyle name="Normal 9 3 3 3 2" xfId="26536"/>
    <cellStyle name="Normal 9 3 3 3 3" xfId="26537"/>
    <cellStyle name="Normal 9 3 3 3 4" xfId="26538"/>
    <cellStyle name="Normal 9 3 3 3 5" xfId="26539"/>
    <cellStyle name="Normal 9 3 4" xfId="26540"/>
    <cellStyle name="Normal 9 3 4 2" xfId="26541"/>
    <cellStyle name="Normal 9 3 4 3" xfId="26542"/>
    <cellStyle name="Normal 9 3 4 3 2" xfId="26543"/>
    <cellStyle name="Normal 9 3 4 3 3" xfId="26544"/>
    <cellStyle name="Normal 9 3 4 3 4" xfId="26545"/>
    <cellStyle name="Normal 9 3 4 3 5" xfId="26546"/>
    <cellStyle name="Normal 9 3 5" xfId="26547"/>
    <cellStyle name="Normal 9 3 5 2" xfId="26548"/>
    <cellStyle name="Normal 9 3 5 3" xfId="26549"/>
    <cellStyle name="Normal 9 3 5 3 2" xfId="26550"/>
    <cellStyle name="Normal 9 3 5 3 3" xfId="26551"/>
    <cellStyle name="Normal 9 3 5 3 4" xfId="26552"/>
    <cellStyle name="Normal 9 3 5 3 5" xfId="26553"/>
    <cellStyle name="Normal 9 3 6" xfId="26554"/>
    <cellStyle name="Normal 9 3 6 2" xfId="26555"/>
    <cellStyle name="Normal 9 3 6 3" xfId="26556"/>
    <cellStyle name="Normal 9 3 6 3 2" xfId="26557"/>
    <cellStyle name="Normal 9 3 6 3 3" xfId="26558"/>
    <cellStyle name="Normal 9 3 6 3 4" xfId="26559"/>
    <cellStyle name="Normal 9 3 6 3 5" xfId="26560"/>
    <cellStyle name="Normal 9 3 7" xfId="26561"/>
    <cellStyle name="Normal 9 3 7 2" xfId="26562"/>
    <cellStyle name="Normal 9 3 7 3" xfId="26563"/>
    <cellStyle name="Normal 9 3 7 3 2" xfId="26564"/>
    <cellStyle name="Normal 9 3 7 3 3" xfId="26565"/>
    <cellStyle name="Normal 9 3 7 3 4" xfId="26566"/>
    <cellStyle name="Normal 9 3 7 3 5" xfId="26567"/>
    <cellStyle name="Normal 9 3 8" xfId="26568"/>
    <cellStyle name="Normal 9 3 8 2" xfId="26569"/>
    <cellStyle name="Normal 9 3 8 3" xfId="26570"/>
    <cellStyle name="Normal 9 3 8 3 2" xfId="26571"/>
    <cellStyle name="Normal 9 3 8 3 3" xfId="26572"/>
    <cellStyle name="Normal 9 3 8 3 4" xfId="26573"/>
    <cellStyle name="Normal 9 3 8 3 5" xfId="26574"/>
    <cellStyle name="Normal 9 3 9" xfId="26575"/>
    <cellStyle name="Normal 9 3 9 2" xfId="26576"/>
    <cellStyle name="Normal 9 3 9 3" xfId="26577"/>
    <cellStyle name="Normal 9 3 9 3 2" xfId="26578"/>
    <cellStyle name="Normal 9 3 9 3 3" xfId="26579"/>
    <cellStyle name="Normal 9 3 9 3 4" xfId="26580"/>
    <cellStyle name="Normal 9 3 9 3 5" xfId="26581"/>
    <cellStyle name="Normal 9 4" xfId="26582"/>
    <cellStyle name="Normal 9 4 10" xfId="26583"/>
    <cellStyle name="Normal 9 4 10 2" xfId="26584"/>
    <cellStyle name="Normal 9 4 10 3" xfId="26585"/>
    <cellStyle name="Normal 9 4 10 3 2" xfId="26586"/>
    <cellStyle name="Normal 9 4 10 3 3" xfId="26587"/>
    <cellStyle name="Normal 9 4 10 3 4" xfId="26588"/>
    <cellStyle name="Normal 9 4 10 3 5" xfId="26589"/>
    <cellStyle name="Normal 9 4 11" xfId="26590"/>
    <cellStyle name="Normal 9 4 11 2" xfId="26591"/>
    <cellStyle name="Normal 9 4 11 3" xfId="26592"/>
    <cellStyle name="Normal 9 4 11 3 2" xfId="26593"/>
    <cellStyle name="Normal 9 4 11 3 3" xfId="26594"/>
    <cellStyle name="Normal 9 4 11 3 4" xfId="26595"/>
    <cellStyle name="Normal 9 4 11 3 5" xfId="26596"/>
    <cellStyle name="Normal 9 4 12" xfId="26597"/>
    <cellStyle name="Normal 9 4 12 2" xfId="26598"/>
    <cellStyle name="Normal 9 4 12 3" xfId="26599"/>
    <cellStyle name="Normal 9 4 12 3 2" xfId="26600"/>
    <cellStyle name="Normal 9 4 12 3 3" xfId="26601"/>
    <cellStyle name="Normal 9 4 12 3 4" xfId="26602"/>
    <cellStyle name="Normal 9 4 12 3 5" xfId="26603"/>
    <cellStyle name="Normal 9 4 13" xfId="26604"/>
    <cellStyle name="Normal 9 4 14" xfId="26605"/>
    <cellStyle name="Normal 9 4 2" xfId="26606"/>
    <cellStyle name="Normal 9 4 2 2" xfId="26607"/>
    <cellStyle name="Normal 9 4 2 3" xfId="26608"/>
    <cellStyle name="Normal 9 4 2 3 2" xfId="26609"/>
    <cellStyle name="Normal 9 4 2 3 3" xfId="26610"/>
    <cellStyle name="Normal 9 4 2 3 4" xfId="26611"/>
    <cellStyle name="Normal 9 4 2 3 5" xfId="26612"/>
    <cellStyle name="Normal 9 4 3" xfId="26613"/>
    <cellStyle name="Normal 9 4 3 2" xfId="26614"/>
    <cellStyle name="Normal 9 4 3 3" xfId="26615"/>
    <cellStyle name="Normal 9 4 3 3 2" xfId="26616"/>
    <cellStyle name="Normal 9 4 3 3 3" xfId="26617"/>
    <cellStyle name="Normal 9 4 3 3 4" xfId="26618"/>
    <cellStyle name="Normal 9 4 3 3 5" xfId="26619"/>
    <cellStyle name="Normal 9 4 4" xfId="26620"/>
    <cellStyle name="Normal 9 4 4 2" xfId="26621"/>
    <cellStyle name="Normal 9 4 4 3" xfId="26622"/>
    <cellStyle name="Normal 9 4 4 3 2" xfId="26623"/>
    <cellStyle name="Normal 9 4 4 3 3" xfId="26624"/>
    <cellStyle name="Normal 9 4 4 3 4" xfId="26625"/>
    <cellStyle name="Normal 9 4 4 3 5" xfId="26626"/>
    <cellStyle name="Normal 9 4 5" xfId="26627"/>
    <cellStyle name="Normal 9 4 5 2" xfId="26628"/>
    <cellStyle name="Normal 9 4 5 3" xfId="26629"/>
    <cellStyle name="Normal 9 4 5 3 2" xfId="26630"/>
    <cellStyle name="Normal 9 4 5 3 3" xfId="26631"/>
    <cellStyle name="Normal 9 4 5 3 4" xfId="26632"/>
    <cellStyle name="Normal 9 4 5 3 5" xfId="26633"/>
    <cellStyle name="Normal 9 4 6" xfId="26634"/>
    <cellStyle name="Normal 9 4 6 2" xfId="26635"/>
    <cellStyle name="Normal 9 4 6 3" xfId="26636"/>
    <cellStyle name="Normal 9 4 6 3 2" xfId="26637"/>
    <cellStyle name="Normal 9 4 6 3 3" xfId="26638"/>
    <cellStyle name="Normal 9 4 6 3 4" xfId="26639"/>
    <cellStyle name="Normal 9 4 6 3 5" xfId="26640"/>
    <cellStyle name="Normal 9 4 7" xfId="26641"/>
    <cellStyle name="Normal 9 4 7 2" xfId="26642"/>
    <cellStyle name="Normal 9 4 7 3" xfId="26643"/>
    <cellStyle name="Normal 9 4 7 3 2" xfId="26644"/>
    <cellStyle name="Normal 9 4 7 3 3" xfId="26645"/>
    <cellStyle name="Normal 9 4 7 3 4" xfId="26646"/>
    <cellStyle name="Normal 9 4 7 3 5" xfId="26647"/>
    <cellStyle name="Normal 9 4 8" xfId="26648"/>
    <cellStyle name="Normal 9 4 8 2" xfId="26649"/>
    <cellStyle name="Normal 9 4 8 3" xfId="26650"/>
    <cellStyle name="Normal 9 4 8 3 2" xfId="26651"/>
    <cellStyle name="Normal 9 4 8 3 3" xfId="26652"/>
    <cellStyle name="Normal 9 4 8 3 4" xfId="26653"/>
    <cellStyle name="Normal 9 4 8 3 5" xfId="26654"/>
    <cellStyle name="Normal 9 4 9" xfId="26655"/>
    <cellStyle name="Normal 9 4 9 2" xfId="26656"/>
    <cellStyle name="Normal 9 4 9 3" xfId="26657"/>
    <cellStyle name="Normal 9 4 9 3 2" xfId="26658"/>
    <cellStyle name="Normal 9 4 9 3 3" xfId="26659"/>
    <cellStyle name="Normal 9 4 9 3 4" xfId="26660"/>
    <cellStyle name="Normal 9 4 9 3 5" xfId="26661"/>
    <cellStyle name="Normal 9 5" xfId="26662"/>
    <cellStyle name="Normal 9 5 10" xfId="26663"/>
    <cellStyle name="Normal 9 5 10 2" xfId="26664"/>
    <cellStyle name="Normal 9 5 10 3" xfId="26665"/>
    <cellStyle name="Normal 9 5 10 3 2" xfId="26666"/>
    <cellStyle name="Normal 9 5 10 3 3" xfId="26667"/>
    <cellStyle name="Normal 9 5 10 3 4" xfId="26668"/>
    <cellStyle name="Normal 9 5 10 3 5" xfId="26669"/>
    <cellStyle name="Normal 9 5 11" xfId="26670"/>
    <cellStyle name="Normal 9 5 11 2" xfId="26671"/>
    <cellStyle name="Normal 9 5 11 3" xfId="26672"/>
    <cellStyle name="Normal 9 5 11 3 2" xfId="26673"/>
    <cellStyle name="Normal 9 5 11 3 3" xfId="26674"/>
    <cellStyle name="Normal 9 5 11 3 4" xfId="26675"/>
    <cellStyle name="Normal 9 5 11 3 5" xfId="26676"/>
    <cellStyle name="Normal 9 5 12" xfId="26677"/>
    <cellStyle name="Normal 9 5 12 2" xfId="26678"/>
    <cellStyle name="Normal 9 5 12 3" xfId="26679"/>
    <cellStyle name="Normal 9 5 12 3 2" xfId="26680"/>
    <cellStyle name="Normal 9 5 12 3 3" xfId="26681"/>
    <cellStyle name="Normal 9 5 12 3 4" xfId="26682"/>
    <cellStyle name="Normal 9 5 12 3 5" xfId="26683"/>
    <cellStyle name="Normal 9 5 13" xfId="26684"/>
    <cellStyle name="Normal 9 5 14" xfId="26685"/>
    <cellStyle name="Normal 9 5 2" xfId="26686"/>
    <cellStyle name="Normal 9 5 2 2" xfId="26687"/>
    <cellStyle name="Normal 9 5 2 3" xfId="26688"/>
    <cellStyle name="Normal 9 5 2 3 2" xfId="26689"/>
    <cellStyle name="Normal 9 5 2 3 3" xfId="26690"/>
    <cellStyle name="Normal 9 5 2 3 4" xfId="26691"/>
    <cellStyle name="Normal 9 5 2 3 5" xfId="26692"/>
    <cellStyle name="Normal 9 5 3" xfId="26693"/>
    <cellStyle name="Normal 9 5 3 2" xfId="26694"/>
    <cellStyle name="Normal 9 5 3 3" xfId="26695"/>
    <cellStyle name="Normal 9 5 3 3 2" xfId="26696"/>
    <cellStyle name="Normal 9 5 3 3 3" xfId="26697"/>
    <cellStyle name="Normal 9 5 3 3 4" xfId="26698"/>
    <cellStyle name="Normal 9 5 3 3 5" xfId="26699"/>
    <cellStyle name="Normal 9 5 4" xfId="26700"/>
    <cellStyle name="Normal 9 5 4 2" xfId="26701"/>
    <cellStyle name="Normal 9 5 4 3" xfId="26702"/>
    <cellStyle name="Normal 9 5 4 3 2" xfId="26703"/>
    <cellStyle name="Normal 9 5 4 3 3" xfId="26704"/>
    <cellStyle name="Normal 9 5 4 3 4" xfId="26705"/>
    <cellStyle name="Normal 9 5 4 3 5" xfId="26706"/>
    <cellStyle name="Normal 9 5 5" xfId="26707"/>
    <cellStyle name="Normal 9 5 5 2" xfId="26708"/>
    <cellStyle name="Normal 9 5 5 3" xfId="26709"/>
    <cellStyle name="Normal 9 5 5 3 2" xfId="26710"/>
    <cellStyle name="Normal 9 5 5 3 3" xfId="26711"/>
    <cellStyle name="Normal 9 5 5 3 4" xfId="26712"/>
    <cellStyle name="Normal 9 5 5 3 5" xfId="26713"/>
    <cellStyle name="Normal 9 5 6" xfId="26714"/>
    <cellStyle name="Normal 9 5 6 2" xfId="26715"/>
    <cellStyle name="Normal 9 5 6 3" xfId="26716"/>
    <cellStyle name="Normal 9 5 6 3 2" xfId="26717"/>
    <cellStyle name="Normal 9 5 6 3 3" xfId="26718"/>
    <cellStyle name="Normal 9 5 6 3 4" xfId="26719"/>
    <cellStyle name="Normal 9 5 6 3 5" xfId="26720"/>
    <cellStyle name="Normal 9 5 7" xfId="26721"/>
    <cellStyle name="Normal 9 5 7 2" xfId="26722"/>
    <cellStyle name="Normal 9 5 7 3" xfId="26723"/>
    <cellStyle name="Normal 9 5 7 3 2" xfId="26724"/>
    <cellStyle name="Normal 9 5 7 3 3" xfId="26725"/>
    <cellStyle name="Normal 9 5 7 3 4" xfId="26726"/>
    <cellStyle name="Normal 9 5 7 3 5" xfId="26727"/>
    <cellStyle name="Normal 9 5 8" xfId="26728"/>
    <cellStyle name="Normal 9 5 8 2" xfId="26729"/>
    <cellStyle name="Normal 9 5 8 3" xfId="26730"/>
    <cellStyle name="Normal 9 5 8 3 2" xfId="26731"/>
    <cellStyle name="Normal 9 5 8 3 3" xfId="26732"/>
    <cellStyle name="Normal 9 5 8 3 4" xfId="26733"/>
    <cellStyle name="Normal 9 5 8 3 5" xfId="26734"/>
    <cellStyle name="Normal 9 5 9" xfId="26735"/>
    <cellStyle name="Normal 9 5 9 2" xfId="26736"/>
    <cellStyle name="Normal 9 5 9 3" xfId="26737"/>
    <cellStyle name="Normal 9 5 9 3 2" xfId="26738"/>
    <cellStyle name="Normal 9 5 9 3 3" xfId="26739"/>
    <cellStyle name="Normal 9 5 9 3 4" xfId="26740"/>
    <cellStyle name="Normal 9 5 9 3 5" xfId="26741"/>
    <cellStyle name="Normal 9 6" xfId="26742"/>
    <cellStyle name="Normal 9 6 10" xfId="26743"/>
    <cellStyle name="Normal 9 6 10 2" xfId="26744"/>
    <cellStyle name="Normal 9 6 10 3" xfId="26745"/>
    <cellStyle name="Normal 9 6 10 3 2" xfId="26746"/>
    <cellStyle name="Normal 9 6 10 3 3" xfId="26747"/>
    <cellStyle name="Normal 9 6 10 3 4" xfId="26748"/>
    <cellStyle name="Normal 9 6 10 3 5" xfId="26749"/>
    <cellStyle name="Normal 9 6 11" xfId="26750"/>
    <cellStyle name="Normal 9 6 11 2" xfId="26751"/>
    <cellStyle name="Normal 9 6 11 3" xfId="26752"/>
    <cellStyle name="Normal 9 6 11 3 2" xfId="26753"/>
    <cellStyle name="Normal 9 6 11 3 3" xfId="26754"/>
    <cellStyle name="Normal 9 6 11 3 4" xfId="26755"/>
    <cellStyle name="Normal 9 6 11 3 5" xfId="26756"/>
    <cellStyle name="Normal 9 6 12" xfId="26757"/>
    <cellStyle name="Normal 9 6 12 2" xfId="26758"/>
    <cellStyle name="Normal 9 6 12 3" xfId="26759"/>
    <cellStyle name="Normal 9 6 12 3 2" xfId="26760"/>
    <cellStyle name="Normal 9 6 12 3 3" xfId="26761"/>
    <cellStyle name="Normal 9 6 12 3 4" xfId="26762"/>
    <cellStyle name="Normal 9 6 12 3 5" xfId="26763"/>
    <cellStyle name="Normal 9 6 13" xfId="26764"/>
    <cellStyle name="Normal 9 6 14" xfId="26765"/>
    <cellStyle name="Normal 9 6 2" xfId="26766"/>
    <cellStyle name="Normal 9 6 2 2" xfId="26767"/>
    <cellStyle name="Normal 9 6 2 3" xfId="26768"/>
    <cellStyle name="Normal 9 6 2 3 2" xfId="26769"/>
    <cellStyle name="Normal 9 6 2 3 3" xfId="26770"/>
    <cellStyle name="Normal 9 6 2 3 4" xfId="26771"/>
    <cellStyle name="Normal 9 6 2 3 5" xfId="26772"/>
    <cellStyle name="Normal 9 6 3" xfId="26773"/>
    <cellStyle name="Normal 9 6 3 2" xfId="26774"/>
    <cellStyle name="Normal 9 6 3 3" xfId="26775"/>
    <cellStyle name="Normal 9 6 3 3 2" xfId="26776"/>
    <cellStyle name="Normal 9 6 3 3 3" xfId="26777"/>
    <cellStyle name="Normal 9 6 3 3 4" xfId="26778"/>
    <cellStyle name="Normal 9 6 3 3 5" xfId="26779"/>
    <cellStyle name="Normal 9 6 4" xfId="26780"/>
    <cellStyle name="Normal 9 6 4 2" xfId="26781"/>
    <cellStyle name="Normal 9 6 4 3" xfId="26782"/>
    <cellStyle name="Normal 9 6 4 3 2" xfId="26783"/>
    <cellStyle name="Normal 9 6 4 3 3" xfId="26784"/>
    <cellStyle name="Normal 9 6 4 3 4" xfId="26785"/>
    <cellStyle name="Normal 9 6 4 3 5" xfId="26786"/>
    <cellStyle name="Normal 9 6 5" xfId="26787"/>
    <cellStyle name="Normal 9 6 5 2" xfId="26788"/>
    <cellStyle name="Normal 9 6 5 3" xfId="26789"/>
    <cellStyle name="Normal 9 6 5 3 2" xfId="26790"/>
    <cellStyle name="Normal 9 6 5 3 3" xfId="26791"/>
    <cellStyle name="Normal 9 6 5 3 4" xfId="26792"/>
    <cellStyle name="Normal 9 6 5 3 5" xfId="26793"/>
    <cellStyle name="Normal 9 6 6" xfId="26794"/>
    <cellStyle name="Normal 9 6 6 2" xfId="26795"/>
    <cellStyle name="Normal 9 6 6 3" xfId="26796"/>
    <cellStyle name="Normal 9 6 6 3 2" xfId="26797"/>
    <cellStyle name="Normal 9 6 6 3 3" xfId="26798"/>
    <cellStyle name="Normal 9 6 6 3 4" xfId="26799"/>
    <cellStyle name="Normal 9 6 6 3 5" xfId="26800"/>
    <cellStyle name="Normal 9 6 7" xfId="26801"/>
    <cellStyle name="Normal 9 6 7 2" xfId="26802"/>
    <cellStyle name="Normal 9 6 7 3" xfId="26803"/>
    <cellStyle name="Normal 9 6 7 3 2" xfId="26804"/>
    <cellStyle name="Normal 9 6 7 3 3" xfId="26805"/>
    <cellStyle name="Normal 9 6 7 3 4" xfId="26806"/>
    <cellStyle name="Normal 9 6 7 3 5" xfId="26807"/>
    <cellStyle name="Normal 9 6 8" xfId="26808"/>
    <cellStyle name="Normal 9 6 8 2" xfId="26809"/>
    <cellStyle name="Normal 9 6 8 3" xfId="26810"/>
    <cellStyle name="Normal 9 6 8 3 2" xfId="26811"/>
    <cellStyle name="Normal 9 6 8 3 3" xfId="26812"/>
    <cellStyle name="Normal 9 6 8 3 4" xfId="26813"/>
    <cellStyle name="Normal 9 6 8 3 5" xfId="26814"/>
    <cellStyle name="Normal 9 6 9" xfId="26815"/>
    <cellStyle name="Normal 9 6 9 2" xfId="26816"/>
    <cellStyle name="Normal 9 6 9 3" xfId="26817"/>
    <cellStyle name="Normal 9 6 9 3 2" xfId="26818"/>
    <cellStyle name="Normal 9 6 9 3 3" xfId="26819"/>
    <cellStyle name="Normal 9 6 9 3 4" xfId="26820"/>
    <cellStyle name="Normal 9 6 9 3 5" xfId="26821"/>
    <cellStyle name="Normal 9 7" xfId="26822"/>
    <cellStyle name="Normal 9 7 2" xfId="26823"/>
    <cellStyle name="Normal 9 7 3" xfId="26824"/>
    <cellStyle name="Normal 9 8" xfId="26825"/>
    <cellStyle name="Normal 9 8 2" xfId="26826"/>
    <cellStyle name="Normal 9 8 3" xfId="26827"/>
    <cellStyle name="Normal 9 9" xfId="26828"/>
    <cellStyle name="Normal 9 9 2" xfId="26829"/>
    <cellStyle name="Normal 9 9 3" xfId="26830"/>
    <cellStyle name="Normal 90" xfId="26831"/>
    <cellStyle name="Normal 91" xfId="26832"/>
    <cellStyle name="Normal 92" xfId="26833"/>
    <cellStyle name="Normal 93" xfId="26834"/>
    <cellStyle name="Normal 94" xfId="26835"/>
    <cellStyle name="Normal 95" xfId="26836"/>
    <cellStyle name="Normal 96" xfId="26837"/>
    <cellStyle name="Normal 97" xfId="26838"/>
    <cellStyle name="Normal 97 2" xfId="26839"/>
    <cellStyle name="Normal 97 3" xfId="26840"/>
    <cellStyle name="Normal 97 4" xfId="26841"/>
    <cellStyle name="Normal 97 5" xfId="26842"/>
    <cellStyle name="Normal 98" xfId="26843"/>
    <cellStyle name="Normal 98 2" xfId="26844"/>
    <cellStyle name="Normal 98 3" xfId="26845"/>
    <cellStyle name="Normal 98 4" xfId="26846"/>
    <cellStyle name="Normal 98 5" xfId="26847"/>
    <cellStyle name="Normal 99" xfId="26848"/>
    <cellStyle name="Normal 99 2" xfId="26849"/>
    <cellStyle name="Normal 99 3" xfId="26850"/>
    <cellStyle name="Normal 99 4" xfId="26851"/>
    <cellStyle name="Normal 99 5" xfId="26852"/>
    <cellStyle name="Note" xfId="26853" builtinId="10" customBuiltin="1"/>
    <cellStyle name="Note 10" xfId="26854"/>
    <cellStyle name="Note 10 2" xfId="26855"/>
    <cellStyle name="Note 10 3" xfId="26856"/>
    <cellStyle name="Note 10 3 2" xfId="26857"/>
    <cellStyle name="Note 10 3 3" xfId="26858"/>
    <cellStyle name="Note 10 3 4" xfId="26859"/>
    <cellStyle name="Note 10 3 5" xfId="26860"/>
    <cellStyle name="Note 11" xfId="26861"/>
    <cellStyle name="Note 11 2" xfId="26862"/>
    <cellStyle name="Note 11 3" xfId="26863"/>
    <cellStyle name="Note 11 3 2" xfId="26864"/>
    <cellStyle name="Note 11 3 3" xfId="26865"/>
    <cellStyle name="Note 11 3 4" xfId="26866"/>
    <cellStyle name="Note 11 3 5" xfId="26867"/>
    <cellStyle name="Note 12" xfId="26868"/>
    <cellStyle name="Note 12 2" xfId="26869"/>
    <cellStyle name="Note 12 3" xfId="26870"/>
    <cellStyle name="Note 12 3 2" xfId="26871"/>
    <cellStyle name="Note 12 3 3" xfId="26872"/>
    <cellStyle name="Note 12 3 4" xfId="26873"/>
    <cellStyle name="Note 12 3 5" xfId="26874"/>
    <cellStyle name="Note 13" xfId="26875"/>
    <cellStyle name="Note 13 2" xfId="26876"/>
    <cellStyle name="Note 13 3" xfId="26877"/>
    <cellStyle name="Note 13 3 2" xfId="26878"/>
    <cellStyle name="Note 13 3 3" xfId="26879"/>
    <cellStyle name="Note 13 3 4" xfId="26880"/>
    <cellStyle name="Note 13 3 5" xfId="26881"/>
    <cellStyle name="Note 14" xfId="26882"/>
    <cellStyle name="Note 14 2" xfId="26883"/>
    <cellStyle name="Note 14 3" xfId="26884"/>
    <cellStyle name="Note 14 3 2" xfId="26885"/>
    <cellStyle name="Note 14 3 3" xfId="26886"/>
    <cellStyle name="Note 14 3 4" xfId="26887"/>
    <cellStyle name="Note 14 3 5" xfId="26888"/>
    <cellStyle name="Note 15" xfId="26889"/>
    <cellStyle name="Note 15 2" xfId="26890"/>
    <cellStyle name="Note 15 3" xfId="26891"/>
    <cellStyle name="Note 15 3 2" xfId="26892"/>
    <cellStyle name="Note 15 3 3" xfId="26893"/>
    <cellStyle name="Note 15 3 4" xfId="26894"/>
    <cellStyle name="Note 15 3 5" xfId="26895"/>
    <cellStyle name="Note 16" xfId="26896"/>
    <cellStyle name="Note 16 2" xfId="26897"/>
    <cellStyle name="Note 16 3" xfId="26898"/>
    <cellStyle name="Note 16 3 2" xfId="26899"/>
    <cellStyle name="Note 16 3 3" xfId="26900"/>
    <cellStyle name="Note 16 3 4" xfId="26901"/>
    <cellStyle name="Note 16 3 5" xfId="26902"/>
    <cellStyle name="Note 17" xfId="26903"/>
    <cellStyle name="Note 17 2" xfId="26904"/>
    <cellStyle name="Note 17 3" xfId="26905"/>
    <cellStyle name="Note 17 3 2" xfId="26906"/>
    <cellStyle name="Note 17 3 3" xfId="26907"/>
    <cellStyle name="Note 17 3 4" xfId="26908"/>
    <cellStyle name="Note 17 3 5" xfId="26909"/>
    <cellStyle name="Note 18" xfId="26910"/>
    <cellStyle name="Note 18 2" xfId="26911"/>
    <cellStyle name="Note 18 3" xfId="26912"/>
    <cellStyle name="Note 18 3 2" xfId="26913"/>
    <cellStyle name="Note 18 3 3" xfId="26914"/>
    <cellStyle name="Note 18 3 4" xfId="26915"/>
    <cellStyle name="Note 18 3 5" xfId="26916"/>
    <cellStyle name="Note 19" xfId="26917"/>
    <cellStyle name="Note 19 2" xfId="26918"/>
    <cellStyle name="Note 19 3" xfId="26919"/>
    <cellStyle name="Note 19 3 2" xfId="26920"/>
    <cellStyle name="Note 19 3 3" xfId="26921"/>
    <cellStyle name="Note 19 3 4" xfId="26922"/>
    <cellStyle name="Note 19 3 5" xfId="26923"/>
    <cellStyle name="Note 2" xfId="26924"/>
    <cellStyle name="Note 2 10" xfId="26925"/>
    <cellStyle name="Note 2 10 2" xfId="26926"/>
    <cellStyle name="Note 2 10 3" xfId="26927"/>
    <cellStyle name="Note 2 11" xfId="26928"/>
    <cellStyle name="Note 2 11 2" xfId="26929"/>
    <cellStyle name="Note 2 11 3" xfId="26930"/>
    <cellStyle name="Note 2 12" xfId="26931"/>
    <cellStyle name="Note 2 12 2" xfId="26932"/>
    <cellStyle name="Note 2 12 3" xfId="26933"/>
    <cellStyle name="Note 2 13" xfId="26934"/>
    <cellStyle name="Note 2 13 2" xfId="26935"/>
    <cellStyle name="Note 2 13 3" xfId="26936"/>
    <cellStyle name="Note 2 14" xfId="26937"/>
    <cellStyle name="Note 2 14 2" xfId="26938"/>
    <cellStyle name="Note 2 14 3" xfId="26939"/>
    <cellStyle name="Note 2 15" xfId="26940"/>
    <cellStyle name="Note 2 15 2" xfId="26941"/>
    <cellStyle name="Note 2 15 3" xfId="26942"/>
    <cellStyle name="Note 2 16" xfId="26943"/>
    <cellStyle name="Note 2 16 2" xfId="26944"/>
    <cellStyle name="Note 2 16 3" xfId="26945"/>
    <cellStyle name="Note 2 17" xfId="26946"/>
    <cellStyle name="Note 2 17 2" xfId="26947"/>
    <cellStyle name="Note 2 17 3" xfId="26948"/>
    <cellStyle name="Note 2 18" xfId="26949"/>
    <cellStyle name="Note 2 18 2" xfId="26950"/>
    <cellStyle name="Note 2 18 3" xfId="26951"/>
    <cellStyle name="Note 2 19" xfId="26952"/>
    <cellStyle name="Note 2 19 2" xfId="26953"/>
    <cellStyle name="Note 2 19 3" xfId="26954"/>
    <cellStyle name="Note 2 2" xfId="26955"/>
    <cellStyle name="Note 2 2 10" xfId="26956"/>
    <cellStyle name="Note 2 2 10 2" xfId="26957"/>
    <cellStyle name="Note 2 2 11" xfId="26958"/>
    <cellStyle name="Note 2 2 11 2" xfId="26959"/>
    <cellStyle name="Note 2 2 12" xfId="26960"/>
    <cellStyle name="Note 2 2 12 2" xfId="26961"/>
    <cellStyle name="Note 2 2 13" xfId="26962"/>
    <cellStyle name="Note 2 2 14" xfId="26963"/>
    <cellStyle name="Note 2 2 2" xfId="26964"/>
    <cellStyle name="Note 2 2 2 2" xfId="26965"/>
    <cellStyle name="Note 2 2 3" xfId="26966"/>
    <cellStyle name="Note 2 2 3 2" xfId="26967"/>
    <cellStyle name="Note 2 2 4" xfId="26968"/>
    <cellStyle name="Note 2 2 4 2" xfId="26969"/>
    <cellStyle name="Note 2 2 5" xfId="26970"/>
    <cellStyle name="Note 2 2 5 2" xfId="26971"/>
    <cellStyle name="Note 2 2 6" xfId="26972"/>
    <cellStyle name="Note 2 2 6 2" xfId="26973"/>
    <cellStyle name="Note 2 2 7" xfId="26974"/>
    <cellStyle name="Note 2 2 7 2" xfId="26975"/>
    <cellStyle name="Note 2 2 8" xfId="26976"/>
    <cellStyle name="Note 2 2 8 2" xfId="26977"/>
    <cellStyle name="Note 2 2 9" xfId="26978"/>
    <cellStyle name="Note 2 2 9 2" xfId="26979"/>
    <cellStyle name="Note 2 20" xfId="26980"/>
    <cellStyle name="Note 2 20 2" xfId="26981"/>
    <cellStyle name="Note 2 20 3" xfId="26982"/>
    <cellStyle name="Note 2 21" xfId="26983"/>
    <cellStyle name="Note 2 21 2" xfId="26984"/>
    <cellStyle name="Note 2 21 3" xfId="26985"/>
    <cellStyle name="Note 2 22" xfId="26986"/>
    <cellStyle name="Note 2 22 2" xfId="26987"/>
    <cellStyle name="Note 2 23" xfId="26988"/>
    <cellStyle name="Note 2 23 2" xfId="26989"/>
    <cellStyle name="Note 2 24" xfId="26990"/>
    <cellStyle name="Note 2 24 2" xfId="26991"/>
    <cellStyle name="Note 2 25" xfId="26992"/>
    <cellStyle name="Note 2 25 2" xfId="26993"/>
    <cellStyle name="Note 2 26" xfId="26994"/>
    <cellStyle name="Note 2 26 2" xfId="26995"/>
    <cellStyle name="Note 2 27" xfId="26996"/>
    <cellStyle name="Note 2 27 2" xfId="26997"/>
    <cellStyle name="Note 2 28" xfId="26998"/>
    <cellStyle name="Note 2 28 2" xfId="26999"/>
    <cellStyle name="Note 2 29" xfId="27000"/>
    <cellStyle name="Note 2 29 2" xfId="27001"/>
    <cellStyle name="Note 2 3" xfId="27002"/>
    <cellStyle name="Note 2 3 10" xfId="27003"/>
    <cellStyle name="Note 2 3 10 2" xfId="27004"/>
    <cellStyle name="Note 2 3 11" xfId="27005"/>
    <cellStyle name="Note 2 3 11 2" xfId="27006"/>
    <cellStyle name="Note 2 3 12" xfId="27007"/>
    <cellStyle name="Note 2 3 12 2" xfId="27008"/>
    <cellStyle name="Note 2 3 13" xfId="27009"/>
    <cellStyle name="Note 2 3 14" xfId="27010"/>
    <cellStyle name="Note 2 3 2" xfId="27011"/>
    <cellStyle name="Note 2 3 2 2" xfId="27012"/>
    <cellStyle name="Note 2 3 3" xfId="27013"/>
    <cellStyle name="Note 2 3 3 2" xfId="27014"/>
    <cellStyle name="Note 2 3 4" xfId="27015"/>
    <cellStyle name="Note 2 3 4 2" xfId="27016"/>
    <cellStyle name="Note 2 3 5" xfId="27017"/>
    <cellStyle name="Note 2 3 5 2" xfId="27018"/>
    <cellStyle name="Note 2 3 6" xfId="27019"/>
    <cellStyle name="Note 2 3 6 2" xfId="27020"/>
    <cellStyle name="Note 2 3 7" xfId="27021"/>
    <cellStyle name="Note 2 3 7 2" xfId="27022"/>
    <cellStyle name="Note 2 3 8" xfId="27023"/>
    <cellStyle name="Note 2 3 8 2" xfId="27024"/>
    <cellStyle name="Note 2 3 9" xfId="27025"/>
    <cellStyle name="Note 2 3 9 2" xfId="27026"/>
    <cellStyle name="Note 2 30" xfId="27027"/>
    <cellStyle name="Note 2 30 2" xfId="27028"/>
    <cellStyle name="Note 2 31" xfId="27029"/>
    <cellStyle name="Note 2 31 2" xfId="27030"/>
    <cellStyle name="Note 2 32" xfId="27031"/>
    <cellStyle name="Note 2 32 2" xfId="27032"/>
    <cellStyle name="Note 2 33" xfId="27033"/>
    <cellStyle name="Note 2 34" xfId="27034"/>
    <cellStyle name="Note 2 35" xfId="27035"/>
    <cellStyle name="Note 2 4" xfId="27036"/>
    <cellStyle name="Note 2 4 10" xfId="27037"/>
    <cellStyle name="Note 2 4 10 2" xfId="27038"/>
    <cellStyle name="Note 2 4 11" xfId="27039"/>
    <cellStyle name="Note 2 4 11 2" xfId="27040"/>
    <cellStyle name="Note 2 4 12" xfId="27041"/>
    <cellStyle name="Note 2 4 12 2" xfId="27042"/>
    <cellStyle name="Note 2 4 13" xfId="27043"/>
    <cellStyle name="Note 2 4 14" xfId="27044"/>
    <cellStyle name="Note 2 4 2" xfId="27045"/>
    <cellStyle name="Note 2 4 2 2" xfId="27046"/>
    <cellStyle name="Note 2 4 3" xfId="27047"/>
    <cellStyle name="Note 2 4 3 2" xfId="27048"/>
    <cellStyle name="Note 2 4 4" xfId="27049"/>
    <cellStyle name="Note 2 4 4 2" xfId="27050"/>
    <cellStyle name="Note 2 4 5" xfId="27051"/>
    <cellStyle name="Note 2 4 5 2" xfId="27052"/>
    <cellStyle name="Note 2 4 6" xfId="27053"/>
    <cellStyle name="Note 2 4 6 2" xfId="27054"/>
    <cellStyle name="Note 2 4 7" xfId="27055"/>
    <cellStyle name="Note 2 4 7 2" xfId="27056"/>
    <cellStyle name="Note 2 4 8" xfId="27057"/>
    <cellStyle name="Note 2 4 8 2" xfId="27058"/>
    <cellStyle name="Note 2 4 9" xfId="27059"/>
    <cellStyle name="Note 2 4 9 2" xfId="27060"/>
    <cellStyle name="Note 2 5" xfId="27061"/>
    <cellStyle name="Note 2 5 10" xfId="27062"/>
    <cellStyle name="Note 2 5 10 2" xfId="27063"/>
    <cellStyle name="Note 2 5 11" xfId="27064"/>
    <cellStyle name="Note 2 5 11 2" xfId="27065"/>
    <cellStyle name="Note 2 5 12" xfId="27066"/>
    <cellStyle name="Note 2 5 12 2" xfId="27067"/>
    <cellStyle name="Note 2 5 13" xfId="27068"/>
    <cellStyle name="Note 2 5 14" xfId="27069"/>
    <cellStyle name="Note 2 5 2" xfId="27070"/>
    <cellStyle name="Note 2 5 2 2" xfId="27071"/>
    <cellStyle name="Note 2 5 3" xfId="27072"/>
    <cellStyle name="Note 2 5 3 2" xfId="27073"/>
    <cellStyle name="Note 2 5 4" xfId="27074"/>
    <cellStyle name="Note 2 5 4 2" xfId="27075"/>
    <cellStyle name="Note 2 5 5" xfId="27076"/>
    <cellStyle name="Note 2 5 5 2" xfId="27077"/>
    <cellStyle name="Note 2 5 6" xfId="27078"/>
    <cellStyle name="Note 2 5 6 2" xfId="27079"/>
    <cellStyle name="Note 2 5 7" xfId="27080"/>
    <cellStyle name="Note 2 5 7 2" xfId="27081"/>
    <cellStyle name="Note 2 5 8" xfId="27082"/>
    <cellStyle name="Note 2 5 8 2" xfId="27083"/>
    <cellStyle name="Note 2 5 9" xfId="27084"/>
    <cellStyle name="Note 2 5 9 2" xfId="27085"/>
    <cellStyle name="Note 2 6" xfId="27086"/>
    <cellStyle name="Note 2 6 10" xfId="27087"/>
    <cellStyle name="Note 2 6 10 2" xfId="27088"/>
    <cellStyle name="Note 2 6 11" xfId="27089"/>
    <cellStyle name="Note 2 6 11 2" xfId="27090"/>
    <cellStyle name="Note 2 6 12" xfId="27091"/>
    <cellStyle name="Note 2 6 12 2" xfId="27092"/>
    <cellStyle name="Note 2 6 13" xfId="27093"/>
    <cellStyle name="Note 2 6 14" xfId="27094"/>
    <cellStyle name="Note 2 6 2" xfId="27095"/>
    <cellStyle name="Note 2 6 2 2" xfId="27096"/>
    <cellStyle name="Note 2 6 3" xfId="27097"/>
    <cellStyle name="Note 2 6 3 2" xfId="27098"/>
    <cellStyle name="Note 2 6 4" xfId="27099"/>
    <cellStyle name="Note 2 6 4 2" xfId="27100"/>
    <cellStyle name="Note 2 6 5" xfId="27101"/>
    <cellStyle name="Note 2 6 5 2" xfId="27102"/>
    <cellStyle name="Note 2 6 6" xfId="27103"/>
    <cellStyle name="Note 2 6 6 2" xfId="27104"/>
    <cellStyle name="Note 2 6 7" xfId="27105"/>
    <cellStyle name="Note 2 6 7 2" xfId="27106"/>
    <cellStyle name="Note 2 6 8" xfId="27107"/>
    <cellStyle name="Note 2 6 8 2" xfId="27108"/>
    <cellStyle name="Note 2 6 9" xfId="27109"/>
    <cellStyle name="Note 2 6 9 2" xfId="27110"/>
    <cellStyle name="Note 2 7" xfId="27111"/>
    <cellStyle name="Note 2 7 10" xfId="27112"/>
    <cellStyle name="Note 2 7 10 2" xfId="27113"/>
    <cellStyle name="Note 2 7 11" xfId="27114"/>
    <cellStyle name="Note 2 7 11 2" xfId="27115"/>
    <cellStyle name="Note 2 7 12" xfId="27116"/>
    <cellStyle name="Note 2 7 12 2" xfId="27117"/>
    <cellStyle name="Note 2 7 13" xfId="27118"/>
    <cellStyle name="Note 2 7 14" xfId="27119"/>
    <cellStyle name="Note 2 7 2" xfId="27120"/>
    <cellStyle name="Note 2 7 2 2" xfId="27121"/>
    <cellStyle name="Note 2 7 3" xfId="27122"/>
    <cellStyle name="Note 2 7 3 2" xfId="27123"/>
    <cellStyle name="Note 2 7 4" xfId="27124"/>
    <cellStyle name="Note 2 7 4 2" xfId="27125"/>
    <cellStyle name="Note 2 7 5" xfId="27126"/>
    <cellStyle name="Note 2 7 5 2" xfId="27127"/>
    <cellStyle name="Note 2 7 6" xfId="27128"/>
    <cellStyle name="Note 2 7 6 2" xfId="27129"/>
    <cellStyle name="Note 2 7 7" xfId="27130"/>
    <cellStyle name="Note 2 7 7 2" xfId="27131"/>
    <cellStyle name="Note 2 7 8" xfId="27132"/>
    <cellStyle name="Note 2 7 8 2" xfId="27133"/>
    <cellStyle name="Note 2 7 9" xfId="27134"/>
    <cellStyle name="Note 2 7 9 2" xfId="27135"/>
    <cellStyle name="Note 2 8" xfId="27136"/>
    <cellStyle name="Note 2 8 10" xfId="27137"/>
    <cellStyle name="Note 2 8 10 2" xfId="27138"/>
    <cellStyle name="Note 2 8 10 3" xfId="27139"/>
    <cellStyle name="Note 2 8 11" xfId="27140"/>
    <cellStyle name="Note 2 8 11 2" xfId="27141"/>
    <cellStyle name="Note 2 8 11 3" xfId="27142"/>
    <cellStyle name="Note 2 8 12" xfId="27143"/>
    <cellStyle name="Note 2 8 13" xfId="27144"/>
    <cellStyle name="Note 2 8 2" xfId="27145"/>
    <cellStyle name="Note 2 8 2 2" xfId="27146"/>
    <cellStyle name="Note 2 8 2 2 2" xfId="27147"/>
    <cellStyle name="Note 2 8 2 2 3" xfId="27148"/>
    <cellStyle name="Note 2 8 2 3" xfId="27149"/>
    <cellStyle name="Note 2 8 2 3 2" xfId="27150"/>
    <cellStyle name="Note 2 8 2 3 3" xfId="27151"/>
    <cellStyle name="Note 2 8 2 4" xfId="27152"/>
    <cellStyle name="Note 2 8 2 4 2" xfId="27153"/>
    <cellStyle name="Note 2 8 2 4 3" xfId="27154"/>
    <cellStyle name="Note 2 8 2 5" xfId="27155"/>
    <cellStyle name="Note 2 8 2 5 2" xfId="27156"/>
    <cellStyle name="Note 2 8 2 5 3" xfId="27157"/>
    <cellStyle name="Note 2 8 2 6" xfId="27158"/>
    <cellStyle name="Note 2 8 2 7" xfId="27159"/>
    <cellStyle name="Note 2 8 3" xfId="27160"/>
    <cellStyle name="Note 2 8 3 2" xfId="27161"/>
    <cellStyle name="Note 2 8 3 2 2" xfId="27162"/>
    <cellStyle name="Note 2 8 3 2 3" xfId="27163"/>
    <cellStyle name="Note 2 8 3 3" xfId="27164"/>
    <cellStyle name="Note 2 8 3 3 2" xfId="27165"/>
    <cellStyle name="Note 2 8 3 3 3" xfId="27166"/>
    <cellStyle name="Note 2 8 3 4" xfId="27167"/>
    <cellStyle name="Note 2 8 3 4 2" xfId="27168"/>
    <cellStyle name="Note 2 8 3 4 3" xfId="27169"/>
    <cellStyle name="Note 2 8 3 5" xfId="27170"/>
    <cellStyle name="Note 2 8 3 5 2" xfId="27171"/>
    <cellStyle name="Note 2 8 3 5 3" xfId="27172"/>
    <cellStyle name="Note 2 8 3 6" xfId="27173"/>
    <cellStyle name="Note 2 8 3 7" xfId="27174"/>
    <cellStyle name="Note 2 8 4" xfId="27175"/>
    <cellStyle name="Note 2 8 4 2" xfId="27176"/>
    <cellStyle name="Note 2 8 4 3" xfId="27177"/>
    <cellStyle name="Note 2 8 5" xfId="27178"/>
    <cellStyle name="Note 2 8 5 2" xfId="27179"/>
    <cellStyle name="Note 2 8 5 3" xfId="27180"/>
    <cellStyle name="Note 2 8 6" xfId="27181"/>
    <cellStyle name="Note 2 8 6 2" xfId="27182"/>
    <cellStyle name="Note 2 8 6 3" xfId="27183"/>
    <cellStyle name="Note 2 8 7" xfId="27184"/>
    <cellStyle name="Note 2 8 7 2" xfId="27185"/>
    <cellStyle name="Note 2 8 7 3" xfId="27186"/>
    <cellStyle name="Note 2 8 8" xfId="27187"/>
    <cellStyle name="Note 2 8 8 2" xfId="27188"/>
    <cellStyle name="Note 2 8 8 3" xfId="27189"/>
    <cellStyle name="Note 2 8 9" xfId="27190"/>
    <cellStyle name="Note 2 8 9 2" xfId="27191"/>
    <cellStyle name="Note 2 8 9 3" xfId="27192"/>
    <cellStyle name="Note 2 9" xfId="27193"/>
    <cellStyle name="Note 2 9 2" xfId="27194"/>
    <cellStyle name="Note 2 9 2 2" xfId="27195"/>
    <cellStyle name="Note 2 9 2 3" xfId="27196"/>
    <cellStyle name="Note 2 9 3" xfId="27197"/>
    <cellStyle name="Note 2 9 4" xfId="27198"/>
    <cellStyle name="Note 20" xfId="27199"/>
    <cellStyle name="Note 20 2" xfId="27200"/>
    <cellStyle name="Note 20 3" xfId="27201"/>
    <cellStyle name="Note 20 3 2" xfId="27202"/>
    <cellStyle name="Note 20 3 3" xfId="27203"/>
    <cellStyle name="Note 20 3 4" xfId="27204"/>
    <cellStyle name="Note 20 3 5" xfId="27205"/>
    <cellStyle name="Note 21" xfId="27206"/>
    <cellStyle name="Note 21 2" xfId="27207"/>
    <cellStyle name="Note 21 3" xfId="27208"/>
    <cellStyle name="Note 21 3 2" xfId="27209"/>
    <cellStyle name="Note 21 3 3" xfId="27210"/>
    <cellStyle name="Note 21 3 4" xfId="27211"/>
    <cellStyle name="Note 21 3 5" xfId="27212"/>
    <cellStyle name="Note 22" xfId="27213"/>
    <cellStyle name="Note 22 2" xfId="27214"/>
    <cellStyle name="Note 22 3" xfId="27215"/>
    <cellStyle name="Note 22 3 2" xfId="27216"/>
    <cellStyle name="Note 22 3 3" xfId="27217"/>
    <cellStyle name="Note 22 3 4" xfId="27218"/>
    <cellStyle name="Note 22 3 5" xfId="27219"/>
    <cellStyle name="Note 23" xfId="27220"/>
    <cellStyle name="Note 23 2" xfId="27221"/>
    <cellStyle name="Note 23 3" xfId="27222"/>
    <cellStyle name="Note 23 3 2" xfId="27223"/>
    <cellStyle name="Note 23 3 3" xfId="27224"/>
    <cellStyle name="Note 23 3 4" xfId="27225"/>
    <cellStyle name="Note 23 3 5" xfId="27226"/>
    <cellStyle name="Note 24" xfId="27227"/>
    <cellStyle name="Note 24 2" xfId="27228"/>
    <cellStyle name="Note 24 3" xfId="27229"/>
    <cellStyle name="Note 24 3 2" xfId="27230"/>
    <cellStyle name="Note 24 3 3" xfId="27231"/>
    <cellStyle name="Note 24 3 4" xfId="27232"/>
    <cellStyle name="Note 24 3 5" xfId="27233"/>
    <cellStyle name="Note 25" xfId="27234"/>
    <cellStyle name="Note 25 2" xfId="27235"/>
    <cellStyle name="Note 25 3" xfId="27236"/>
    <cellStyle name="Note 25 3 2" xfId="27237"/>
    <cellStyle name="Note 25 3 3" xfId="27238"/>
    <cellStyle name="Note 25 3 4" xfId="27239"/>
    <cellStyle name="Note 25 3 5" xfId="27240"/>
    <cellStyle name="Note 26" xfId="27241"/>
    <cellStyle name="Note 26 2" xfId="27242"/>
    <cellStyle name="Note 26 3" xfId="27243"/>
    <cellStyle name="Note 26 3 2" xfId="27244"/>
    <cellStyle name="Note 26 3 3" xfId="27245"/>
    <cellStyle name="Note 26 3 4" xfId="27246"/>
    <cellStyle name="Note 26 3 5" xfId="27247"/>
    <cellStyle name="Note 27" xfId="27248"/>
    <cellStyle name="Note 27 2" xfId="27249"/>
    <cellStyle name="Note 27 3" xfId="27250"/>
    <cellStyle name="Note 27 3 2" xfId="27251"/>
    <cellStyle name="Note 27 3 3" xfId="27252"/>
    <cellStyle name="Note 27 3 4" xfId="27253"/>
    <cellStyle name="Note 27 3 5" xfId="27254"/>
    <cellStyle name="Note 28" xfId="27255"/>
    <cellStyle name="Note 28 2" xfId="27256"/>
    <cellStyle name="Note 28 3" xfId="27257"/>
    <cellStyle name="Note 28 3 2" xfId="27258"/>
    <cellStyle name="Note 28 3 3" xfId="27259"/>
    <cellStyle name="Note 28 3 4" xfId="27260"/>
    <cellStyle name="Note 28 3 5" xfId="27261"/>
    <cellStyle name="Note 29" xfId="27262"/>
    <cellStyle name="Note 29 2" xfId="27263"/>
    <cellStyle name="Note 29 3" xfId="27264"/>
    <cellStyle name="Note 29 3 2" xfId="27265"/>
    <cellStyle name="Note 29 3 3" xfId="27266"/>
    <cellStyle name="Note 29 3 4" xfId="27267"/>
    <cellStyle name="Note 29 3 5" xfId="27268"/>
    <cellStyle name="Note 3" xfId="27269"/>
    <cellStyle name="Note 3 10" xfId="27270"/>
    <cellStyle name="Note 3 10 2" xfId="27271"/>
    <cellStyle name="Note 3 10 3" xfId="27272"/>
    <cellStyle name="Note 3 11" xfId="27273"/>
    <cellStyle name="Note 3 11 2" xfId="27274"/>
    <cellStyle name="Note 3 11 3" xfId="27275"/>
    <cellStyle name="Note 3 12" xfId="27276"/>
    <cellStyle name="Note 3 12 2" xfId="27277"/>
    <cellStyle name="Note 3 12 3" xfId="27278"/>
    <cellStyle name="Note 3 13" xfId="27279"/>
    <cellStyle name="Note 3 13 2" xfId="27280"/>
    <cellStyle name="Note 3 13 3" xfId="27281"/>
    <cellStyle name="Note 3 14" xfId="27282"/>
    <cellStyle name="Note 3 14 2" xfId="27283"/>
    <cellStyle name="Note 3 14 3" xfId="27284"/>
    <cellStyle name="Note 3 15" xfId="27285"/>
    <cellStyle name="Note 3 15 2" xfId="27286"/>
    <cellStyle name="Note 3 15 3" xfId="27287"/>
    <cellStyle name="Note 3 16" xfId="27288"/>
    <cellStyle name="Note 3 16 2" xfId="27289"/>
    <cellStyle name="Note 3 16 3" xfId="27290"/>
    <cellStyle name="Note 3 17" xfId="27291"/>
    <cellStyle name="Note 3 17 2" xfId="27292"/>
    <cellStyle name="Note 3 17 3" xfId="27293"/>
    <cellStyle name="Note 3 18" xfId="27294"/>
    <cellStyle name="Note 3 18 2" xfId="27295"/>
    <cellStyle name="Note 3 19" xfId="27296"/>
    <cellStyle name="Note 3 19 2" xfId="27297"/>
    <cellStyle name="Note 3 2" xfId="27298"/>
    <cellStyle name="Note 3 2 10" xfId="27299"/>
    <cellStyle name="Note 3 2 10 2" xfId="27300"/>
    <cellStyle name="Note 3 2 11" xfId="27301"/>
    <cellStyle name="Note 3 2 11 2" xfId="27302"/>
    <cellStyle name="Note 3 2 12" xfId="27303"/>
    <cellStyle name="Note 3 2 12 2" xfId="27304"/>
    <cellStyle name="Note 3 2 13" xfId="27305"/>
    <cellStyle name="Note 3 2 14" xfId="27306"/>
    <cellStyle name="Note 3 2 2" xfId="27307"/>
    <cellStyle name="Note 3 2 2 2" xfId="27308"/>
    <cellStyle name="Note 3 2 3" xfId="27309"/>
    <cellStyle name="Note 3 2 3 2" xfId="27310"/>
    <cellStyle name="Note 3 2 4" xfId="27311"/>
    <cellStyle name="Note 3 2 4 2" xfId="27312"/>
    <cellStyle name="Note 3 2 5" xfId="27313"/>
    <cellStyle name="Note 3 2 5 2" xfId="27314"/>
    <cellStyle name="Note 3 2 6" xfId="27315"/>
    <cellStyle name="Note 3 2 6 2" xfId="27316"/>
    <cellStyle name="Note 3 2 7" xfId="27317"/>
    <cellStyle name="Note 3 2 7 2" xfId="27318"/>
    <cellStyle name="Note 3 2 8" xfId="27319"/>
    <cellStyle name="Note 3 2 8 2" xfId="27320"/>
    <cellStyle name="Note 3 2 9" xfId="27321"/>
    <cellStyle name="Note 3 2 9 2" xfId="27322"/>
    <cellStyle name="Note 3 20" xfId="27323"/>
    <cellStyle name="Note 3 20 2" xfId="27324"/>
    <cellStyle name="Note 3 21" xfId="27325"/>
    <cellStyle name="Note 3 21 2" xfId="27326"/>
    <cellStyle name="Note 3 22" xfId="27327"/>
    <cellStyle name="Note 3 22 2" xfId="27328"/>
    <cellStyle name="Note 3 23" xfId="27329"/>
    <cellStyle name="Note 3 23 2" xfId="27330"/>
    <cellStyle name="Note 3 24" xfId="27331"/>
    <cellStyle name="Note 3 24 2" xfId="27332"/>
    <cellStyle name="Note 3 25" xfId="27333"/>
    <cellStyle name="Note 3 25 2" xfId="27334"/>
    <cellStyle name="Note 3 26" xfId="27335"/>
    <cellStyle name="Note 3 26 2" xfId="27336"/>
    <cellStyle name="Note 3 27" xfId="27337"/>
    <cellStyle name="Note 3 27 2" xfId="27338"/>
    <cellStyle name="Note 3 28" xfId="27339"/>
    <cellStyle name="Note 3 28 2" xfId="27340"/>
    <cellStyle name="Note 3 29" xfId="27341"/>
    <cellStyle name="Note 3 3" xfId="27342"/>
    <cellStyle name="Note 3 3 10" xfId="27343"/>
    <cellStyle name="Note 3 3 10 2" xfId="27344"/>
    <cellStyle name="Note 3 3 11" xfId="27345"/>
    <cellStyle name="Note 3 3 11 2" xfId="27346"/>
    <cellStyle name="Note 3 3 12" xfId="27347"/>
    <cellStyle name="Note 3 3 12 2" xfId="27348"/>
    <cellStyle name="Note 3 3 13" xfId="27349"/>
    <cellStyle name="Note 3 3 14" xfId="27350"/>
    <cellStyle name="Note 3 3 2" xfId="27351"/>
    <cellStyle name="Note 3 3 2 2" xfId="27352"/>
    <cellStyle name="Note 3 3 3" xfId="27353"/>
    <cellStyle name="Note 3 3 3 2" xfId="27354"/>
    <cellStyle name="Note 3 3 4" xfId="27355"/>
    <cellStyle name="Note 3 3 4 2" xfId="27356"/>
    <cellStyle name="Note 3 3 5" xfId="27357"/>
    <cellStyle name="Note 3 3 5 2" xfId="27358"/>
    <cellStyle name="Note 3 3 6" xfId="27359"/>
    <cellStyle name="Note 3 3 6 2" xfId="27360"/>
    <cellStyle name="Note 3 3 7" xfId="27361"/>
    <cellStyle name="Note 3 3 7 2" xfId="27362"/>
    <cellStyle name="Note 3 3 8" xfId="27363"/>
    <cellStyle name="Note 3 3 8 2" xfId="27364"/>
    <cellStyle name="Note 3 3 9" xfId="27365"/>
    <cellStyle name="Note 3 3 9 2" xfId="27366"/>
    <cellStyle name="Note 3 30" xfId="27367"/>
    <cellStyle name="Note 3 4" xfId="27368"/>
    <cellStyle name="Note 3 4 10" xfId="27369"/>
    <cellStyle name="Note 3 4 10 2" xfId="27370"/>
    <cellStyle name="Note 3 4 11" xfId="27371"/>
    <cellStyle name="Note 3 4 11 2" xfId="27372"/>
    <cellStyle name="Note 3 4 12" xfId="27373"/>
    <cellStyle name="Note 3 4 12 2" xfId="27374"/>
    <cellStyle name="Note 3 4 13" xfId="27375"/>
    <cellStyle name="Note 3 4 14" xfId="27376"/>
    <cellStyle name="Note 3 4 2" xfId="27377"/>
    <cellStyle name="Note 3 4 2 2" xfId="27378"/>
    <cellStyle name="Note 3 4 3" xfId="27379"/>
    <cellStyle name="Note 3 4 3 2" xfId="27380"/>
    <cellStyle name="Note 3 4 4" xfId="27381"/>
    <cellStyle name="Note 3 4 4 2" xfId="27382"/>
    <cellStyle name="Note 3 4 5" xfId="27383"/>
    <cellStyle name="Note 3 4 5 2" xfId="27384"/>
    <cellStyle name="Note 3 4 6" xfId="27385"/>
    <cellStyle name="Note 3 4 6 2" xfId="27386"/>
    <cellStyle name="Note 3 4 7" xfId="27387"/>
    <cellStyle name="Note 3 4 7 2" xfId="27388"/>
    <cellStyle name="Note 3 4 8" xfId="27389"/>
    <cellStyle name="Note 3 4 8 2" xfId="27390"/>
    <cellStyle name="Note 3 4 9" xfId="27391"/>
    <cellStyle name="Note 3 4 9 2" xfId="27392"/>
    <cellStyle name="Note 3 5" xfId="27393"/>
    <cellStyle name="Note 3 5 10" xfId="27394"/>
    <cellStyle name="Note 3 5 10 2" xfId="27395"/>
    <cellStyle name="Note 3 5 11" xfId="27396"/>
    <cellStyle name="Note 3 5 11 2" xfId="27397"/>
    <cellStyle name="Note 3 5 12" xfId="27398"/>
    <cellStyle name="Note 3 5 12 2" xfId="27399"/>
    <cellStyle name="Note 3 5 13" xfId="27400"/>
    <cellStyle name="Note 3 5 14" xfId="27401"/>
    <cellStyle name="Note 3 5 2" xfId="27402"/>
    <cellStyle name="Note 3 5 2 2" xfId="27403"/>
    <cellStyle name="Note 3 5 3" xfId="27404"/>
    <cellStyle name="Note 3 5 3 2" xfId="27405"/>
    <cellStyle name="Note 3 5 4" xfId="27406"/>
    <cellStyle name="Note 3 5 4 2" xfId="27407"/>
    <cellStyle name="Note 3 5 5" xfId="27408"/>
    <cellStyle name="Note 3 5 5 2" xfId="27409"/>
    <cellStyle name="Note 3 5 6" xfId="27410"/>
    <cellStyle name="Note 3 5 6 2" xfId="27411"/>
    <cellStyle name="Note 3 5 7" xfId="27412"/>
    <cellStyle name="Note 3 5 7 2" xfId="27413"/>
    <cellStyle name="Note 3 5 8" xfId="27414"/>
    <cellStyle name="Note 3 5 8 2" xfId="27415"/>
    <cellStyle name="Note 3 5 9" xfId="27416"/>
    <cellStyle name="Note 3 5 9 2" xfId="27417"/>
    <cellStyle name="Note 3 6" xfId="27418"/>
    <cellStyle name="Note 3 6 10" xfId="27419"/>
    <cellStyle name="Note 3 6 10 2" xfId="27420"/>
    <cellStyle name="Note 3 6 11" xfId="27421"/>
    <cellStyle name="Note 3 6 11 2" xfId="27422"/>
    <cellStyle name="Note 3 6 12" xfId="27423"/>
    <cellStyle name="Note 3 6 12 2" xfId="27424"/>
    <cellStyle name="Note 3 6 13" xfId="27425"/>
    <cellStyle name="Note 3 6 14" xfId="27426"/>
    <cellStyle name="Note 3 6 2" xfId="27427"/>
    <cellStyle name="Note 3 6 2 2" xfId="27428"/>
    <cellStyle name="Note 3 6 3" xfId="27429"/>
    <cellStyle name="Note 3 6 3 2" xfId="27430"/>
    <cellStyle name="Note 3 6 4" xfId="27431"/>
    <cellStyle name="Note 3 6 4 2" xfId="27432"/>
    <cellStyle name="Note 3 6 5" xfId="27433"/>
    <cellStyle name="Note 3 6 5 2" xfId="27434"/>
    <cellStyle name="Note 3 6 6" xfId="27435"/>
    <cellStyle name="Note 3 6 6 2" xfId="27436"/>
    <cellStyle name="Note 3 6 7" xfId="27437"/>
    <cellStyle name="Note 3 6 7 2" xfId="27438"/>
    <cellStyle name="Note 3 6 8" xfId="27439"/>
    <cellStyle name="Note 3 6 8 2" xfId="27440"/>
    <cellStyle name="Note 3 6 9" xfId="27441"/>
    <cellStyle name="Note 3 6 9 2" xfId="27442"/>
    <cellStyle name="Note 3 7" xfId="27443"/>
    <cellStyle name="Note 3 7 10" xfId="27444"/>
    <cellStyle name="Note 3 7 10 2" xfId="27445"/>
    <cellStyle name="Note 3 7 11" xfId="27446"/>
    <cellStyle name="Note 3 7 11 2" xfId="27447"/>
    <cellStyle name="Note 3 7 12" xfId="27448"/>
    <cellStyle name="Note 3 7 12 2" xfId="27449"/>
    <cellStyle name="Note 3 7 13" xfId="27450"/>
    <cellStyle name="Note 3 7 14" xfId="27451"/>
    <cellStyle name="Note 3 7 2" xfId="27452"/>
    <cellStyle name="Note 3 7 2 2" xfId="27453"/>
    <cellStyle name="Note 3 7 3" xfId="27454"/>
    <cellStyle name="Note 3 7 3 2" xfId="27455"/>
    <cellStyle name="Note 3 7 4" xfId="27456"/>
    <cellStyle name="Note 3 7 4 2" xfId="27457"/>
    <cellStyle name="Note 3 7 5" xfId="27458"/>
    <cellStyle name="Note 3 7 5 2" xfId="27459"/>
    <cellStyle name="Note 3 7 6" xfId="27460"/>
    <cellStyle name="Note 3 7 6 2" xfId="27461"/>
    <cellStyle name="Note 3 7 7" xfId="27462"/>
    <cellStyle name="Note 3 7 7 2" xfId="27463"/>
    <cellStyle name="Note 3 7 8" xfId="27464"/>
    <cellStyle name="Note 3 7 8 2" xfId="27465"/>
    <cellStyle name="Note 3 7 9" xfId="27466"/>
    <cellStyle name="Note 3 7 9 2" xfId="27467"/>
    <cellStyle name="Note 3 8" xfId="27468"/>
    <cellStyle name="Note 3 8 2" xfId="27469"/>
    <cellStyle name="Note 3 8 3" xfId="27470"/>
    <cellStyle name="Note 3 9" xfId="27471"/>
    <cellStyle name="Note 3 9 2" xfId="27472"/>
    <cellStyle name="Note 3 9 3" xfId="27473"/>
    <cellStyle name="Note 30" xfId="27474"/>
    <cellStyle name="Note 30 2" xfId="27475"/>
    <cellStyle name="Note 30 3" xfId="27476"/>
    <cellStyle name="Note 30 3 2" xfId="27477"/>
    <cellStyle name="Note 30 3 3" xfId="27478"/>
    <cellStyle name="Note 30 3 4" xfId="27479"/>
    <cellStyle name="Note 30 3 5" xfId="27480"/>
    <cellStyle name="Note 31" xfId="27481"/>
    <cellStyle name="Note 31 2" xfId="27482"/>
    <cellStyle name="Note 31 3" xfId="27483"/>
    <cellStyle name="Note 31 3 2" xfId="27484"/>
    <cellStyle name="Note 31 3 3" xfId="27485"/>
    <cellStyle name="Note 31 3 4" xfId="27486"/>
    <cellStyle name="Note 31 3 5" xfId="27487"/>
    <cellStyle name="Note 32" xfId="27488"/>
    <cellStyle name="Note 32 2" xfId="27489"/>
    <cellStyle name="Note 32 3" xfId="27490"/>
    <cellStyle name="Note 32 3 2" xfId="27491"/>
    <cellStyle name="Note 32 3 3" xfId="27492"/>
    <cellStyle name="Note 32 3 4" xfId="27493"/>
    <cellStyle name="Note 32 3 5" xfId="27494"/>
    <cellStyle name="Note 33" xfId="27495"/>
    <cellStyle name="Note 33 2" xfId="27496"/>
    <cellStyle name="Note 33 3" xfId="27497"/>
    <cellStyle name="Note 33 3 2" xfId="27498"/>
    <cellStyle name="Note 33 3 3" xfId="27499"/>
    <cellStyle name="Note 33 3 4" xfId="27500"/>
    <cellStyle name="Note 33 3 5" xfId="27501"/>
    <cellStyle name="Note 34" xfId="27502"/>
    <cellStyle name="Note 34 2" xfId="27503"/>
    <cellStyle name="Note 34 3" xfId="27504"/>
    <cellStyle name="Note 34 3 2" xfId="27505"/>
    <cellStyle name="Note 34 3 3" xfId="27506"/>
    <cellStyle name="Note 34 3 4" xfId="27507"/>
    <cellStyle name="Note 34 3 5" xfId="27508"/>
    <cellStyle name="Note 35" xfId="27509"/>
    <cellStyle name="Note 35 2" xfId="27510"/>
    <cellStyle name="Note 35 3" xfId="27511"/>
    <cellStyle name="Note 35 3 2" xfId="27512"/>
    <cellStyle name="Note 35 3 3" xfId="27513"/>
    <cellStyle name="Note 35 3 4" xfId="27514"/>
    <cellStyle name="Note 35 3 5" xfId="27515"/>
    <cellStyle name="Note 36" xfId="27516"/>
    <cellStyle name="Note 36 2" xfId="27517"/>
    <cellStyle name="Note 36 3" xfId="27518"/>
    <cellStyle name="Note 36 3 2" xfId="27519"/>
    <cellStyle name="Note 36 3 3" xfId="27520"/>
    <cellStyle name="Note 36 3 4" xfId="27521"/>
    <cellStyle name="Note 36 3 5" xfId="27522"/>
    <cellStyle name="Note 37" xfId="27523"/>
    <cellStyle name="Note 37 2" xfId="27524"/>
    <cellStyle name="Note 37 3" xfId="27525"/>
    <cellStyle name="Note 37 3 2" xfId="27526"/>
    <cellStyle name="Note 37 3 3" xfId="27527"/>
    <cellStyle name="Note 37 3 4" xfId="27528"/>
    <cellStyle name="Note 37 3 5" xfId="27529"/>
    <cellStyle name="Note 38" xfId="27530"/>
    <cellStyle name="Note 38 2" xfId="27531"/>
    <cellStyle name="Note 38 3" xfId="27532"/>
    <cellStyle name="Note 38 3 2" xfId="27533"/>
    <cellStyle name="Note 38 3 3" xfId="27534"/>
    <cellStyle name="Note 38 3 4" xfId="27535"/>
    <cellStyle name="Note 38 3 5" xfId="27536"/>
    <cellStyle name="Note 39" xfId="27537"/>
    <cellStyle name="Note 39 2" xfId="27538"/>
    <cellStyle name="Note 39 3" xfId="27539"/>
    <cellStyle name="Note 39 3 2" xfId="27540"/>
    <cellStyle name="Note 39 3 3" xfId="27541"/>
    <cellStyle name="Note 39 3 4" xfId="27542"/>
    <cellStyle name="Note 39 3 5" xfId="27543"/>
    <cellStyle name="Note 4" xfId="27544"/>
    <cellStyle name="Note 4 10" xfId="27545"/>
    <cellStyle name="Note 4 10 2" xfId="27546"/>
    <cellStyle name="Note 4 10 3" xfId="27547"/>
    <cellStyle name="Note 4 11" xfId="27548"/>
    <cellStyle name="Note 4 11 2" xfId="27549"/>
    <cellStyle name="Note 4 11 3" xfId="27550"/>
    <cellStyle name="Note 4 12" xfId="27551"/>
    <cellStyle name="Note 4 12 2" xfId="27552"/>
    <cellStyle name="Note 4 12 3" xfId="27553"/>
    <cellStyle name="Note 4 13" xfId="27554"/>
    <cellStyle name="Note 4 13 2" xfId="27555"/>
    <cellStyle name="Note 4 13 3" xfId="27556"/>
    <cellStyle name="Note 4 14" xfId="27557"/>
    <cellStyle name="Note 4 14 2" xfId="27558"/>
    <cellStyle name="Note 4 14 3" xfId="27559"/>
    <cellStyle name="Note 4 15" xfId="27560"/>
    <cellStyle name="Note 4 15 2" xfId="27561"/>
    <cellStyle name="Note 4 15 3" xfId="27562"/>
    <cellStyle name="Note 4 16" xfId="27563"/>
    <cellStyle name="Note 4 16 2" xfId="27564"/>
    <cellStyle name="Note 4 16 3" xfId="27565"/>
    <cellStyle name="Note 4 17" xfId="27566"/>
    <cellStyle name="Note 4 17 2" xfId="27567"/>
    <cellStyle name="Note 4 17 3" xfId="27568"/>
    <cellStyle name="Note 4 18" xfId="27569"/>
    <cellStyle name="Note 4 18 2" xfId="27570"/>
    <cellStyle name="Note 4 19" xfId="27571"/>
    <cellStyle name="Note 4 19 2" xfId="27572"/>
    <cellStyle name="Note 4 2" xfId="27573"/>
    <cellStyle name="Note 4 2 10" xfId="27574"/>
    <cellStyle name="Note 4 2 10 2" xfId="27575"/>
    <cellStyle name="Note 4 2 11" xfId="27576"/>
    <cellStyle name="Note 4 2 11 2" xfId="27577"/>
    <cellStyle name="Note 4 2 12" xfId="27578"/>
    <cellStyle name="Note 4 2 12 2" xfId="27579"/>
    <cellStyle name="Note 4 2 13" xfId="27580"/>
    <cellStyle name="Note 4 2 14" xfId="27581"/>
    <cellStyle name="Note 4 2 2" xfId="27582"/>
    <cellStyle name="Note 4 2 2 2" xfId="27583"/>
    <cellStyle name="Note 4 2 3" xfId="27584"/>
    <cellStyle name="Note 4 2 3 2" xfId="27585"/>
    <cellStyle name="Note 4 2 4" xfId="27586"/>
    <cellStyle name="Note 4 2 4 2" xfId="27587"/>
    <cellStyle name="Note 4 2 5" xfId="27588"/>
    <cellStyle name="Note 4 2 5 2" xfId="27589"/>
    <cellStyle name="Note 4 2 6" xfId="27590"/>
    <cellStyle name="Note 4 2 6 2" xfId="27591"/>
    <cellStyle name="Note 4 2 7" xfId="27592"/>
    <cellStyle name="Note 4 2 7 2" xfId="27593"/>
    <cellStyle name="Note 4 2 8" xfId="27594"/>
    <cellStyle name="Note 4 2 8 2" xfId="27595"/>
    <cellStyle name="Note 4 2 9" xfId="27596"/>
    <cellStyle name="Note 4 2 9 2" xfId="27597"/>
    <cellStyle name="Note 4 20" xfId="27598"/>
    <cellStyle name="Note 4 20 2" xfId="27599"/>
    <cellStyle name="Note 4 21" xfId="27600"/>
    <cellStyle name="Note 4 21 2" xfId="27601"/>
    <cellStyle name="Note 4 22" xfId="27602"/>
    <cellStyle name="Note 4 22 2" xfId="27603"/>
    <cellStyle name="Note 4 23" xfId="27604"/>
    <cellStyle name="Note 4 23 2" xfId="27605"/>
    <cellStyle name="Note 4 24" xfId="27606"/>
    <cellStyle name="Note 4 24 2" xfId="27607"/>
    <cellStyle name="Note 4 25" xfId="27608"/>
    <cellStyle name="Note 4 25 2" xfId="27609"/>
    <cellStyle name="Note 4 26" xfId="27610"/>
    <cellStyle name="Note 4 26 2" xfId="27611"/>
    <cellStyle name="Note 4 27" xfId="27612"/>
    <cellStyle name="Note 4 27 2" xfId="27613"/>
    <cellStyle name="Note 4 28" xfId="27614"/>
    <cellStyle name="Note 4 28 2" xfId="27615"/>
    <cellStyle name="Note 4 29" xfId="27616"/>
    <cellStyle name="Note 4 3" xfId="27617"/>
    <cellStyle name="Note 4 3 10" xfId="27618"/>
    <cellStyle name="Note 4 3 10 2" xfId="27619"/>
    <cellStyle name="Note 4 3 11" xfId="27620"/>
    <cellStyle name="Note 4 3 11 2" xfId="27621"/>
    <cellStyle name="Note 4 3 12" xfId="27622"/>
    <cellStyle name="Note 4 3 12 2" xfId="27623"/>
    <cellStyle name="Note 4 3 13" xfId="27624"/>
    <cellStyle name="Note 4 3 14" xfId="27625"/>
    <cellStyle name="Note 4 3 2" xfId="27626"/>
    <cellStyle name="Note 4 3 2 2" xfId="27627"/>
    <cellStyle name="Note 4 3 3" xfId="27628"/>
    <cellStyle name="Note 4 3 3 2" xfId="27629"/>
    <cellStyle name="Note 4 3 4" xfId="27630"/>
    <cellStyle name="Note 4 3 4 2" xfId="27631"/>
    <cellStyle name="Note 4 3 5" xfId="27632"/>
    <cellStyle name="Note 4 3 5 2" xfId="27633"/>
    <cellStyle name="Note 4 3 6" xfId="27634"/>
    <cellStyle name="Note 4 3 6 2" xfId="27635"/>
    <cellStyle name="Note 4 3 7" xfId="27636"/>
    <cellStyle name="Note 4 3 7 2" xfId="27637"/>
    <cellStyle name="Note 4 3 8" xfId="27638"/>
    <cellStyle name="Note 4 3 8 2" xfId="27639"/>
    <cellStyle name="Note 4 3 9" xfId="27640"/>
    <cellStyle name="Note 4 3 9 2" xfId="27641"/>
    <cellStyle name="Note 4 30" xfId="27642"/>
    <cellStyle name="Note 4 4" xfId="27643"/>
    <cellStyle name="Note 4 4 10" xfId="27644"/>
    <cellStyle name="Note 4 4 10 2" xfId="27645"/>
    <cellStyle name="Note 4 4 11" xfId="27646"/>
    <cellStyle name="Note 4 4 11 2" xfId="27647"/>
    <cellStyle name="Note 4 4 12" xfId="27648"/>
    <cellStyle name="Note 4 4 12 2" xfId="27649"/>
    <cellStyle name="Note 4 4 13" xfId="27650"/>
    <cellStyle name="Note 4 4 14" xfId="27651"/>
    <cellStyle name="Note 4 4 2" xfId="27652"/>
    <cellStyle name="Note 4 4 2 2" xfId="27653"/>
    <cellStyle name="Note 4 4 3" xfId="27654"/>
    <cellStyle name="Note 4 4 3 2" xfId="27655"/>
    <cellStyle name="Note 4 4 4" xfId="27656"/>
    <cellStyle name="Note 4 4 4 2" xfId="27657"/>
    <cellStyle name="Note 4 4 5" xfId="27658"/>
    <cellStyle name="Note 4 4 5 2" xfId="27659"/>
    <cellStyle name="Note 4 4 6" xfId="27660"/>
    <cellStyle name="Note 4 4 6 2" xfId="27661"/>
    <cellStyle name="Note 4 4 7" xfId="27662"/>
    <cellStyle name="Note 4 4 7 2" xfId="27663"/>
    <cellStyle name="Note 4 4 8" xfId="27664"/>
    <cellStyle name="Note 4 4 8 2" xfId="27665"/>
    <cellStyle name="Note 4 4 9" xfId="27666"/>
    <cellStyle name="Note 4 4 9 2" xfId="27667"/>
    <cellStyle name="Note 4 5" xfId="27668"/>
    <cellStyle name="Note 4 5 10" xfId="27669"/>
    <cellStyle name="Note 4 5 10 2" xfId="27670"/>
    <cellStyle name="Note 4 5 11" xfId="27671"/>
    <cellStyle name="Note 4 5 11 2" xfId="27672"/>
    <cellStyle name="Note 4 5 12" xfId="27673"/>
    <cellStyle name="Note 4 5 12 2" xfId="27674"/>
    <cellStyle name="Note 4 5 13" xfId="27675"/>
    <cellStyle name="Note 4 5 14" xfId="27676"/>
    <cellStyle name="Note 4 5 2" xfId="27677"/>
    <cellStyle name="Note 4 5 2 2" xfId="27678"/>
    <cellStyle name="Note 4 5 3" xfId="27679"/>
    <cellStyle name="Note 4 5 3 2" xfId="27680"/>
    <cellStyle name="Note 4 5 4" xfId="27681"/>
    <cellStyle name="Note 4 5 4 2" xfId="27682"/>
    <cellStyle name="Note 4 5 5" xfId="27683"/>
    <cellStyle name="Note 4 5 5 2" xfId="27684"/>
    <cellStyle name="Note 4 5 6" xfId="27685"/>
    <cellStyle name="Note 4 5 6 2" xfId="27686"/>
    <cellStyle name="Note 4 5 7" xfId="27687"/>
    <cellStyle name="Note 4 5 7 2" xfId="27688"/>
    <cellStyle name="Note 4 5 8" xfId="27689"/>
    <cellStyle name="Note 4 5 8 2" xfId="27690"/>
    <cellStyle name="Note 4 5 9" xfId="27691"/>
    <cellStyle name="Note 4 5 9 2" xfId="27692"/>
    <cellStyle name="Note 4 6" xfId="27693"/>
    <cellStyle name="Note 4 6 10" xfId="27694"/>
    <cellStyle name="Note 4 6 10 2" xfId="27695"/>
    <cellStyle name="Note 4 6 11" xfId="27696"/>
    <cellStyle name="Note 4 6 11 2" xfId="27697"/>
    <cellStyle name="Note 4 6 12" xfId="27698"/>
    <cellStyle name="Note 4 6 12 2" xfId="27699"/>
    <cellStyle name="Note 4 6 13" xfId="27700"/>
    <cellStyle name="Note 4 6 14" xfId="27701"/>
    <cellStyle name="Note 4 6 2" xfId="27702"/>
    <cellStyle name="Note 4 6 2 2" xfId="27703"/>
    <cellStyle name="Note 4 6 3" xfId="27704"/>
    <cellStyle name="Note 4 6 3 2" xfId="27705"/>
    <cellStyle name="Note 4 6 4" xfId="27706"/>
    <cellStyle name="Note 4 6 4 2" xfId="27707"/>
    <cellStyle name="Note 4 6 5" xfId="27708"/>
    <cellStyle name="Note 4 6 5 2" xfId="27709"/>
    <cellStyle name="Note 4 6 6" xfId="27710"/>
    <cellStyle name="Note 4 6 6 2" xfId="27711"/>
    <cellStyle name="Note 4 6 7" xfId="27712"/>
    <cellStyle name="Note 4 6 7 2" xfId="27713"/>
    <cellStyle name="Note 4 6 8" xfId="27714"/>
    <cellStyle name="Note 4 6 8 2" xfId="27715"/>
    <cellStyle name="Note 4 6 9" xfId="27716"/>
    <cellStyle name="Note 4 6 9 2" xfId="27717"/>
    <cellStyle name="Note 4 7" xfId="27718"/>
    <cellStyle name="Note 4 7 10" xfId="27719"/>
    <cellStyle name="Note 4 7 10 2" xfId="27720"/>
    <cellStyle name="Note 4 7 11" xfId="27721"/>
    <cellStyle name="Note 4 7 11 2" xfId="27722"/>
    <cellStyle name="Note 4 7 12" xfId="27723"/>
    <cellStyle name="Note 4 7 12 2" xfId="27724"/>
    <cellStyle name="Note 4 7 13" xfId="27725"/>
    <cellStyle name="Note 4 7 14" xfId="27726"/>
    <cellStyle name="Note 4 7 2" xfId="27727"/>
    <cellStyle name="Note 4 7 2 2" xfId="27728"/>
    <cellStyle name="Note 4 7 3" xfId="27729"/>
    <cellStyle name="Note 4 7 3 2" xfId="27730"/>
    <cellStyle name="Note 4 7 4" xfId="27731"/>
    <cellStyle name="Note 4 7 4 2" xfId="27732"/>
    <cellStyle name="Note 4 7 5" xfId="27733"/>
    <cellStyle name="Note 4 7 5 2" xfId="27734"/>
    <cellStyle name="Note 4 7 6" xfId="27735"/>
    <cellStyle name="Note 4 7 6 2" xfId="27736"/>
    <cellStyle name="Note 4 7 7" xfId="27737"/>
    <cellStyle name="Note 4 7 7 2" xfId="27738"/>
    <cellStyle name="Note 4 7 8" xfId="27739"/>
    <cellStyle name="Note 4 7 8 2" xfId="27740"/>
    <cellStyle name="Note 4 7 9" xfId="27741"/>
    <cellStyle name="Note 4 7 9 2" xfId="27742"/>
    <cellStyle name="Note 4 8" xfId="27743"/>
    <cellStyle name="Note 4 8 2" xfId="27744"/>
    <cellStyle name="Note 4 8 3" xfId="27745"/>
    <cellStyle name="Note 4 9" xfId="27746"/>
    <cellStyle name="Note 4 9 2" xfId="27747"/>
    <cellStyle name="Note 4 9 3" xfId="27748"/>
    <cellStyle name="Note 40" xfId="27749"/>
    <cellStyle name="Note 40 2" xfId="27750"/>
    <cellStyle name="Note 40 3" xfId="27751"/>
    <cellStyle name="Note 40 3 2" xfId="27752"/>
    <cellStyle name="Note 40 3 3" xfId="27753"/>
    <cellStyle name="Note 40 3 4" xfId="27754"/>
    <cellStyle name="Note 40 3 5" xfId="27755"/>
    <cellStyle name="Note 41" xfId="27756"/>
    <cellStyle name="Note 42" xfId="27757"/>
    <cellStyle name="Note 43" xfId="27758"/>
    <cellStyle name="Note 44" xfId="27759"/>
    <cellStyle name="Note 45" xfId="27760"/>
    <cellStyle name="Note 46" xfId="27761"/>
    <cellStyle name="Note 47" xfId="27762"/>
    <cellStyle name="Note 48" xfId="27763"/>
    <cellStyle name="Note 49" xfId="27764"/>
    <cellStyle name="Note 5" xfId="27765"/>
    <cellStyle name="Note 5 2" xfId="27766"/>
    <cellStyle name="Note 5 3" xfId="27767"/>
    <cellStyle name="Note 50" xfId="27768"/>
    <cellStyle name="Note 51" xfId="27769"/>
    <cellStyle name="Note 52" xfId="27770"/>
    <cellStyle name="Note 53" xfId="27771"/>
    <cellStyle name="Note 54" xfId="27772"/>
    <cellStyle name="Note 55" xfId="27773"/>
    <cellStyle name="Note 56" xfId="27774"/>
    <cellStyle name="Note 56 2" xfId="27775"/>
    <cellStyle name="Note 56 3" xfId="27776"/>
    <cellStyle name="Note 56 4" xfId="27777"/>
    <cellStyle name="Note 56 5" xfId="27778"/>
    <cellStyle name="Note 57" xfId="27779"/>
    <cellStyle name="Note 6" xfId="27780"/>
    <cellStyle name="Note 6 2" xfId="27781"/>
    <cellStyle name="Note 6 3" xfId="27782"/>
    <cellStyle name="Note 7" xfId="27783"/>
    <cellStyle name="Note 7 2" xfId="27784"/>
    <cellStyle name="Note 7 3" xfId="27785"/>
    <cellStyle name="Note 8" xfId="27786"/>
    <cellStyle name="Note 8 2" xfId="27787"/>
    <cellStyle name="Note 8 3" xfId="27788"/>
    <cellStyle name="Note 9" xfId="27789"/>
    <cellStyle name="Note 9 2" xfId="27790"/>
    <cellStyle name="Note 9 3" xfId="27791"/>
    <cellStyle name="Output" xfId="27792" builtinId="21" customBuiltin="1"/>
    <cellStyle name="Output 10" xfId="27793"/>
    <cellStyle name="Output 10 2" xfId="27794"/>
    <cellStyle name="Output 11" xfId="27795"/>
    <cellStyle name="Output 11 2" xfId="27796"/>
    <cellStyle name="Output 12" xfId="27797"/>
    <cellStyle name="Output 12 2" xfId="27798"/>
    <cellStyle name="Output 13" xfId="27799"/>
    <cellStyle name="Output 13 2" xfId="27800"/>
    <cellStyle name="Output 14" xfId="27801"/>
    <cellStyle name="Output 14 2" xfId="27802"/>
    <cellStyle name="Output 15" xfId="27803"/>
    <cellStyle name="Output 15 2" xfId="27804"/>
    <cellStyle name="Output 16" xfId="27805"/>
    <cellStyle name="Output 16 2" xfId="27806"/>
    <cellStyle name="Output 17" xfId="27807"/>
    <cellStyle name="Output 17 2" xfId="27808"/>
    <cellStyle name="Output 18" xfId="27809"/>
    <cellStyle name="Output 18 2" xfId="27810"/>
    <cellStyle name="Output 19" xfId="27811"/>
    <cellStyle name="Output 19 2" xfId="27812"/>
    <cellStyle name="Output 2" xfId="27813"/>
    <cellStyle name="Output 2 10" xfId="27814"/>
    <cellStyle name="Output 2 10 2" xfId="27815"/>
    <cellStyle name="Output 2 10 3" xfId="27816"/>
    <cellStyle name="Output 2 11" xfId="27817"/>
    <cellStyle name="Output 2 11 2" xfId="27818"/>
    <cellStyle name="Output 2 11 3" xfId="27819"/>
    <cellStyle name="Output 2 12" xfId="27820"/>
    <cellStyle name="Output 2 12 2" xfId="27821"/>
    <cellStyle name="Output 2 12 3" xfId="27822"/>
    <cellStyle name="Output 2 13" xfId="27823"/>
    <cellStyle name="Output 2 13 2" xfId="27824"/>
    <cellStyle name="Output 2 13 3" xfId="27825"/>
    <cellStyle name="Output 2 14" xfId="27826"/>
    <cellStyle name="Output 2 14 2" xfId="27827"/>
    <cellStyle name="Output 2 14 3" xfId="27828"/>
    <cellStyle name="Output 2 15" xfId="27829"/>
    <cellStyle name="Output 2 15 2" xfId="27830"/>
    <cellStyle name="Output 2 15 3" xfId="27831"/>
    <cellStyle name="Output 2 16" xfId="27832"/>
    <cellStyle name="Output 2 16 2" xfId="27833"/>
    <cellStyle name="Output 2 16 3" xfId="27834"/>
    <cellStyle name="Output 2 17" xfId="27835"/>
    <cellStyle name="Output 2 17 2" xfId="27836"/>
    <cellStyle name="Output 2 17 3" xfId="27837"/>
    <cellStyle name="Output 2 18" xfId="27838"/>
    <cellStyle name="Output 2 18 2" xfId="27839"/>
    <cellStyle name="Output 2 18 3" xfId="27840"/>
    <cellStyle name="Output 2 19" xfId="27841"/>
    <cellStyle name="Output 2 19 2" xfId="27842"/>
    <cellStyle name="Output 2 19 3" xfId="27843"/>
    <cellStyle name="Output 2 2" xfId="27844"/>
    <cellStyle name="Output 2 2 10" xfId="27845"/>
    <cellStyle name="Output 2 2 10 2" xfId="27846"/>
    <cellStyle name="Output 2 2 11" xfId="27847"/>
    <cellStyle name="Output 2 2 11 2" xfId="27848"/>
    <cellStyle name="Output 2 2 12" xfId="27849"/>
    <cellStyle name="Output 2 2 12 2" xfId="27850"/>
    <cellStyle name="Output 2 2 13" xfId="27851"/>
    <cellStyle name="Output 2 2 14" xfId="27852"/>
    <cellStyle name="Output 2 2 2" xfId="27853"/>
    <cellStyle name="Output 2 2 2 2" xfId="27854"/>
    <cellStyle name="Output 2 2 3" xfId="27855"/>
    <cellStyle name="Output 2 2 3 2" xfId="27856"/>
    <cellStyle name="Output 2 2 4" xfId="27857"/>
    <cellStyle name="Output 2 2 4 2" xfId="27858"/>
    <cellStyle name="Output 2 2 5" xfId="27859"/>
    <cellStyle name="Output 2 2 5 2" xfId="27860"/>
    <cellStyle name="Output 2 2 6" xfId="27861"/>
    <cellStyle name="Output 2 2 6 2" xfId="27862"/>
    <cellStyle name="Output 2 2 7" xfId="27863"/>
    <cellStyle name="Output 2 2 7 2" xfId="27864"/>
    <cellStyle name="Output 2 2 8" xfId="27865"/>
    <cellStyle name="Output 2 2 8 2" xfId="27866"/>
    <cellStyle name="Output 2 2 9" xfId="27867"/>
    <cellStyle name="Output 2 2 9 2" xfId="27868"/>
    <cellStyle name="Output 2 20" xfId="27869"/>
    <cellStyle name="Output 2 20 2" xfId="27870"/>
    <cellStyle name="Output 2 20 3" xfId="27871"/>
    <cellStyle name="Output 2 21" xfId="27872"/>
    <cellStyle name="Output 2 21 2" xfId="27873"/>
    <cellStyle name="Output 2 21 3" xfId="27874"/>
    <cellStyle name="Output 2 22" xfId="27875"/>
    <cellStyle name="Output 2 22 2" xfId="27876"/>
    <cellStyle name="Output 2 23" xfId="27877"/>
    <cellStyle name="Output 2 23 2" xfId="27878"/>
    <cellStyle name="Output 2 24" xfId="27879"/>
    <cellStyle name="Output 2 24 2" xfId="27880"/>
    <cellStyle name="Output 2 25" xfId="27881"/>
    <cellStyle name="Output 2 25 2" xfId="27882"/>
    <cellStyle name="Output 2 26" xfId="27883"/>
    <cellStyle name="Output 2 26 2" xfId="27884"/>
    <cellStyle name="Output 2 27" xfId="27885"/>
    <cellStyle name="Output 2 27 2" xfId="27886"/>
    <cellStyle name="Output 2 28" xfId="27887"/>
    <cellStyle name="Output 2 28 2" xfId="27888"/>
    <cellStyle name="Output 2 29" xfId="27889"/>
    <cellStyle name="Output 2 29 2" xfId="27890"/>
    <cellStyle name="Output 2 3" xfId="27891"/>
    <cellStyle name="Output 2 3 10" xfId="27892"/>
    <cellStyle name="Output 2 3 10 2" xfId="27893"/>
    <cellStyle name="Output 2 3 11" xfId="27894"/>
    <cellStyle name="Output 2 3 11 2" xfId="27895"/>
    <cellStyle name="Output 2 3 12" xfId="27896"/>
    <cellStyle name="Output 2 3 12 2" xfId="27897"/>
    <cellStyle name="Output 2 3 13" xfId="27898"/>
    <cellStyle name="Output 2 3 14" xfId="27899"/>
    <cellStyle name="Output 2 3 2" xfId="27900"/>
    <cellStyle name="Output 2 3 2 2" xfId="27901"/>
    <cellStyle name="Output 2 3 3" xfId="27902"/>
    <cellStyle name="Output 2 3 3 2" xfId="27903"/>
    <cellStyle name="Output 2 3 4" xfId="27904"/>
    <cellStyle name="Output 2 3 4 2" xfId="27905"/>
    <cellStyle name="Output 2 3 5" xfId="27906"/>
    <cellStyle name="Output 2 3 5 2" xfId="27907"/>
    <cellStyle name="Output 2 3 6" xfId="27908"/>
    <cellStyle name="Output 2 3 6 2" xfId="27909"/>
    <cellStyle name="Output 2 3 7" xfId="27910"/>
    <cellStyle name="Output 2 3 7 2" xfId="27911"/>
    <cellStyle name="Output 2 3 8" xfId="27912"/>
    <cellStyle name="Output 2 3 8 2" xfId="27913"/>
    <cellStyle name="Output 2 3 9" xfId="27914"/>
    <cellStyle name="Output 2 3 9 2" xfId="27915"/>
    <cellStyle name="Output 2 30" xfId="27916"/>
    <cellStyle name="Output 2 30 2" xfId="27917"/>
    <cellStyle name="Output 2 31" xfId="27918"/>
    <cellStyle name="Output 2 31 2" xfId="27919"/>
    <cellStyle name="Output 2 32" xfId="27920"/>
    <cellStyle name="Output 2 32 2" xfId="27921"/>
    <cellStyle name="Output 2 33" xfId="27922"/>
    <cellStyle name="Output 2 34" xfId="27923"/>
    <cellStyle name="Output 2 35" xfId="27924"/>
    <cellStyle name="Output 2 4" xfId="27925"/>
    <cellStyle name="Output 2 4 10" xfId="27926"/>
    <cellStyle name="Output 2 4 10 2" xfId="27927"/>
    <cellStyle name="Output 2 4 11" xfId="27928"/>
    <cellStyle name="Output 2 4 11 2" xfId="27929"/>
    <cellStyle name="Output 2 4 12" xfId="27930"/>
    <cellStyle name="Output 2 4 12 2" xfId="27931"/>
    <cellStyle name="Output 2 4 13" xfId="27932"/>
    <cellStyle name="Output 2 4 14" xfId="27933"/>
    <cellStyle name="Output 2 4 2" xfId="27934"/>
    <cellStyle name="Output 2 4 2 2" xfId="27935"/>
    <cellStyle name="Output 2 4 3" xfId="27936"/>
    <cellStyle name="Output 2 4 3 2" xfId="27937"/>
    <cellStyle name="Output 2 4 4" xfId="27938"/>
    <cellStyle name="Output 2 4 4 2" xfId="27939"/>
    <cellStyle name="Output 2 4 5" xfId="27940"/>
    <cellStyle name="Output 2 4 5 2" xfId="27941"/>
    <cellStyle name="Output 2 4 6" xfId="27942"/>
    <cellStyle name="Output 2 4 6 2" xfId="27943"/>
    <cellStyle name="Output 2 4 7" xfId="27944"/>
    <cellStyle name="Output 2 4 7 2" xfId="27945"/>
    <cellStyle name="Output 2 4 8" xfId="27946"/>
    <cellStyle name="Output 2 4 8 2" xfId="27947"/>
    <cellStyle name="Output 2 4 9" xfId="27948"/>
    <cellStyle name="Output 2 4 9 2" xfId="27949"/>
    <cellStyle name="Output 2 5" xfId="27950"/>
    <cellStyle name="Output 2 5 10" xfId="27951"/>
    <cellStyle name="Output 2 5 10 2" xfId="27952"/>
    <cellStyle name="Output 2 5 11" xfId="27953"/>
    <cellStyle name="Output 2 5 11 2" xfId="27954"/>
    <cellStyle name="Output 2 5 12" xfId="27955"/>
    <cellStyle name="Output 2 5 12 2" xfId="27956"/>
    <cellStyle name="Output 2 5 13" xfId="27957"/>
    <cellStyle name="Output 2 5 14" xfId="27958"/>
    <cellStyle name="Output 2 5 2" xfId="27959"/>
    <cellStyle name="Output 2 5 2 2" xfId="27960"/>
    <cellStyle name="Output 2 5 3" xfId="27961"/>
    <cellStyle name="Output 2 5 3 2" xfId="27962"/>
    <cellStyle name="Output 2 5 4" xfId="27963"/>
    <cellStyle name="Output 2 5 4 2" xfId="27964"/>
    <cellStyle name="Output 2 5 5" xfId="27965"/>
    <cellStyle name="Output 2 5 5 2" xfId="27966"/>
    <cellStyle name="Output 2 5 6" xfId="27967"/>
    <cellStyle name="Output 2 5 6 2" xfId="27968"/>
    <cellStyle name="Output 2 5 7" xfId="27969"/>
    <cellStyle name="Output 2 5 7 2" xfId="27970"/>
    <cellStyle name="Output 2 5 8" xfId="27971"/>
    <cellStyle name="Output 2 5 8 2" xfId="27972"/>
    <cellStyle name="Output 2 5 9" xfId="27973"/>
    <cellStyle name="Output 2 5 9 2" xfId="27974"/>
    <cellStyle name="Output 2 6" xfId="27975"/>
    <cellStyle name="Output 2 6 10" xfId="27976"/>
    <cellStyle name="Output 2 6 10 2" xfId="27977"/>
    <cellStyle name="Output 2 6 11" xfId="27978"/>
    <cellStyle name="Output 2 6 11 2" xfId="27979"/>
    <cellStyle name="Output 2 6 12" xfId="27980"/>
    <cellStyle name="Output 2 6 12 2" xfId="27981"/>
    <cellStyle name="Output 2 6 13" xfId="27982"/>
    <cellStyle name="Output 2 6 14" xfId="27983"/>
    <cellStyle name="Output 2 6 2" xfId="27984"/>
    <cellStyle name="Output 2 6 2 2" xfId="27985"/>
    <cellStyle name="Output 2 6 3" xfId="27986"/>
    <cellStyle name="Output 2 6 3 2" xfId="27987"/>
    <cellStyle name="Output 2 6 4" xfId="27988"/>
    <cellStyle name="Output 2 6 4 2" xfId="27989"/>
    <cellStyle name="Output 2 6 5" xfId="27990"/>
    <cellStyle name="Output 2 6 5 2" xfId="27991"/>
    <cellStyle name="Output 2 6 6" xfId="27992"/>
    <cellStyle name="Output 2 6 6 2" xfId="27993"/>
    <cellStyle name="Output 2 6 7" xfId="27994"/>
    <cellStyle name="Output 2 6 7 2" xfId="27995"/>
    <cellStyle name="Output 2 6 8" xfId="27996"/>
    <cellStyle name="Output 2 6 8 2" xfId="27997"/>
    <cellStyle name="Output 2 6 9" xfId="27998"/>
    <cellStyle name="Output 2 6 9 2" xfId="27999"/>
    <cellStyle name="Output 2 7" xfId="28000"/>
    <cellStyle name="Output 2 7 10" xfId="28001"/>
    <cellStyle name="Output 2 7 10 2" xfId="28002"/>
    <cellStyle name="Output 2 7 11" xfId="28003"/>
    <cellStyle name="Output 2 7 11 2" xfId="28004"/>
    <cellStyle name="Output 2 7 12" xfId="28005"/>
    <cellStyle name="Output 2 7 12 2" xfId="28006"/>
    <cellStyle name="Output 2 7 13" xfId="28007"/>
    <cellStyle name="Output 2 7 14" xfId="28008"/>
    <cellStyle name="Output 2 7 2" xfId="28009"/>
    <cellStyle name="Output 2 7 2 2" xfId="28010"/>
    <cellStyle name="Output 2 7 3" xfId="28011"/>
    <cellStyle name="Output 2 7 3 2" xfId="28012"/>
    <cellStyle name="Output 2 7 4" xfId="28013"/>
    <cellStyle name="Output 2 7 4 2" xfId="28014"/>
    <cellStyle name="Output 2 7 5" xfId="28015"/>
    <cellStyle name="Output 2 7 5 2" xfId="28016"/>
    <cellStyle name="Output 2 7 6" xfId="28017"/>
    <cellStyle name="Output 2 7 6 2" xfId="28018"/>
    <cellStyle name="Output 2 7 7" xfId="28019"/>
    <cellStyle name="Output 2 7 7 2" xfId="28020"/>
    <cellStyle name="Output 2 7 8" xfId="28021"/>
    <cellStyle name="Output 2 7 8 2" xfId="28022"/>
    <cellStyle name="Output 2 7 9" xfId="28023"/>
    <cellStyle name="Output 2 7 9 2" xfId="28024"/>
    <cellStyle name="Output 2 8" xfId="28025"/>
    <cellStyle name="Output 2 8 10" xfId="28026"/>
    <cellStyle name="Output 2 8 10 2" xfId="28027"/>
    <cellStyle name="Output 2 8 10 3" xfId="28028"/>
    <cellStyle name="Output 2 8 11" xfId="28029"/>
    <cellStyle name="Output 2 8 11 2" xfId="28030"/>
    <cellStyle name="Output 2 8 11 3" xfId="28031"/>
    <cellStyle name="Output 2 8 12" xfId="28032"/>
    <cellStyle name="Output 2 8 13" xfId="28033"/>
    <cellStyle name="Output 2 8 2" xfId="28034"/>
    <cellStyle name="Output 2 8 2 2" xfId="28035"/>
    <cellStyle name="Output 2 8 2 2 2" xfId="28036"/>
    <cellStyle name="Output 2 8 2 2 3" xfId="28037"/>
    <cellStyle name="Output 2 8 2 3" xfId="28038"/>
    <cellStyle name="Output 2 8 2 3 2" xfId="28039"/>
    <cellStyle name="Output 2 8 2 3 3" xfId="28040"/>
    <cellStyle name="Output 2 8 2 4" xfId="28041"/>
    <cellStyle name="Output 2 8 2 4 2" xfId="28042"/>
    <cellStyle name="Output 2 8 2 4 3" xfId="28043"/>
    <cellStyle name="Output 2 8 2 5" xfId="28044"/>
    <cellStyle name="Output 2 8 2 5 2" xfId="28045"/>
    <cellStyle name="Output 2 8 2 5 3" xfId="28046"/>
    <cellStyle name="Output 2 8 2 6" xfId="28047"/>
    <cellStyle name="Output 2 8 2 7" xfId="28048"/>
    <cellStyle name="Output 2 8 3" xfId="28049"/>
    <cellStyle name="Output 2 8 3 2" xfId="28050"/>
    <cellStyle name="Output 2 8 3 2 2" xfId="28051"/>
    <cellStyle name="Output 2 8 3 2 3" xfId="28052"/>
    <cellStyle name="Output 2 8 3 3" xfId="28053"/>
    <cellStyle name="Output 2 8 3 3 2" xfId="28054"/>
    <cellStyle name="Output 2 8 3 3 3" xfId="28055"/>
    <cellStyle name="Output 2 8 3 4" xfId="28056"/>
    <cellStyle name="Output 2 8 3 4 2" xfId="28057"/>
    <cellStyle name="Output 2 8 3 4 3" xfId="28058"/>
    <cellStyle name="Output 2 8 3 5" xfId="28059"/>
    <cellStyle name="Output 2 8 3 5 2" xfId="28060"/>
    <cellStyle name="Output 2 8 3 5 3" xfId="28061"/>
    <cellStyle name="Output 2 8 3 6" xfId="28062"/>
    <cellStyle name="Output 2 8 3 7" xfId="28063"/>
    <cellStyle name="Output 2 8 4" xfId="28064"/>
    <cellStyle name="Output 2 8 4 2" xfId="28065"/>
    <cellStyle name="Output 2 8 4 3" xfId="28066"/>
    <cellStyle name="Output 2 8 5" xfId="28067"/>
    <cellStyle name="Output 2 8 5 2" xfId="28068"/>
    <cellStyle name="Output 2 8 5 3" xfId="28069"/>
    <cellStyle name="Output 2 8 6" xfId="28070"/>
    <cellStyle name="Output 2 8 6 2" xfId="28071"/>
    <cellStyle name="Output 2 8 6 3" xfId="28072"/>
    <cellStyle name="Output 2 8 7" xfId="28073"/>
    <cellStyle name="Output 2 8 7 2" xfId="28074"/>
    <cellStyle name="Output 2 8 7 3" xfId="28075"/>
    <cellStyle name="Output 2 8 8" xfId="28076"/>
    <cellStyle name="Output 2 8 8 2" xfId="28077"/>
    <cellStyle name="Output 2 8 8 3" xfId="28078"/>
    <cellStyle name="Output 2 8 9" xfId="28079"/>
    <cellStyle name="Output 2 8 9 2" xfId="28080"/>
    <cellStyle name="Output 2 8 9 3" xfId="28081"/>
    <cellStyle name="Output 2 9" xfId="28082"/>
    <cellStyle name="Output 2 9 2" xfId="28083"/>
    <cellStyle name="Output 2 9 2 2" xfId="28084"/>
    <cellStyle name="Output 2 9 2 3" xfId="28085"/>
    <cellStyle name="Output 2 9 3" xfId="28086"/>
    <cellStyle name="Output 2 9 4" xfId="28087"/>
    <cellStyle name="Output 20" xfId="28088"/>
    <cellStyle name="Output 20 2" xfId="28089"/>
    <cellStyle name="Output 21" xfId="28090"/>
    <cellStyle name="Output 21 2" xfId="28091"/>
    <cellStyle name="Output 22" xfId="28092"/>
    <cellStyle name="Output 22 2" xfId="28093"/>
    <cellStyle name="Output 23" xfId="28094"/>
    <cellStyle name="Output 23 2" xfId="28095"/>
    <cellStyle name="Output 24" xfId="28096"/>
    <cellStyle name="Output 24 2" xfId="28097"/>
    <cellStyle name="Output 25" xfId="28098"/>
    <cellStyle name="Output 25 2" xfId="28099"/>
    <cellStyle name="Output 26" xfId="28100"/>
    <cellStyle name="Output 26 2" xfId="28101"/>
    <cellStyle name="Output 27" xfId="28102"/>
    <cellStyle name="Output 27 2" xfId="28103"/>
    <cellStyle name="Output 28" xfId="28104"/>
    <cellStyle name="Output 28 2" xfId="28105"/>
    <cellStyle name="Output 29" xfId="28106"/>
    <cellStyle name="Output 29 2" xfId="28107"/>
    <cellStyle name="Output 3" xfId="28108"/>
    <cellStyle name="Output 3 10" xfId="28109"/>
    <cellStyle name="Output 3 10 2" xfId="28110"/>
    <cellStyle name="Output 3 10 3" xfId="28111"/>
    <cellStyle name="Output 3 11" xfId="28112"/>
    <cellStyle name="Output 3 11 2" xfId="28113"/>
    <cellStyle name="Output 3 11 3" xfId="28114"/>
    <cellStyle name="Output 3 12" xfId="28115"/>
    <cellStyle name="Output 3 12 2" xfId="28116"/>
    <cellStyle name="Output 3 12 3" xfId="28117"/>
    <cellStyle name="Output 3 13" xfId="28118"/>
    <cellStyle name="Output 3 13 2" xfId="28119"/>
    <cellStyle name="Output 3 13 3" xfId="28120"/>
    <cellStyle name="Output 3 14" xfId="28121"/>
    <cellStyle name="Output 3 14 2" xfId="28122"/>
    <cellStyle name="Output 3 14 3" xfId="28123"/>
    <cellStyle name="Output 3 15" xfId="28124"/>
    <cellStyle name="Output 3 15 2" xfId="28125"/>
    <cellStyle name="Output 3 15 3" xfId="28126"/>
    <cellStyle name="Output 3 16" xfId="28127"/>
    <cellStyle name="Output 3 16 2" xfId="28128"/>
    <cellStyle name="Output 3 16 3" xfId="28129"/>
    <cellStyle name="Output 3 17" xfId="28130"/>
    <cellStyle name="Output 3 17 2" xfId="28131"/>
    <cellStyle name="Output 3 17 3" xfId="28132"/>
    <cellStyle name="Output 3 18" xfId="28133"/>
    <cellStyle name="Output 3 18 2" xfId="28134"/>
    <cellStyle name="Output 3 19" xfId="28135"/>
    <cellStyle name="Output 3 19 2" xfId="28136"/>
    <cellStyle name="Output 3 2" xfId="28137"/>
    <cellStyle name="Output 3 2 10" xfId="28138"/>
    <cellStyle name="Output 3 2 10 2" xfId="28139"/>
    <cellStyle name="Output 3 2 11" xfId="28140"/>
    <cellStyle name="Output 3 2 11 2" xfId="28141"/>
    <cellStyle name="Output 3 2 12" xfId="28142"/>
    <cellStyle name="Output 3 2 12 2" xfId="28143"/>
    <cellStyle name="Output 3 2 13" xfId="28144"/>
    <cellStyle name="Output 3 2 14" xfId="28145"/>
    <cellStyle name="Output 3 2 2" xfId="28146"/>
    <cellStyle name="Output 3 2 2 2" xfId="28147"/>
    <cellStyle name="Output 3 2 3" xfId="28148"/>
    <cellStyle name="Output 3 2 3 2" xfId="28149"/>
    <cellStyle name="Output 3 2 4" xfId="28150"/>
    <cellStyle name="Output 3 2 4 2" xfId="28151"/>
    <cellStyle name="Output 3 2 5" xfId="28152"/>
    <cellStyle name="Output 3 2 5 2" xfId="28153"/>
    <cellStyle name="Output 3 2 6" xfId="28154"/>
    <cellStyle name="Output 3 2 6 2" xfId="28155"/>
    <cellStyle name="Output 3 2 7" xfId="28156"/>
    <cellStyle name="Output 3 2 7 2" xfId="28157"/>
    <cellStyle name="Output 3 2 8" xfId="28158"/>
    <cellStyle name="Output 3 2 8 2" xfId="28159"/>
    <cellStyle name="Output 3 2 9" xfId="28160"/>
    <cellStyle name="Output 3 2 9 2" xfId="28161"/>
    <cellStyle name="Output 3 20" xfId="28162"/>
    <cellStyle name="Output 3 20 2" xfId="28163"/>
    <cellStyle name="Output 3 21" xfId="28164"/>
    <cellStyle name="Output 3 21 2" xfId="28165"/>
    <cellStyle name="Output 3 22" xfId="28166"/>
    <cellStyle name="Output 3 22 2" xfId="28167"/>
    <cellStyle name="Output 3 23" xfId="28168"/>
    <cellStyle name="Output 3 23 2" xfId="28169"/>
    <cellStyle name="Output 3 24" xfId="28170"/>
    <cellStyle name="Output 3 24 2" xfId="28171"/>
    <cellStyle name="Output 3 25" xfId="28172"/>
    <cellStyle name="Output 3 25 2" xfId="28173"/>
    <cellStyle name="Output 3 26" xfId="28174"/>
    <cellStyle name="Output 3 26 2" xfId="28175"/>
    <cellStyle name="Output 3 27" xfId="28176"/>
    <cellStyle name="Output 3 27 2" xfId="28177"/>
    <cellStyle name="Output 3 28" xfId="28178"/>
    <cellStyle name="Output 3 28 2" xfId="28179"/>
    <cellStyle name="Output 3 29" xfId="28180"/>
    <cellStyle name="Output 3 3" xfId="28181"/>
    <cellStyle name="Output 3 3 10" xfId="28182"/>
    <cellStyle name="Output 3 3 10 2" xfId="28183"/>
    <cellStyle name="Output 3 3 11" xfId="28184"/>
    <cellStyle name="Output 3 3 11 2" xfId="28185"/>
    <cellStyle name="Output 3 3 12" xfId="28186"/>
    <cellStyle name="Output 3 3 12 2" xfId="28187"/>
    <cellStyle name="Output 3 3 13" xfId="28188"/>
    <cellStyle name="Output 3 3 14" xfId="28189"/>
    <cellStyle name="Output 3 3 2" xfId="28190"/>
    <cellStyle name="Output 3 3 2 2" xfId="28191"/>
    <cellStyle name="Output 3 3 3" xfId="28192"/>
    <cellStyle name="Output 3 3 3 2" xfId="28193"/>
    <cellStyle name="Output 3 3 4" xfId="28194"/>
    <cellStyle name="Output 3 3 4 2" xfId="28195"/>
    <cellStyle name="Output 3 3 5" xfId="28196"/>
    <cellStyle name="Output 3 3 5 2" xfId="28197"/>
    <cellStyle name="Output 3 3 6" xfId="28198"/>
    <cellStyle name="Output 3 3 6 2" xfId="28199"/>
    <cellStyle name="Output 3 3 7" xfId="28200"/>
    <cellStyle name="Output 3 3 7 2" xfId="28201"/>
    <cellStyle name="Output 3 3 8" xfId="28202"/>
    <cellStyle name="Output 3 3 8 2" xfId="28203"/>
    <cellStyle name="Output 3 3 9" xfId="28204"/>
    <cellStyle name="Output 3 3 9 2" xfId="28205"/>
    <cellStyle name="Output 3 30" xfId="28206"/>
    <cellStyle name="Output 3 4" xfId="28207"/>
    <cellStyle name="Output 3 4 10" xfId="28208"/>
    <cellStyle name="Output 3 4 10 2" xfId="28209"/>
    <cellStyle name="Output 3 4 11" xfId="28210"/>
    <cellStyle name="Output 3 4 11 2" xfId="28211"/>
    <cellStyle name="Output 3 4 12" xfId="28212"/>
    <cellStyle name="Output 3 4 12 2" xfId="28213"/>
    <cellStyle name="Output 3 4 13" xfId="28214"/>
    <cellStyle name="Output 3 4 14" xfId="28215"/>
    <cellStyle name="Output 3 4 2" xfId="28216"/>
    <cellStyle name="Output 3 4 2 2" xfId="28217"/>
    <cellStyle name="Output 3 4 3" xfId="28218"/>
    <cellStyle name="Output 3 4 3 2" xfId="28219"/>
    <cellStyle name="Output 3 4 4" xfId="28220"/>
    <cellStyle name="Output 3 4 4 2" xfId="28221"/>
    <cellStyle name="Output 3 4 5" xfId="28222"/>
    <cellStyle name="Output 3 4 5 2" xfId="28223"/>
    <cellStyle name="Output 3 4 6" xfId="28224"/>
    <cellStyle name="Output 3 4 6 2" xfId="28225"/>
    <cellStyle name="Output 3 4 7" xfId="28226"/>
    <cellStyle name="Output 3 4 7 2" xfId="28227"/>
    <cellStyle name="Output 3 4 8" xfId="28228"/>
    <cellStyle name="Output 3 4 8 2" xfId="28229"/>
    <cellStyle name="Output 3 4 9" xfId="28230"/>
    <cellStyle name="Output 3 4 9 2" xfId="28231"/>
    <cellStyle name="Output 3 5" xfId="28232"/>
    <cellStyle name="Output 3 5 10" xfId="28233"/>
    <cellStyle name="Output 3 5 10 2" xfId="28234"/>
    <cellStyle name="Output 3 5 11" xfId="28235"/>
    <cellStyle name="Output 3 5 11 2" xfId="28236"/>
    <cellStyle name="Output 3 5 12" xfId="28237"/>
    <cellStyle name="Output 3 5 12 2" xfId="28238"/>
    <cellStyle name="Output 3 5 13" xfId="28239"/>
    <cellStyle name="Output 3 5 14" xfId="28240"/>
    <cellStyle name="Output 3 5 2" xfId="28241"/>
    <cellStyle name="Output 3 5 2 2" xfId="28242"/>
    <cellStyle name="Output 3 5 3" xfId="28243"/>
    <cellStyle name="Output 3 5 3 2" xfId="28244"/>
    <cellStyle name="Output 3 5 4" xfId="28245"/>
    <cellStyle name="Output 3 5 4 2" xfId="28246"/>
    <cellStyle name="Output 3 5 5" xfId="28247"/>
    <cellStyle name="Output 3 5 5 2" xfId="28248"/>
    <cellStyle name="Output 3 5 6" xfId="28249"/>
    <cellStyle name="Output 3 5 6 2" xfId="28250"/>
    <cellStyle name="Output 3 5 7" xfId="28251"/>
    <cellStyle name="Output 3 5 7 2" xfId="28252"/>
    <cellStyle name="Output 3 5 8" xfId="28253"/>
    <cellStyle name="Output 3 5 8 2" xfId="28254"/>
    <cellStyle name="Output 3 5 9" xfId="28255"/>
    <cellStyle name="Output 3 5 9 2" xfId="28256"/>
    <cellStyle name="Output 3 6" xfId="28257"/>
    <cellStyle name="Output 3 6 10" xfId="28258"/>
    <cellStyle name="Output 3 6 10 2" xfId="28259"/>
    <cellStyle name="Output 3 6 11" xfId="28260"/>
    <cellStyle name="Output 3 6 11 2" xfId="28261"/>
    <cellStyle name="Output 3 6 12" xfId="28262"/>
    <cellStyle name="Output 3 6 12 2" xfId="28263"/>
    <cellStyle name="Output 3 6 13" xfId="28264"/>
    <cellStyle name="Output 3 6 14" xfId="28265"/>
    <cellStyle name="Output 3 6 2" xfId="28266"/>
    <cellStyle name="Output 3 6 2 2" xfId="28267"/>
    <cellStyle name="Output 3 6 3" xfId="28268"/>
    <cellStyle name="Output 3 6 3 2" xfId="28269"/>
    <cellStyle name="Output 3 6 4" xfId="28270"/>
    <cellStyle name="Output 3 6 4 2" xfId="28271"/>
    <cellStyle name="Output 3 6 5" xfId="28272"/>
    <cellStyle name="Output 3 6 5 2" xfId="28273"/>
    <cellStyle name="Output 3 6 6" xfId="28274"/>
    <cellStyle name="Output 3 6 6 2" xfId="28275"/>
    <cellStyle name="Output 3 6 7" xfId="28276"/>
    <cellStyle name="Output 3 6 7 2" xfId="28277"/>
    <cellStyle name="Output 3 6 8" xfId="28278"/>
    <cellStyle name="Output 3 6 8 2" xfId="28279"/>
    <cellStyle name="Output 3 6 9" xfId="28280"/>
    <cellStyle name="Output 3 6 9 2" xfId="28281"/>
    <cellStyle name="Output 3 7" xfId="28282"/>
    <cellStyle name="Output 3 7 10" xfId="28283"/>
    <cellStyle name="Output 3 7 10 2" xfId="28284"/>
    <cellStyle name="Output 3 7 11" xfId="28285"/>
    <cellStyle name="Output 3 7 11 2" xfId="28286"/>
    <cellStyle name="Output 3 7 12" xfId="28287"/>
    <cellStyle name="Output 3 7 12 2" xfId="28288"/>
    <cellStyle name="Output 3 7 13" xfId="28289"/>
    <cellStyle name="Output 3 7 14" xfId="28290"/>
    <cellStyle name="Output 3 7 2" xfId="28291"/>
    <cellStyle name="Output 3 7 2 2" xfId="28292"/>
    <cellStyle name="Output 3 7 3" xfId="28293"/>
    <cellStyle name="Output 3 7 3 2" xfId="28294"/>
    <cellStyle name="Output 3 7 4" xfId="28295"/>
    <cellStyle name="Output 3 7 4 2" xfId="28296"/>
    <cellStyle name="Output 3 7 5" xfId="28297"/>
    <cellStyle name="Output 3 7 5 2" xfId="28298"/>
    <cellStyle name="Output 3 7 6" xfId="28299"/>
    <cellStyle name="Output 3 7 6 2" xfId="28300"/>
    <cellStyle name="Output 3 7 7" xfId="28301"/>
    <cellStyle name="Output 3 7 7 2" xfId="28302"/>
    <cellStyle name="Output 3 7 8" xfId="28303"/>
    <cellStyle name="Output 3 7 8 2" xfId="28304"/>
    <cellStyle name="Output 3 7 9" xfId="28305"/>
    <cellStyle name="Output 3 7 9 2" xfId="28306"/>
    <cellStyle name="Output 3 8" xfId="28307"/>
    <cellStyle name="Output 3 8 2" xfId="28308"/>
    <cellStyle name="Output 3 8 3" xfId="28309"/>
    <cellStyle name="Output 3 9" xfId="28310"/>
    <cellStyle name="Output 3 9 2" xfId="28311"/>
    <cellStyle name="Output 3 9 3" xfId="28312"/>
    <cellStyle name="Output 30" xfId="28313"/>
    <cellStyle name="Output 30 2" xfId="28314"/>
    <cellStyle name="Output 31" xfId="28315"/>
    <cellStyle name="Output 31 2" xfId="28316"/>
    <cellStyle name="Output 32" xfId="28317"/>
    <cellStyle name="Output 32 2" xfId="28318"/>
    <cellStyle name="Output 33" xfId="28319"/>
    <cellStyle name="Output 33 2" xfId="28320"/>
    <cellStyle name="Output 34" xfId="28321"/>
    <cellStyle name="Output 34 2" xfId="28322"/>
    <cellStyle name="Output 35" xfId="28323"/>
    <cellStyle name="Output 35 2" xfId="28324"/>
    <cellStyle name="Output 36" xfId="28325"/>
    <cellStyle name="Output 36 2" xfId="28326"/>
    <cellStyle name="Output 37" xfId="28327"/>
    <cellStyle name="Output 37 2" xfId="28328"/>
    <cellStyle name="Output 38" xfId="28329"/>
    <cellStyle name="Output 38 2" xfId="28330"/>
    <cellStyle name="Output 39" xfId="28331"/>
    <cellStyle name="Output 39 2" xfId="28332"/>
    <cellStyle name="Output 4" xfId="28333"/>
    <cellStyle name="Output 4 10" xfId="28334"/>
    <cellStyle name="Output 4 10 2" xfId="28335"/>
    <cellStyle name="Output 4 10 3" xfId="28336"/>
    <cellStyle name="Output 4 11" xfId="28337"/>
    <cellStyle name="Output 4 11 2" xfId="28338"/>
    <cellStyle name="Output 4 11 3" xfId="28339"/>
    <cellStyle name="Output 4 12" xfId="28340"/>
    <cellStyle name="Output 4 12 2" xfId="28341"/>
    <cellStyle name="Output 4 12 3" xfId="28342"/>
    <cellStyle name="Output 4 13" xfId="28343"/>
    <cellStyle name="Output 4 13 2" xfId="28344"/>
    <cellStyle name="Output 4 13 3" xfId="28345"/>
    <cellStyle name="Output 4 14" xfId="28346"/>
    <cellStyle name="Output 4 14 2" xfId="28347"/>
    <cellStyle name="Output 4 14 3" xfId="28348"/>
    <cellStyle name="Output 4 15" xfId="28349"/>
    <cellStyle name="Output 4 15 2" xfId="28350"/>
    <cellStyle name="Output 4 15 3" xfId="28351"/>
    <cellStyle name="Output 4 16" xfId="28352"/>
    <cellStyle name="Output 4 16 2" xfId="28353"/>
    <cellStyle name="Output 4 16 3" xfId="28354"/>
    <cellStyle name="Output 4 17" xfId="28355"/>
    <cellStyle name="Output 4 17 2" xfId="28356"/>
    <cellStyle name="Output 4 17 3" xfId="28357"/>
    <cellStyle name="Output 4 18" xfId="28358"/>
    <cellStyle name="Output 4 18 2" xfId="28359"/>
    <cellStyle name="Output 4 19" xfId="28360"/>
    <cellStyle name="Output 4 19 2" xfId="28361"/>
    <cellStyle name="Output 4 2" xfId="28362"/>
    <cellStyle name="Output 4 2 10" xfId="28363"/>
    <cellStyle name="Output 4 2 10 2" xfId="28364"/>
    <cellStyle name="Output 4 2 11" xfId="28365"/>
    <cellStyle name="Output 4 2 11 2" xfId="28366"/>
    <cellStyle name="Output 4 2 12" xfId="28367"/>
    <cellStyle name="Output 4 2 12 2" xfId="28368"/>
    <cellStyle name="Output 4 2 13" xfId="28369"/>
    <cellStyle name="Output 4 2 14" xfId="28370"/>
    <cellStyle name="Output 4 2 2" xfId="28371"/>
    <cellStyle name="Output 4 2 2 2" xfId="28372"/>
    <cellStyle name="Output 4 2 3" xfId="28373"/>
    <cellStyle name="Output 4 2 3 2" xfId="28374"/>
    <cellStyle name="Output 4 2 4" xfId="28375"/>
    <cellStyle name="Output 4 2 4 2" xfId="28376"/>
    <cellStyle name="Output 4 2 5" xfId="28377"/>
    <cellStyle name="Output 4 2 5 2" xfId="28378"/>
    <cellStyle name="Output 4 2 6" xfId="28379"/>
    <cellStyle name="Output 4 2 6 2" xfId="28380"/>
    <cellStyle name="Output 4 2 7" xfId="28381"/>
    <cellStyle name="Output 4 2 7 2" xfId="28382"/>
    <cellStyle name="Output 4 2 8" xfId="28383"/>
    <cellStyle name="Output 4 2 8 2" xfId="28384"/>
    <cellStyle name="Output 4 2 9" xfId="28385"/>
    <cellStyle name="Output 4 2 9 2" xfId="28386"/>
    <cellStyle name="Output 4 20" xfId="28387"/>
    <cellStyle name="Output 4 20 2" xfId="28388"/>
    <cellStyle name="Output 4 21" xfId="28389"/>
    <cellStyle name="Output 4 21 2" xfId="28390"/>
    <cellStyle name="Output 4 22" xfId="28391"/>
    <cellStyle name="Output 4 22 2" xfId="28392"/>
    <cellStyle name="Output 4 23" xfId="28393"/>
    <cellStyle name="Output 4 23 2" xfId="28394"/>
    <cellStyle name="Output 4 24" xfId="28395"/>
    <cellStyle name="Output 4 24 2" xfId="28396"/>
    <cellStyle name="Output 4 25" xfId="28397"/>
    <cellStyle name="Output 4 25 2" xfId="28398"/>
    <cellStyle name="Output 4 26" xfId="28399"/>
    <cellStyle name="Output 4 26 2" xfId="28400"/>
    <cellStyle name="Output 4 27" xfId="28401"/>
    <cellStyle name="Output 4 27 2" xfId="28402"/>
    <cellStyle name="Output 4 28" xfId="28403"/>
    <cellStyle name="Output 4 28 2" xfId="28404"/>
    <cellStyle name="Output 4 29" xfId="28405"/>
    <cellStyle name="Output 4 3" xfId="28406"/>
    <cellStyle name="Output 4 3 10" xfId="28407"/>
    <cellStyle name="Output 4 3 10 2" xfId="28408"/>
    <cellStyle name="Output 4 3 11" xfId="28409"/>
    <cellStyle name="Output 4 3 11 2" xfId="28410"/>
    <cellStyle name="Output 4 3 12" xfId="28411"/>
    <cellStyle name="Output 4 3 12 2" xfId="28412"/>
    <cellStyle name="Output 4 3 13" xfId="28413"/>
    <cellStyle name="Output 4 3 14" xfId="28414"/>
    <cellStyle name="Output 4 3 2" xfId="28415"/>
    <cellStyle name="Output 4 3 2 2" xfId="28416"/>
    <cellStyle name="Output 4 3 3" xfId="28417"/>
    <cellStyle name="Output 4 3 3 2" xfId="28418"/>
    <cellStyle name="Output 4 3 4" xfId="28419"/>
    <cellStyle name="Output 4 3 4 2" xfId="28420"/>
    <cellStyle name="Output 4 3 5" xfId="28421"/>
    <cellStyle name="Output 4 3 5 2" xfId="28422"/>
    <cellStyle name="Output 4 3 6" xfId="28423"/>
    <cellStyle name="Output 4 3 6 2" xfId="28424"/>
    <cellStyle name="Output 4 3 7" xfId="28425"/>
    <cellStyle name="Output 4 3 7 2" xfId="28426"/>
    <cellStyle name="Output 4 3 8" xfId="28427"/>
    <cellStyle name="Output 4 3 8 2" xfId="28428"/>
    <cellStyle name="Output 4 3 9" xfId="28429"/>
    <cellStyle name="Output 4 3 9 2" xfId="28430"/>
    <cellStyle name="Output 4 30" xfId="28431"/>
    <cellStyle name="Output 4 4" xfId="28432"/>
    <cellStyle name="Output 4 4 10" xfId="28433"/>
    <cellStyle name="Output 4 4 10 2" xfId="28434"/>
    <cellStyle name="Output 4 4 11" xfId="28435"/>
    <cellStyle name="Output 4 4 11 2" xfId="28436"/>
    <cellStyle name="Output 4 4 12" xfId="28437"/>
    <cellStyle name="Output 4 4 12 2" xfId="28438"/>
    <cellStyle name="Output 4 4 13" xfId="28439"/>
    <cellStyle name="Output 4 4 14" xfId="28440"/>
    <cellStyle name="Output 4 4 2" xfId="28441"/>
    <cellStyle name="Output 4 4 2 2" xfId="28442"/>
    <cellStyle name="Output 4 4 3" xfId="28443"/>
    <cellStyle name="Output 4 4 3 2" xfId="28444"/>
    <cellStyle name="Output 4 4 4" xfId="28445"/>
    <cellStyle name="Output 4 4 4 2" xfId="28446"/>
    <cellStyle name="Output 4 4 5" xfId="28447"/>
    <cellStyle name="Output 4 4 5 2" xfId="28448"/>
    <cellStyle name="Output 4 4 6" xfId="28449"/>
    <cellStyle name="Output 4 4 6 2" xfId="28450"/>
    <cellStyle name="Output 4 4 7" xfId="28451"/>
    <cellStyle name="Output 4 4 7 2" xfId="28452"/>
    <cellStyle name="Output 4 4 8" xfId="28453"/>
    <cellStyle name="Output 4 4 8 2" xfId="28454"/>
    <cellStyle name="Output 4 4 9" xfId="28455"/>
    <cellStyle name="Output 4 4 9 2" xfId="28456"/>
    <cellStyle name="Output 4 5" xfId="28457"/>
    <cellStyle name="Output 4 5 10" xfId="28458"/>
    <cellStyle name="Output 4 5 10 2" xfId="28459"/>
    <cellStyle name="Output 4 5 11" xfId="28460"/>
    <cellStyle name="Output 4 5 11 2" xfId="28461"/>
    <cellStyle name="Output 4 5 12" xfId="28462"/>
    <cellStyle name="Output 4 5 12 2" xfId="28463"/>
    <cellStyle name="Output 4 5 13" xfId="28464"/>
    <cellStyle name="Output 4 5 14" xfId="28465"/>
    <cellStyle name="Output 4 5 2" xfId="28466"/>
    <cellStyle name="Output 4 5 2 2" xfId="28467"/>
    <cellStyle name="Output 4 5 3" xfId="28468"/>
    <cellStyle name="Output 4 5 3 2" xfId="28469"/>
    <cellStyle name="Output 4 5 4" xfId="28470"/>
    <cellStyle name="Output 4 5 4 2" xfId="28471"/>
    <cellStyle name="Output 4 5 5" xfId="28472"/>
    <cellStyle name="Output 4 5 5 2" xfId="28473"/>
    <cellStyle name="Output 4 5 6" xfId="28474"/>
    <cellStyle name="Output 4 5 6 2" xfId="28475"/>
    <cellStyle name="Output 4 5 7" xfId="28476"/>
    <cellStyle name="Output 4 5 7 2" xfId="28477"/>
    <cellStyle name="Output 4 5 8" xfId="28478"/>
    <cellStyle name="Output 4 5 8 2" xfId="28479"/>
    <cellStyle name="Output 4 5 9" xfId="28480"/>
    <cellStyle name="Output 4 5 9 2" xfId="28481"/>
    <cellStyle name="Output 4 6" xfId="28482"/>
    <cellStyle name="Output 4 6 10" xfId="28483"/>
    <cellStyle name="Output 4 6 10 2" xfId="28484"/>
    <cellStyle name="Output 4 6 11" xfId="28485"/>
    <cellStyle name="Output 4 6 11 2" xfId="28486"/>
    <cellStyle name="Output 4 6 12" xfId="28487"/>
    <cellStyle name="Output 4 6 12 2" xfId="28488"/>
    <cellStyle name="Output 4 6 13" xfId="28489"/>
    <cellStyle name="Output 4 6 14" xfId="28490"/>
    <cellStyle name="Output 4 6 2" xfId="28491"/>
    <cellStyle name="Output 4 6 2 2" xfId="28492"/>
    <cellStyle name="Output 4 6 3" xfId="28493"/>
    <cellStyle name="Output 4 6 3 2" xfId="28494"/>
    <cellStyle name="Output 4 6 4" xfId="28495"/>
    <cellStyle name="Output 4 6 4 2" xfId="28496"/>
    <cellStyle name="Output 4 6 5" xfId="28497"/>
    <cellStyle name="Output 4 6 5 2" xfId="28498"/>
    <cellStyle name="Output 4 6 6" xfId="28499"/>
    <cellStyle name="Output 4 6 6 2" xfId="28500"/>
    <cellStyle name="Output 4 6 7" xfId="28501"/>
    <cellStyle name="Output 4 6 7 2" xfId="28502"/>
    <cellStyle name="Output 4 6 8" xfId="28503"/>
    <cellStyle name="Output 4 6 8 2" xfId="28504"/>
    <cellStyle name="Output 4 6 9" xfId="28505"/>
    <cellStyle name="Output 4 6 9 2" xfId="28506"/>
    <cellStyle name="Output 4 7" xfId="28507"/>
    <cellStyle name="Output 4 7 10" xfId="28508"/>
    <cellStyle name="Output 4 7 10 2" xfId="28509"/>
    <cellStyle name="Output 4 7 11" xfId="28510"/>
    <cellStyle name="Output 4 7 11 2" xfId="28511"/>
    <cellStyle name="Output 4 7 12" xfId="28512"/>
    <cellStyle name="Output 4 7 12 2" xfId="28513"/>
    <cellStyle name="Output 4 7 13" xfId="28514"/>
    <cellStyle name="Output 4 7 14" xfId="28515"/>
    <cellStyle name="Output 4 7 2" xfId="28516"/>
    <cellStyle name="Output 4 7 2 2" xfId="28517"/>
    <cellStyle name="Output 4 7 3" xfId="28518"/>
    <cellStyle name="Output 4 7 3 2" xfId="28519"/>
    <cellStyle name="Output 4 7 4" xfId="28520"/>
    <cellStyle name="Output 4 7 4 2" xfId="28521"/>
    <cellStyle name="Output 4 7 5" xfId="28522"/>
    <cellStyle name="Output 4 7 5 2" xfId="28523"/>
    <cellStyle name="Output 4 7 6" xfId="28524"/>
    <cellStyle name="Output 4 7 6 2" xfId="28525"/>
    <cellStyle name="Output 4 7 7" xfId="28526"/>
    <cellStyle name="Output 4 7 7 2" xfId="28527"/>
    <cellStyle name="Output 4 7 8" xfId="28528"/>
    <cellStyle name="Output 4 7 8 2" xfId="28529"/>
    <cellStyle name="Output 4 7 9" xfId="28530"/>
    <cellStyle name="Output 4 7 9 2" xfId="28531"/>
    <cellStyle name="Output 4 8" xfId="28532"/>
    <cellStyle name="Output 4 8 2" xfId="28533"/>
    <cellStyle name="Output 4 8 3" xfId="28534"/>
    <cellStyle name="Output 4 9" xfId="28535"/>
    <cellStyle name="Output 4 9 2" xfId="28536"/>
    <cellStyle name="Output 4 9 3" xfId="28537"/>
    <cellStyle name="Output 40" xfId="28538"/>
    <cellStyle name="Output 40 2" xfId="28539"/>
    <cellStyle name="Output 41" xfId="28540"/>
    <cellStyle name="Output 42" xfId="28541"/>
    <cellStyle name="Output 43" xfId="28542"/>
    <cellStyle name="Output 44" xfId="28543"/>
    <cellStyle name="Output 45" xfId="28544"/>
    <cellStyle name="Output 46" xfId="28545"/>
    <cellStyle name="Output 47" xfId="28546"/>
    <cellStyle name="Output 48" xfId="28547"/>
    <cellStyle name="Output 49" xfId="28548"/>
    <cellStyle name="Output 5" xfId="28549"/>
    <cellStyle name="Output 5 2" xfId="28550"/>
    <cellStyle name="Output 5 3" xfId="28551"/>
    <cellStyle name="Output 50" xfId="28552"/>
    <cellStyle name="Output 51" xfId="28553"/>
    <cellStyle name="Output 52" xfId="28554"/>
    <cellStyle name="Output 53" xfId="28555"/>
    <cellStyle name="Output 54" xfId="28556"/>
    <cellStyle name="Output 55" xfId="28557"/>
    <cellStyle name="Output 56" xfId="28558"/>
    <cellStyle name="Output 57" xfId="28559"/>
    <cellStyle name="Output 6" xfId="28560"/>
    <cellStyle name="Output 6 2" xfId="28561"/>
    <cellStyle name="Output 6 3" xfId="28562"/>
    <cellStyle name="Output 7" xfId="28563"/>
    <cellStyle name="Output 7 2" xfId="28564"/>
    <cellStyle name="Output 7 3" xfId="28565"/>
    <cellStyle name="Output 8" xfId="28566"/>
    <cellStyle name="Output 8 2" xfId="28567"/>
    <cellStyle name="Output 8 3" xfId="28568"/>
    <cellStyle name="Output 9" xfId="28569"/>
    <cellStyle name="Output 9 2" xfId="28570"/>
    <cellStyle name="Output 9 3" xfId="28571"/>
    <cellStyle name="Title" xfId="28572" builtinId="15" customBuiltin="1"/>
    <cellStyle name="Title 10" xfId="28573"/>
    <cellStyle name="Title 10 2" xfId="28574"/>
    <cellStyle name="Title 11" xfId="28575"/>
    <cellStyle name="Title 11 2" xfId="28576"/>
    <cellStyle name="Title 12" xfId="28577"/>
    <cellStyle name="Title 12 2" xfId="28578"/>
    <cellStyle name="Title 13" xfId="28579"/>
    <cellStyle name="Title 13 2" xfId="28580"/>
    <cellStyle name="Title 14" xfId="28581"/>
    <cellStyle name="Title 14 2" xfId="28582"/>
    <cellStyle name="Title 15" xfId="28583"/>
    <cellStyle name="Title 15 2" xfId="28584"/>
    <cellStyle name="Title 16" xfId="28585"/>
    <cellStyle name="Title 16 2" xfId="28586"/>
    <cellStyle name="Title 17" xfId="28587"/>
    <cellStyle name="Title 17 2" xfId="28588"/>
    <cellStyle name="Title 18" xfId="28589"/>
    <cellStyle name="Title 18 2" xfId="28590"/>
    <cellStyle name="Title 19" xfId="28591"/>
    <cellStyle name="Title 19 2" xfId="28592"/>
    <cellStyle name="Title 2" xfId="28593"/>
    <cellStyle name="Title 2 10" xfId="28594"/>
    <cellStyle name="Title 2 10 2" xfId="28595"/>
    <cellStyle name="Title 2 10 3" xfId="28596"/>
    <cellStyle name="Title 2 11" xfId="28597"/>
    <cellStyle name="Title 2 11 2" xfId="28598"/>
    <cellStyle name="Title 2 11 3" xfId="28599"/>
    <cellStyle name="Title 2 12" xfId="28600"/>
    <cellStyle name="Title 2 12 2" xfId="28601"/>
    <cellStyle name="Title 2 12 3" xfId="28602"/>
    <cellStyle name="Title 2 13" xfId="28603"/>
    <cellStyle name="Title 2 13 2" xfId="28604"/>
    <cellStyle name="Title 2 13 3" xfId="28605"/>
    <cellStyle name="Title 2 14" xfId="28606"/>
    <cellStyle name="Title 2 14 2" xfId="28607"/>
    <cellStyle name="Title 2 14 3" xfId="28608"/>
    <cellStyle name="Title 2 15" xfId="28609"/>
    <cellStyle name="Title 2 15 2" xfId="28610"/>
    <cellStyle name="Title 2 15 3" xfId="28611"/>
    <cellStyle name="Title 2 16" xfId="28612"/>
    <cellStyle name="Title 2 16 2" xfId="28613"/>
    <cellStyle name="Title 2 16 3" xfId="28614"/>
    <cellStyle name="Title 2 17" xfId="28615"/>
    <cellStyle name="Title 2 17 2" xfId="28616"/>
    <cellStyle name="Title 2 18" xfId="28617"/>
    <cellStyle name="Title 2 18 2" xfId="28618"/>
    <cellStyle name="Title 2 19" xfId="28619"/>
    <cellStyle name="Title 2 19 2" xfId="28620"/>
    <cellStyle name="Title 2 2" xfId="28621"/>
    <cellStyle name="Title 2 2 10" xfId="28622"/>
    <cellStyle name="Title 2 2 10 2" xfId="28623"/>
    <cellStyle name="Title 2 2 10 3" xfId="28624"/>
    <cellStyle name="Title 2 2 11" xfId="28625"/>
    <cellStyle name="Title 2 2 11 2" xfId="28626"/>
    <cellStyle name="Title 2 2 11 3" xfId="28627"/>
    <cellStyle name="Title 2 2 12" xfId="28628"/>
    <cellStyle name="Title 2 2 12 2" xfId="28629"/>
    <cellStyle name="Title 2 2 13" xfId="28630"/>
    <cellStyle name="Title 2 2 13 2" xfId="28631"/>
    <cellStyle name="Title 2 2 14" xfId="28632"/>
    <cellStyle name="Title 2 2 14 2" xfId="28633"/>
    <cellStyle name="Title 2 2 15" xfId="28634"/>
    <cellStyle name="Title 2 2 15 2" xfId="28635"/>
    <cellStyle name="Title 2 2 16" xfId="28636"/>
    <cellStyle name="Title 2 2 16 2" xfId="28637"/>
    <cellStyle name="Title 2 2 17" xfId="28638"/>
    <cellStyle name="Title 2 2 17 2" xfId="28639"/>
    <cellStyle name="Title 2 2 18" xfId="28640"/>
    <cellStyle name="Title 2 2 18 2" xfId="28641"/>
    <cellStyle name="Title 2 2 19" xfId="28642"/>
    <cellStyle name="Title 2 2 19 2" xfId="28643"/>
    <cellStyle name="Title 2 2 2" xfId="28644"/>
    <cellStyle name="Title 2 2 2 2" xfId="28645"/>
    <cellStyle name="Title 2 2 2 3" xfId="28646"/>
    <cellStyle name="Title 2 2 20" xfId="28647"/>
    <cellStyle name="Title 2 2 20 2" xfId="28648"/>
    <cellStyle name="Title 2 2 21" xfId="28649"/>
    <cellStyle name="Title 2 2 21 2" xfId="28650"/>
    <cellStyle name="Title 2 2 22" xfId="28651"/>
    <cellStyle name="Title 2 2 22 2" xfId="28652"/>
    <cellStyle name="Title 2 2 23" xfId="28653"/>
    <cellStyle name="Title 2 2 24" xfId="28654"/>
    <cellStyle name="Title 2 2 3" xfId="28655"/>
    <cellStyle name="Title 2 2 3 2" xfId="28656"/>
    <cellStyle name="Title 2 2 3 3" xfId="28657"/>
    <cellStyle name="Title 2 2 4" xfId="28658"/>
    <cellStyle name="Title 2 2 4 2" xfId="28659"/>
    <cellStyle name="Title 2 2 4 3" xfId="28660"/>
    <cellStyle name="Title 2 2 5" xfId="28661"/>
    <cellStyle name="Title 2 2 5 2" xfId="28662"/>
    <cellStyle name="Title 2 2 5 3" xfId="28663"/>
    <cellStyle name="Title 2 2 6" xfId="28664"/>
    <cellStyle name="Title 2 2 6 2" xfId="28665"/>
    <cellStyle name="Title 2 2 6 3" xfId="28666"/>
    <cellStyle name="Title 2 2 7" xfId="28667"/>
    <cellStyle name="Title 2 2 7 2" xfId="28668"/>
    <cellStyle name="Title 2 2 7 3" xfId="28669"/>
    <cellStyle name="Title 2 2 8" xfId="28670"/>
    <cellStyle name="Title 2 2 8 2" xfId="28671"/>
    <cellStyle name="Title 2 2 8 3" xfId="28672"/>
    <cellStyle name="Title 2 2 9" xfId="28673"/>
    <cellStyle name="Title 2 2 9 2" xfId="28674"/>
    <cellStyle name="Title 2 2 9 3" xfId="28675"/>
    <cellStyle name="Title 2 20" xfId="28676"/>
    <cellStyle name="Title 2 20 2" xfId="28677"/>
    <cellStyle name="Title 2 21" xfId="28678"/>
    <cellStyle name="Title 2 21 2" xfId="28679"/>
    <cellStyle name="Title 2 22" xfId="28680"/>
    <cellStyle name="Title 2 22 2" xfId="28681"/>
    <cellStyle name="Title 2 23" xfId="28682"/>
    <cellStyle name="Title 2 23 2" xfId="28683"/>
    <cellStyle name="Title 2 24" xfId="28684"/>
    <cellStyle name="Title 2 24 2" xfId="28685"/>
    <cellStyle name="Title 2 25" xfId="28686"/>
    <cellStyle name="Title 2 25 2" xfId="28687"/>
    <cellStyle name="Title 2 26" xfId="28688"/>
    <cellStyle name="Title 2 26 2" xfId="28689"/>
    <cellStyle name="Title 2 27" xfId="28690"/>
    <cellStyle name="Title 2 27 2" xfId="28691"/>
    <cellStyle name="Title 2 28" xfId="28692"/>
    <cellStyle name="Title 2 29" xfId="28693"/>
    <cellStyle name="Title 2 3" xfId="28694"/>
    <cellStyle name="Title 2 3 2" xfId="28695"/>
    <cellStyle name="Title 2 3 2 2" xfId="28696"/>
    <cellStyle name="Title 2 3 2 3" xfId="28697"/>
    <cellStyle name="Title 2 3 3" xfId="28698"/>
    <cellStyle name="Title 2 3 3 2" xfId="28699"/>
    <cellStyle name="Title 2 3 3 3" xfId="28700"/>
    <cellStyle name="Title 2 3 4" xfId="28701"/>
    <cellStyle name="Title 2 3 5" xfId="28702"/>
    <cellStyle name="Title 2 30" xfId="28703"/>
    <cellStyle name="Title 2 4" xfId="28704"/>
    <cellStyle name="Title 2 4 2" xfId="28705"/>
    <cellStyle name="Title 2 4 2 2" xfId="28706"/>
    <cellStyle name="Title 2 4 2 3" xfId="28707"/>
    <cellStyle name="Title 2 4 3" xfId="28708"/>
    <cellStyle name="Title 2 4 4" xfId="28709"/>
    <cellStyle name="Title 2 5" xfId="28710"/>
    <cellStyle name="Title 2 5 2" xfId="28711"/>
    <cellStyle name="Title 2 5 3" xfId="28712"/>
    <cellStyle name="Title 2 6" xfId="28713"/>
    <cellStyle name="Title 2 6 2" xfId="28714"/>
    <cellStyle name="Title 2 6 3" xfId="28715"/>
    <cellStyle name="Title 2 7" xfId="28716"/>
    <cellStyle name="Title 2 7 2" xfId="28717"/>
    <cellStyle name="Title 2 7 3" xfId="28718"/>
    <cellStyle name="Title 2 8" xfId="28719"/>
    <cellStyle name="Title 2 8 2" xfId="28720"/>
    <cellStyle name="Title 2 8 3" xfId="28721"/>
    <cellStyle name="Title 2 9" xfId="28722"/>
    <cellStyle name="Title 2 9 2" xfId="28723"/>
    <cellStyle name="Title 2 9 3" xfId="28724"/>
    <cellStyle name="Title 20" xfId="28725"/>
    <cellStyle name="Title 20 2" xfId="28726"/>
    <cellStyle name="Title 21" xfId="28727"/>
    <cellStyle name="Title 21 2" xfId="28728"/>
    <cellStyle name="Title 22" xfId="28729"/>
    <cellStyle name="Title 22 2" xfId="28730"/>
    <cellStyle name="Title 23" xfId="28731"/>
    <cellStyle name="Title 23 2" xfId="28732"/>
    <cellStyle name="Title 24" xfId="28733"/>
    <cellStyle name="Title 24 2" xfId="28734"/>
    <cellStyle name="Title 25" xfId="28735"/>
    <cellStyle name="Title 25 2" xfId="28736"/>
    <cellStyle name="Title 26" xfId="28737"/>
    <cellStyle name="Title 26 2" xfId="28738"/>
    <cellStyle name="Title 27" xfId="28739"/>
    <cellStyle name="Title 27 2" xfId="28740"/>
    <cellStyle name="Title 28" xfId="28741"/>
    <cellStyle name="Title 28 2" xfId="28742"/>
    <cellStyle name="Title 29" xfId="28743"/>
    <cellStyle name="Title 29 2" xfId="28744"/>
    <cellStyle name="Title 3" xfId="28745"/>
    <cellStyle name="Title 3 10" xfId="28746"/>
    <cellStyle name="Title 3 10 2" xfId="28747"/>
    <cellStyle name="Title 3 11" xfId="28748"/>
    <cellStyle name="Title 3 11 2" xfId="28749"/>
    <cellStyle name="Title 3 12" xfId="28750"/>
    <cellStyle name="Title 3 12 2" xfId="28751"/>
    <cellStyle name="Title 3 13" xfId="28752"/>
    <cellStyle name="Title 3 14" xfId="28753"/>
    <cellStyle name="Title 3 2" xfId="28754"/>
    <cellStyle name="Title 3 2 2" xfId="28755"/>
    <cellStyle name="Title 3 3" xfId="28756"/>
    <cellStyle name="Title 3 3 2" xfId="28757"/>
    <cellStyle name="Title 3 4" xfId="28758"/>
    <cellStyle name="Title 3 4 2" xfId="28759"/>
    <cellStyle name="Title 3 5" xfId="28760"/>
    <cellStyle name="Title 3 5 2" xfId="28761"/>
    <cellStyle name="Title 3 6" xfId="28762"/>
    <cellStyle name="Title 3 6 2" xfId="28763"/>
    <cellStyle name="Title 3 7" xfId="28764"/>
    <cellStyle name="Title 3 7 2" xfId="28765"/>
    <cellStyle name="Title 3 8" xfId="28766"/>
    <cellStyle name="Title 3 8 2" xfId="28767"/>
    <cellStyle name="Title 3 9" xfId="28768"/>
    <cellStyle name="Title 3 9 2" xfId="28769"/>
    <cellStyle name="Title 30" xfId="28770"/>
    <cellStyle name="Title 30 2" xfId="28771"/>
    <cellStyle name="Title 31" xfId="28772"/>
    <cellStyle name="Title 31 2" xfId="28773"/>
    <cellStyle name="Title 32" xfId="28774"/>
    <cellStyle name="Title 32 2" xfId="28775"/>
    <cellStyle name="Title 33" xfId="28776"/>
    <cellStyle name="Title 33 2" xfId="28777"/>
    <cellStyle name="Title 34" xfId="28778"/>
    <cellStyle name="Title 34 2" xfId="28779"/>
    <cellStyle name="Title 35" xfId="28780"/>
    <cellStyle name="Title 35 2" xfId="28781"/>
    <cellStyle name="Title 36" xfId="28782"/>
    <cellStyle name="Title 36 2" xfId="28783"/>
    <cellStyle name="Title 37" xfId="28784"/>
    <cellStyle name="Title 37 2" xfId="28785"/>
    <cellStyle name="Title 38" xfId="28786"/>
    <cellStyle name="Title 38 2" xfId="28787"/>
    <cellStyle name="Title 39" xfId="28788"/>
    <cellStyle name="Title 39 2" xfId="28789"/>
    <cellStyle name="Title 4" xfId="28790"/>
    <cellStyle name="Title 4 10" xfId="28791"/>
    <cellStyle name="Title 4 10 2" xfId="28792"/>
    <cellStyle name="Title 4 11" xfId="28793"/>
    <cellStyle name="Title 4 11 2" xfId="28794"/>
    <cellStyle name="Title 4 12" xfId="28795"/>
    <cellStyle name="Title 4 12 2" xfId="28796"/>
    <cellStyle name="Title 4 13" xfId="28797"/>
    <cellStyle name="Title 4 14" xfId="28798"/>
    <cellStyle name="Title 4 2" xfId="28799"/>
    <cellStyle name="Title 4 2 2" xfId="28800"/>
    <cellStyle name="Title 4 3" xfId="28801"/>
    <cellStyle name="Title 4 3 2" xfId="28802"/>
    <cellStyle name="Title 4 4" xfId="28803"/>
    <cellStyle name="Title 4 4 2" xfId="28804"/>
    <cellStyle name="Title 4 5" xfId="28805"/>
    <cellStyle name="Title 4 5 2" xfId="28806"/>
    <cellStyle name="Title 4 6" xfId="28807"/>
    <cellStyle name="Title 4 6 2" xfId="28808"/>
    <cellStyle name="Title 4 7" xfId="28809"/>
    <cellStyle name="Title 4 7 2" xfId="28810"/>
    <cellStyle name="Title 4 8" xfId="28811"/>
    <cellStyle name="Title 4 8 2" xfId="28812"/>
    <cellStyle name="Title 4 9" xfId="28813"/>
    <cellStyle name="Title 4 9 2" xfId="28814"/>
    <cellStyle name="Title 40" xfId="28815"/>
    <cellStyle name="Title 40 2" xfId="28816"/>
    <cellStyle name="Title 41" xfId="28817"/>
    <cellStyle name="Title 42" xfId="28818"/>
    <cellStyle name="Title 43" xfId="28819"/>
    <cellStyle name="Title 44" xfId="28820"/>
    <cellStyle name="Title 45" xfId="28821"/>
    <cellStyle name="Title 46" xfId="28822"/>
    <cellStyle name="Title 47" xfId="28823"/>
    <cellStyle name="Title 48" xfId="28824"/>
    <cellStyle name="Title 49" xfId="28825"/>
    <cellStyle name="Title 5" xfId="28826"/>
    <cellStyle name="Title 5 2" xfId="28827"/>
    <cellStyle name="Title 5 3" xfId="28828"/>
    <cellStyle name="Title 50" xfId="28829"/>
    <cellStyle name="Title 51" xfId="28830"/>
    <cellStyle name="Title 52" xfId="28831"/>
    <cellStyle name="Title 53" xfId="28832"/>
    <cellStyle name="Title 54" xfId="28833"/>
    <cellStyle name="Title 55" xfId="28834"/>
    <cellStyle name="Title 56" xfId="28835"/>
    <cellStyle name="Title 57" xfId="28836"/>
    <cellStyle name="Title 6" xfId="28837"/>
    <cellStyle name="Title 6 2" xfId="28838"/>
    <cellStyle name="Title 6 3" xfId="28839"/>
    <cellStyle name="Title 7" xfId="28840"/>
    <cellStyle name="Title 7 2" xfId="28841"/>
    <cellStyle name="Title 7 3" xfId="28842"/>
    <cellStyle name="Title 8" xfId="28843"/>
    <cellStyle name="Title 8 2" xfId="28844"/>
    <cellStyle name="Title 8 3" xfId="28845"/>
    <cellStyle name="Title 9" xfId="28846"/>
    <cellStyle name="Title 9 2" xfId="28847"/>
    <cellStyle name="Title 9 3" xfId="28848"/>
    <cellStyle name="Total" xfId="28849" builtinId="25" customBuiltin="1"/>
    <cellStyle name="Total 10" xfId="28850"/>
    <cellStyle name="Total 10 2" xfId="28851"/>
    <cellStyle name="Total 11" xfId="28852"/>
    <cellStyle name="Total 11 2" xfId="28853"/>
    <cellStyle name="Total 12" xfId="28854"/>
    <cellStyle name="Total 12 2" xfId="28855"/>
    <cellStyle name="Total 13" xfId="28856"/>
    <cellStyle name="Total 13 2" xfId="28857"/>
    <cellStyle name="Total 14" xfId="28858"/>
    <cellStyle name="Total 14 2" xfId="28859"/>
    <cellStyle name="Total 15" xfId="28860"/>
    <cellStyle name="Total 15 2" xfId="28861"/>
    <cellStyle name="Total 16" xfId="28862"/>
    <cellStyle name="Total 16 2" xfId="28863"/>
    <cellStyle name="Total 17" xfId="28864"/>
    <cellStyle name="Total 17 2" xfId="28865"/>
    <cellStyle name="Total 18" xfId="28866"/>
    <cellStyle name="Total 18 2" xfId="28867"/>
    <cellStyle name="Total 19" xfId="28868"/>
    <cellStyle name="Total 19 2" xfId="28869"/>
    <cellStyle name="Total 2" xfId="28870"/>
    <cellStyle name="Total 2 10" xfId="28871"/>
    <cellStyle name="Total 2 10 2" xfId="28872"/>
    <cellStyle name="Total 2 10 3" xfId="28873"/>
    <cellStyle name="Total 2 11" xfId="28874"/>
    <cellStyle name="Total 2 11 2" xfId="28875"/>
    <cellStyle name="Total 2 11 3" xfId="28876"/>
    <cellStyle name="Total 2 12" xfId="28877"/>
    <cellStyle name="Total 2 12 2" xfId="28878"/>
    <cellStyle name="Total 2 12 3" xfId="28879"/>
    <cellStyle name="Total 2 13" xfId="28880"/>
    <cellStyle name="Total 2 13 2" xfId="28881"/>
    <cellStyle name="Total 2 13 3" xfId="28882"/>
    <cellStyle name="Total 2 14" xfId="28883"/>
    <cellStyle name="Total 2 14 2" xfId="28884"/>
    <cellStyle name="Total 2 14 3" xfId="28885"/>
    <cellStyle name="Total 2 15" xfId="28886"/>
    <cellStyle name="Total 2 15 2" xfId="28887"/>
    <cellStyle name="Total 2 15 3" xfId="28888"/>
    <cellStyle name="Total 2 16" xfId="28889"/>
    <cellStyle name="Total 2 16 2" xfId="28890"/>
    <cellStyle name="Total 2 16 3" xfId="28891"/>
    <cellStyle name="Total 2 17" xfId="28892"/>
    <cellStyle name="Total 2 17 2" xfId="28893"/>
    <cellStyle name="Total 2 17 3" xfId="28894"/>
    <cellStyle name="Total 2 18" xfId="28895"/>
    <cellStyle name="Total 2 18 2" xfId="28896"/>
    <cellStyle name="Total 2 18 3" xfId="28897"/>
    <cellStyle name="Total 2 19" xfId="28898"/>
    <cellStyle name="Total 2 19 2" xfId="28899"/>
    <cellStyle name="Total 2 19 3" xfId="28900"/>
    <cellStyle name="Total 2 2" xfId="28901"/>
    <cellStyle name="Total 2 2 10" xfId="28902"/>
    <cellStyle name="Total 2 2 10 2" xfId="28903"/>
    <cellStyle name="Total 2 2 11" xfId="28904"/>
    <cellStyle name="Total 2 2 11 2" xfId="28905"/>
    <cellStyle name="Total 2 2 12" xfId="28906"/>
    <cellStyle name="Total 2 2 12 2" xfId="28907"/>
    <cellStyle name="Total 2 2 13" xfId="28908"/>
    <cellStyle name="Total 2 2 14" xfId="28909"/>
    <cellStyle name="Total 2 2 2" xfId="28910"/>
    <cellStyle name="Total 2 2 2 2" xfId="28911"/>
    <cellStyle name="Total 2 2 3" xfId="28912"/>
    <cellStyle name="Total 2 2 3 2" xfId="28913"/>
    <cellStyle name="Total 2 2 4" xfId="28914"/>
    <cellStyle name="Total 2 2 4 2" xfId="28915"/>
    <cellStyle name="Total 2 2 5" xfId="28916"/>
    <cellStyle name="Total 2 2 5 2" xfId="28917"/>
    <cellStyle name="Total 2 2 6" xfId="28918"/>
    <cellStyle name="Total 2 2 6 2" xfId="28919"/>
    <cellStyle name="Total 2 2 7" xfId="28920"/>
    <cellStyle name="Total 2 2 7 2" xfId="28921"/>
    <cellStyle name="Total 2 2 8" xfId="28922"/>
    <cellStyle name="Total 2 2 8 2" xfId="28923"/>
    <cellStyle name="Total 2 2 9" xfId="28924"/>
    <cellStyle name="Total 2 2 9 2" xfId="28925"/>
    <cellStyle name="Total 2 20" xfId="28926"/>
    <cellStyle name="Total 2 20 2" xfId="28927"/>
    <cellStyle name="Total 2 20 3" xfId="28928"/>
    <cellStyle name="Total 2 21" xfId="28929"/>
    <cellStyle name="Total 2 21 2" xfId="28930"/>
    <cellStyle name="Total 2 21 3" xfId="28931"/>
    <cellStyle name="Total 2 22" xfId="28932"/>
    <cellStyle name="Total 2 22 2" xfId="28933"/>
    <cellStyle name="Total 2 23" xfId="28934"/>
    <cellStyle name="Total 2 23 2" xfId="28935"/>
    <cellStyle name="Total 2 24" xfId="28936"/>
    <cellStyle name="Total 2 24 2" xfId="28937"/>
    <cellStyle name="Total 2 25" xfId="28938"/>
    <cellStyle name="Total 2 25 2" xfId="28939"/>
    <cellStyle name="Total 2 26" xfId="28940"/>
    <cellStyle name="Total 2 26 2" xfId="28941"/>
    <cellStyle name="Total 2 27" xfId="28942"/>
    <cellStyle name="Total 2 27 2" xfId="28943"/>
    <cellStyle name="Total 2 28" xfId="28944"/>
    <cellStyle name="Total 2 28 2" xfId="28945"/>
    <cellStyle name="Total 2 29" xfId="28946"/>
    <cellStyle name="Total 2 29 2" xfId="28947"/>
    <cellStyle name="Total 2 3" xfId="28948"/>
    <cellStyle name="Total 2 3 10" xfId="28949"/>
    <cellStyle name="Total 2 3 10 2" xfId="28950"/>
    <cellStyle name="Total 2 3 11" xfId="28951"/>
    <cellStyle name="Total 2 3 11 2" xfId="28952"/>
    <cellStyle name="Total 2 3 12" xfId="28953"/>
    <cellStyle name="Total 2 3 12 2" xfId="28954"/>
    <cellStyle name="Total 2 3 13" xfId="28955"/>
    <cellStyle name="Total 2 3 14" xfId="28956"/>
    <cellStyle name="Total 2 3 2" xfId="28957"/>
    <cellStyle name="Total 2 3 2 2" xfId="28958"/>
    <cellStyle name="Total 2 3 3" xfId="28959"/>
    <cellStyle name="Total 2 3 3 2" xfId="28960"/>
    <cellStyle name="Total 2 3 4" xfId="28961"/>
    <cellStyle name="Total 2 3 4 2" xfId="28962"/>
    <cellStyle name="Total 2 3 5" xfId="28963"/>
    <cellStyle name="Total 2 3 5 2" xfId="28964"/>
    <cellStyle name="Total 2 3 6" xfId="28965"/>
    <cellStyle name="Total 2 3 6 2" xfId="28966"/>
    <cellStyle name="Total 2 3 7" xfId="28967"/>
    <cellStyle name="Total 2 3 7 2" xfId="28968"/>
    <cellStyle name="Total 2 3 8" xfId="28969"/>
    <cellStyle name="Total 2 3 8 2" xfId="28970"/>
    <cellStyle name="Total 2 3 9" xfId="28971"/>
    <cellStyle name="Total 2 3 9 2" xfId="28972"/>
    <cellStyle name="Total 2 30" xfId="28973"/>
    <cellStyle name="Total 2 30 2" xfId="28974"/>
    <cellStyle name="Total 2 31" xfId="28975"/>
    <cellStyle name="Total 2 31 2" xfId="28976"/>
    <cellStyle name="Total 2 32" xfId="28977"/>
    <cellStyle name="Total 2 32 2" xfId="28978"/>
    <cellStyle name="Total 2 33" xfId="28979"/>
    <cellStyle name="Total 2 34" xfId="28980"/>
    <cellStyle name="Total 2 35" xfId="28981"/>
    <cellStyle name="Total 2 4" xfId="28982"/>
    <cellStyle name="Total 2 4 10" xfId="28983"/>
    <cellStyle name="Total 2 4 10 2" xfId="28984"/>
    <cellStyle name="Total 2 4 11" xfId="28985"/>
    <cellStyle name="Total 2 4 11 2" xfId="28986"/>
    <cellStyle name="Total 2 4 12" xfId="28987"/>
    <cellStyle name="Total 2 4 12 2" xfId="28988"/>
    <cellStyle name="Total 2 4 13" xfId="28989"/>
    <cellStyle name="Total 2 4 14" xfId="28990"/>
    <cellStyle name="Total 2 4 2" xfId="28991"/>
    <cellStyle name="Total 2 4 2 2" xfId="28992"/>
    <cellStyle name="Total 2 4 3" xfId="28993"/>
    <cellStyle name="Total 2 4 3 2" xfId="28994"/>
    <cellStyle name="Total 2 4 4" xfId="28995"/>
    <cellStyle name="Total 2 4 4 2" xfId="28996"/>
    <cellStyle name="Total 2 4 5" xfId="28997"/>
    <cellStyle name="Total 2 4 5 2" xfId="28998"/>
    <cellStyle name="Total 2 4 6" xfId="28999"/>
    <cellStyle name="Total 2 4 6 2" xfId="29000"/>
    <cellStyle name="Total 2 4 7" xfId="29001"/>
    <cellStyle name="Total 2 4 7 2" xfId="29002"/>
    <cellStyle name="Total 2 4 8" xfId="29003"/>
    <cellStyle name="Total 2 4 8 2" xfId="29004"/>
    <cellStyle name="Total 2 4 9" xfId="29005"/>
    <cellStyle name="Total 2 4 9 2" xfId="29006"/>
    <cellStyle name="Total 2 5" xfId="29007"/>
    <cellStyle name="Total 2 5 10" xfId="29008"/>
    <cellStyle name="Total 2 5 10 2" xfId="29009"/>
    <cellStyle name="Total 2 5 11" xfId="29010"/>
    <cellStyle name="Total 2 5 11 2" xfId="29011"/>
    <cellStyle name="Total 2 5 12" xfId="29012"/>
    <cellStyle name="Total 2 5 12 2" xfId="29013"/>
    <cellStyle name="Total 2 5 13" xfId="29014"/>
    <cellStyle name="Total 2 5 14" xfId="29015"/>
    <cellStyle name="Total 2 5 2" xfId="29016"/>
    <cellStyle name="Total 2 5 2 2" xfId="29017"/>
    <cellStyle name="Total 2 5 3" xfId="29018"/>
    <cellStyle name="Total 2 5 3 2" xfId="29019"/>
    <cellStyle name="Total 2 5 4" xfId="29020"/>
    <cellStyle name="Total 2 5 4 2" xfId="29021"/>
    <cellStyle name="Total 2 5 5" xfId="29022"/>
    <cellStyle name="Total 2 5 5 2" xfId="29023"/>
    <cellStyle name="Total 2 5 6" xfId="29024"/>
    <cellStyle name="Total 2 5 6 2" xfId="29025"/>
    <cellStyle name="Total 2 5 7" xfId="29026"/>
    <cellStyle name="Total 2 5 7 2" xfId="29027"/>
    <cellStyle name="Total 2 5 8" xfId="29028"/>
    <cellStyle name="Total 2 5 8 2" xfId="29029"/>
    <cellStyle name="Total 2 5 9" xfId="29030"/>
    <cellStyle name="Total 2 5 9 2" xfId="29031"/>
    <cellStyle name="Total 2 6" xfId="29032"/>
    <cellStyle name="Total 2 6 10" xfId="29033"/>
    <cellStyle name="Total 2 6 10 2" xfId="29034"/>
    <cellStyle name="Total 2 6 11" xfId="29035"/>
    <cellStyle name="Total 2 6 11 2" xfId="29036"/>
    <cellStyle name="Total 2 6 12" xfId="29037"/>
    <cellStyle name="Total 2 6 12 2" xfId="29038"/>
    <cellStyle name="Total 2 6 13" xfId="29039"/>
    <cellStyle name="Total 2 6 14" xfId="29040"/>
    <cellStyle name="Total 2 6 2" xfId="29041"/>
    <cellStyle name="Total 2 6 2 2" xfId="29042"/>
    <cellStyle name="Total 2 6 3" xfId="29043"/>
    <cellStyle name="Total 2 6 3 2" xfId="29044"/>
    <cellStyle name="Total 2 6 4" xfId="29045"/>
    <cellStyle name="Total 2 6 4 2" xfId="29046"/>
    <cellStyle name="Total 2 6 5" xfId="29047"/>
    <cellStyle name="Total 2 6 5 2" xfId="29048"/>
    <cellStyle name="Total 2 6 6" xfId="29049"/>
    <cellStyle name="Total 2 6 6 2" xfId="29050"/>
    <cellStyle name="Total 2 6 7" xfId="29051"/>
    <cellStyle name="Total 2 6 7 2" xfId="29052"/>
    <cellStyle name="Total 2 6 8" xfId="29053"/>
    <cellStyle name="Total 2 6 8 2" xfId="29054"/>
    <cellStyle name="Total 2 6 9" xfId="29055"/>
    <cellStyle name="Total 2 6 9 2" xfId="29056"/>
    <cellStyle name="Total 2 7" xfId="29057"/>
    <cellStyle name="Total 2 7 10" xfId="29058"/>
    <cellStyle name="Total 2 7 10 2" xfId="29059"/>
    <cellStyle name="Total 2 7 11" xfId="29060"/>
    <cellStyle name="Total 2 7 11 2" xfId="29061"/>
    <cellStyle name="Total 2 7 12" xfId="29062"/>
    <cellStyle name="Total 2 7 12 2" xfId="29063"/>
    <cellStyle name="Total 2 7 13" xfId="29064"/>
    <cellStyle name="Total 2 7 14" xfId="29065"/>
    <cellStyle name="Total 2 7 2" xfId="29066"/>
    <cellStyle name="Total 2 7 2 2" xfId="29067"/>
    <cellStyle name="Total 2 7 3" xfId="29068"/>
    <cellStyle name="Total 2 7 3 2" xfId="29069"/>
    <cellStyle name="Total 2 7 4" xfId="29070"/>
    <cellStyle name="Total 2 7 4 2" xfId="29071"/>
    <cellStyle name="Total 2 7 5" xfId="29072"/>
    <cellStyle name="Total 2 7 5 2" xfId="29073"/>
    <cellStyle name="Total 2 7 6" xfId="29074"/>
    <cellStyle name="Total 2 7 6 2" xfId="29075"/>
    <cellStyle name="Total 2 7 7" xfId="29076"/>
    <cellStyle name="Total 2 7 7 2" xfId="29077"/>
    <cellStyle name="Total 2 7 8" xfId="29078"/>
    <cellStyle name="Total 2 7 8 2" xfId="29079"/>
    <cellStyle name="Total 2 7 9" xfId="29080"/>
    <cellStyle name="Total 2 7 9 2" xfId="29081"/>
    <cellStyle name="Total 2 8" xfId="29082"/>
    <cellStyle name="Total 2 8 10" xfId="29083"/>
    <cellStyle name="Total 2 8 10 2" xfId="29084"/>
    <cellStyle name="Total 2 8 10 3" xfId="29085"/>
    <cellStyle name="Total 2 8 11" xfId="29086"/>
    <cellStyle name="Total 2 8 11 2" xfId="29087"/>
    <cellStyle name="Total 2 8 11 3" xfId="29088"/>
    <cellStyle name="Total 2 8 12" xfId="29089"/>
    <cellStyle name="Total 2 8 13" xfId="29090"/>
    <cellStyle name="Total 2 8 2" xfId="29091"/>
    <cellStyle name="Total 2 8 2 2" xfId="29092"/>
    <cellStyle name="Total 2 8 2 2 2" xfId="29093"/>
    <cellStyle name="Total 2 8 2 2 3" xfId="29094"/>
    <cellStyle name="Total 2 8 2 3" xfId="29095"/>
    <cellStyle name="Total 2 8 2 3 2" xfId="29096"/>
    <cellStyle name="Total 2 8 2 3 3" xfId="29097"/>
    <cellStyle name="Total 2 8 2 4" xfId="29098"/>
    <cellStyle name="Total 2 8 2 4 2" xfId="29099"/>
    <cellStyle name="Total 2 8 2 4 3" xfId="29100"/>
    <cellStyle name="Total 2 8 2 5" xfId="29101"/>
    <cellStyle name="Total 2 8 2 5 2" xfId="29102"/>
    <cellStyle name="Total 2 8 2 5 3" xfId="29103"/>
    <cellStyle name="Total 2 8 2 6" xfId="29104"/>
    <cellStyle name="Total 2 8 2 7" xfId="29105"/>
    <cellStyle name="Total 2 8 3" xfId="29106"/>
    <cellStyle name="Total 2 8 3 2" xfId="29107"/>
    <cellStyle name="Total 2 8 3 2 2" xfId="29108"/>
    <cellStyle name="Total 2 8 3 2 3" xfId="29109"/>
    <cellStyle name="Total 2 8 3 3" xfId="29110"/>
    <cellStyle name="Total 2 8 3 3 2" xfId="29111"/>
    <cellStyle name="Total 2 8 3 3 3" xfId="29112"/>
    <cellStyle name="Total 2 8 3 4" xfId="29113"/>
    <cellStyle name="Total 2 8 3 4 2" xfId="29114"/>
    <cellStyle name="Total 2 8 3 4 3" xfId="29115"/>
    <cellStyle name="Total 2 8 3 5" xfId="29116"/>
    <cellStyle name="Total 2 8 3 5 2" xfId="29117"/>
    <cellStyle name="Total 2 8 3 5 3" xfId="29118"/>
    <cellStyle name="Total 2 8 3 6" xfId="29119"/>
    <cellStyle name="Total 2 8 3 7" xfId="29120"/>
    <cellStyle name="Total 2 8 4" xfId="29121"/>
    <cellStyle name="Total 2 8 4 2" xfId="29122"/>
    <cellStyle name="Total 2 8 4 3" xfId="29123"/>
    <cellStyle name="Total 2 8 5" xfId="29124"/>
    <cellStyle name="Total 2 8 5 2" xfId="29125"/>
    <cellStyle name="Total 2 8 5 3" xfId="29126"/>
    <cellStyle name="Total 2 8 6" xfId="29127"/>
    <cellStyle name="Total 2 8 6 2" xfId="29128"/>
    <cellStyle name="Total 2 8 6 3" xfId="29129"/>
    <cellStyle name="Total 2 8 7" xfId="29130"/>
    <cellStyle name="Total 2 8 7 2" xfId="29131"/>
    <cellStyle name="Total 2 8 7 3" xfId="29132"/>
    <cellStyle name="Total 2 8 8" xfId="29133"/>
    <cellStyle name="Total 2 8 8 2" xfId="29134"/>
    <cellStyle name="Total 2 8 8 3" xfId="29135"/>
    <cellStyle name="Total 2 8 9" xfId="29136"/>
    <cellStyle name="Total 2 8 9 2" xfId="29137"/>
    <cellStyle name="Total 2 8 9 3" xfId="29138"/>
    <cellStyle name="Total 2 9" xfId="29139"/>
    <cellStyle name="Total 2 9 2" xfId="29140"/>
    <cellStyle name="Total 2 9 2 2" xfId="29141"/>
    <cellStyle name="Total 2 9 2 3" xfId="29142"/>
    <cellStyle name="Total 2 9 3" xfId="29143"/>
    <cellStyle name="Total 2 9 4" xfId="29144"/>
    <cellStyle name="Total 20" xfId="29145"/>
    <cellStyle name="Total 20 2" xfId="29146"/>
    <cellStyle name="Total 21" xfId="29147"/>
    <cellStyle name="Total 21 2" xfId="29148"/>
    <cellStyle name="Total 22" xfId="29149"/>
    <cellStyle name="Total 22 2" xfId="29150"/>
    <cellStyle name="Total 23" xfId="29151"/>
    <cellStyle name="Total 23 2" xfId="29152"/>
    <cellStyle name="Total 24" xfId="29153"/>
    <cellStyle name="Total 24 2" xfId="29154"/>
    <cellStyle name="Total 25" xfId="29155"/>
    <cellStyle name="Total 25 2" xfId="29156"/>
    <cellStyle name="Total 26" xfId="29157"/>
    <cellStyle name="Total 26 2" xfId="29158"/>
    <cellStyle name="Total 27" xfId="29159"/>
    <cellStyle name="Total 27 2" xfId="29160"/>
    <cellStyle name="Total 28" xfId="29161"/>
    <cellStyle name="Total 28 2" xfId="29162"/>
    <cellStyle name="Total 29" xfId="29163"/>
    <cellStyle name="Total 29 2" xfId="29164"/>
    <cellStyle name="Total 3" xfId="29165"/>
    <cellStyle name="Total 3 10" xfId="29166"/>
    <cellStyle name="Total 3 10 2" xfId="29167"/>
    <cellStyle name="Total 3 10 3" xfId="29168"/>
    <cellStyle name="Total 3 11" xfId="29169"/>
    <cellStyle name="Total 3 11 2" xfId="29170"/>
    <cellStyle name="Total 3 11 3" xfId="29171"/>
    <cellStyle name="Total 3 12" xfId="29172"/>
    <cellStyle name="Total 3 12 2" xfId="29173"/>
    <cellStyle name="Total 3 12 3" xfId="29174"/>
    <cellStyle name="Total 3 13" xfId="29175"/>
    <cellStyle name="Total 3 13 2" xfId="29176"/>
    <cellStyle name="Total 3 13 3" xfId="29177"/>
    <cellStyle name="Total 3 14" xfId="29178"/>
    <cellStyle name="Total 3 14 2" xfId="29179"/>
    <cellStyle name="Total 3 14 3" xfId="29180"/>
    <cellStyle name="Total 3 15" xfId="29181"/>
    <cellStyle name="Total 3 15 2" xfId="29182"/>
    <cellStyle name="Total 3 15 3" xfId="29183"/>
    <cellStyle name="Total 3 16" xfId="29184"/>
    <cellStyle name="Total 3 16 2" xfId="29185"/>
    <cellStyle name="Total 3 16 3" xfId="29186"/>
    <cellStyle name="Total 3 17" xfId="29187"/>
    <cellStyle name="Total 3 17 2" xfId="29188"/>
    <cellStyle name="Total 3 17 3" xfId="29189"/>
    <cellStyle name="Total 3 18" xfId="29190"/>
    <cellStyle name="Total 3 18 2" xfId="29191"/>
    <cellStyle name="Total 3 19" xfId="29192"/>
    <cellStyle name="Total 3 19 2" xfId="29193"/>
    <cellStyle name="Total 3 2" xfId="29194"/>
    <cellStyle name="Total 3 2 10" xfId="29195"/>
    <cellStyle name="Total 3 2 10 2" xfId="29196"/>
    <cellStyle name="Total 3 2 11" xfId="29197"/>
    <cellStyle name="Total 3 2 11 2" xfId="29198"/>
    <cellStyle name="Total 3 2 12" xfId="29199"/>
    <cellStyle name="Total 3 2 12 2" xfId="29200"/>
    <cellStyle name="Total 3 2 13" xfId="29201"/>
    <cellStyle name="Total 3 2 14" xfId="29202"/>
    <cellStyle name="Total 3 2 2" xfId="29203"/>
    <cellStyle name="Total 3 2 2 2" xfId="29204"/>
    <cellStyle name="Total 3 2 3" xfId="29205"/>
    <cellStyle name="Total 3 2 3 2" xfId="29206"/>
    <cellStyle name="Total 3 2 4" xfId="29207"/>
    <cellStyle name="Total 3 2 4 2" xfId="29208"/>
    <cellStyle name="Total 3 2 5" xfId="29209"/>
    <cellStyle name="Total 3 2 5 2" xfId="29210"/>
    <cellStyle name="Total 3 2 6" xfId="29211"/>
    <cellStyle name="Total 3 2 6 2" xfId="29212"/>
    <cellStyle name="Total 3 2 7" xfId="29213"/>
    <cellStyle name="Total 3 2 7 2" xfId="29214"/>
    <cellStyle name="Total 3 2 8" xfId="29215"/>
    <cellStyle name="Total 3 2 8 2" xfId="29216"/>
    <cellStyle name="Total 3 2 9" xfId="29217"/>
    <cellStyle name="Total 3 2 9 2" xfId="29218"/>
    <cellStyle name="Total 3 20" xfId="29219"/>
    <cellStyle name="Total 3 20 2" xfId="29220"/>
    <cellStyle name="Total 3 21" xfId="29221"/>
    <cellStyle name="Total 3 21 2" xfId="29222"/>
    <cellStyle name="Total 3 22" xfId="29223"/>
    <cellStyle name="Total 3 22 2" xfId="29224"/>
    <cellStyle name="Total 3 23" xfId="29225"/>
    <cellStyle name="Total 3 23 2" xfId="29226"/>
    <cellStyle name="Total 3 24" xfId="29227"/>
    <cellStyle name="Total 3 24 2" xfId="29228"/>
    <cellStyle name="Total 3 25" xfId="29229"/>
    <cellStyle name="Total 3 25 2" xfId="29230"/>
    <cellStyle name="Total 3 26" xfId="29231"/>
    <cellStyle name="Total 3 26 2" xfId="29232"/>
    <cellStyle name="Total 3 27" xfId="29233"/>
    <cellStyle name="Total 3 27 2" xfId="29234"/>
    <cellStyle name="Total 3 28" xfId="29235"/>
    <cellStyle name="Total 3 28 2" xfId="29236"/>
    <cellStyle name="Total 3 29" xfId="29237"/>
    <cellStyle name="Total 3 3" xfId="29238"/>
    <cellStyle name="Total 3 3 10" xfId="29239"/>
    <cellStyle name="Total 3 3 10 2" xfId="29240"/>
    <cellStyle name="Total 3 3 11" xfId="29241"/>
    <cellStyle name="Total 3 3 11 2" xfId="29242"/>
    <cellStyle name="Total 3 3 12" xfId="29243"/>
    <cellStyle name="Total 3 3 12 2" xfId="29244"/>
    <cellStyle name="Total 3 3 13" xfId="29245"/>
    <cellStyle name="Total 3 3 14" xfId="29246"/>
    <cellStyle name="Total 3 3 2" xfId="29247"/>
    <cellStyle name="Total 3 3 2 2" xfId="29248"/>
    <cellStyle name="Total 3 3 3" xfId="29249"/>
    <cellStyle name="Total 3 3 3 2" xfId="29250"/>
    <cellStyle name="Total 3 3 4" xfId="29251"/>
    <cellStyle name="Total 3 3 4 2" xfId="29252"/>
    <cellStyle name="Total 3 3 5" xfId="29253"/>
    <cellStyle name="Total 3 3 5 2" xfId="29254"/>
    <cellStyle name="Total 3 3 6" xfId="29255"/>
    <cellStyle name="Total 3 3 6 2" xfId="29256"/>
    <cellStyle name="Total 3 3 7" xfId="29257"/>
    <cellStyle name="Total 3 3 7 2" xfId="29258"/>
    <cellStyle name="Total 3 3 8" xfId="29259"/>
    <cellStyle name="Total 3 3 8 2" xfId="29260"/>
    <cellStyle name="Total 3 3 9" xfId="29261"/>
    <cellStyle name="Total 3 3 9 2" xfId="29262"/>
    <cellStyle name="Total 3 30" xfId="29263"/>
    <cellStyle name="Total 3 4" xfId="29264"/>
    <cellStyle name="Total 3 4 10" xfId="29265"/>
    <cellStyle name="Total 3 4 10 2" xfId="29266"/>
    <cellStyle name="Total 3 4 11" xfId="29267"/>
    <cellStyle name="Total 3 4 11 2" xfId="29268"/>
    <cellStyle name="Total 3 4 12" xfId="29269"/>
    <cellStyle name="Total 3 4 12 2" xfId="29270"/>
    <cellStyle name="Total 3 4 13" xfId="29271"/>
    <cellStyle name="Total 3 4 14" xfId="29272"/>
    <cellStyle name="Total 3 4 2" xfId="29273"/>
    <cellStyle name="Total 3 4 2 2" xfId="29274"/>
    <cellStyle name="Total 3 4 3" xfId="29275"/>
    <cellStyle name="Total 3 4 3 2" xfId="29276"/>
    <cellStyle name="Total 3 4 4" xfId="29277"/>
    <cellStyle name="Total 3 4 4 2" xfId="29278"/>
    <cellStyle name="Total 3 4 5" xfId="29279"/>
    <cellStyle name="Total 3 4 5 2" xfId="29280"/>
    <cellStyle name="Total 3 4 6" xfId="29281"/>
    <cellStyle name="Total 3 4 6 2" xfId="29282"/>
    <cellStyle name="Total 3 4 7" xfId="29283"/>
    <cellStyle name="Total 3 4 7 2" xfId="29284"/>
    <cellStyle name="Total 3 4 8" xfId="29285"/>
    <cellStyle name="Total 3 4 8 2" xfId="29286"/>
    <cellStyle name="Total 3 4 9" xfId="29287"/>
    <cellStyle name="Total 3 4 9 2" xfId="29288"/>
    <cellStyle name="Total 3 5" xfId="29289"/>
    <cellStyle name="Total 3 5 10" xfId="29290"/>
    <cellStyle name="Total 3 5 10 2" xfId="29291"/>
    <cellStyle name="Total 3 5 11" xfId="29292"/>
    <cellStyle name="Total 3 5 11 2" xfId="29293"/>
    <cellStyle name="Total 3 5 12" xfId="29294"/>
    <cellStyle name="Total 3 5 12 2" xfId="29295"/>
    <cellStyle name="Total 3 5 13" xfId="29296"/>
    <cellStyle name="Total 3 5 14" xfId="29297"/>
    <cellStyle name="Total 3 5 2" xfId="29298"/>
    <cellStyle name="Total 3 5 2 2" xfId="29299"/>
    <cellStyle name="Total 3 5 3" xfId="29300"/>
    <cellStyle name="Total 3 5 3 2" xfId="29301"/>
    <cellStyle name="Total 3 5 4" xfId="29302"/>
    <cellStyle name="Total 3 5 4 2" xfId="29303"/>
    <cellStyle name="Total 3 5 5" xfId="29304"/>
    <cellStyle name="Total 3 5 5 2" xfId="29305"/>
    <cellStyle name="Total 3 5 6" xfId="29306"/>
    <cellStyle name="Total 3 5 6 2" xfId="29307"/>
    <cellStyle name="Total 3 5 7" xfId="29308"/>
    <cellStyle name="Total 3 5 7 2" xfId="29309"/>
    <cellStyle name="Total 3 5 8" xfId="29310"/>
    <cellStyle name="Total 3 5 8 2" xfId="29311"/>
    <cellStyle name="Total 3 5 9" xfId="29312"/>
    <cellStyle name="Total 3 5 9 2" xfId="29313"/>
    <cellStyle name="Total 3 6" xfId="29314"/>
    <cellStyle name="Total 3 6 10" xfId="29315"/>
    <cellStyle name="Total 3 6 10 2" xfId="29316"/>
    <cellStyle name="Total 3 6 11" xfId="29317"/>
    <cellStyle name="Total 3 6 11 2" xfId="29318"/>
    <cellStyle name="Total 3 6 12" xfId="29319"/>
    <cellStyle name="Total 3 6 12 2" xfId="29320"/>
    <cellStyle name="Total 3 6 13" xfId="29321"/>
    <cellStyle name="Total 3 6 14" xfId="29322"/>
    <cellStyle name="Total 3 6 2" xfId="29323"/>
    <cellStyle name="Total 3 6 2 2" xfId="29324"/>
    <cellStyle name="Total 3 6 3" xfId="29325"/>
    <cellStyle name="Total 3 6 3 2" xfId="29326"/>
    <cellStyle name="Total 3 6 4" xfId="29327"/>
    <cellStyle name="Total 3 6 4 2" xfId="29328"/>
    <cellStyle name="Total 3 6 5" xfId="29329"/>
    <cellStyle name="Total 3 6 5 2" xfId="29330"/>
    <cellStyle name="Total 3 6 6" xfId="29331"/>
    <cellStyle name="Total 3 6 6 2" xfId="29332"/>
    <cellStyle name="Total 3 6 7" xfId="29333"/>
    <cellStyle name="Total 3 6 7 2" xfId="29334"/>
    <cellStyle name="Total 3 6 8" xfId="29335"/>
    <cellStyle name="Total 3 6 8 2" xfId="29336"/>
    <cellStyle name="Total 3 6 9" xfId="29337"/>
    <cellStyle name="Total 3 6 9 2" xfId="29338"/>
    <cellStyle name="Total 3 7" xfId="29339"/>
    <cellStyle name="Total 3 7 10" xfId="29340"/>
    <cellStyle name="Total 3 7 10 2" xfId="29341"/>
    <cellStyle name="Total 3 7 11" xfId="29342"/>
    <cellStyle name="Total 3 7 11 2" xfId="29343"/>
    <cellStyle name="Total 3 7 12" xfId="29344"/>
    <cellStyle name="Total 3 7 12 2" xfId="29345"/>
    <cellStyle name="Total 3 7 13" xfId="29346"/>
    <cellStyle name="Total 3 7 14" xfId="29347"/>
    <cellStyle name="Total 3 7 2" xfId="29348"/>
    <cellStyle name="Total 3 7 2 2" xfId="29349"/>
    <cellStyle name="Total 3 7 3" xfId="29350"/>
    <cellStyle name="Total 3 7 3 2" xfId="29351"/>
    <cellStyle name="Total 3 7 4" xfId="29352"/>
    <cellStyle name="Total 3 7 4 2" xfId="29353"/>
    <cellStyle name="Total 3 7 5" xfId="29354"/>
    <cellStyle name="Total 3 7 5 2" xfId="29355"/>
    <cellStyle name="Total 3 7 6" xfId="29356"/>
    <cellStyle name="Total 3 7 6 2" xfId="29357"/>
    <cellStyle name="Total 3 7 7" xfId="29358"/>
    <cellStyle name="Total 3 7 7 2" xfId="29359"/>
    <cellStyle name="Total 3 7 8" xfId="29360"/>
    <cellStyle name="Total 3 7 8 2" xfId="29361"/>
    <cellStyle name="Total 3 7 9" xfId="29362"/>
    <cellStyle name="Total 3 7 9 2" xfId="29363"/>
    <cellStyle name="Total 3 8" xfId="29364"/>
    <cellStyle name="Total 3 8 2" xfId="29365"/>
    <cellStyle name="Total 3 8 3" xfId="29366"/>
    <cellStyle name="Total 3 9" xfId="29367"/>
    <cellStyle name="Total 3 9 2" xfId="29368"/>
    <cellStyle name="Total 3 9 3" xfId="29369"/>
    <cellStyle name="Total 30" xfId="29370"/>
    <cellStyle name="Total 30 2" xfId="29371"/>
    <cellStyle name="Total 31" xfId="29372"/>
    <cellStyle name="Total 31 2" xfId="29373"/>
    <cellStyle name="Total 32" xfId="29374"/>
    <cellStyle name="Total 32 2" xfId="29375"/>
    <cellStyle name="Total 33" xfId="29376"/>
    <cellStyle name="Total 33 2" xfId="29377"/>
    <cellStyle name="Total 34" xfId="29378"/>
    <cellStyle name="Total 34 2" xfId="29379"/>
    <cellStyle name="Total 35" xfId="29380"/>
    <cellStyle name="Total 35 2" xfId="29381"/>
    <cellStyle name="Total 36" xfId="29382"/>
    <cellStyle name="Total 36 2" xfId="29383"/>
    <cellStyle name="Total 37" xfId="29384"/>
    <cellStyle name="Total 37 2" xfId="29385"/>
    <cellStyle name="Total 38" xfId="29386"/>
    <cellStyle name="Total 38 2" xfId="29387"/>
    <cellStyle name="Total 39" xfId="29388"/>
    <cellStyle name="Total 39 2" xfId="29389"/>
    <cellStyle name="Total 4" xfId="29390"/>
    <cellStyle name="Total 4 10" xfId="29391"/>
    <cellStyle name="Total 4 10 2" xfId="29392"/>
    <cellStyle name="Total 4 10 3" xfId="29393"/>
    <cellStyle name="Total 4 11" xfId="29394"/>
    <cellStyle name="Total 4 11 2" xfId="29395"/>
    <cellStyle name="Total 4 11 3" xfId="29396"/>
    <cellStyle name="Total 4 12" xfId="29397"/>
    <cellStyle name="Total 4 12 2" xfId="29398"/>
    <cellStyle name="Total 4 12 3" xfId="29399"/>
    <cellStyle name="Total 4 13" xfId="29400"/>
    <cellStyle name="Total 4 13 2" xfId="29401"/>
    <cellStyle name="Total 4 13 3" xfId="29402"/>
    <cellStyle name="Total 4 14" xfId="29403"/>
    <cellStyle name="Total 4 14 2" xfId="29404"/>
    <cellStyle name="Total 4 14 3" xfId="29405"/>
    <cellStyle name="Total 4 15" xfId="29406"/>
    <cellStyle name="Total 4 15 2" xfId="29407"/>
    <cellStyle name="Total 4 15 3" xfId="29408"/>
    <cellStyle name="Total 4 16" xfId="29409"/>
    <cellStyle name="Total 4 16 2" xfId="29410"/>
    <cellStyle name="Total 4 16 3" xfId="29411"/>
    <cellStyle name="Total 4 17" xfId="29412"/>
    <cellStyle name="Total 4 17 2" xfId="29413"/>
    <cellStyle name="Total 4 17 3" xfId="29414"/>
    <cellStyle name="Total 4 18" xfId="29415"/>
    <cellStyle name="Total 4 18 2" xfId="29416"/>
    <cellStyle name="Total 4 19" xfId="29417"/>
    <cellStyle name="Total 4 19 2" xfId="29418"/>
    <cellStyle name="Total 4 2" xfId="29419"/>
    <cellStyle name="Total 4 2 10" xfId="29420"/>
    <cellStyle name="Total 4 2 10 2" xfId="29421"/>
    <cellStyle name="Total 4 2 11" xfId="29422"/>
    <cellStyle name="Total 4 2 11 2" xfId="29423"/>
    <cellStyle name="Total 4 2 12" xfId="29424"/>
    <cellStyle name="Total 4 2 12 2" xfId="29425"/>
    <cellStyle name="Total 4 2 13" xfId="29426"/>
    <cellStyle name="Total 4 2 14" xfId="29427"/>
    <cellStyle name="Total 4 2 2" xfId="29428"/>
    <cellStyle name="Total 4 2 2 2" xfId="29429"/>
    <cellStyle name="Total 4 2 3" xfId="29430"/>
    <cellStyle name="Total 4 2 3 2" xfId="29431"/>
    <cellStyle name="Total 4 2 4" xfId="29432"/>
    <cellStyle name="Total 4 2 4 2" xfId="29433"/>
    <cellStyle name="Total 4 2 5" xfId="29434"/>
    <cellStyle name="Total 4 2 5 2" xfId="29435"/>
    <cellStyle name="Total 4 2 6" xfId="29436"/>
    <cellStyle name="Total 4 2 6 2" xfId="29437"/>
    <cellStyle name="Total 4 2 7" xfId="29438"/>
    <cellStyle name="Total 4 2 7 2" xfId="29439"/>
    <cellStyle name="Total 4 2 8" xfId="29440"/>
    <cellStyle name="Total 4 2 8 2" xfId="29441"/>
    <cellStyle name="Total 4 2 9" xfId="29442"/>
    <cellStyle name="Total 4 2 9 2" xfId="29443"/>
    <cellStyle name="Total 4 20" xfId="29444"/>
    <cellStyle name="Total 4 20 2" xfId="29445"/>
    <cellStyle name="Total 4 21" xfId="29446"/>
    <cellStyle name="Total 4 21 2" xfId="29447"/>
    <cellStyle name="Total 4 22" xfId="29448"/>
    <cellStyle name="Total 4 22 2" xfId="29449"/>
    <cellStyle name="Total 4 23" xfId="29450"/>
    <cellStyle name="Total 4 23 2" xfId="29451"/>
    <cellStyle name="Total 4 24" xfId="29452"/>
    <cellStyle name="Total 4 24 2" xfId="29453"/>
    <cellStyle name="Total 4 25" xfId="29454"/>
    <cellStyle name="Total 4 25 2" xfId="29455"/>
    <cellStyle name="Total 4 26" xfId="29456"/>
    <cellStyle name="Total 4 26 2" xfId="29457"/>
    <cellStyle name="Total 4 27" xfId="29458"/>
    <cellStyle name="Total 4 27 2" xfId="29459"/>
    <cellStyle name="Total 4 28" xfId="29460"/>
    <cellStyle name="Total 4 28 2" xfId="29461"/>
    <cellStyle name="Total 4 29" xfId="29462"/>
    <cellStyle name="Total 4 3" xfId="29463"/>
    <cellStyle name="Total 4 3 10" xfId="29464"/>
    <cellStyle name="Total 4 3 10 2" xfId="29465"/>
    <cellStyle name="Total 4 3 11" xfId="29466"/>
    <cellStyle name="Total 4 3 11 2" xfId="29467"/>
    <cellStyle name="Total 4 3 12" xfId="29468"/>
    <cellStyle name="Total 4 3 12 2" xfId="29469"/>
    <cellStyle name="Total 4 3 13" xfId="29470"/>
    <cellStyle name="Total 4 3 14" xfId="29471"/>
    <cellStyle name="Total 4 3 2" xfId="29472"/>
    <cellStyle name="Total 4 3 2 2" xfId="29473"/>
    <cellStyle name="Total 4 3 3" xfId="29474"/>
    <cellStyle name="Total 4 3 3 2" xfId="29475"/>
    <cellStyle name="Total 4 3 4" xfId="29476"/>
    <cellStyle name="Total 4 3 4 2" xfId="29477"/>
    <cellStyle name="Total 4 3 5" xfId="29478"/>
    <cellStyle name="Total 4 3 5 2" xfId="29479"/>
    <cellStyle name="Total 4 3 6" xfId="29480"/>
    <cellStyle name="Total 4 3 6 2" xfId="29481"/>
    <cellStyle name="Total 4 3 7" xfId="29482"/>
    <cellStyle name="Total 4 3 7 2" xfId="29483"/>
    <cellStyle name="Total 4 3 8" xfId="29484"/>
    <cellStyle name="Total 4 3 8 2" xfId="29485"/>
    <cellStyle name="Total 4 3 9" xfId="29486"/>
    <cellStyle name="Total 4 3 9 2" xfId="29487"/>
    <cellStyle name="Total 4 30" xfId="29488"/>
    <cellStyle name="Total 4 4" xfId="29489"/>
    <cellStyle name="Total 4 4 10" xfId="29490"/>
    <cellStyle name="Total 4 4 10 2" xfId="29491"/>
    <cellStyle name="Total 4 4 11" xfId="29492"/>
    <cellStyle name="Total 4 4 11 2" xfId="29493"/>
    <cellStyle name="Total 4 4 12" xfId="29494"/>
    <cellStyle name="Total 4 4 12 2" xfId="29495"/>
    <cellStyle name="Total 4 4 13" xfId="29496"/>
    <cellStyle name="Total 4 4 14" xfId="29497"/>
    <cellStyle name="Total 4 4 2" xfId="29498"/>
    <cellStyle name="Total 4 4 2 2" xfId="29499"/>
    <cellStyle name="Total 4 4 3" xfId="29500"/>
    <cellStyle name="Total 4 4 3 2" xfId="29501"/>
    <cellStyle name="Total 4 4 4" xfId="29502"/>
    <cellStyle name="Total 4 4 4 2" xfId="29503"/>
    <cellStyle name="Total 4 4 5" xfId="29504"/>
    <cellStyle name="Total 4 4 5 2" xfId="29505"/>
    <cellStyle name="Total 4 4 6" xfId="29506"/>
    <cellStyle name="Total 4 4 6 2" xfId="29507"/>
    <cellStyle name="Total 4 4 7" xfId="29508"/>
    <cellStyle name="Total 4 4 7 2" xfId="29509"/>
    <cellStyle name="Total 4 4 8" xfId="29510"/>
    <cellStyle name="Total 4 4 8 2" xfId="29511"/>
    <cellStyle name="Total 4 4 9" xfId="29512"/>
    <cellStyle name="Total 4 4 9 2" xfId="29513"/>
    <cellStyle name="Total 4 5" xfId="29514"/>
    <cellStyle name="Total 4 5 10" xfId="29515"/>
    <cellStyle name="Total 4 5 10 2" xfId="29516"/>
    <cellStyle name="Total 4 5 11" xfId="29517"/>
    <cellStyle name="Total 4 5 11 2" xfId="29518"/>
    <cellStyle name="Total 4 5 12" xfId="29519"/>
    <cellStyle name="Total 4 5 12 2" xfId="29520"/>
    <cellStyle name="Total 4 5 13" xfId="29521"/>
    <cellStyle name="Total 4 5 14" xfId="29522"/>
    <cellStyle name="Total 4 5 2" xfId="29523"/>
    <cellStyle name="Total 4 5 2 2" xfId="29524"/>
    <cellStyle name="Total 4 5 3" xfId="29525"/>
    <cellStyle name="Total 4 5 3 2" xfId="29526"/>
    <cellStyle name="Total 4 5 4" xfId="29527"/>
    <cellStyle name="Total 4 5 4 2" xfId="29528"/>
    <cellStyle name="Total 4 5 5" xfId="29529"/>
    <cellStyle name="Total 4 5 5 2" xfId="29530"/>
    <cellStyle name="Total 4 5 6" xfId="29531"/>
    <cellStyle name="Total 4 5 6 2" xfId="29532"/>
    <cellStyle name="Total 4 5 7" xfId="29533"/>
    <cellStyle name="Total 4 5 7 2" xfId="29534"/>
    <cellStyle name="Total 4 5 8" xfId="29535"/>
    <cellStyle name="Total 4 5 8 2" xfId="29536"/>
    <cellStyle name="Total 4 5 9" xfId="29537"/>
    <cellStyle name="Total 4 5 9 2" xfId="29538"/>
    <cellStyle name="Total 4 6" xfId="29539"/>
    <cellStyle name="Total 4 6 10" xfId="29540"/>
    <cellStyle name="Total 4 6 10 2" xfId="29541"/>
    <cellStyle name="Total 4 6 11" xfId="29542"/>
    <cellStyle name="Total 4 6 11 2" xfId="29543"/>
    <cellStyle name="Total 4 6 12" xfId="29544"/>
    <cellStyle name="Total 4 6 12 2" xfId="29545"/>
    <cellStyle name="Total 4 6 13" xfId="29546"/>
    <cellStyle name="Total 4 6 14" xfId="29547"/>
    <cellStyle name="Total 4 6 2" xfId="29548"/>
    <cellStyle name="Total 4 6 2 2" xfId="29549"/>
    <cellStyle name="Total 4 6 3" xfId="29550"/>
    <cellStyle name="Total 4 6 3 2" xfId="29551"/>
    <cellStyle name="Total 4 6 4" xfId="29552"/>
    <cellStyle name="Total 4 6 4 2" xfId="29553"/>
    <cellStyle name="Total 4 6 5" xfId="29554"/>
    <cellStyle name="Total 4 6 5 2" xfId="29555"/>
    <cellStyle name="Total 4 6 6" xfId="29556"/>
    <cellStyle name="Total 4 6 6 2" xfId="29557"/>
    <cellStyle name="Total 4 6 7" xfId="29558"/>
    <cellStyle name="Total 4 6 7 2" xfId="29559"/>
    <cellStyle name="Total 4 6 8" xfId="29560"/>
    <cellStyle name="Total 4 6 8 2" xfId="29561"/>
    <cellStyle name="Total 4 6 9" xfId="29562"/>
    <cellStyle name="Total 4 6 9 2" xfId="29563"/>
    <cellStyle name="Total 4 7" xfId="29564"/>
    <cellStyle name="Total 4 7 10" xfId="29565"/>
    <cellStyle name="Total 4 7 10 2" xfId="29566"/>
    <cellStyle name="Total 4 7 11" xfId="29567"/>
    <cellStyle name="Total 4 7 11 2" xfId="29568"/>
    <cellStyle name="Total 4 7 12" xfId="29569"/>
    <cellStyle name="Total 4 7 12 2" xfId="29570"/>
    <cellStyle name="Total 4 7 13" xfId="29571"/>
    <cellStyle name="Total 4 7 14" xfId="29572"/>
    <cellStyle name="Total 4 7 2" xfId="29573"/>
    <cellStyle name="Total 4 7 2 2" xfId="29574"/>
    <cellStyle name="Total 4 7 3" xfId="29575"/>
    <cellStyle name="Total 4 7 3 2" xfId="29576"/>
    <cellStyle name="Total 4 7 4" xfId="29577"/>
    <cellStyle name="Total 4 7 4 2" xfId="29578"/>
    <cellStyle name="Total 4 7 5" xfId="29579"/>
    <cellStyle name="Total 4 7 5 2" xfId="29580"/>
    <cellStyle name="Total 4 7 6" xfId="29581"/>
    <cellStyle name="Total 4 7 6 2" xfId="29582"/>
    <cellStyle name="Total 4 7 7" xfId="29583"/>
    <cellStyle name="Total 4 7 7 2" xfId="29584"/>
    <cellStyle name="Total 4 7 8" xfId="29585"/>
    <cellStyle name="Total 4 7 8 2" xfId="29586"/>
    <cellStyle name="Total 4 7 9" xfId="29587"/>
    <cellStyle name="Total 4 7 9 2" xfId="29588"/>
    <cellStyle name="Total 4 8" xfId="29589"/>
    <cellStyle name="Total 4 8 2" xfId="29590"/>
    <cellStyle name="Total 4 8 3" xfId="29591"/>
    <cellStyle name="Total 4 9" xfId="29592"/>
    <cellStyle name="Total 4 9 2" xfId="29593"/>
    <cellStyle name="Total 4 9 3" xfId="29594"/>
    <cellStyle name="Total 40" xfId="29595"/>
    <cellStyle name="Total 40 2" xfId="29596"/>
    <cellStyle name="Total 41" xfId="29597"/>
    <cellStyle name="Total 42" xfId="29598"/>
    <cellStyle name="Total 43" xfId="29599"/>
    <cellStyle name="Total 44" xfId="29600"/>
    <cellStyle name="Total 45" xfId="29601"/>
    <cellStyle name="Total 46" xfId="29602"/>
    <cellStyle name="Total 47" xfId="29603"/>
    <cellStyle name="Total 48" xfId="29604"/>
    <cellStyle name="Total 49" xfId="29605"/>
    <cellStyle name="Total 5" xfId="29606"/>
    <cellStyle name="Total 5 2" xfId="29607"/>
    <cellStyle name="Total 5 3" xfId="29608"/>
    <cellStyle name="Total 50" xfId="29609"/>
    <cellStyle name="Total 51" xfId="29610"/>
    <cellStyle name="Total 52" xfId="29611"/>
    <cellStyle name="Total 53" xfId="29612"/>
    <cellStyle name="Total 54" xfId="29613"/>
    <cellStyle name="Total 55" xfId="29614"/>
    <cellStyle name="Total 56" xfId="29615"/>
    <cellStyle name="Total 57" xfId="29616"/>
    <cellStyle name="Total 6" xfId="29617"/>
    <cellStyle name="Total 6 2" xfId="29618"/>
    <cellStyle name="Total 6 3" xfId="29619"/>
    <cellStyle name="Total 7" xfId="29620"/>
    <cellStyle name="Total 7 2" xfId="29621"/>
    <cellStyle name="Total 7 3" xfId="29622"/>
    <cellStyle name="Total 8" xfId="29623"/>
    <cellStyle name="Total 8 2" xfId="29624"/>
    <cellStyle name="Total 8 3" xfId="29625"/>
    <cellStyle name="Total 9" xfId="29626"/>
    <cellStyle name="Total 9 2" xfId="29627"/>
    <cellStyle name="Total 9 3" xfId="29628"/>
    <cellStyle name="Warning Text" xfId="29629" builtinId="11" customBuiltin="1"/>
    <cellStyle name="Warning Text 10" xfId="29630"/>
    <cellStyle name="Warning Text 10 2" xfId="29631"/>
    <cellStyle name="Warning Text 11" xfId="29632"/>
    <cellStyle name="Warning Text 11 2" xfId="29633"/>
    <cellStyle name="Warning Text 12" xfId="29634"/>
    <cellStyle name="Warning Text 12 2" xfId="29635"/>
    <cellStyle name="Warning Text 13" xfId="29636"/>
    <cellStyle name="Warning Text 13 2" xfId="29637"/>
    <cellStyle name="Warning Text 14" xfId="29638"/>
    <cellStyle name="Warning Text 14 2" xfId="29639"/>
    <cellStyle name="Warning Text 15" xfId="29640"/>
    <cellStyle name="Warning Text 15 2" xfId="29641"/>
    <cellStyle name="Warning Text 16" xfId="29642"/>
    <cellStyle name="Warning Text 16 2" xfId="29643"/>
    <cellStyle name="Warning Text 17" xfId="29644"/>
    <cellStyle name="Warning Text 17 2" xfId="29645"/>
    <cellStyle name="Warning Text 18" xfId="29646"/>
    <cellStyle name="Warning Text 18 2" xfId="29647"/>
    <cellStyle name="Warning Text 19" xfId="29648"/>
    <cellStyle name="Warning Text 19 2" xfId="29649"/>
    <cellStyle name="Warning Text 2" xfId="29650"/>
    <cellStyle name="Warning Text 2 10" xfId="29651"/>
    <cellStyle name="Warning Text 2 10 2" xfId="29652"/>
    <cellStyle name="Warning Text 2 10 3" xfId="29653"/>
    <cellStyle name="Warning Text 2 11" xfId="29654"/>
    <cellStyle name="Warning Text 2 11 2" xfId="29655"/>
    <cellStyle name="Warning Text 2 11 3" xfId="29656"/>
    <cellStyle name="Warning Text 2 12" xfId="29657"/>
    <cellStyle name="Warning Text 2 12 2" xfId="29658"/>
    <cellStyle name="Warning Text 2 12 3" xfId="29659"/>
    <cellStyle name="Warning Text 2 13" xfId="29660"/>
    <cellStyle name="Warning Text 2 13 2" xfId="29661"/>
    <cellStyle name="Warning Text 2 13 3" xfId="29662"/>
    <cellStyle name="Warning Text 2 14" xfId="29663"/>
    <cellStyle name="Warning Text 2 14 2" xfId="29664"/>
    <cellStyle name="Warning Text 2 14 3" xfId="29665"/>
    <cellStyle name="Warning Text 2 15" xfId="29666"/>
    <cellStyle name="Warning Text 2 15 2" xfId="29667"/>
    <cellStyle name="Warning Text 2 15 3" xfId="29668"/>
    <cellStyle name="Warning Text 2 16" xfId="29669"/>
    <cellStyle name="Warning Text 2 16 2" xfId="29670"/>
    <cellStyle name="Warning Text 2 16 3" xfId="29671"/>
    <cellStyle name="Warning Text 2 17" xfId="29672"/>
    <cellStyle name="Warning Text 2 17 2" xfId="29673"/>
    <cellStyle name="Warning Text 2 17 3" xfId="29674"/>
    <cellStyle name="Warning Text 2 18" xfId="29675"/>
    <cellStyle name="Warning Text 2 18 2" xfId="29676"/>
    <cellStyle name="Warning Text 2 19" xfId="29677"/>
    <cellStyle name="Warning Text 2 19 2" xfId="29678"/>
    <cellStyle name="Warning Text 2 2" xfId="29679"/>
    <cellStyle name="Warning Text 2 2 10" xfId="29680"/>
    <cellStyle name="Warning Text 2 2 10 2" xfId="29681"/>
    <cellStyle name="Warning Text 2 2 11" xfId="29682"/>
    <cellStyle name="Warning Text 2 2 11 2" xfId="29683"/>
    <cellStyle name="Warning Text 2 2 12" xfId="29684"/>
    <cellStyle name="Warning Text 2 2 12 2" xfId="29685"/>
    <cellStyle name="Warning Text 2 2 13" xfId="29686"/>
    <cellStyle name="Warning Text 2 2 14" xfId="29687"/>
    <cellStyle name="Warning Text 2 2 2" xfId="29688"/>
    <cellStyle name="Warning Text 2 2 2 2" xfId="29689"/>
    <cellStyle name="Warning Text 2 2 3" xfId="29690"/>
    <cellStyle name="Warning Text 2 2 3 2" xfId="29691"/>
    <cellStyle name="Warning Text 2 2 4" xfId="29692"/>
    <cellStyle name="Warning Text 2 2 4 2" xfId="29693"/>
    <cellStyle name="Warning Text 2 2 5" xfId="29694"/>
    <cellStyle name="Warning Text 2 2 5 2" xfId="29695"/>
    <cellStyle name="Warning Text 2 2 6" xfId="29696"/>
    <cellStyle name="Warning Text 2 2 6 2" xfId="29697"/>
    <cellStyle name="Warning Text 2 2 7" xfId="29698"/>
    <cellStyle name="Warning Text 2 2 7 2" xfId="29699"/>
    <cellStyle name="Warning Text 2 2 8" xfId="29700"/>
    <cellStyle name="Warning Text 2 2 8 2" xfId="29701"/>
    <cellStyle name="Warning Text 2 2 9" xfId="29702"/>
    <cellStyle name="Warning Text 2 2 9 2" xfId="29703"/>
    <cellStyle name="Warning Text 2 20" xfId="29704"/>
    <cellStyle name="Warning Text 2 20 2" xfId="29705"/>
    <cellStyle name="Warning Text 2 21" xfId="29706"/>
    <cellStyle name="Warning Text 2 21 2" xfId="29707"/>
    <cellStyle name="Warning Text 2 22" xfId="29708"/>
    <cellStyle name="Warning Text 2 22 2" xfId="29709"/>
    <cellStyle name="Warning Text 2 23" xfId="29710"/>
    <cellStyle name="Warning Text 2 23 2" xfId="29711"/>
    <cellStyle name="Warning Text 2 24" xfId="29712"/>
    <cellStyle name="Warning Text 2 24 2" xfId="29713"/>
    <cellStyle name="Warning Text 2 25" xfId="29714"/>
    <cellStyle name="Warning Text 2 25 2" xfId="29715"/>
    <cellStyle name="Warning Text 2 26" xfId="29716"/>
    <cellStyle name="Warning Text 2 26 2" xfId="29717"/>
    <cellStyle name="Warning Text 2 27" xfId="29718"/>
    <cellStyle name="Warning Text 2 27 2" xfId="29719"/>
    <cellStyle name="Warning Text 2 28" xfId="29720"/>
    <cellStyle name="Warning Text 2 28 2" xfId="29721"/>
    <cellStyle name="Warning Text 2 29" xfId="29722"/>
    <cellStyle name="Warning Text 2 3" xfId="29723"/>
    <cellStyle name="Warning Text 2 3 10" xfId="29724"/>
    <cellStyle name="Warning Text 2 3 10 2" xfId="29725"/>
    <cellStyle name="Warning Text 2 3 11" xfId="29726"/>
    <cellStyle name="Warning Text 2 3 11 2" xfId="29727"/>
    <cellStyle name="Warning Text 2 3 12" xfId="29728"/>
    <cellStyle name="Warning Text 2 3 12 2" xfId="29729"/>
    <cellStyle name="Warning Text 2 3 13" xfId="29730"/>
    <cellStyle name="Warning Text 2 3 14" xfId="29731"/>
    <cellStyle name="Warning Text 2 3 2" xfId="29732"/>
    <cellStyle name="Warning Text 2 3 2 2" xfId="29733"/>
    <cellStyle name="Warning Text 2 3 3" xfId="29734"/>
    <cellStyle name="Warning Text 2 3 3 2" xfId="29735"/>
    <cellStyle name="Warning Text 2 3 4" xfId="29736"/>
    <cellStyle name="Warning Text 2 3 4 2" xfId="29737"/>
    <cellStyle name="Warning Text 2 3 5" xfId="29738"/>
    <cellStyle name="Warning Text 2 3 5 2" xfId="29739"/>
    <cellStyle name="Warning Text 2 3 6" xfId="29740"/>
    <cellStyle name="Warning Text 2 3 6 2" xfId="29741"/>
    <cellStyle name="Warning Text 2 3 7" xfId="29742"/>
    <cellStyle name="Warning Text 2 3 7 2" xfId="29743"/>
    <cellStyle name="Warning Text 2 3 8" xfId="29744"/>
    <cellStyle name="Warning Text 2 3 8 2" xfId="29745"/>
    <cellStyle name="Warning Text 2 3 9" xfId="29746"/>
    <cellStyle name="Warning Text 2 3 9 2" xfId="29747"/>
    <cellStyle name="Warning Text 2 30" xfId="29748"/>
    <cellStyle name="Warning Text 2 31" xfId="29749"/>
    <cellStyle name="Warning Text 2 4" xfId="29750"/>
    <cellStyle name="Warning Text 2 4 10" xfId="29751"/>
    <cellStyle name="Warning Text 2 4 10 2" xfId="29752"/>
    <cellStyle name="Warning Text 2 4 11" xfId="29753"/>
    <cellStyle name="Warning Text 2 4 11 2" xfId="29754"/>
    <cellStyle name="Warning Text 2 4 12" xfId="29755"/>
    <cellStyle name="Warning Text 2 4 12 2" xfId="29756"/>
    <cellStyle name="Warning Text 2 4 13" xfId="29757"/>
    <cellStyle name="Warning Text 2 4 14" xfId="29758"/>
    <cellStyle name="Warning Text 2 4 2" xfId="29759"/>
    <cellStyle name="Warning Text 2 4 2 2" xfId="29760"/>
    <cellStyle name="Warning Text 2 4 3" xfId="29761"/>
    <cellStyle name="Warning Text 2 4 3 2" xfId="29762"/>
    <cellStyle name="Warning Text 2 4 4" xfId="29763"/>
    <cellStyle name="Warning Text 2 4 4 2" xfId="29764"/>
    <cellStyle name="Warning Text 2 4 5" xfId="29765"/>
    <cellStyle name="Warning Text 2 4 5 2" xfId="29766"/>
    <cellStyle name="Warning Text 2 4 6" xfId="29767"/>
    <cellStyle name="Warning Text 2 4 6 2" xfId="29768"/>
    <cellStyle name="Warning Text 2 4 7" xfId="29769"/>
    <cellStyle name="Warning Text 2 4 7 2" xfId="29770"/>
    <cellStyle name="Warning Text 2 4 8" xfId="29771"/>
    <cellStyle name="Warning Text 2 4 8 2" xfId="29772"/>
    <cellStyle name="Warning Text 2 4 9" xfId="29773"/>
    <cellStyle name="Warning Text 2 4 9 2" xfId="29774"/>
    <cellStyle name="Warning Text 2 5" xfId="29775"/>
    <cellStyle name="Warning Text 2 5 10" xfId="29776"/>
    <cellStyle name="Warning Text 2 5 10 2" xfId="29777"/>
    <cellStyle name="Warning Text 2 5 11" xfId="29778"/>
    <cellStyle name="Warning Text 2 5 11 2" xfId="29779"/>
    <cellStyle name="Warning Text 2 5 12" xfId="29780"/>
    <cellStyle name="Warning Text 2 5 12 2" xfId="29781"/>
    <cellStyle name="Warning Text 2 5 13" xfId="29782"/>
    <cellStyle name="Warning Text 2 5 14" xfId="29783"/>
    <cellStyle name="Warning Text 2 5 2" xfId="29784"/>
    <cellStyle name="Warning Text 2 5 2 2" xfId="29785"/>
    <cellStyle name="Warning Text 2 5 3" xfId="29786"/>
    <cellStyle name="Warning Text 2 5 3 2" xfId="29787"/>
    <cellStyle name="Warning Text 2 5 4" xfId="29788"/>
    <cellStyle name="Warning Text 2 5 4 2" xfId="29789"/>
    <cellStyle name="Warning Text 2 5 5" xfId="29790"/>
    <cellStyle name="Warning Text 2 5 5 2" xfId="29791"/>
    <cellStyle name="Warning Text 2 5 6" xfId="29792"/>
    <cellStyle name="Warning Text 2 5 6 2" xfId="29793"/>
    <cellStyle name="Warning Text 2 5 7" xfId="29794"/>
    <cellStyle name="Warning Text 2 5 7 2" xfId="29795"/>
    <cellStyle name="Warning Text 2 5 8" xfId="29796"/>
    <cellStyle name="Warning Text 2 5 8 2" xfId="29797"/>
    <cellStyle name="Warning Text 2 5 9" xfId="29798"/>
    <cellStyle name="Warning Text 2 5 9 2" xfId="29799"/>
    <cellStyle name="Warning Text 2 6" xfId="29800"/>
    <cellStyle name="Warning Text 2 6 10" xfId="29801"/>
    <cellStyle name="Warning Text 2 6 10 2" xfId="29802"/>
    <cellStyle name="Warning Text 2 6 11" xfId="29803"/>
    <cellStyle name="Warning Text 2 6 11 2" xfId="29804"/>
    <cellStyle name="Warning Text 2 6 12" xfId="29805"/>
    <cellStyle name="Warning Text 2 6 12 2" xfId="29806"/>
    <cellStyle name="Warning Text 2 6 13" xfId="29807"/>
    <cellStyle name="Warning Text 2 6 14" xfId="29808"/>
    <cellStyle name="Warning Text 2 6 2" xfId="29809"/>
    <cellStyle name="Warning Text 2 6 2 2" xfId="29810"/>
    <cellStyle name="Warning Text 2 6 3" xfId="29811"/>
    <cellStyle name="Warning Text 2 6 3 2" xfId="29812"/>
    <cellStyle name="Warning Text 2 6 4" xfId="29813"/>
    <cellStyle name="Warning Text 2 6 4 2" xfId="29814"/>
    <cellStyle name="Warning Text 2 6 5" xfId="29815"/>
    <cellStyle name="Warning Text 2 6 5 2" xfId="29816"/>
    <cellStyle name="Warning Text 2 6 6" xfId="29817"/>
    <cellStyle name="Warning Text 2 6 6 2" xfId="29818"/>
    <cellStyle name="Warning Text 2 6 7" xfId="29819"/>
    <cellStyle name="Warning Text 2 6 7 2" xfId="29820"/>
    <cellStyle name="Warning Text 2 6 8" xfId="29821"/>
    <cellStyle name="Warning Text 2 6 8 2" xfId="29822"/>
    <cellStyle name="Warning Text 2 6 9" xfId="29823"/>
    <cellStyle name="Warning Text 2 6 9 2" xfId="29824"/>
    <cellStyle name="Warning Text 2 7" xfId="29825"/>
    <cellStyle name="Warning Text 2 7 10" xfId="29826"/>
    <cellStyle name="Warning Text 2 7 10 2" xfId="29827"/>
    <cellStyle name="Warning Text 2 7 11" xfId="29828"/>
    <cellStyle name="Warning Text 2 7 11 2" xfId="29829"/>
    <cellStyle name="Warning Text 2 7 12" xfId="29830"/>
    <cellStyle name="Warning Text 2 7 12 2" xfId="29831"/>
    <cellStyle name="Warning Text 2 7 13" xfId="29832"/>
    <cellStyle name="Warning Text 2 7 14" xfId="29833"/>
    <cellStyle name="Warning Text 2 7 2" xfId="29834"/>
    <cellStyle name="Warning Text 2 7 2 2" xfId="29835"/>
    <cellStyle name="Warning Text 2 7 3" xfId="29836"/>
    <cellStyle name="Warning Text 2 7 3 2" xfId="29837"/>
    <cellStyle name="Warning Text 2 7 4" xfId="29838"/>
    <cellStyle name="Warning Text 2 7 4 2" xfId="29839"/>
    <cellStyle name="Warning Text 2 7 5" xfId="29840"/>
    <cellStyle name="Warning Text 2 7 5 2" xfId="29841"/>
    <cellStyle name="Warning Text 2 7 6" xfId="29842"/>
    <cellStyle name="Warning Text 2 7 6 2" xfId="29843"/>
    <cellStyle name="Warning Text 2 7 7" xfId="29844"/>
    <cellStyle name="Warning Text 2 7 7 2" xfId="29845"/>
    <cellStyle name="Warning Text 2 7 8" xfId="29846"/>
    <cellStyle name="Warning Text 2 7 8 2" xfId="29847"/>
    <cellStyle name="Warning Text 2 7 9" xfId="29848"/>
    <cellStyle name="Warning Text 2 7 9 2" xfId="29849"/>
    <cellStyle name="Warning Text 2 8" xfId="29850"/>
    <cellStyle name="Warning Text 2 8 2" xfId="29851"/>
    <cellStyle name="Warning Text 2 8 3" xfId="29852"/>
    <cellStyle name="Warning Text 2 9" xfId="29853"/>
    <cellStyle name="Warning Text 2 9 2" xfId="29854"/>
    <cellStyle name="Warning Text 2 9 3" xfId="29855"/>
    <cellStyle name="Warning Text 20" xfId="29856"/>
    <cellStyle name="Warning Text 20 2" xfId="29857"/>
    <cellStyle name="Warning Text 21" xfId="29858"/>
    <cellStyle name="Warning Text 21 2" xfId="29859"/>
    <cellStyle name="Warning Text 22" xfId="29860"/>
    <cellStyle name="Warning Text 22 2" xfId="29861"/>
    <cellStyle name="Warning Text 23" xfId="29862"/>
    <cellStyle name="Warning Text 23 2" xfId="29863"/>
    <cellStyle name="Warning Text 24" xfId="29864"/>
    <cellStyle name="Warning Text 24 2" xfId="29865"/>
    <cellStyle name="Warning Text 25" xfId="29866"/>
    <cellStyle name="Warning Text 25 2" xfId="29867"/>
    <cellStyle name="Warning Text 26" xfId="29868"/>
    <cellStyle name="Warning Text 26 2" xfId="29869"/>
    <cellStyle name="Warning Text 27" xfId="29870"/>
    <cellStyle name="Warning Text 27 2" xfId="29871"/>
    <cellStyle name="Warning Text 28" xfId="29872"/>
    <cellStyle name="Warning Text 28 2" xfId="29873"/>
    <cellStyle name="Warning Text 29" xfId="29874"/>
    <cellStyle name="Warning Text 29 2" xfId="29875"/>
    <cellStyle name="Warning Text 3" xfId="29876"/>
    <cellStyle name="Warning Text 3 10" xfId="29877"/>
    <cellStyle name="Warning Text 3 10 2" xfId="29878"/>
    <cellStyle name="Warning Text 3 10 3" xfId="29879"/>
    <cellStyle name="Warning Text 3 11" xfId="29880"/>
    <cellStyle name="Warning Text 3 11 2" xfId="29881"/>
    <cellStyle name="Warning Text 3 11 3" xfId="29882"/>
    <cellStyle name="Warning Text 3 12" xfId="29883"/>
    <cellStyle name="Warning Text 3 12 2" xfId="29884"/>
    <cellStyle name="Warning Text 3 12 3" xfId="29885"/>
    <cellStyle name="Warning Text 3 13" xfId="29886"/>
    <cellStyle name="Warning Text 3 13 2" xfId="29887"/>
    <cellStyle name="Warning Text 3 13 3" xfId="29888"/>
    <cellStyle name="Warning Text 3 14" xfId="29889"/>
    <cellStyle name="Warning Text 3 14 2" xfId="29890"/>
    <cellStyle name="Warning Text 3 14 3" xfId="29891"/>
    <cellStyle name="Warning Text 3 15" xfId="29892"/>
    <cellStyle name="Warning Text 3 15 2" xfId="29893"/>
    <cellStyle name="Warning Text 3 15 3" xfId="29894"/>
    <cellStyle name="Warning Text 3 16" xfId="29895"/>
    <cellStyle name="Warning Text 3 16 2" xfId="29896"/>
    <cellStyle name="Warning Text 3 16 3" xfId="29897"/>
    <cellStyle name="Warning Text 3 17" xfId="29898"/>
    <cellStyle name="Warning Text 3 17 2" xfId="29899"/>
    <cellStyle name="Warning Text 3 17 3" xfId="29900"/>
    <cellStyle name="Warning Text 3 18" xfId="29901"/>
    <cellStyle name="Warning Text 3 18 2" xfId="29902"/>
    <cellStyle name="Warning Text 3 19" xfId="29903"/>
    <cellStyle name="Warning Text 3 19 2" xfId="29904"/>
    <cellStyle name="Warning Text 3 2" xfId="29905"/>
    <cellStyle name="Warning Text 3 2 10" xfId="29906"/>
    <cellStyle name="Warning Text 3 2 10 2" xfId="29907"/>
    <cellStyle name="Warning Text 3 2 11" xfId="29908"/>
    <cellStyle name="Warning Text 3 2 11 2" xfId="29909"/>
    <cellStyle name="Warning Text 3 2 12" xfId="29910"/>
    <cellStyle name="Warning Text 3 2 12 2" xfId="29911"/>
    <cellStyle name="Warning Text 3 2 13" xfId="29912"/>
    <cellStyle name="Warning Text 3 2 14" xfId="29913"/>
    <cellStyle name="Warning Text 3 2 2" xfId="29914"/>
    <cellStyle name="Warning Text 3 2 2 2" xfId="29915"/>
    <cellStyle name="Warning Text 3 2 3" xfId="29916"/>
    <cellStyle name="Warning Text 3 2 3 2" xfId="29917"/>
    <cellStyle name="Warning Text 3 2 4" xfId="29918"/>
    <cellStyle name="Warning Text 3 2 4 2" xfId="29919"/>
    <cellStyle name="Warning Text 3 2 5" xfId="29920"/>
    <cellStyle name="Warning Text 3 2 5 2" xfId="29921"/>
    <cellStyle name="Warning Text 3 2 6" xfId="29922"/>
    <cellStyle name="Warning Text 3 2 6 2" xfId="29923"/>
    <cellStyle name="Warning Text 3 2 7" xfId="29924"/>
    <cellStyle name="Warning Text 3 2 7 2" xfId="29925"/>
    <cellStyle name="Warning Text 3 2 8" xfId="29926"/>
    <cellStyle name="Warning Text 3 2 8 2" xfId="29927"/>
    <cellStyle name="Warning Text 3 2 9" xfId="29928"/>
    <cellStyle name="Warning Text 3 2 9 2" xfId="29929"/>
    <cellStyle name="Warning Text 3 20" xfId="29930"/>
    <cellStyle name="Warning Text 3 20 2" xfId="29931"/>
    <cellStyle name="Warning Text 3 21" xfId="29932"/>
    <cellStyle name="Warning Text 3 21 2" xfId="29933"/>
    <cellStyle name="Warning Text 3 22" xfId="29934"/>
    <cellStyle name="Warning Text 3 22 2" xfId="29935"/>
    <cellStyle name="Warning Text 3 23" xfId="29936"/>
    <cellStyle name="Warning Text 3 23 2" xfId="29937"/>
    <cellStyle name="Warning Text 3 24" xfId="29938"/>
    <cellStyle name="Warning Text 3 24 2" xfId="29939"/>
    <cellStyle name="Warning Text 3 25" xfId="29940"/>
    <cellStyle name="Warning Text 3 25 2" xfId="29941"/>
    <cellStyle name="Warning Text 3 26" xfId="29942"/>
    <cellStyle name="Warning Text 3 26 2" xfId="29943"/>
    <cellStyle name="Warning Text 3 27" xfId="29944"/>
    <cellStyle name="Warning Text 3 27 2" xfId="29945"/>
    <cellStyle name="Warning Text 3 28" xfId="29946"/>
    <cellStyle name="Warning Text 3 28 2" xfId="29947"/>
    <cellStyle name="Warning Text 3 29" xfId="29948"/>
    <cellStyle name="Warning Text 3 3" xfId="29949"/>
    <cellStyle name="Warning Text 3 3 10" xfId="29950"/>
    <cellStyle name="Warning Text 3 3 10 2" xfId="29951"/>
    <cellStyle name="Warning Text 3 3 11" xfId="29952"/>
    <cellStyle name="Warning Text 3 3 11 2" xfId="29953"/>
    <cellStyle name="Warning Text 3 3 12" xfId="29954"/>
    <cellStyle name="Warning Text 3 3 12 2" xfId="29955"/>
    <cellStyle name="Warning Text 3 3 13" xfId="29956"/>
    <cellStyle name="Warning Text 3 3 14" xfId="29957"/>
    <cellStyle name="Warning Text 3 3 2" xfId="29958"/>
    <cellStyle name="Warning Text 3 3 2 2" xfId="29959"/>
    <cellStyle name="Warning Text 3 3 3" xfId="29960"/>
    <cellStyle name="Warning Text 3 3 3 2" xfId="29961"/>
    <cellStyle name="Warning Text 3 3 4" xfId="29962"/>
    <cellStyle name="Warning Text 3 3 4 2" xfId="29963"/>
    <cellStyle name="Warning Text 3 3 5" xfId="29964"/>
    <cellStyle name="Warning Text 3 3 5 2" xfId="29965"/>
    <cellStyle name="Warning Text 3 3 6" xfId="29966"/>
    <cellStyle name="Warning Text 3 3 6 2" xfId="29967"/>
    <cellStyle name="Warning Text 3 3 7" xfId="29968"/>
    <cellStyle name="Warning Text 3 3 7 2" xfId="29969"/>
    <cellStyle name="Warning Text 3 3 8" xfId="29970"/>
    <cellStyle name="Warning Text 3 3 8 2" xfId="29971"/>
    <cellStyle name="Warning Text 3 3 9" xfId="29972"/>
    <cellStyle name="Warning Text 3 3 9 2" xfId="29973"/>
    <cellStyle name="Warning Text 3 30" xfId="29974"/>
    <cellStyle name="Warning Text 3 4" xfId="29975"/>
    <cellStyle name="Warning Text 3 4 10" xfId="29976"/>
    <cellStyle name="Warning Text 3 4 10 2" xfId="29977"/>
    <cellStyle name="Warning Text 3 4 11" xfId="29978"/>
    <cellStyle name="Warning Text 3 4 11 2" xfId="29979"/>
    <cellStyle name="Warning Text 3 4 12" xfId="29980"/>
    <cellStyle name="Warning Text 3 4 12 2" xfId="29981"/>
    <cellStyle name="Warning Text 3 4 13" xfId="29982"/>
    <cellStyle name="Warning Text 3 4 14" xfId="29983"/>
    <cellStyle name="Warning Text 3 4 2" xfId="29984"/>
    <cellStyle name="Warning Text 3 4 2 2" xfId="29985"/>
    <cellStyle name="Warning Text 3 4 3" xfId="29986"/>
    <cellStyle name="Warning Text 3 4 3 2" xfId="29987"/>
    <cellStyle name="Warning Text 3 4 4" xfId="29988"/>
    <cellStyle name="Warning Text 3 4 4 2" xfId="29989"/>
    <cellStyle name="Warning Text 3 4 5" xfId="29990"/>
    <cellStyle name="Warning Text 3 4 5 2" xfId="29991"/>
    <cellStyle name="Warning Text 3 4 6" xfId="29992"/>
    <cellStyle name="Warning Text 3 4 6 2" xfId="29993"/>
    <cellStyle name="Warning Text 3 4 7" xfId="29994"/>
    <cellStyle name="Warning Text 3 4 7 2" xfId="29995"/>
    <cellStyle name="Warning Text 3 4 8" xfId="29996"/>
    <cellStyle name="Warning Text 3 4 8 2" xfId="29997"/>
    <cellStyle name="Warning Text 3 4 9" xfId="29998"/>
    <cellStyle name="Warning Text 3 4 9 2" xfId="29999"/>
    <cellStyle name="Warning Text 3 5" xfId="30000"/>
    <cellStyle name="Warning Text 3 5 10" xfId="30001"/>
    <cellStyle name="Warning Text 3 5 10 2" xfId="30002"/>
    <cellStyle name="Warning Text 3 5 11" xfId="30003"/>
    <cellStyle name="Warning Text 3 5 11 2" xfId="30004"/>
    <cellStyle name="Warning Text 3 5 12" xfId="30005"/>
    <cellStyle name="Warning Text 3 5 12 2" xfId="30006"/>
    <cellStyle name="Warning Text 3 5 13" xfId="30007"/>
    <cellStyle name="Warning Text 3 5 14" xfId="30008"/>
    <cellStyle name="Warning Text 3 5 2" xfId="30009"/>
    <cellStyle name="Warning Text 3 5 2 2" xfId="30010"/>
    <cellStyle name="Warning Text 3 5 3" xfId="30011"/>
    <cellStyle name="Warning Text 3 5 3 2" xfId="30012"/>
    <cellStyle name="Warning Text 3 5 4" xfId="30013"/>
    <cellStyle name="Warning Text 3 5 4 2" xfId="30014"/>
    <cellStyle name="Warning Text 3 5 5" xfId="30015"/>
    <cellStyle name="Warning Text 3 5 5 2" xfId="30016"/>
    <cellStyle name="Warning Text 3 5 6" xfId="30017"/>
    <cellStyle name="Warning Text 3 5 6 2" xfId="30018"/>
    <cellStyle name="Warning Text 3 5 7" xfId="30019"/>
    <cellStyle name="Warning Text 3 5 7 2" xfId="30020"/>
    <cellStyle name="Warning Text 3 5 8" xfId="30021"/>
    <cellStyle name="Warning Text 3 5 8 2" xfId="30022"/>
    <cellStyle name="Warning Text 3 5 9" xfId="30023"/>
    <cellStyle name="Warning Text 3 5 9 2" xfId="30024"/>
    <cellStyle name="Warning Text 3 6" xfId="30025"/>
    <cellStyle name="Warning Text 3 6 10" xfId="30026"/>
    <cellStyle name="Warning Text 3 6 10 2" xfId="30027"/>
    <cellStyle name="Warning Text 3 6 11" xfId="30028"/>
    <cellStyle name="Warning Text 3 6 11 2" xfId="30029"/>
    <cellStyle name="Warning Text 3 6 12" xfId="30030"/>
    <cellStyle name="Warning Text 3 6 12 2" xfId="30031"/>
    <cellStyle name="Warning Text 3 6 13" xfId="30032"/>
    <cellStyle name="Warning Text 3 6 14" xfId="30033"/>
    <cellStyle name="Warning Text 3 6 2" xfId="30034"/>
    <cellStyle name="Warning Text 3 6 2 2" xfId="30035"/>
    <cellStyle name="Warning Text 3 6 3" xfId="30036"/>
    <cellStyle name="Warning Text 3 6 3 2" xfId="30037"/>
    <cellStyle name="Warning Text 3 6 4" xfId="30038"/>
    <cellStyle name="Warning Text 3 6 4 2" xfId="30039"/>
    <cellStyle name="Warning Text 3 6 5" xfId="30040"/>
    <cellStyle name="Warning Text 3 6 5 2" xfId="30041"/>
    <cellStyle name="Warning Text 3 6 6" xfId="30042"/>
    <cellStyle name="Warning Text 3 6 6 2" xfId="30043"/>
    <cellStyle name="Warning Text 3 6 7" xfId="30044"/>
    <cellStyle name="Warning Text 3 6 7 2" xfId="30045"/>
    <cellStyle name="Warning Text 3 6 8" xfId="30046"/>
    <cellStyle name="Warning Text 3 6 8 2" xfId="30047"/>
    <cellStyle name="Warning Text 3 6 9" xfId="30048"/>
    <cellStyle name="Warning Text 3 6 9 2" xfId="30049"/>
    <cellStyle name="Warning Text 3 7" xfId="30050"/>
    <cellStyle name="Warning Text 3 7 10" xfId="30051"/>
    <cellStyle name="Warning Text 3 7 10 2" xfId="30052"/>
    <cellStyle name="Warning Text 3 7 11" xfId="30053"/>
    <cellStyle name="Warning Text 3 7 11 2" xfId="30054"/>
    <cellStyle name="Warning Text 3 7 12" xfId="30055"/>
    <cellStyle name="Warning Text 3 7 12 2" xfId="30056"/>
    <cellStyle name="Warning Text 3 7 13" xfId="30057"/>
    <cellStyle name="Warning Text 3 7 14" xfId="30058"/>
    <cellStyle name="Warning Text 3 7 2" xfId="30059"/>
    <cellStyle name="Warning Text 3 7 2 2" xfId="30060"/>
    <cellStyle name="Warning Text 3 7 3" xfId="30061"/>
    <cellStyle name="Warning Text 3 7 3 2" xfId="30062"/>
    <cellStyle name="Warning Text 3 7 4" xfId="30063"/>
    <cellStyle name="Warning Text 3 7 4 2" xfId="30064"/>
    <cellStyle name="Warning Text 3 7 5" xfId="30065"/>
    <cellStyle name="Warning Text 3 7 5 2" xfId="30066"/>
    <cellStyle name="Warning Text 3 7 6" xfId="30067"/>
    <cellStyle name="Warning Text 3 7 6 2" xfId="30068"/>
    <cellStyle name="Warning Text 3 7 7" xfId="30069"/>
    <cellStyle name="Warning Text 3 7 7 2" xfId="30070"/>
    <cellStyle name="Warning Text 3 7 8" xfId="30071"/>
    <cellStyle name="Warning Text 3 7 8 2" xfId="30072"/>
    <cellStyle name="Warning Text 3 7 9" xfId="30073"/>
    <cellStyle name="Warning Text 3 7 9 2" xfId="30074"/>
    <cellStyle name="Warning Text 3 8" xfId="30075"/>
    <cellStyle name="Warning Text 3 8 2" xfId="30076"/>
    <cellStyle name="Warning Text 3 8 3" xfId="30077"/>
    <cellStyle name="Warning Text 3 9" xfId="30078"/>
    <cellStyle name="Warning Text 3 9 2" xfId="30079"/>
    <cellStyle name="Warning Text 3 9 3" xfId="30080"/>
    <cellStyle name="Warning Text 30" xfId="30081"/>
    <cellStyle name="Warning Text 30 2" xfId="30082"/>
    <cellStyle name="Warning Text 31" xfId="30083"/>
    <cellStyle name="Warning Text 31 2" xfId="30084"/>
    <cellStyle name="Warning Text 32" xfId="30085"/>
    <cellStyle name="Warning Text 32 2" xfId="30086"/>
    <cellStyle name="Warning Text 33" xfId="30087"/>
    <cellStyle name="Warning Text 33 2" xfId="30088"/>
    <cellStyle name="Warning Text 34" xfId="30089"/>
    <cellStyle name="Warning Text 34 2" xfId="30090"/>
    <cellStyle name="Warning Text 35" xfId="30091"/>
    <cellStyle name="Warning Text 35 2" xfId="30092"/>
    <cellStyle name="Warning Text 36" xfId="30093"/>
    <cellStyle name="Warning Text 36 2" xfId="30094"/>
    <cellStyle name="Warning Text 37" xfId="30095"/>
    <cellStyle name="Warning Text 37 2" xfId="30096"/>
    <cellStyle name="Warning Text 38" xfId="30097"/>
    <cellStyle name="Warning Text 38 2" xfId="30098"/>
    <cellStyle name="Warning Text 39" xfId="30099"/>
    <cellStyle name="Warning Text 39 2" xfId="30100"/>
    <cellStyle name="Warning Text 4" xfId="30101"/>
    <cellStyle name="Warning Text 4 10" xfId="30102"/>
    <cellStyle name="Warning Text 4 10 2" xfId="30103"/>
    <cellStyle name="Warning Text 4 10 3" xfId="30104"/>
    <cellStyle name="Warning Text 4 11" xfId="30105"/>
    <cellStyle name="Warning Text 4 11 2" xfId="30106"/>
    <cellStyle name="Warning Text 4 11 3" xfId="30107"/>
    <cellStyle name="Warning Text 4 12" xfId="30108"/>
    <cellStyle name="Warning Text 4 12 2" xfId="30109"/>
    <cellStyle name="Warning Text 4 12 3" xfId="30110"/>
    <cellStyle name="Warning Text 4 13" xfId="30111"/>
    <cellStyle name="Warning Text 4 13 2" xfId="30112"/>
    <cellStyle name="Warning Text 4 13 3" xfId="30113"/>
    <cellStyle name="Warning Text 4 14" xfId="30114"/>
    <cellStyle name="Warning Text 4 14 2" xfId="30115"/>
    <cellStyle name="Warning Text 4 14 3" xfId="30116"/>
    <cellStyle name="Warning Text 4 15" xfId="30117"/>
    <cellStyle name="Warning Text 4 15 2" xfId="30118"/>
    <cellStyle name="Warning Text 4 15 3" xfId="30119"/>
    <cellStyle name="Warning Text 4 16" xfId="30120"/>
    <cellStyle name="Warning Text 4 16 2" xfId="30121"/>
    <cellStyle name="Warning Text 4 16 3" xfId="30122"/>
    <cellStyle name="Warning Text 4 17" xfId="30123"/>
    <cellStyle name="Warning Text 4 17 2" xfId="30124"/>
    <cellStyle name="Warning Text 4 17 3" xfId="30125"/>
    <cellStyle name="Warning Text 4 18" xfId="30126"/>
    <cellStyle name="Warning Text 4 18 2" xfId="30127"/>
    <cellStyle name="Warning Text 4 19" xfId="30128"/>
    <cellStyle name="Warning Text 4 19 2" xfId="30129"/>
    <cellStyle name="Warning Text 4 2" xfId="30130"/>
    <cellStyle name="Warning Text 4 2 10" xfId="30131"/>
    <cellStyle name="Warning Text 4 2 10 2" xfId="30132"/>
    <cellStyle name="Warning Text 4 2 11" xfId="30133"/>
    <cellStyle name="Warning Text 4 2 11 2" xfId="30134"/>
    <cellStyle name="Warning Text 4 2 12" xfId="30135"/>
    <cellStyle name="Warning Text 4 2 12 2" xfId="30136"/>
    <cellStyle name="Warning Text 4 2 13" xfId="30137"/>
    <cellStyle name="Warning Text 4 2 14" xfId="30138"/>
    <cellStyle name="Warning Text 4 2 2" xfId="30139"/>
    <cellStyle name="Warning Text 4 2 2 2" xfId="30140"/>
    <cellStyle name="Warning Text 4 2 3" xfId="30141"/>
    <cellStyle name="Warning Text 4 2 3 2" xfId="30142"/>
    <cellStyle name="Warning Text 4 2 4" xfId="30143"/>
    <cellStyle name="Warning Text 4 2 4 2" xfId="30144"/>
    <cellStyle name="Warning Text 4 2 5" xfId="30145"/>
    <cellStyle name="Warning Text 4 2 5 2" xfId="30146"/>
    <cellStyle name="Warning Text 4 2 6" xfId="30147"/>
    <cellStyle name="Warning Text 4 2 6 2" xfId="30148"/>
    <cellStyle name="Warning Text 4 2 7" xfId="30149"/>
    <cellStyle name="Warning Text 4 2 7 2" xfId="30150"/>
    <cellStyle name="Warning Text 4 2 8" xfId="30151"/>
    <cellStyle name="Warning Text 4 2 8 2" xfId="30152"/>
    <cellStyle name="Warning Text 4 2 9" xfId="30153"/>
    <cellStyle name="Warning Text 4 2 9 2" xfId="30154"/>
    <cellStyle name="Warning Text 4 20" xfId="30155"/>
    <cellStyle name="Warning Text 4 20 2" xfId="30156"/>
    <cellStyle name="Warning Text 4 21" xfId="30157"/>
    <cellStyle name="Warning Text 4 21 2" xfId="30158"/>
    <cellStyle name="Warning Text 4 22" xfId="30159"/>
    <cellStyle name="Warning Text 4 22 2" xfId="30160"/>
    <cellStyle name="Warning Text 4 23" xfId="30161"/>
    <cellStyle name="Warning Text 4 23 2" xfId="30162"/>
    <cellStyle name="Warning Text 4 24" xfId="30163"/>
    <cellStyle name="Warning Text 4 24 2" xfId="30164"/>
    <cellStyle name="Warning Text 4 25" xfId="30165"/>
    <cellStyle name="Warning Text 4 25 2" xfId="30166"/>
    <cellStyle name="Warning Text 4 26" xfId="30167"/>
    <cellStyle name="Warning Text 4 26 2" xfId="30168"/>
    <cellStyle name="Warning Text 4 27" xfId="30169"/>
    <cellStyle name="Warning Text 4 27 2" xfId="30170"/>
    <cellStyle name="Warning Text 4 28" xfId="30171"/>
    <cellStyle name="Warning Text 4 28 2" xfId="30172"/>
    <cellStyle name="Warning Text 4 29" xfId="30173"/>
    <cellStyle name="Warning Text 4 3" xfId="30174"/>
    <cellStyle name="Warning Text 4 3 10" xfId="30175"/>
    <cellStyle name="Warning Text 4 3 10 2" xfId="30176"/>
    <cellStyle name="Warning Text 4 3 11" xfId="30177"/>
    <cellStyle name="Warning Text 4 3 11 2" xfId="30178"/>
    <cellStyle name="Warning Text 4 3 12" xfId="30179"/>
    <cellStyle name="Warning Text 4 3 12 2" xfId="30180"/>
    <cellStyle name="Warning Text 4 3 13" xfId="30181"/>
    <cellStyle name="Warning Text 4 3 14" xfId="30182"/>
    <cellStyle name="Warning Text 4 3 2" xfId="30183"/>
    <cellStyle name="Warning Text 4 3 2 2" xfId="30184"/>
    <cellStyle name="Warning Text 4 3 3" xfId="30185"/>
    <cellStyle name="Warning Text 4 3 3 2" xfId="30186"/>
    <cellStyle name="Warning Text 4 3 4" xfId="30187"/>
    <cellStyle name="Warning Text 4 3 4 2" xfId="30188"/>
    <cellStyle name="Warning Text 4 3 5" xfId="30189"/>
    <cellStyle name="Warning Text 4 3 5 2" xfId="30190"/>
    <cellStyle name="Warning Text 4 3 6" xfId="30191"/>
    <cellStyle name="Warning Text 4 3 6 2" xfId="30192"/>
    <cellStyle name="Warning Text 4 3 7" xfId="30193"/>
    <cellStyle name="Warning Text 4 3 7 2" xfId="30194"/>
    <cellStyle name="Warning Text 4 3 8" xfId="30195"/>
    <cellStyle name="Warning Text 4 3 8 2" xfId="30196"/>
    <cellStyle name="Warning Text 4 3 9" xfId="30197"/>
    <cellStyle name="Warning Text 4 3 9 2" xfId="30198"/>
    <cellStyle name="Warning Text 4 30" xfId="30199"/>
    <cellStyle name="Warning Text 4 4" xfId="30200"/>
    <cellStyle name="Warning Text 4 4 10" xfId="30201"/>
    <cellStyle name="Warning Text 4 4 10 2" xfId="30202"/>
    <cellStyle name="Warning Text 4 4 11" xfId="30203"/>
    <cellStyle name="Warning Text 4 4 11 2" xfId="30204"/>
    <cellStyle name="Warning Text 4 4 12" xfId="30205"/>
    <cellStyle name="Warning Text 4 4 12 2" xfId="30206"/>
    <cellStyle name="Warning Text 4 4 13" xfId="30207"/>
    <cellStyle name="Warning Text 4 4 14" xfId="30208"/>
    <cellStyle name="Warning Text 4 4 2" xfId="30209"/>
    <cellStyle name="Warning Text 4 4 2 2" xfId="30210"/>
    <cellStyle name="Warning Text 4 4 3" xfId="30211"/>
    <cellStyle name="Warning Text 4 4 3 2" xfId="30212"/>
    <cellStyle name="Warning Text 4 4 4" xfId="30213"/>
    <cellStyle name="Warning Text 4 4 4 2" xfId="30214"/>
    <cellStyle name="Warning Text 4 4 5" xfId="30215"/>
    <cellStyle name="Warning Text 4 4 5 2" xfId="30216"/>
    <cellStyle name="Warning Text 4 4 6" xfId="30217"/>
    <cellStyle name="Warning Text 4 4 6 2" xfId="30218"/>
    <cellStyle name="Warning Text 4 4 7" xfId="30219"/>
    <cellStyle name="Warning Text 4 4 7 2" xfId="30220"/>
    <cellStyle name="Warning Text 4 4 8" xfId="30221"/>
    <cellStyle name="Warning Text 4 4 8 2" xfId="30222"/>
    <cellStyle name="Warning Text 4 4 9" xfId="30223"/>
    <cellStyle name="Warning Text 4 4 9 2" xfId="30224"/>
    <cellStyle name="Warning Text 4 5" xfId="30225"/>
    <cellStyle name="Warning Text 4 5 10" xfId="30226"/>
    <cellStyle name="Warning Text 4 5 10 2" xfId="30227"/>
    <cellStyle name="Warning Text 4 5 11" xfId="30228"/>
    <cellStyle name="Warning Text 4 5 11 2" xfId="30229"/>
    <cellStyle name="Warning Text 4 5 12" xfId="30230"/>
    <cellStyle name="Warning Text 4 5 12 2" xfId="30231"/>
    <cellStyle name="Warning Text 4 5 13" xfId="30232"/>
    <cellStyle name="Warning Text 4 5 14" xfId="30233"/>
    <cellStyle name="Warning Text 4 5 2" xfId="30234"/>
    <cellStyle name="Warning Text 4 5 2 2" xfId="30235"/>
    <cellStyle name="Warning Text 4 5 3" xfId="30236"/>
    <cellStyle name="Warning Text 4 5 3 2" xfId="30237"/>
    <cellStyle name="Warning Text 4 5 4" xfId="30238"/>
    <cellStyle name="Warning Text 4 5 4 2" xfId="30239"/>
    <cellStyle name="Warning Text 4 5 5" xfId="30240"/>
    <cellStyle name="Warning Text 4 5 5 2" xfId="30241"/>
    <cellStyle name="Warning Text 4 5 6" xfId="30242"/>
    <cellStyle name="Warning Text 4 5 6 2" xfId="30243"/>
    <cellStyle name="Warning Text 4 5 7" xfId="30244"/>
    <cellStyle name="Warning Text 4 5 7 2" xfId="30245"/>
    <cellStyle name="Warning Text 4 5 8" xfId="30246"/>
    <cellStyle name="Warning Text 4 5 8 2" xfId="30247"/>
    <cellStyle name="Warning Text 4 5 9" xfId="30248"/>
    <cellStyle name="Warning Text 4 5 9 2" xfId="30249"/>
    <cellStyle name="Warning Text 4 6" xfId="30250"/>
    <cellStyle name="Warning Text 4 6 10" xfId="30251"/>
    <cellStyle name="Warning Text 4 6 10 2" xfId="30252"/>
    <cellStyle name="Warning Text 4 6 11" xfId="30253"/>
    <cellStyle name="Warning Text 4 6 11 2" xfId="30254"/>
    <cellStyle name="Warning Text 4 6 12" xfId="30255"/>
    <cellStyle name="Warning Text 4 6 12 2" xfId="30256"/>
    <cellStyle name="Warning Text 4 6 13" xfId="30257"/>
    <cellStyle name="Warning Text 4 6 14" xfId="30258"/>
    <cellStyle name="Warning Text 4 6 2" xfId="30259"/>
    <cellStyle name="Warning Text 4 6 2 2" xfId="30260"/>
    <cellStyle name="Warning Text 4 6 3" xfId="30261"/>
    <cellStyle name="Warning Text 4 6 3 2" xfId="30262"/>
    <cellStyle name="Warning Text 4 6 4" xfId="30263"/>
    <cellStyle name="Warning Text 4 6 4 2" xfId="30264"/>
    <cellStyle name="Warning Text 4 6 5" xfId="30265"/>
    <cellStyle name="Warning Text 4 6 5 2" xfId="30266"/>
    <cellStyle name="Warning Text 4 6 6" xfId="30267"/>
    <cellStyle name="Warning Text 4 6 6 2" xfId="30268"/>
    <cellStyle name="Warning Text 4 6 7" xfId="30269"/>
    <cellStyle name="Warning Text 4 6 7 2" xfId="30270"/>
    <cellStyle name="Warning Text 4 6 8" xfId="30271"/>
    <cellStyle name="Warning Text 4 6 8 2" xfId="30272"/>
    <cellStyle name="Warning Text 4 6 9" xfId="30273"/>
    <cellStyle name="Warning Text 4 6 9 2" xfId="30274"/>
    <cellStyle name="Warning Text 4 7" xfId="30275"/>
    <cellStyle name="Warning Text 4 7 10" xfId="30276"/>
    <cellStyle name="Warning Text 4 7 10 2" xfId="30277"/>
    <cellStyle name="Warning Text 4 7 11" xfId="30278"/>
    <cellStyle name="Warning Text 4 7 11 2" xfId="30279"/>
    <cellStyle name="Warning Text 4 7 12" xfId="30280"/>
    <cellStyle name="Warning Text 4 7 12 2" xfId="30281"/>
    <cellStyle name="Warning Text 4 7 13" xfId="30282"/>
    <cellStyle name="Warning Text 4 7 14" xfId="30283"/>
    <cellStyle name="Warning Text 4 7 2" xfId="30284"/>
    <cellStyle name="Warning Text 4 7 2 2" xfId="30285"/>
    <cellStyle name="Warning Text 4 7 3" xfId="30286"/>
    <cellStyle name="Warning Text 4 7 3 2" xfId="30287"/>
    <cellStyle name="Warning Text 4 7 4" xfId="30288"/>
    <cellStyle name="Warning Text 4 7 4 2" xfId="30289"/>
    <cellStyle name="Warning Text 4 7 5" xfId="30290"/>
    <cellStyle name="Warning Text 4 7 5 2" xfId="30291"/>
    <cellStyle name="Warning Text 4 7 6" xfId="30292"/>
    <cellStyle name="Warning Text 4 7 6 2" xfId="30293"/>
    <cellStyle name="Warning Text 4 7 7" xfId="30294"/>
    <cellStyle name="Warning Text 4 7 7 2" xfId="30295"/>
    <cellStyle name="Warning Text 4 7 8" xfId="30296"/>
    <cellStyle name="Warning Text 4 7 8 2" xfId="30297"/>
    <cellStyle name="Warning Text 4 7 9" xfId="30298"/>
    <cellStyle name="Warning Text 4 7 9 2" xfId="30299"/>
    <cellStyle name="Warning Text 4 8" xfId="30300"/>
    <cellStyle name="Warning Text 4 8 2" xfId="30301"/>
    <cellStyle name="Warning Text 4 8 3" xfId="30302"/>
    <cellStyle name="Warning Text 4 9" xfId="30303"/>
    <cellStyle name="Warning Text 4 9 2" xfId="30304"/>
    <cellStyle name="Warning Text 4 9 3" xfId="30305"/>
    <cellStyle name="Warning Text 40" xfId="30306"/>
    <cellStyle name="Warning Text 40 2" xfId="30307"/>
    <cellStyle name="Warning Text 41" xfId="30308"/>
    <cellStyle name="Warning Text 42" xfId="30309"/>
    <cellStyle name="Warning Text 43" xfId="30310"/>
    <cellStyle name="Warning Text 44" xfId="30311"/>
    <cellStyle name="Warning Text 45" xfId="30312"/>
    <cellStyle name="Warning Text 46" xfId="30313"/>
    <cellStyle name="Warning Text 47" xfId="30314"/>
    <cellStyle name="Warning Text 48" xfId="30315"/>
    <cellStyle name="Warning Text 49" xfId="30316"/>
    <cellStyle name="Warning Text 5" xfId="30317"/>
    <cellStyle name="Warning Text 5 2" xfId="30318"/>
    <cellStyle name="Warning Text 5 3" xfId="30319"/>
    <cellStyle name="Warning Text 50" xfId="30320"/>
    <cellStyle name="Warning Text 51" xfId="30321"/>
    <cellStyle name="Warning Text 52" xfId="30322"/>
    <cellStyle name="Warning Text 53" xfId="30323"/>
    <cellStyle name="Warning Text 54" xfId="30324"/>
    <cellStyle name="Warning Text 55" xfId="30325"/>
    <cellStyle name="Warning Text 56" xfId="30326"/>
    <cellStyle name="Warning Text 57" xfId="30327"/>
    <cellStyle name="Warning Text 6" xfId="30328"/>
    <cellStyle name="Warning Text 6 2" xfId="30329"/>
    <cellStyle name="Warning Text 6 3" xfId="30330"/>
    <cellStyle name="Warning Text 7" xfId="30331"/>
    <cellStyle name="Warning Text 7 2" xfId="30332"/>
    <cellStyle name="Warning Text 7 3" xfId="30333"/>
    <cellStyle name="Warning Text 8" xfId="30334"/>
    <cellStyle name="Warning Text 8 2" xfId="30335"/>
    <cellStyle name="Warning Text 8 3" xfId="30336"/>
    <cellStyle name="Warning Text 9" xfId="30337"/>
    <cellStyle name="Warning Text 9 2" xfId="30338"/>
    <cellStyle name="Warning Text 9 3" xfId="3033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hartsheet" Target="chartsheets/sheet8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chartsheet" Target="chart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hartsheet" Target="chart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903190319031903E-2"/>
          <c:y val="3.0303030303030304E-2"/>
          <c:w val="0.90649064906490651"/>
          <c:h val="0.8924242424242424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DataTable!$DG$2:$DG$73</c:f>
              <c:numCache>
                <c:formatCode>General</c:formatCode>
                <c:ptCount val="72"/>
                <c:pt idx="0">
                  <c:v>0.39129570000000002</c:v>
                </c:pt>
                <c:pt idx="1">
                  <c:v>0.39905000000000002</c:v>
                </c:pt>
                <c:pt idx="2">
                  <c:v>0.414935</c:v>
                </c:pt>
                <c:pt idx="3">
                  <c:v>0.40771429999999997</c:v>
                </c:pt>
                <c:pt idx="4">
                  <c:v>0.40639520000000001</c:v>
                </c:pt>
                <c:pt idx="5">
                  <c:v>0.40971000000000002</c:v>
                </c:pt>
                <c:pt idx="6">
                  <c:v>0.43838569999999999</c:v>
                </c:pt>
                <c:pt idx="7">
                  <c:v>0.45324759999999997</c:v>
                </c:pt>
                <c:pt idx="8">
                  <c:v>0.39326470000000002</c:v>
                </c:pt>
                <c:pt idx="9">
                  <c:v>0.40066249999999998</c:v>
                </c:pt>
                <c:pt idx="10">
                  <c:v>0.42586249999999998</c:v>
                </c:pt>
                <c:pt idx="11">
                  <c:v>0.39729999999999999</c:v>
                </c:pt>
                <c:pt idx="12">
                  <c:v>0.42371049999999999</c:v>
                </c:pt>
                <c:pt idx="13">
                  <c:v>0.44936320000000002</c:v>
                </c:pt>
                <c:pt idx="14">
                  <c:v>0.42370000000000002</c:v>
                </c:pt>
                <c:pt idx="15">
                  <c:v>0.41385290000000002</c:v>
                </c:pt>
                <c:pt idx="16">
                  <c:v>0.40386250000000001</c:v>
                </c:pt>
                <c:pt idx="17">
                  <c:v>0.40410000000000001</c:v>
                </c:pt>
                <c:pt idx="18">
                  <c:v>0.41901250000000001</c:v>
                </c:pt>
                <c:pt idx="19">
                  <c:v>0.3448813</c:v>
                </c:pt>
                <c:pt idx="20">
                  <c:v>0.4677</c:v>
                </c:pt>
                <c:pt idx="21">
                  <c:v>0.44295289999999998</c:v>
                </c:pt>
                <c:pt idx="22">
                  <c:v>0.4988688</c:v>
                </c:pt>
                <c:pt idx="23">
                  <c:v>0.45064710000000002</c:v>
                </c:pt>
                <c:pt idx="24">
                  <c:v>0.38143329999999998</c:v>
                </c:pt>
                <c:pt idx="25">
                  <c:v>0.40624670000000002</c:v>
                </c:pt>
                <c:pt idx="26">
                  <c:v>0.45888129999999999</c:v>
                </c:pt>
                <c:pt idx="27">
                  <c:v>0.36446000000000001</c:v>
                </c:pt>
                <c:pt idx="28">
                  <c:v>0.37252940000000001</c:v>
                </c:pt>
                <c:pt idx="29">
                  <c:v>0.44490590000000002</c:v>
                </c:pt>
                <c:pt idx="30">
                  <c:v>0.40113330000000003</c:v>
                </c:pt>
                <c:pt idx="31">
                  <c:v>0.35943160000000002</c:v>
                </c:pt>
                <c:pt idx="32">
                  <c:v>0.38092500000000001</c:v>
                </c:pt>
                <c:pt idx="33">
                  <c:v>0.39726879999999998</c:v>
                </c:pt>
                <c:pt idx="34">
                  <c:v>0.40852349999999998</c:v>
                </c:pt>
                <c:pt idx="35">
                  <c:v>0.35041250000000002</c:v>
                </c:pt>
                <c:pt idx="36">
                  <c:v>0.45200000000000001</c:v>
                </c:pt>
                <c:pt idx="37">
                  <c:v>0.44845560000000001</c:v>
                </c:pt>
                <c:pt idx="38">
                  <c:v>0.39523330000000001</c:v>
                </c:pt>
                <c:pt idx="39">
                  <c:v>0.36080630000000002</c:v>
                </c:pt>
                <c:pt idx="40">
                  <c:v>0.34498889999999999</c:v>
                </c:pt>
                <c:pt idx="41">
                  <c:v>0.30192219999999997</c:v>
                </c:pt>
                <c:pt idx="42">
                  <c:v>0.35651759999999999</c:v>
                </c:pt>
                <c:pt idx="43">
                  <c:v>0.32153330000000002</c:v>
                </c:pt>
                <c:pt idx="44">
                  <c:v>0.3626529</c:v>
                </c:pt>
                <c:pt idx="45">
                  <c:v>0.39689999999999998</c:v>
                </c:pt>
                <c:pt idx="46">
                  <c:v>0.32550000000000001</c:v>
                </c:pt>
                <c:pt idx="47">
                  <c:v>0.40064119999999998</c:v>
                </c:pt>
                <c:pt idx="48">
                  <c:v>0.33014120000000002</c:v>
                </c:pt>
                <c:pt idx="49">
                  <c:v>0.3336267</c:v>
                </c:pt>
                <c:pt idx="50">
                  <c:v>0.28020630000000002</c:v>
                </c:pt>
                <c:pt idx="51">
                  <c:v>0.34664709999999999</c:v>
                </c:pt>
                <c:pt idx="52">
                  <c:v>0.3449778</c:v>
                </c:pt>
                <c:pt idx="53">
                  <c:v>0.36738569999999998</c:v>
                </c:pt>
                <c:pt idx="54">
                  <c:v>0.38280589999999998</c:v>
                </c:pt>
                <c:pt idx="55">
                  <c:v>0.35852780000000001</c:v>
                </c:pt>
                <c:pt idx="56">
                  <c:v>0.35451250000000001</c:v>
                </c:pt>
                <c:pt idx="57">
                  <c:v>0.26230629999999999</c:v>
                </c:pt>
                <c:pt idx="58">
                  <c:v>0.34106880000000001</c:v>
                </c:pt>
                <c:pt idx="59">
                  <c:v>0.35869230000000002</c:v>
                </c:pt>
                <c:pt idx="60">
                  <c:v>0.4180625</c:v>
                </c:pt>
                <c:pt idx="61">
                  <c:v>0.47021180000000001</c:v>
                </c:pt>
                <c:pt idx="62">
                  <c:v>0.40317649999999999</c:v>
                </c:pt>
                <c:pt idx="63">
                  <c:v>0.39081670000000002</c:v>
                </c:pt>
                <c:pt idx="64">
                  <c:v>0.27795330000000001</c:v>
                </c:pt>
                <c:pt idx="65">
                  <c:v>0.36359330000000001</c:v>
                </c:pt>
                <c:pt idx="66">
                  <c:v>0.34214709999999998</c:v>
                </c:pt>
                <c:pt idx="67">
                  <c:v>0.36185709999999999</c:v>
                </c:pt>
                <c:pt idx="68">
                  <c:v>0.39070589999999999</c:v>
                </c:pt>
                <c:pt idx="69">
                  <c:v>0.37704710000000002</c:v>
                </c:pt>
                <c:pt idx="70">
                  <c:v>0.36530000000000001</c:v>
                </c:pt>
                <c:pt idx="71">
                  <c:v>0.39444000000000001</c:v>
                </c:pt>
              </c:numCache>
            </c:numRef>
          </c:xVal>
          <c:yVal>
            <c:numRef>
              <c:f>DataTable!$DE$2:$DE$73</c:f>
              <c:numCache>
                <c:formatCode>General</c:formatCode>
                <c:ptCount val="72"/>
                <c:pt idx="0">
                  <c:v>0.57916089999999998</c:v>
                </c:pt>
                <c:pt idx="1">
                  <c:v>0.56948639999999995</c:v>
                </c:pt>
                <c:pt idx="2">
                  <c:v>0.63129500000000005</c:v>
                </c:pt>
                <c:pt idx="3">
                  <c:v>0.60013810000000001</c:v>
                </c:pt>
                <c:pt idx="4">
                  <c:v>0.83159519999999998</c:v>
                </c:pt>
                <c:pt idx="5">
                  <c:v>0.76595500000000005</c:v>
                </c:pt>
                <c:pt idx="6">
                  <c:v>0.71633329999999995</c:v>
                </c:pt>
                <c:pt idx="7">
                  <c:v>0.72835240000000001</c:v>
                </c:pt>
                <c:pt idx="8">
                  <c:v>0.63478239999999997</c:v>
                </c:pt>
                <c:pt idx="9">
                  <c:v>0.60755630000000005</c:v>
                </c:pt>
                <c:pt idx="10">
                  <c:v>0.71304999999999996</c:v>
                </c:pt>
                <c:pt idx="11">
                  <c:v>0.74043530000000002</c:v>
                </c:pt>
                <c:pt idx="12">
                  <c:v>0.6767263</c:v>
                </c:pt>
                <c:pt idx="13">
                  <c:v>0.75371049999999995</c:v>
                </c:pt>
                <c:pt idx="14">
                  <c:v>0.67738670000000001</c:v>
                </c:pt>
                <c:pt idx="15">
                  <c:v>0.64817060000000004</c:v>
                </c:pt>
                <c:pt idx="16">
                  <c:v>0.62458749999999996</c:v>
                </c:pt>
                <c:pt idx="17">
                  <c:v>0.66271179999999996</c:v>
                </c:pt>
                <c:pt idx="18">
                  <c:v>0.7065188</c:v>
                </c:pt>
                <c:pt idx="19">
                  <c:v>0.77858130000000003</c:v>
                </c:pt>
                <c:pt idx="20">
                  <c:v>0.69258819999999999</c:v>
                </c:pt>
                <c:pt idx="21">
                  <c:v>0.68773530000000005</c:v>
                </c:pt>
                <c:pt idx="22">
                  <c:v>0.65750629999999999</c:v>
                </c:pt>
                <c:pt idx="23">
                  <c:v>0.67795879999999997</c:v>
                </c:pt>
                <c:pt idx="24">
                  <c:v>0.60201329999999997</c:v>
                </c:pt>
                <c:pt idx="25">
                  <c:v>0.76668000000000003</c:v>
                </c:pt>
                <c:pt idx="26">
                  <c:v>0.68853120000000001</c:v>
                </c:pt>
                <c:pt idx="27">
                  <c:v>0.77010670000000003</c:v>
                </c:pt>
                <c:pt idx="28">
                  <c:v>0.70387060000000001</c:v>
                </c:pt>
                <c:pt idx="29">
                  <c:v>0.61666469999999995</c:v>
                </c:pt>
                <c:pt idx="30">
                  <c:v>0.65403330000000004</c:v>
                </c:pt>
                <c:pt idx="31">
                  <c:v>0.72860000000000003</c:v>
                </c:pt>
                <c:pt idx="32">
                  <c:v>0.64782499999999998</c:v>
                </c:pt>
                <c:pt idx="33">
                  <c:v>0.68021880000000001</c:v>
                </c:pt>
                <c:pt idx="34">
                  <c:v>0.72195290000000001</c:v>
                </c:pt>
                <c:pt idx="35">
                  <c:v>0.68805629999999995</c:v>
                </c:pt>
                <c:pt idx="36">
                  <c:v>0.78108239999999995</c:v>
                </c:pt>
                <c:pt idx="37">
                  <c:v>0.63143890000000003</c:v>
                </c:pt>
                <c:pt idx="38">
                  <c:v>0.63222219999999996</c:v>
                </c:pt>
                <c:pt idx="39">
                  <c:v>0.71002500000000002</c:v>
                </c:pt>
                <c:pt idx="40">
                  <c:v>0.66061110000000001</c:v>
                </c:pt>
                <c:pt idx="41">
                  <c:v>0.66845560000000004</c:v>
                </c:pt>
                <c:pt idx="42">
                  <c:v>0.64947060000000001</c:v>
                </c:pt>
                <c:pt idx="43">
                  <c:v>0.57460560000000005</c:v>
                </c:pt>
                <c:pt idx="44">
                  <c:v>0.64322939999999995</c:v>
                </c:pt>
                <c:pt idx="45">
                  <c:v>0.65516669999999999</c:v>
                </c:pt>
                <c:pt idx="46">
                  <c:v>0.66543750000000002</c:v>
                </c:pt>
                <c:pt idx="47">
                  <c:v>0.6452118</c:v>
                </c:pt>
                <c:pt idx="48">
                  <c:v>0.60855289999999995</c:v>
                </c:pt>
                <c:pt idx="49">
                  <c:v>0.54939329999999997</c:v>
                </c:pt>
                <c:pt idx="50">
                  <c:v>0.6180563</c:v>
                </c:pt>
                <c:pt idx="51">
                  <c:v>0.58175880000000002</c:v>
                </c:pt>
                <c:pt idx="52">
                  <c:v>0.65727780000000002</c:v>
                </c:pt>
                <c:pt idx="53">
                  <c:v>0.5881786</c:v>
                </c:pt>
                <c:pt idx="54">
                  <c:v>0.59877650000000004</c:v>
                </c:pt>
                <c:pt idx="55">
                  <c:v>0.62152779999999996</c:v>
                </c:pt>
                <c:pt idx="56">
                  <c:v>0.60948749999999996</c:v>
                </c:pt>
                <c:pt idx="57">
                  <c:v>0.68855</c:v>
                </c:pt>
                <c:pt idx="58">
                  <c:v>0.66879999999999995</c:v>
                </c:pt>
                <c:pt idx="59">
                  <c:v>0.58775379999999999</c:v>
                </c:pt>
                <c:pt idx="60">
                  <c:v>0.69713130000000001</c:v>
                </c:pt>
                <c:pt idx="61">
                  <c:v>0.58440590000000003</c:v>
                </c:pt>
                <c:pt idx="62">
                  <c:v>0.65092939999999999</c:v>
                </c:pt>
                <c:pt idx="63">
                  <c:v>0.68191109999999999</c:v>
                </c:pt>
                <c:pt idx="64">
                  <c:v>0.68625329999999996</c:v>
                </c:pt>
                <c:pt idx="65">
                  <c:v>0.64407329999999996</c:v>
                </c:pt>
                <c:pt idx="66">
                  <c:v>0.6158882</c:v>
                </c:pt>
                <c:pt idx="67">
                  <c:v>0.64244290000000004</c:v>
                </c:pt>
                <c:pt idx="68">
                  <c:v>0.61665289999999995</c:v>
                </c:pt>
                <c:pt idx="69">
                  <c:v>0.63249409999999995</c:v>
                </c:pt>
                <c:pt idx="70">
                  <c:v>0.6346773</c:v>
                </c:pt>
                <c:pt idx="71">
                  <c:v>0.66569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858520"/>
        <c:axId val="416855384"/>
      </c:scatterChart>
      <c:valAx>
        <c:axId val="41685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6855384"/>
        <c:crosses val="autoZero"/>
        <c:crossBetween val="midCat"/>
      </c:valAx>
      <c:valAx>
        <c:axId val="41685538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685852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3179317931793182"/>
          <c:y val="0.48181818181818181"/>
          <c:w val="6.7106710671067105E-2"/>
          <c:h val="3.63636363636363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903190319031903E-2"/>
          <c:y val="3.0303030303030304E-2"/>
          <c:w val="0.90649064906490651"/>
          <c:h val="0.8924242424242424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DataTable!$DQ$2:$DQ$73</c:f>
              <c:numCache>
                <c:formatCode>General</c:formatCode>
                <c:ptCount val="72"/>
                <c:pt idx="0">
                  <c:v>0.35096470000000002</c:v>
                </c:pt>
                <c:pt idx="1">
                  <c:v>0.39338129999999999</c:v>
                </c:pt>
                <c:pt idx="2">
                  <c:v>0.41428749999999998</c:v>
                </c:pt>
                <c:pt idx="3">
                  <c:v>0.4004125</c:v>
                </c:pt>
                <c:pt idx="4">
                  <c:v>0.45250000000000001</c:v>
                </c:pt>
                <c:pt idx="5">
                  <c:v>0.44850590000000001</c:v>
                </c:pt>
                <c:pt idx="6">
                  <c:v>0.46128669999999999</c:v>
                </c:pt>
                <c:pt idx="7">
                  <c:v>0.42306250000000001</c:v>
                </c:pt>
                <c:pt idx="8">
                  <c:v>0.38262269999999998</c:v>
                </c:pt>
                <c:pt idx="9">
                  <c:v>0.47864499999999999</c:v>
                </c:pt>
                <c:pt idx="10">
                  <c:v>0.42487059999999999</c:v>
                </c:pt>
                <c:pt idx="11">
                  <c:v>0.4276857</c:v>
                </c:pt>
                <c:pt idx="12">
                  <c:v>0.26866669999999998</c:v>
                </c:pt>
                <c:pt idx="13">
                  <c:v>0.26753329999999997</c:v>
                </c:pt>
                <c:pt idx="14">
                  <c:v>0.29860950000000003</c:v>
                </c:pt>
                <c:pt idx="15">
                  <c:v>0.2738545</c:v>
                </c:pt>
                <c:pt idx="16">
                  <c:v>0.32032729999999998</c:v>
                </c:pt>
                <c:pt idx="17">
                  <c:v>0.32871430000000001</c:v>
                </c:pt>
                <c:pt idx="18">
                  <c:v>0.28572730000000002</c:v>
                </c:pt>
                <c:pt idx="19">
                  <c:v>0.3073417</c:v>
                </c:pt>
                <c:pt idx="20">
                  <c:v>0.28558499999999998</c:v>
                </c:pt>
                <c:pt idx="21">
                  <c:v>0.27851500000000001</c:v>
                </c:pt>
                <c:pt idx="22">
                  <c:v>0.28041359999999999</c:v>
                </c:pt>
                <c:pt idx="23">
                  <c:v>0.27228180000000002</c:v>
                </c:pt>
                <c:pt idx="24">
                  <c:v>0.27890949999999998</c:v>
                </c:pt>
                <c:pt idx="25">
                  <c:v>0.28909049999999997</c:v>
                </c:pt>
                <c:pt idx="26">
                  <c:v>0.275005</c:v>
                </c:pt>
                <c:pt idx="27">
                  <c:v>0.27002379999999998</c:v>
                </c:pt>
                <c:pt idx="28">
                  <c:v>0.25588</c:v>
                </c:pt>
                <c:pt idx="29">
                  <c:v>0.27983639999999999</c:v>
                </c:pt>
                <c:pt idx="30">
                  <c:v>0.27217999999999998</c:v>
                </c:pt>
                <c:pt idx="31">
                  <c:v>0.26919090000000001</c:v>
                </c:pt>
                <c:pt idx="32">
                  <c:v>0.28221499999999999</c:v>
                </c:pt>
                <c:pt idx="33">
                  <c:v>0.28841499999999998</c:v>
                </c:pt>
                <c:pt idx="34">
                  <c:v>0.28134999999999999</c:v>
                </c:pt>
                <c:pt idx="35">
                  <c:v>0.26611430000000003</c:v>
                </c:pt>
                <c:pt idx="36">
                  <c:v>0.24559549999999999</c:v>
                </c:pt>
                <c:pt idx="37">
                  <c:v>0.28355000000000002</c:v>
                </c:pt>
                <c:pt idx="38">
                  <c:v>0.26090000000000002</c:v>
                </c:pt>
                <c:pt idx="39">
                  <c:v>0.25733040000000001</c:v>
                </c:pt>
                <c:pt idx="40">
                  <c:v>0.27898499999999998</c:v>
                </c:pt>
                <c:pt idx="41">
                  <c:v>0.2471381</c:v>
                </c:pt>
                <c:pt idx="42">
                  <c:v>0.26130500000000001</c:v>
                </c:pt>
                <c:pt idx="43">
                  <c:v>0.25845499999999999</c:v>
                </c:pt>
                <c:pt idx="44">
                  <c:v>0.25365710000000002</c:v>
                </c:pt>
                <c:pt idx="45">
                  <c:v>0.24409520000000001</c:v>
                </c:pt>
                <c:pt idx="46">
                  <c:v>0.2461429</c:v>
                </c:pt>
                <c:pt idx="47">
                  <c:v>0.27439520000000001</c:v>
                </c:pt>
                <c:pt idx="48">
                  <c:v>0.26776670000000002</c:v>
                </c:pt>
                <c:pt idx="49">
                  <c:v>0.25056820000000002</c:v>
                </c:pt>
                <c:pt idx="50">
                  <c:v>0.25546999999999997</c:v>
                </c:pt>
                <c:pt idx="51">
                  <c:v>0.26085239999999998</c:v>
                </c:pt>
                <c:pt idx="52">
                  <c:v>0.26717269999999999</c:v>
                </c:pt>
                <c:pt idx="53">
                  <c:v>0.24429999999999999</c:v>
                </c:pt>
                <c:pt idx="54">
                  <c:v>0.26630949999999998</c:v>
                </c:pt>
                <c:pt idx="55">
                  <c:v>0.2663238</c:v>
                </c:pt>
                <c:pt idx="56">
                  <c:v>0.23674290000000001</c:v>
                </c:pt>
                <c:pt idx="57">
                  <c:v>0.27815000000000001</c:v>
                </c:pt>
                <c:pt idx="58">
                  <c:v>0.25619999999999998</c:v>
                </c:pt>
                <c:pt idx="59">
                  <c:v>0.25018570000000001</c:v>
                </c:pt>
                <c:pt idx="60">
                  <c:v>0.27</c:v>
                </c:pt>
                <c:pt idx="61">
                  <c:v>0.24</c:v>
                </c:pt>
                <c:pt idx="62">
                  <c:v>0.27</c:v>
                </c:pt>
                <c:pt idx="63">
                  <c:v>0.27</c:v>
                </c:pt>
                <c:pt idx="64">
                  <c:v>-9999</c:v>
                </c:pt>
                <c:pt idx="65">
                  <c:v>-9999</c:v>
                </c:pt>
                <c:pt idx="66">
                  <c:v>-9999</c:v>
                </c:pt>
                <c:pt idx="67">
                  <c:v>-9999</c:v>
                </c:pt>
                <c:pt idx="68">
                  <c:v>0.24</c:v>
                </c:pt>
                <c:pt idx="69">
                  <c:v>0.28000000000000003</c:v>
                </c:pt>
                <c:pt idx="70">
                  <c:v>0.26</c:v>
                </c:pt>
                <c:pt idx="71">
                  <c:v>0.25</c:v>
                </c:pt>
              </c:numCache>
            </c:numRef>
          </c:xVal>
          <c:yVal>
            <c:numRef>
              <c:f>DataTable!$DO$2:$DO$73</c:f>
              <c:numCache>
                <c:formatCode>General</c:formatCode>
                <c:ptCount val="72"/>
                <c:pt idx="0">
                  <c:v>0.63573179999999996</c:v>
                </c:pt>
                <c:pt idx="1">
                  <c:v>0.68129079999999997</c:v>
                </c:pt>
                <c:pt idx="2">
                  <c:v>0.73219389999999995</c:v>
                </c:pt>
                <c:pt idx="3">
                  <c:v>0.7200029</c:v>
                </c:pt>
                <c:pt idx="4">
                  <c:v>0.83475239999999995</c:v>
                </c:pt>
                <c:pt idx="5">
                  <c:v>0.84255100000000005</c:v>
                </c:pt>
                <c:pt idx="6">
                  <c:v>0.83231599999999994</c:v>
                </c:pt>
                <c:pt idx="7">
                  <c:v>0.78736930000000005</c:v>
                </c:pt>
                <c:pt idx="8">
                  <c:v>0.77840489999999996</c:v>
                </c:pt>
                <c:pt idx="9">
                  <c:v>0.82577409999999996</c:v>
                </c:pt>
                <c:pt idx="10">
                  <c:v>0.76306510000000005</c:v>
                </c:pt>
                <c:pt idx="11">
                  <c:v>0.77878879999999995</c:v>
                </c:pt>
                <c:pt idx="12">
                  <c:v>0.5633783</c:v>
                </c:pt>
                <c:pt idx="13">
                  <c:v>0.55696789999999996</c:v>
                </c:pt>
                <c:pt idx="14">
                  <c:v>0.59484570000000003</c:v>
                </c:pt>
                <c:pt idx="15">
                  <c:v>0.55846759999999995</c:v>
                </c:pt>
                <c:pt idx="16">
                  <c:v>0.62830770000000002</c:v>
                </c:pt>
                <c:pt idx="17">
                  <c:v>0.63673519999999995</c:v>
                </c:pt>
                <c:pt idx="18">
                  <c:v>0.57671790000000001</c:v>
                </c:pt>
                <c:pt idx="19">
                  <c:v>0.62382590000000004</c:v>
                </c:pt>
                <c:pt idx="20">
                  <c:v>0.59840139999999997</c:v>
                </c:pt>
                <c:pt idx="21">
                  <c:v>0.59081570000000005</c:v>
                </c:pt>
                <c:pt idx="22">
                  <c:v>0.59097500000000003</c:v>
                </c:pt>
                <c:pt idx="23">
                  <c:v>0.57873350000000001</c:v>
                </c:pt>
                <c:pt idx="24">
                  <c:v>0.58668969999999998</c:v>
                </c:pt>
                <c:pt idx="25">
                  <c:v>0.62496499999999999</c:v>
                </c:pt>
                <c:pt idx="26">
                  <c:v>0.58424779999999998</c:v>
                </c:pt>
                <c:pt idx="27">
                  <c:v>0.56722470000000003</c:v>
                </c:pt>
                <c:pt idx="28">
                  <c:v>0.56491130000000001</c:v>
                </c:pt>
                <c:pt idx="29">
                  <c:v>0.59613870000000002</c:v>
                </c:pt>
                <c:pt idx="30">
                  <c:v>0.60405209999999998</c:v>
                </c:pt>
                <c:pt idx="31">
                  <c:v>0.59013230000000005</c:v>
                </c:pt>
                <c:pt idx="32">
                  <c:v>0.5967152</c:v>
                </c:pt>
                <c:pt idx="33">
                  <c:v>0.58516570000000001</c:v>
                </c:pt>
                <c:pt idx="34">
                  <c:v>0.58491610000000005</c:v>
                </c:pt>
                <c:pt idx="35">
                  <c:v>0.55487750000000002</c:v>
                </c:pt>
                <c:pt idx="36">
                  <c:v>0.55592059999999999</c:v>
                </c:pt>
                <c:pt idx="37">
                  <c:v>0.61927390000000004</c:v>
                </c:pt>
                <c:pt idx="38">
                  <c:v>0.58016049999999997</c:v>
                </c:pt>
                <c:pt idx="39">
                  <c:v>0.569519</c:v>
                </c:pt>
                <c:pt idx="40">
                  <c:v>0.62155510000000003</c:v>
                </c:pt>
                <c:pt idx="41">
                  <c:v>0.54966590000000004</c:v>
                </c:pt>
                <c:pt idx="42">
                  <c:v>0.59290160000000003</c:v>
                </c:pt>
                <c:pt idx="43">
                  <c:v>0.63759670000000002</c:v>
                </c:pt>
                <c:pt idx="44">
                  <c:v>0.56979860000000004</c:v>
                </c:pt>
                <c:pt idx="45">
                  <c:v>0.56782520000000003</c:v>
                </c:pt>
                <c:pt idx="46">
                  <c:v>0.57469029999999999</c:v>
                </c:pt>
                <c:pt idx="47">
                  <c:v>0.60779899999999998</c:v>
                </c:pt>
                <c:pt idx="48">
                  <c:v>0.6076724</c:v>
                </c:pt>
                <c:pt idx="49">
                  <c:v>0.57423369999999996</c:v>
                </c:pt>
                <c:pt idx="50">
                  <c:v>0.59673589999999999</c:v>
                </c:pt>
                <c:pt idx="51">
                  <c:v>0.60796410000000001</c:v>
                </c:pt>
                <c:pt idx="52">
                  <c:v>0.61857320000000005</c:v>
                </c:pt>
                <c:pt idx="53">
                  <c:v>0.58865650000000003</c:v>
                </c:pt>
                <c:pt idx="54">
                  <c:v>0.61012560000000005</c:v>
                </c:pt>
                <c:pt idx="55">
                  <c:v>0.59917739999999997</c:v>
                </c:pt>
                <c:pt idx="56">
                  <c:v>0.5522629</c:v>
                </c:pt>
                <c:pt idx="57">
                  <c:v>0.59486709999999998</c:v>
                </c:pt>
                <c:pt idx="58">
                  <c:v>0.55742849999999999</c:v>
                </c:pt>
                <c:pt idx="59">
                  <c:v>0.54654060000000004</c:v>
                </c:pt>
                <c:pt idx="60">
                  <c:v>0.62</c:v>
                </c:pt>
                <c:pt idx="61">
                  <c:v>0.59</c:v>
                </c:pt>
                <c:pt idx="62">
                  <c:v>0.61</c:v>
                </c:pt>
                <c:pt idx="63">
                  <c:v>0.6</c:v>
                </c:pt>
                <c:pt idx="64">
                  <c:v>-9999</c:v>
                </c:pt>
                <c:pt idx="65">
                  <c:v>-9999</c:v>
                </c:pt>
                <c:pt idx="66">
                  <c:v>-9999</c:v>
                </c:pt>
                <c:pt idx="67">
                  <c:v>-9999</c:v>
                </c:pt>
                <c:pt idx="68">
                  <c:v>0.55000000000000004</c:v>
                </c:pt>
                <c:pt idx="69">
                  <c:v>0.59</c:v>
                </c:pt>
                <c:pt idx="70">
                  <c:v>0.56000000000000005</c:v>
                </c:pt>
                <c:pt idx="71">
                  <c:v>0.55000000000000004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854208"/>
        <c:axId val="416854600"/>
      </c:scatterChart>
      <c:valAx>
        <c:axId val="416854208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6854600"/>
        <c:crosses val="autoZero"/>
        <c:crossBetween val="midCat"/>
      </c:valAx>
      <c:valAx>
        <c:axId val="4168546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685420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3179317931793182"/>
          <c:y val="0.48181818181818181"/>
          <c:w val="6.7106710671067105E-2"/>
          <c:h val="3.63636363636363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903190319031903E-2"/>
          <c:y val="2.8787878787878789E-2"/>
          <c:w val="0.91309130913091308"/>
          <c:h val="0.8909090909090908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DataTable!$ED$33:$ED$73</c:f>
              <c:numCache>
                <c:formatCode>General</c:formatCode>
                <c:ptCount val="41"/>
                <c:pt idx="0">
                  <c:v>0.25455450000000002</c:v>
                </c:pt>
                <c:pt idx="1">
                  <c:v>0.2188667</c:v>
                </c:pt>
                <c:pt idx="2">
                  <c:v>0.2379</c:v>
                </c:pt>
                <c:pt idx="3">
                  <c:v>0.2210762</c:v>
                </c:pt>
                <c:pt idx="4">
                  <c:v>0.20526469999999999</c:v>
                </c:pt>
                <c:pt idx="5">
                  <c:v>0.242455</c:v>
                </c:pt>
                <c:pt idx="6">
                  <c:v>0.25796000000000002</c:v>
                </c:pt>
                <c:pt idx="7">
                  <c:v>0.27385789999999999</c:v>
                </c:pt>
                <c:pt idx="8">
                  <c:v>0.26596839999999999</c:v>
                </c:pt>
                <c:pt idx="9">
                  <c:v>0.23963680000000001</c:v>
                </c:pt>
                <c:pt idx="10">
                  <c:v>0.2354444</c:v>
                </c:pt>
                <c:pt idx="11">
                  <c:v>0.25795259999999998</c:v>
                </c:pt>
                <c:pt idx="12">
                  <c:v>0.2306714</c:v>
                </c:pt>
                <c:pt idx="13">
                  <c:v>0.24650910000000001</c:v>
                </c:pt>
                <c:pt idx="14">
                  <c:v>0.22602729999999999</c:v>
                </c:pt>
                <c:pt idx="15">
                  <c:v>0.21132919999999999</c:v>
                </c:pt>
                <c:pt idx="16">
                  <c:v>0.30237730000000002</c:v>
                </c:pt>
                <c:pt idx="17">
                  <c:v>0.228575</c:v>
                </c:pt>
                <c:pt idx="18">
                  <c:v>0.24912860000000001</c:v>
                </c:pt>
                <c:pt idx="19">
                  <c:v>0.21080499999999999</c:v>
                </c:pt>
                <c:pt idx="20">
                  <c:v>0.20014290000000001</c:v>
                </c:pt>
                <c:pt idx="21">
                  <c:v>0.2407174</c:v>
                </c:pt>
                <c:pt idx="22">
                  <c:v>0.22767000000000001</c:v>
                </c:pt>
                <c:pt idx="23">
                  <c:v>0.2291318</c:v>
                </c:pt>
                <c:pt idx="24">
                  <c:v>0.25603330000000002</c:v>
                </c:pt>
                <c:pt idx="25">
                  <c:v>0.19846359999999999</c:v>
                </c:pt>
                <c:pt idx="26">
                  <c:v>0.212005</c:v>
                </c:pt>
                <c:pt idx="27">
                  <c:v>0.20984</c:v>
                </c:pt>
                <c:pt idx="28">
                  <c:v>0.22173329999999999</c:v>
                </c:pt>
                <c:pt idx="29">
                  <c:v>0.2444238</c:v>
                </c:pt>
                <c:pt idx="30">
                  <c:v>0.25146669999999999</c:v>
                </c:pt>
                <c:pt idx="31">
                  <c:v>0.2530174</c:v>
                </c:pt>
                <c:pt idx="32">
                  <c:v>0.26629049999999999</c:v>
                </c:pt>
                <c:pt idx="33">
                  <c:v>0.20218</c:v>
                </c:pt>
                <c:pt idx="34">
                  <c:v>0.22074759999999999</c:v>
                </c:pt>
                <c:pt idx="35">
                  <c:v>0.23738000000000001</c:v>
                </c:pt>
                <c:pt idx="36">
                  <c:v>0.2344619</c:v>
                </c:pt>
                <c:pt idx="37">
                  <c:v>0.29541820000000002</c:v>
                </c:pt>
                <c:pt idx="38">
                  <c:v>0.288381</c:v>
                </c:pt>
                <c:pt idx="39">
                  <c:v>0.27323639999999999</c:v>
                </c:pt>
                <c:pt idx="40">
                  <c:v>0.31865710000000003</c:v>
                </c:pt>
              </c:numCache>
            </c:numRef>
          </c:xVal>
          <c:yVal>
            <c:numRef>
              <c:f>DataTable!$EB$2:$EB$73</c:f>
              <c:numCache>
                <c:formatCode>General</c:formatCode>
                <c:ptCount val="72"/>
                <c:pt idx="0">
                  <c:v>0.60651500000000003</c:v>
                </c:pt>
                <c:pt idx="1">
                  <c:v>0.72273679999999996</c:v>
                </c:pt>
                <c:pt idx="2">
                  <c:v>0.78263000000000005</c:v>
                </c:pt>
                <c:pt idx="3">
                  <c:v>0.73736999999999997</c:v>
                </c:pt>
                <c:pt idx="4">
                  <c:v>0.68684290000000003</c:v>
                </c:pt>
                <c:pt idx="5">
                  <c:v>0.68814090000000006</c:v>
                </c:pt>
                <c:pt idx="6">
                  <c:v>0.67291820000000002</c:v>
                </c:pt>
                <c:pt idx="7">
                  <c:v>0.68235710000000005</c:v>
                </c:pt>
                <c:pt idx="8">
                  <c:v>0.65936499999999998</c:v>
                </c:pt>
                <c:pt idx="9">
                  <c:v>0.69942499999999996</c:v>
                </c:pt>
                <c:pt idx="10">
                  <c:v>0.72993810000000003</c:v>
                </c:pt>
                <c:pt idx="11">
                  <c:v>0.72836500000000004</c:v>
                </c:pt>
                <c:pt idx="12">
                  <c:v>0.7037409</c:v>
                </c:pt>
                <c:pt idx="13">
                  <c:v>0.83701360000000002</c:v>
                </c:pt>
                <c:pt idx="14">
                  <c:v>0.65573179999999998</c:v>
                </c:pt>
                <c:pt idx="15">
                  <c:v>0.73433999999999999</c:v>
                </c:pt>
                <c:pt idx="16">
                  <c:v>0.73853179999999996</c:v>
                </c:pt>
                <c:pt idx="17">
                  <c:v>0.7819952</c:v>
                </c:pt>
                <c:pt idx="18">
                  <c:v>0.640019</c:v>
                </c:pt>
                <c:pt idx="19">
                  <c:v>0.63017270000000003</c:v>
                </c:pt>
                <c:pt idx="20">
                  <c:v>0.62606360000000005</c:v>
                </c:pt>
                <c:pt idx="21">
                  <c:v>0.6356522</c:v>
                </c:pt>
                <c:pt idx="22">
                  <c:v>0.70512379999999997</c:v>
                </c:pt>
                <c:pt idx="23">
                  <c:v>0.80528100000000002</c:v>
                </c:pt>
                <c:pt idx="24">
                  <c:v>0.77670479999999997</c:v>
                </c:pt>
                <c:pt idx="25">
                  <c:v>0.77932380000000001</c:v>
                </c:pt>
                <c:pt idx="26">
                  <c:v>0.77971900000000005</c:v>
                </c:pt>
                <c:pt idx="27">
                  <c:v>0.89208569999999998</c:v>
                </c:pt>
                <c:pt idx="28">
                  <c:v>0.84412609999999999</c:v>
                </c:pt>
                <c:pt idx="29">
                  <c:v>0.84946820000000001</c:v>
                </c:pt>
                <c:pt idx="30">
                  <c:v>0.85643809999999998</c:v>
                </c:pt>
                <c:pt idx="31">
                  <c:v>0.8006955</c:v>
                </c:pt>
                <c:pt idx="32">
                  <c:v>0.80244289999999996</c:v>
                </c:pt>
                <c:pt idx="33">
                  <c:v>0.7786381</c:v>
                </c:pt>
                <c:pt idx="34">
                  <c:v>0.76772379999999996</c:v>
                </c:pt>
                <c:pt idx="35">
                  <c:v>0.74815880000000001</c:v>
                </c:pt>
                <c:pt idx="36">
                  <c:v>0.88694499999999998</c:v>
                </c:pt>
                <c:pt idx="37">
                  <c:v>0.77635500000000002</c:v>
                </c:pt>
                <c:pt idx="38">
                  <c:v>0.92586840000000004</c:v>
                </c:pt>
                <c:pt idx="39">
                  <c:v>0.94989469999999998</c:v>
                </c:pt>
                <c:pt idx="40">
                  <c:v>0.85853159999999995</c:v>
                </c:pt>
                <c:pt idx="41">
                  <c:v>0.90857779999999999</c:v>
                </c:pt>
                <c:pt idx="42">
                  <c:v>0.73715260000000005</c:v>
                </c:pt>
                <c:pt idx="43">
                  <c:v>0.82832380000000005</c:v>
                </c:pt>
                <c:pt idx="44">
                  <c:v>0.69963640000000005</c:v>
                </c:pt>
                <c:pt idx="45">
                  <c:v>0.94273180000000001</c:v>
                </c:pt>
                <c:pt idx="46">
                  <c:v>0.61665420000000004</c:v>
                </c:pt>
                <c:pt idx="47">
                  <c:v>0.57895450000000004</c:v>
                </c:pt>
                <c:pt idx="48">
                  <c:v>0.93035999999999996</c:v>
                </c:pt>
                <c:pt idx="49">
                  <c:v>1.0536143</c:v>
                </c:pt>
                <c:pt idx="50">
                  <c:v>0.955125</c:v>
                </c:pt>
                <c:pt idx="51">
                  <c:v>0.90196189999999998</c:v>
                </c:pt>
                <c:pt idx="52">
                  <c:v>0.85581300000000005</c:v>
                </c:pt>
                <c:pt idx="53">
                  <c:v>0.93991499999999994</c:v>
                </c:pt>
                <c:pt idx="54">
                  <c:v>0.87972269999999997</c:v>
                </c:pt>
                <c:pt idx="55">
                  <c:v>0.77349049999999997</c:v>
                </c:pt>
                <c:pt idx="56">
                  <c:v>0.63877729999999999</c:v>
                </c:pt>
                <c:pt idx="57">
                  <c:v>0.717615</c:v>
                </c:pt>
                <c:pt idx="58">
                  <c:v>0.84592500000000004</c:v>
                </c:pt>
                <c:pt idx="59">
                  <c:v>0.90658099999999997</c:v>
                </c:pt>
                <c:pt idx="60">
                  <c:v>0.87758570000000002</c:v>
                </c:pt>
                <c:pt idx="61">
                  <c:v>1.0686952000000001</c:v>
                </c:pt>
                <c:pt idx="62">
                  <c:v>0.81013480000000004</c:v>
                </c:pt>
                <c:pt idx="63">
                  <c:v>0.89524760000000003</c:v>
                </c:pt>
                <c:pt idx="64">
                  <c:v>0.57220499999999996</c:v>
                </c:pt>
                <c:pt idx="65">
                  <c:v>0.65048099999999998</c:v>
                </c:pt>
                <c:pt idx="66">
                  <c:v>0.79139000000000004</c:v>
                </c:pt>
                <c:pt idx="67">
                  <c:v>0.81808099999999995</c:v>
                </c:pt>
                <c:pt idx="68">
                  <c:v>0.56774999999999998</c:v>
                </c:pt>
                <c:pt idx="69">
                  <c:v>0.58193810000000001</c:v>
                </c:pt>
                <c:pt idx="70">
                  <c:v>0.6163227</c:v>
                </c:pt>
                <c:pt idx="71">
                  <c:v>0.68979999999999997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854992"/>
        <c:axId val="416857344"/>
      </c:scatterChart>
      <c:valAx>
        <c:axId val="41685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6857344"/>
        <c:crosses val="autoZero"/>
        <c:crossBetween val="midCat"/>
      </c:valAx>
      <c:valAx>
        <c:axId val="4168573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685499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328932893289329"/>
          <c:y val="0.48030303030303029"/>
          <c:w val="6.7106710671067105E-2"/>
          <c:h val="3.63636363636363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903190319031903E-2"/>
          <c:y val="3.0303030303030304E-2"/>
          <c:w val="0.90099009900990101"/>
          <c:h val="0.8924242424242424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DataTable!$EQ$2:$EQ$73</c:f>
              <c:numCache>
                <c:formatCode>General</c:formatCode>
                <c:ptCount val="72"/>
                <c:pt idx="0">
                  <c:v>0.156308</c:v>
                </c:pt>
                <c:pt idx="1">
                  <c:v>0.13855419999999999</c:v>
                </c:pt>
                <c:pt idx="2">
                  <c:v>0.14237920000000001</c:v>
                </c:pt>
                <c:pt idx="3">
                  <c:v>0.15040829999999999</c:v>
                </c:pt>
                <c:pt idx="4">
                  <c:v>0.139264</c:v>
                </c:pt>
                <c:pt idx="5">
                  <c:v>0.15056</c:v>
                </c:pt>
                <c:pt idx="6">
                  <c:v>0.148308</c:v>
                </c:pt>
                <c:pt idx="7">
                  <c:v>0.16755200000000001</c:v>
                </c:pt>
                <c:pt idx="8">
                  <c:v>0.15088570000000001</c:v>
                </c:pt>
                <c:pt idx="9">
                  <c:v>0.1331483</c:v>
                </c:pt>
                <c:pt idx="10">
                  <c:v>0.14302960000000001</c:v>
                </c:pt>
                <c:pt idx="11">
                  <c:v>0.14048849999999999</c:v>
                </c:pt>
                <c:pt idx="12">
                  <c:v>0.13235710000000001</c:v>
                </c:pt>
                <c:pt idx="13">
                  <c:v>0.13455</c:v>
                </c:pt>
                <c:pt idx="14">
                  <c:v>0.13294329999999999</c:v>
                </c:pt>
                <c:pt idx="15">
                  <c:v>0.15063850000000001</c:v>
                </c:pt>
                <c:pt idx="16">
                  <c:v>0.14171300000000001</c:v>
                </c:pt>
                <c:pt idx="17">
                  <c:v>0.14279620000000001</c:v>
                </c:pt>
                <c:pt idx="18">
                  <c:v>0.13815649999999999</c:v>
                </c:pt>
                <c:pt idx="19">
                  <c:v>0.142708</c:v>
                </c:pt>
                <c:pt idx="20">
                  <c:v>0.1342429</c:v>
                </c:pt>
                <c:pt idx="21">
                  <c:v>0.13771359999999999</c:v>
                </c:pt>
                <c:pt idx="22">
                  <c:v>0.12564400000000001</c:v>
                </c:pt>
                <c:pt idx="23">
                  <c:v>0.13230449999999999</c:v>
                </c:pt>
                <c:pt idx="24">
                  <c:v>0.12855649999999999</c:v>
                </c:pt>
                <c:pt idx="25">
                  <c:v>0.1244522</c:v>
                </c:pt>
                <c:pt idx="26">
                  <c:v>0.14057600000000001</c:v>
                </c:pt>
                <c:pt idx="27">
                  <c:v>0.13535</c:v>
                </c:pt>
                <c:pt idx="28">
                  <c:v>0.14084759999999999</c:v>
                </c:pt>
                <c:pt idx="29">
                  <c:v>0.12627730000000001</c:v>
                </c:pt>
                <c:pt idx="30">
                  <c:v>0.1280857</c:v>
                </c:pt>
                <c:pt idx="31">
                  <c:v>0.1349476</c:v>
                </c:pt>
                <c:pt idx="32">
                  <c:v>0.1210273</c:v>
                </c:pt>
                <c:pt idx="33">
                  <c:v>0.1168286</c:v>
                </c:pt>
                <c:pt idx="34">
                  <c:v>0.1247091</c:v>
                </c:pt>
                <c:pt idx="35">
                  <c:v>0.1236762</c:v>
                </c:pt>
                <c:pt idx="36">
                  <c:v>0.1223375</c:v>
                </c:pt>
                <c:pt idx="37">
                  <c:v>0.11814</c:v>
                </c:pt>
                <c:pt idx="38">
                  <c:v>0.1249826</c:v>
                </c:pt>
                <c:pt idx="39">
                  <c:v>0.126336</c:v>
                </c:pt>
                <c:pt idx="40">
                  <c:v>0.12620429999999999</c:v>
                </c:pt>
                <c:pt idx="41">
                  <c:v>0.12426959999999999</c:v>
                </c:pt>
                <c:pt idx="42">
                  <c:v>0.12872</c:v>
                </c:pt>
                <c:pt idx="43">
                  <c:v>0.132685</c:v>
                </c:pt>
                <c:pt idx="44">
                  <c:v>0.1186875</c:v>
                </c:pt>
                <c:pt idx="45">
                  <c:v>0.1149217</c:v>
                </c:pt>
                <c:pt idx="46">
                  <c:v>-9999</c:v>
                </c:pt>
                <c:pt idx="47">
                  <c:v>0.12082610000000001</c:v>
                </c:pt>
                <c:pt idx="48">
                  <c:v>0.12575910000000001</c:v>
                </c:pt>
                <c:pt idx="49">
                  <c:v>0.13157389999999999</c:v>
                </c:pt>
                <c:pt idx="50">
                  <c:v>0.1209364</c:v>
                </c:pt>
                <c:pt idx="51">
                  <c:v>0.12904289999999999</c:v>
                </c:pt>
                <c:pt idx="52">
                  <c:v>0.1193208</c:v>
                </c:pt>
                <c:pt idx="53">
                  <c:v>0.1131538</c:v>
                </c:pt>
                <c:pt idx="54">
                  <c:v>0.12962499999999999</c:v>
                </c:pt>
                <c:pt idx="55">
                  <c:v>0.1339708</c:v>
                </c:pt>
                <c:pt idx="56">
                  <c:v>0.1219692</c:v>
                </c:pt>
                <c:pt idx="57">
                  <c:v>0.12984999999999999</c:v>
                </c:pt>
                <c:pt idx="58">
                  <c:v>0.11651300000000001</c:v>
                </c:pt>
                <c:pt idx="59">
                  <c:v>0.12345</c:v>
                </c:pt>
                <c:pt idx="60">
                  <c:v>0.11742</c:v>
                </c:pt>
                <c:pt idx="61">
                  <c:v>0.112248</c:v>
                </c:pt>
                <c:pt idx="62">
                  <c:v>0.1236318</c:v>
                </c:pt>
                <c:pt idx="63">
                  <c:v>0.1269391</c:v>
                </c:pt>
                <c:pt idx="64">
                  <c:v>0.1206208</c:v>
                </c:pt>
                <c:pt idx="65">
                  <c:v>0.12863749999999999</c:v>
                </c:pt>
                <c:pt idx="66">
                  <c:v>0.13361819999999999</c:v>
                </c:pt>
                <c:pt idx="67">
                  <c:v>0.13225219999999999</c:v>
                </c:pt>
                <c:pt idx="68">
                  <c:v>0.1192</c:v>
                </c:pt>
                <c:pt idx="69">
                  <c:v>0.12996540000000001</c:v>
                </c:pt>
                <c:pt idx="70">
                  <c:v>0.1249087</c:v>
                </c:pt>
                <c:pt idx="71">
                  <c:v>0.13350000000000001</c:v>
                </c:pt>
              </c:numCache>
            </c:numRef>
          </c:xVal>
          <c:yVal>
            <c:numRef>
              <c:f>DataTable!$EO$2:$EO$73</c:f>
              <c:numCache>
                <c:formatCode>General</c:formatCode>
                <c:ptCount val="72"/>
                <c:pt idx="0">
                  <c:v>0.54935599999999996</c:v>
                </c:pt>
                <c:pt idx="1">
                  <c:v>0.64414579999999999</c:v>
                </c:pt>
                <c:pt idx="2">
                  <c:v>0.66646669999999997</c:v>
                </c:pt>
                <c:pt idx="3">
                  <c:v>0.58502500000000002</c:v>
                </c:pt>
                <c:pt idx="4">
                  <c:v>0.55444800000000005</c:v>
                </c:pt>
                <c:pt idx="5">
                  <c:v>0.47926400000000002</c:v>
                </c:pt>
                <c:pt idx="6">
                  <c:v>0.50263199999999997</c:v>
                </c:pt>
                <c:pt idx="7">
                  <c:v>0.41588799999999998</c:v>
                </c:pt>
                <c:pt idx="8">
                  <c:v>0.49446069999999998</c:v>
                </c:pt>
                <c:pt idx="9">
                  <c:v>0.57652760000000003</c:v>
                </c:pt>
                <c:pt idx="10">
                  <c:v>0.54052960000000005</c:v>
                </c:pt>
                <c:pt idx="11">
                  <c:v>0.59982690000000005</c:v>
                </c:pt>
                <c:pt idx="12">
                  <c:v>0.63885000000000003</c:v>
                </c:pt>
                <c:pt idx="13">
                  <c:v>0.63122670000000003</c:v>
                </c:pt>
                <c:pt idx="14">
                  <c:v>0.56025999999999998</c:v>
                </c:pt>
                <c:pt idx="15">
                  <c:v>0.51332310000000003</c:v>
                </c:pt>
                <c:pt idx="16">
                  <c:v>0.51238260000000002</c:v>
                </c:pt>
                <c:pt idx="17">
                  <c:v>0.58857309999999996</c:v>
                </c:pt>
                <c:pt idx="18">
                  <c:v>0.52293040000000002</c:v>
                </c:pt>
                <c:pt idx="19">
                  <c:v>0.45129599999999997</c:v>
                </c:pt>
                <c:pt idx="20">
                  <c:v>0.48519519999999999</c:v>
                </c:pt>
                <c:pt idx="21">
                  <c:v>0.4999364</c:v>
                </c:pt>
                <c:pt idx="22">
                  <c:v>0.59355599999999997</c:v>
                </c:pt>
                <c:pt idx="23">
                  <c:v>0.5126773</c:v>
                </c:pt>
                <c:pt idx="24">
                  <c:v>0.50093909999999997</c:v>
                </c:pt>
                <c:pt idx="25">
                  <c:v>0.53070430000000002</c:v>
                </c:pt>
                <c:pt idx="26">
                  <c:v>0.54877600000000004</c:v>
                </c:pt>
                <c:pt idx="27">
                  <c:v>0.63240830000000003</c:v>
                </c:pt>
                <c:pt idx="28">
                  <c:v>0.53921430000000004</c:v>
                </c:pt>
                <c:pt idx="29">
                  <c:v>0.66919090000000003</c:v>
                </c:pt>
                <c:pt idx="30">
                  <c:v>0.58881899999999998</c:v>
                </c:pt>
                <c:pt idx="31">
                  <c:v>0.57846189999999997</c:v>
                </c:pt>
                <c:pt idx="32">
                  <c:v>0.62434999999999996</c:v>
                </c:pt>
                <c:pt idx="33">
                  <c:v>0.71089999999999998</c:v>
                </c:pt>
                <c:pt idx="34">
                  <c:v>0.66050909999999996</c:v>
                </c:pt>
                <c:pt idx="35">
                  <c:v>0.64649049999999997</c:v>
                </c:pt>
                <c:pt idx="36">
                  <c:v>0.65394169999999996</c:v>
                </c:pt>
                <c:pt idx="37">
                  <c:v>0.70843199999999995</c:v>
                </c:pt>
                <c:pt idx="38">
                  <c:v>0.67953909999999995</c:v>
                </c:pt>
                <c:pt idx="39">
                  <c:v>0.632436</c:v>
                </c:pt>
                <c:pt idx="40">
                  <c:v>0.61093039999999998</c:v>
                </c:pt>
                <c:pt idx="41">
                  <c:v>0.61542609999999998</c:v>
                </c:pt>
                <c:pt idx="42">
                  <c:v>0.60407500000000003</c:v>
                </c:pt>
                <c:pt idx="43">
                  <c:v>0.53987499999999999</c:v>
                </c:pt>
                <c:pt idx="44">
                  <c:v>0.65758329999999998</c:v>
                </c:pt>
                <c:pt idx="45">
                  <c:v>0.7069609</c:v>
                </c:pt>
                <c:pt idx="46">
                  <c:v>0.70962380000000003</c:v>
                </c:pt>
                <c:pt idx="47">
                  <c:v>0.62030430000000003</c:v>
                </c:pt>
                <c:pt idx="48">
                  <c:v>0.52668179999999998</c:v>
                </c:pt>
                <c:pt idx="49">
                  <c:v>0.5803043</c:v>
                </c:pt>
                <c:pt idx="50">
                  <c:v>0.61039089999999996</c:v>
                </c:pt>
                <c:pt idx="51">
                  <c:v>0.64891430000000005</c:v>
                </c:pt>
                <c:pt idx="52">
                  <c:v>0.65774999999999995</c:v>
                </c:pt>
                <c:pt idx="53">
                  <c:v>0.78856919999999997</c:v>
                </c:pt>
                <c:pt idx="54">
                  <c:v>0.58391249999999995</c:v>
                </c:pt>
                <c:pt idx="55">
                  <c:v>0.70148750000000004</c:v>
                </c:pt>
                <c:pt idx="56">
                  <c:v>0.54132690000000006</c:v>
                </c:pt>
                <c:pt idx="57">
                  <c:v>0.5639731</c:v>
                </c:pt>
                <c:pt idx="58">
                  <c:v>0.75014780000000003</c:v>
                </c:pt>
                <c:pt idx="59">
                  <c:v>0.60268180000000005</c:v>
                </c:pt>
                <c:pt idx="60">
                  <c:v>0.70120400000000005</c:v>
                </c:pt>
                <c:pt idx="61">
                  <c:v>0.75917599999999996</c:v>
                </c:pt>
                <c:pt idx="62">
                  <c:v>0.65511819999999998</c:v>
                </c:pt>
                <c:pt idx="63">
                  <c:v>0.64306090000000005</c:v>
                </c:pt>
                <c:pt idx="64">
                  <c:v>0.535825</c:v>
                </c:pt>
                <c:pt idx="65">
                  <c:v>0.54683329999999997</c:v>
                </c:pt>
                <c:pt idx="66">
                  <c:v>0.58717730000000001</c:v>
                </c:pt>
                <c:pt idx="67">
                  <c:v>0.62133039999999995</c:v>
                </c:pt>
                <c:pt idx="68">
                  <c:v>0.65949199999999997</c:v>
                </c:pt>
                <c:pt idx="69">
                  <c:v>0.62002690000000005</c:v>
                </c:pt>
                <c:pt idx="70">
                  <c:v>0.6070565</c:v>
                </c:pt>
                <c:pt idx="71">
                  <c:v>0.58824549999999998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856560"/>
        <c:axId val="416856952"/>
      </c:scatterChart>
      <c:valAx>
        <c:axId val="41685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6856952"/>
        <c:crosses val="autoZero"/>
        <c:crossBetween val="midCat"/>
      </c:valAx>
      <c:valAx>
        <c:axId val="41685695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685656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2959295929592956"/>
          <c:y val="0.48181818181818181"/>
          <c:w val="6.7106710671067105E-2"/>
          <c:h val="3.63636363636363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903190319031903E-2"/>
          <c:y val="3.0303030303030304E-2"/>
          <c:w val="0.89988998899889994"/>
          <c:h val="0.8924242424242424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DataTable!$FD$2:$FD$73</c:f>
              <c:numCache>
                <c:formatCode>General</c:formatCode>
                <c:ptCount val="72"/>
                <c:pt idx="0">
                  <c:v>0.10924</c:v>
                </c:pt>
                <c:pt idx="1">
                  <c:v>0.106225</c:v>
                </c:pt>
                <c:pt idx="2">
                  <c:v>0.1069412</c:v>
                </c:pt>
                <c:pt idx="3">
                  <c:v>0.10618329999999999</c:v>
                </c:pt>
                <c:pt idx="4">
                  <c:v>0.1040611</c:v>
                </c:pt>
                <c:pt idx="5">
                  <c:v>0.1046</c:v>
                </c:pt>
                <c:pt idx="6">
                  <c:v>0.10565629999999999</c:v>
                </c:pt>
                <c:pt idx="7">
                  <c:v>0.1127813</c:v>
                </c:pt>
                <c:pt idx="8">
                  <c:v>0.1066588</c:v>
                </c:pt>
                <c:pt idx="9">
                  <c:v>0.1050778</c:v>
                </c:pt>
                <c:pt idx="10">
                  <c:v>0.1113778</c:v>
                </c:pt>
                <c:pt idx="11">
                  <c:v>0.1023722</c:v>
                </c:pt>
                <c:pt idx="12">
                  <c:v>0.10223889999999999</c:v>
                </c:pt>
                <c:pt idx="13">
                  <c:v>0.1038944</c:v>
                </c:pt>
                <c:pt idx="14">
                  <c:v>0.1054529</c:v>
                </c:pt>
                <c:pt idx="15">
                  <c:v>0.106365</c:v>
                </c:pt>
                <c:pt idx="16">
                  <c:v>0.1077529</c:v>
                </c:pt>
                <c:pt idx="17">
                  <c:v>0.1066053</c:v>
                </c:pt>
                <c:pt idx="18">
                  <c:v>0.1031176</c:v>
                </c:pt>
                <c:pt idx="19">
                  <c:v>0.1124353</c:v>
                </c:pt>
                <c:pt idx="20">
                  <c:v>0.1108529</c:v>
                </c:pt>
                <c:pt idx="21">
                  <c:v>0.11360000000000001</c:v>
                </c:pt>
                <c:pt idx="22">
                  <c:v>0.1072765</c:v>
                </c:pt>
                <c:pt idx="23">
                  <c:v>0.1057</c:v>
                </c:pt>
                <c:pt idx="24">
                  <c:v>0.1052722</c:v>
                </c:pt>
                <c:pt idx="25">
                  <c:v>0.10063329999999999</c:v>
                </c:pt>
                <c:pt idx="26">
                  <c:v>0.10628890000000001</c:v>
                </c:pt>
                <c:pt idx="27">
                  <c:v>9.7347400000000001E-2</c:v>
                </c:pt>
                <c:pt idx="28">
                  <c:v>0.1060059</c:v>
                </c:pt>
                <c:pt idx="29">
                  <c:v>0.1009</c:v>
                </c:pt>
                <c:pt idx="30">
                  <c:v>0.1030059</c:v>
                </c:pt>
                <c:pt idx="31">
                  <c:v>0.10094210000000001</c:v>
                </c:pt>
                <c:pt idx="32">
                  <c:v>0.1033438</c:v>
                </c:pt>
                <c:pt idx="33">
                  <c:v>9.8341200000000004E-2</c:v>
                </c:pt>
                <c:pt idx="34">
                  <c:v>9.9506300000000006E-2</c:v>
                </c:pt>
                <c:pt idx="35">
                  <c:v>0.1034944</c:v>
                </c:pt>
                <c:pt idx="36">
                  <c:v>9.8812499999999998E-2</c:v>
                </c:pt>
                <c:pt idx="37">
                  <c:v>9.6887500000000001E-2</c:v>
                </c:pt>
                <c:pt idx="38">
                  <c:v>9.9977800000000006E-2</c:v>
                </c:pt>
                <c:pt idx="39">
                  <c:v>9.9623500000000004E-2</c:v>
                </c:pt>
                <c:pt idx="40">
                  <c:v>9.68059E-2</c:v>
                </c:pt>
                <c:pt idx="41">
                  <c:v>9.5625000000000002E-2</c:v>
                </c:pt>
                <c:pt idx="42">
                  <c:v>9.8699999999999996E-2</c:v>
                </c:pt>
                <c:pt idx="43">
                  <c:v>0.1012895</c:v>
                </c:pt>
                <c:pt idx="44">
                  <c:v>0.10380449999999999</c:v>
                </c:pt>
                <c:pt idx="45">
                  <c:v>9.5526100000000003E-2</c:v>
                </c:pt>
                <c:pt idx="46">
                  <c:v>9.62364E-2</c:v>
                </c:pt>
                <c:pt idx="47">
                  <c:v>9.87875E-2</c:v>
                </c:pt>
                <c:pt idx="48">
                  <c:v>9.7932000000000005E-2</c:v>
                </c:pt>
                <c:pt idx="49">
                  <c:v>9.3296400000000002E-2</c:v>
                </c:pt>
                <c:pt idx="50">
                  <c:v>9.4247800000000007E-2</c:v>
                </c:pt>
                <c:pt idx="51">
                  <c:v>9.6929199999999993E-2</c:v>
                </c:pt>
                <c:pt idx="52">
                  <c:v>9.8754499999999995E-2</c:v>
                </c:pt>
                <c:pt idx="53">
                  <c:v>9.4022599999999998E-2</c:v>
                </c:pt>
                <c:pt idx="54">
                  <c:v>9.8150000000000001E-2</c:v>
                </c:pt>
                <c:pt idx="55">
                  <c:v>9.8840899999999995E-2</c:v>
                </c:pt>
                <c:pt idx="56">
                  <c:v>9.9844000000000002E-2</c:v>
                </c:pt>
                <c:pt idx="57">
                  <c:v>8.9443499999999995E-2</c:v>
                </c:pt>
                <c:pt idx="58">
                  <c:v>9.3259999999999996E-2</c:v>
                </c:pt>
                <c:pt idx="59">
                  <c:v>9.9571400000000004E-2</c:v>
                </c:pt>
                <c:pt idx="60">
                  <c:v>9.9608299999999997E-2</c:v>
                </c:pt>
                <c:pt idx="61">
                  <c:v>0.1020286</c:v>
                </c:pt>
                <c:pt idx="62">
                  <c:v>0.1034455</c:v>
                </c:pt>
                <c:pt idx="63">
                  <c:v>0.1066889</c:v>
                </c:pt>
                <c:pt idx="64">
                  <c:v>0.1002333</c:v>
                </c:pt>
                <c:pt idx="65">
                  <c:v>0.1027815</c:v>
                </c:pt>
                <c:pt idx="66">
                  <c:v>9.8266699999999998E-2</c:v>
                </c:pt>
                <c:pt idx="67">
                  <c:v>0.10290000000000001</c:v>
                </c:pt>
                <c:pt idx="68">
                  <c:v>0.10295</c:v>
                </c:pt>
                <c:pt idx="69">
                  <c:v>0.1010133</c:v>
                </c:pt>
                <c:pt idx="70">
                  <c:v>0.1081857</c:v>
                </c:pt>
                <c:pt idx="71">
                  <c:v>0.11</c:v>
                </c:pt>
              </c:numCache>
            </c:numRef>
          </c:xVal>
          <c:yVal>
            <c:numRef>
              <c:f>DataTable!$FB$2:$FB$73</c:f>
              <c:numCache>
                <c:formatCode>General</c:formatCode>
                <c:ptCount val="72"/>
                <c:pt idx="0">
                  <c:v>0.44899329999999998</c:v>
                </c:pt>
                <c:pt idx="1">
                  <c:v>0.49243130000000002</c:v>
                </c:pt>
                <c:pt idx="2">
                  <c:v>0.56401760000000001</c:v>
                </c:pt>
                <c:pt idx="3">
                  <c:v>0.52140560000000002</c:v>
                </c:pt>
                <c:pt idx="4">
                  <c:v>0.52390559999999997</c:v>
                </c:pt>
                <c:pt idx="5">
                  <c:v>0.50938749999999999</c:v>
                </c:pt>
                <c:pt idx="6">
                  <c:v>0.51200630000000003</c:v>
                </c:pt>
                <c:pt idx="7">
                  <c:v>0.424925</c:v>
                </c:pt>
                <c:pt idx="8">
                  <c:v>0.47021760000000001</c:v>
                </c:pt>
                <c:pt idx="9">
                  <c:v>0.53134440000000005</c:v>
                </c:pt>
                <c:pt idx="10">
                  <c:v>0.49312780000000001</c:v>
                </c:pt>
                <c:pt idx="11">
                  <c:v>0.56967219999999996</c:v>
                </c:pt>
                <c:pt idx="12">
                  <c:v>0.56904999999999994</c:v>
                </c:pt>
                <c:pt idx="13">
                  <c:v>0.59768330000000003</c:v>
                </c:pt>
                <c:pt idx="14">
                  <c:v>0.53096469999999996</c:v>
                </c:pt>
                <c:pt idx="15">
                  <c:v>0.45878000000000002</c:v>
                </c:pt>
                <c:pt idx="16">
                  <c:v>0.45491179999999998</c:v>
                </c:pt>
                <c:pt idx="17">
                  <c:v>0.5037895</c:v>
                </c:pt>
                <c:pt idx="18">
                  <c:v>0.56735880000000005</c:v>
                </c:pt>
                <c:pt idx="19">
                  <c:v>0.45939999999999998</c:v>
                </c:pt>
                <c:pt idx="20">
                  <c:v>0.47781180000000001</c:v>
                </c:pt>
                <c:pt idx="21">
                  <c:v>0.43822939999999999</c:v>
                </c:pt>
                <c:pt idx="22">
                  <c:v>0.55482350000000002</c:v>
                </c:pt>
                <c:pt idx="23">
                  <c:v>0.48330000000000001</c:v>
                </c:pt>
                <c:pt idx="24">
                  <c:v>0.45918330000000002</c:v>
                </c:pt>
                <c:pt idx="25">
                  <c:v>0.54066669999999994</c:v>
                </c:pt>
                <c:pt idx="26">
                  <c:v>0.53905559999999997</c:v>
                </c:pt>
                <c:pt idx="27">
                  <c:v>0.60821049999999999</c:v>
                </c:pt>
                <c:pt idx="28">
                  <c:v>0.4968882</c:v>
                </c:pt>
                <c:pt idx="29">
                  <c:v>0.56778240000000002</c:v>
                </c:pt>
                <c:pt idx="30">
                  <c:v>0.4837765</c:v>
                </c:pt>
                <c:pt idx="31">
                  <c:v>0.48242109999999999</c:v>
                </c:pt>
                <c:pt idx="32">
                  <c:v>0.50695630000000003</c:v>
                </c:pt>
                <c:pt idx="33">
                  <c:v>0.65310000000000001</c:v>
                </c:pt>
                <c:pt idx="34">
                  <c:v>0.6373375</c:v>
                </c:pt>
                <c:pt idx="35">
                  <c:v>0.58768889999999996</c:v>
                </c:pt>
                <c:pt idx="36">
                  <c:v>0.5592125</c:v>
                </c:pt>
                <c:pt idx="37">
                  <c:v>0.68655630000000001</c:v>
                </c:pt>
                <c:pt idx="38">
                  <c:v>0.60999440000000005</c:v>
                </c:pt>
                <c:pt idx="39">
                  <c:v>0.53869409999999995</c:v>
                </c:pt>
                <c:pt idx="40">
                  <c:v>0.56351180000000001</c:v>
                </c:pt>
                <c:pt idx="41">
                  <c:v>0.60280630000000002</c:v>
                </c:pt>
                <c:pt idx="42">
                  <c:v>0.56806109999999999</c:v>
                </c:pt>
                <c:pt idx="43">
                  <c:v>0.52583159999999995</c:v>
                </c:pt>
                <c:pt idx="44">
                  <c:v>0.48144550000000003</c:v>
                </c:pt>
                <c:pt idx="45">
                  <c:v>0.59710870000000005</c:v>
                </c:pt>
                <c:pt idx="46">
                  <c:v>0.55445909999999998</c:v>
                </c:pt>
                <c:pt idx="47">
                  <c:v>0.50491249999999999</c:v>
                </c:pt>
                <c:pt idx="48">
                  <c:v>0.50737200000000005</c:v>
                </c:pt>
                <c:pt idx="49">
                  <c:v>0.57720709999999997</c:v>
                </c:pt>
                <c:pt idx="50">
                  <c:v>0.64460870000000003</c:v>
                </c:pt>
                <c:pt idx="51">
                  <c:v>0.57424169999999997</c:v>
                </c:pt>
                <c:pt idx="52">
                  <c:v>0.53999090000000005</c:v>
                </c:pt>
                <c:pt idx="53">
                  <c:v>0.59511289999999994</c:v>
                </c:pt>
                <c:pt idx="54">
                  <c:v>0.56352729999999995</c:v>
                </c:pt>
                <c:pt idx="55">
                  <c:v>0.53600449999999999</c:v>
                </c:pt>
                <c:pt idx="56">
                  <c:v>0.51934000000000002</c:v>
                </c:pt>
                <c:pt idx="57">
                  <c:v>0.69566519999999998</c:v>
                </c:pt>
                <c:pt idx="58">
                  <c:v>0.59938000000000002</c:v>
                </c:pt>
                <c:pt idx="59">
                  <c:v>0.59181899999999998</c:v>
                </c:pt>
                <c:pt idx="60">
                  <c:v>0.55986670000000005</c:v>
                </c:pt>
                <c:pt idx="61">
                  <c:v>0.54173329999999997</c:v>
                </c:pt>
                <c:pt idx="62">
                  <c:v>0.51962269999999999</c:v>
                </c:pt>
                <c:pt idx="63">
                  <c:v>0.51165559999999999</c:v>
                </c:pt>
                <c:pt idx="64">
                  <c:v>0.53229669999999996</c:v>
                </c:pt>
                <c:pt idx="65">
                  <c:v>0.53502590000000005</c:v>
                </c:pt>
                <c:pt idx="66">
                  <c:v>0.60753999999999997</c:v>
                </c:pt>
                <c:pt idx="67">
                  <c:v>0.5257385</c:v>
                </c:pt>
                <c:pt idx="68">
                  <c:v>0.52942860000000003</c:v>
                </c:pt>
                <c:pt idx="69">
                  <c:v>0.52007999999999999</c:v>
                </c:pt>
                <c:pt idx="70">
                  <c:v>0.4815429</c:v>
                </c:pt>
                <c:pt idx="71">
                  <c:v>0.48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03368"/>
        <c:axId val="219928648"/>
      </c:scatterChart>
      <c:valAx>
        <c:axId val="222203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9928648"/>
        <c:crosses val="autoZero"/>
        <c:crossBetween val="midCat"/>
      </c:valAx>
      <c:valAx>
        <c:axId val="2199286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220336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2849284928492848"/>
          <c:y val="0.48181818181818181"/>
          <c:w val="6.7106710671067105E-2"/>
          <c:h val="3.63636363636363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903190319031903E-2"/>
          <c:y val="3.0303030303030304E-2"/>
          <c:w val="0.90099009900990101"/>
          <c:h val="0.8924242424242424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DataTable!$FQ$2:$FQ$73</c:f>
              <c:numCache>
                <c:formatCode>General</c:formatCode>
                <c:ptCount val="72"/>
                <c:pt idx="0">
                  <c:v>9.0623800000000004E-2</c:v>
                </c:pt>
                <c:pt idx="1">
                  <c:v>8.5757899999999998E-2</c:v>
                </c:pt>
                <c:pt idx="2">
                  <c:v>8.5673899999999997E-2</c:v>
                </c:pt>
                <c:pt idx="3">
                  <c:v>8.6839100000000002E-2</c:v>
                </c:pt>
                <c:pt idx="4">
                  <c:v>8.3163600000000004E-2</c:v>
                </c:pt>
                <c:pt idx="5">
                  <c:v>8.7018200000000004E-2</c:v>
                </c:pt>
                <c:pt idx="6">
                  <c:v>8.8313600000000006E-2</c:v>
                </c:pt>
                <c:pt idx="7">
                  <c:v>0.1508333</c:v>
                </c:pt>
                <c:pt idx="8">
                  <c:v>8.8334800000000005E-2</c:v>
                </c:pt>
                <c:pt idx="9">
                  <c:v>8.6591299999999996E-2</c:v>
                </c:pt>
                <c:pt idx="10">
                  <c:v>9.0187000000000003E-2</c:v>
                </c:pt>
                <c:pt idx="11">
                  <c:v>8.4612999999999994E-2</c:v>
                </c:pt>
                <c:pt idx="12">
                  <c:v>9.2274999999999996E-2</c:v>
                </c:pt>
                <c:pt idx="13">
                  <c:v>0.1108476</c:v>
                </c:pt>
                <c:pt idx="14">
                  <c:v>9.6140900000000001E-2</c:v>
                </c:pt>
                <c:pt idx="15">
                  <c:v>8.6357100000000006E-2</c:v>
                </c:pt>
                <c:pt idx="16">
                  <c:v>8.7857099999999994E-2</c:v>
                </c:pt>
                <c:pt idx="17">
                  <c:v>8.6957099999999996E-2</c:v>
                </c:pt>
                <c:pt idx="18">
                  <c:v>8.3740899999999993E-2</c:v>
                </c:pt>
                <c:pt idx="19">
                  <c:v>9.2161900000000005E-2</c:v>
                </c:pt>
                <c:pt idx="20">
                  <c:v>9.2547599999999994E-2</c:v>
                </c:pt>
                <c:pt idx="21">
                  <c:v>9.0642100000000003E-2</c:v>
                </c:pt>
                <c:pt idx="22">
                  <c:v>8.7110000000000007E-2</c:v>
                </c:pt>
                <c:pt idx="23">
                  <c:v>8.8349999999999998E-2</c:v>
                </c:pt>
                <c:pt idx="24">
                  <c:v>8.69727E-2</c:v>
                </c:pt>
                <c:pt idx="25">
                  <c:v>8.1623799999999996E-2</c:v>
                </c:pt>
                <c:pt idx="26">
                  <c:v>8.6485699999999999E-2</c:v>
                </c:pt>
                <c:pt idx="27">
                  <c:v>7.9527299999999995E-2</c:v>
                </c:pt>
                <c:pt idx="28">
                  <c:v>8.7400000000000005E-2</c:v>
                </c:pt>
                <c:pt idx="29">
                  <c:v>0.2179364</c:v>
                </c:pt>
                <c:pt idx="30">
                  <c:v>0.29437619999999998</c:v>
                </c:pt>
                <c:pt idx="31">
                  <c:v>0.28824759999999999</c:v>
                </c:pt>
                <c:pt idx="32">
                  <c:v>8.4345799999999999E-2</c:v>
                </c:pt>
                <c:pt idx="33">
                  <c:v>7.9312999999999995E-2</c:v>
                </c:pt>
                <c:pt idx="34">
                  <c:v>8.1780000000000005E-2</c:v>
                </c:pt>
                <c:pt idx="35">
                  <c:v>8.1659099999999998E-2</c:v>
                </c:pt>
                <c:pt idx="36">
                  <c:v>0.2314273</c:v>
                </c:pt>
                <c:pt idx="37">
                  <c:v>8.0936400000000006E-2</c:v>
                </c:pt>
                <c:pt idx="38">
                  <c:v>7.9528600000000005E-2</c:v>
                </c:pt>
                <c:pt idx="39">
                  <c:v>8.2326099999999999E-2</c:v>
                </c:pt>
                <c:pt idx="40">
                  <c:v>8.0134800000000006E-2</c:v>
                </c:pt>
                <c:pt idx="41">
                  <c:v>7.6295799999999997E-2</c:v>
                </c:pt>
                <c:pt idx="42">
                  <c:v>8.1549999999999997E-2</c:v>
                </c:pt>
                <c:pt idx="43">
                  <c:v>8.4131800000000007E-2</c:v>
                </c:pt>
                <c:pt idx="44">
                  <c:v>8.5813600000000004E-2</c:v>
                </c:pt>
                <c:pt idx="45">
                  <c:v>7.8286400000000006E-2</c:v>
                </c:pt>
                <c:pt idx="46">
                  <c:v>7.9855999999999996E-2</c:v>
                </c:pt>
                <c:pt idx="47">
                  <c:v>8.2386399999999999E-2</c:v>
                </c:pt>
                <c:pt idx="48">
                  <c:v>8.2779199999999997E-2</c:v>
                </c:pt>
                <c:pt idx="49">
                  <c:v>7.7930399999999997E-2</c:v>
                </c:pt>
                <c:pt idx="50">
                  <c:v>7.9779199999999995E-2</c:v>
                </c:pt>
                <c:pt idx="51">
                  <c:v>8.2147999999999999E-2</c:v>
                </c:pt>
                <c:pt idx="52">
                  <c:v>8.4256499999999998E-2</c:v>
                </c:pt>
                <c:pt idx="53">
                  <c:v>7.8668199999999994E-2</c:v>
                </c:pt>
                <c:pt idx="54">
                  <c:v>8.1927299999999995E-2</c:v>
                </c:pt>
                <c:pt idx="55">
                  <c:v>8.1951999999999997E-2</c:v>
                </c:pt>
                <c:pt idx="56">
                  <c:v>8.1375000000000003E-2</c:v>
                </c:pt>
                <c:pt idx="57">
                  <c:v>8.3888000000000004E-2</c:v>
                </c:pt>
                <c:pt idx="58">
                  <c:v>7.2508699999999995E-2</c:v>
                </c:pt>
                <c:pt idx="59">
                  <c:v>7.6452199999999998E-2</c:v>
                </c:pt>
                <c:pt idx="60">
                  <c:v>8.0795199999999998E-2</c:v>
                </c:pt>
                <c:pt idx="61">
                  <c:v>8.0872700000000006E-2</c:v>
                </c:pt>
                <c:pt idx="62">
                  <c:v>8.42609E-2</c:v>
                </c:pt>
                <c:pt idx="63">
                  <c:v>8.4504499999999996E-2</c:v>
                </c:pt>
                <c:pt idx="64">
                  <c:v>9.0141700000000005E-2</c:v>
                </c:pt>
                <c:pt idx="65">
                  <c:v>8.3391999999999994E-2</c:v>
                </c:pt>
                <c:pt idx="66">
                  <c:v>8.6011500000000005E-2</c:v>
                </c:pt>
                <c:pt idx="67">
                  <c:v>8.3283300000000005E-2</c:v>
                </c:pt>
                <c:pt idx="68">
                  <c:v>8.8865E-2</c:v>
                </c:pt>
                <c:pt idx="69">
                  <c:v>8.7780999999999998E-2</c:v>
                </c:pt>
                <c:pt idx="70">
                  <c:v>8.6486999999999994E-2</c:v>
                </c:pt>
                <c:pt idx="71">
                  <c:v>9.4796000000000005E-2</c:v>
                </c:pt>
              </c:numCache>
            </c:numRef>
          </c:xVal>
          <c:yVal>
            <c:numRef>
              <c:f>DataTable!$FO$2:$FO$73</c:f>
              <c:numCache>
                <c:formatCode>General</c:formatCode>
                <c:ptCount val="72"/>
                <c:pt idx="0">
                  <c:v>0.39300479999999999</c:v>
                </c:pt>
                <c:pt idx="1">
                  <c:v>0.44054209999999999</c:v>
                </c:pt>
                <c:pt idx="2">
                  <c:v>0.48133039999999999</c:v>
                </c:pt>
                <c:pt idx="3">
                  <c:v>0.4595957</c:v>
                </c:pt>
                <c:pt idx="4">
                  <c:v>0.4883091</c:v>
                </c:pt>
                <c:pt idx="5">
                  <c:v>0.45319999999999999</c:v>
                </c:pt>
                <c:pt idx="6">
                  <c:v>0.45028180000000001</c:v>
                </c:pt>
                <c:pt idx="7">
                  <c:v>0.36899579999999998</c:v>
                </c:pt>
                <c:pt idx="8">
                  <c:v>0.4123</c:v>
                </c:pt>
                <c:pt idx="9">
                  <c:v>0.45562609999999998</c:v>
                </c:pt>
                <c:pt idx="10">
                  <c:v>0.44140869999999999</c:v>
                </c:pt>
                <c:pt idx="11">
                  <c:v>0.49339129999999998</c:v>
                </c:pt>
                <c:pt idx="12">
                  <c:v>0.52236499999999997</c:v>
                </c:pt>
                <c:pt idx="13">
                  <c:v>0.52763329999999997</c:v>
                </c:pt>
                <c:pt idx="14">
                  <c:v>0.48254089999999999</c:v>
                </c:pt>
                <c:pt idx="15">
                  <c:v>0.41140949999999998</c:v>
                </c:pt>
                <c:pt idx="16">
                  <c:v>0.39509519999999998</c:v>
                </c:pt>
                <c:pt idx="17">
                  <c:v>0.44210480000000002</c:v>
                </c:pt>
                <c:pt idx="18">
                  <c:v>0.4920273</c:v>
                </c:pt>
                <c:pt idx="19">
                  <c:v>0.405281</c:v>
                </c:pt>
                <c:pt idx="20">
                  <c:v>0.42636669999999999</c:v>
                </c:pt>
                <c:pt idx="21">
                  <c:v>0.41694209999999998</c:v>
                </c:pt>
                <c:pt idx="22">
                  <c:v>0.47364000000000001</c:v>
                </c:pt>
                <c:pt idx="23">
                  <c:v>0.42155500000000001</c:v>
                </c:pt>
                <c:pt idx="24">
                  <c:v>0.41760000000000003</c:v>
                </c:pt>
                <c:pt idx="25">
                  <c:v>0.47683809999999999</c:v>
                </c:pt>
                <c:pt idx="26">
                  <c:v>0.47383330000000001</c:v>
                </c:pt>
                <c:pt idx="27">
                  <c:v>0.53528640000000005</c:v>
                </c:pt>
                <c:pt idx="28">
                  <c:v>0.45518999999999998</c:v>
                </c:pt>
                <c:pt idx="29">
                  <c:v>0.49719999999999998</c:v>
                </c:pt>
                <c:pt idx="30">
                  <c:v>0.44409999999999999</c:v>
                </c:pt>
                <c:pt idx="31">
                  <c:v>0.45209519999999997</c:v>
                </c:pt>
                <c:pt idx="32">
                  <c:v>0.43909579999999998</c:v>
                </c:pt>
                <c:pt idx="33">
                  <c:v>0.54959570000000002</c:v>
                </c:pt>
                <c:pt idx="34">
                  <c:v>0.541516</c:v>
                </c:pt>
                <c:pt idx="35">
                  <c:v>0.52857730000000003</c:v>
                </c:pt>
                <c:pt idx="36">
                  <c:v>0.4795045</c:v>
                </c:pt>
                <c:pt idx="37">
                  <c:v>0.59711360000000002</c:v>
                </c:pt>
                <c:pt idx="38">
                  <c:v>0.57203329999999997</c:v>
                </c:pt>
                <c:pt idx="39">
                  <c:v>0.4670087</c:v>
                </c:pt>
                <c:pt idx="40">
                  <c:v>0.48361300000000002</c:v>
                </c:pt>
                <c:pt idx="41">
                  <c:v>0.53342080000000003</c:v>
                </c:pt>
                <c:pt idx="42">
                  <c:v>0.51388639999999997</c:v>
                </c:pt>
                <c:pt idx="43">
                  <c:v>0.46228639999999999</c:v>
                </c:pt>
                <c:pt idx="44">
                  <c:v>0.44422729999999999</c:v>
                </c:pt>
                <c:pt idx="45">
                  <c:v>0.54306359999999998</c:v>
                </c:pt>
                <c:pt idx="46">
                  <c:v>0.48404799999999998</c:v>
                </c:pt>
                <c:pt idx="47">
                  <c:v>0.45042270000000001</c:v>
                </c:pt>
                <c:pt idx="48">
                  <c:v>0.4644083</c:v>
                </c:pt>
                <c:pt idx="49">
                  <c:v>0.51910429999999996</c:v>
                </c:pt>
                <c:pt idx="50">
                  <c:v>0.54943330000000001</c:v>
                </c:pt>
                <c:pt idx="51">
                  <c:v>0.50770400000000004</c:v>
                </c:pt>
                <c:pt idx="52">
                  <c:v>0.46958260000000002</c:v>
                </c:pt>
                <c:pt idx="53">
                  <c:v>0.55285910000000005</c:v>
                </c:pt>
                <c:pt idx="54">
                  <c:v>0.50296359999999996</c:v>
                </c:pt>
                <c:pt idx="55">
                  <c:v>0.49352800000000002</c:v>
                </c:pt>
                <c:pt idx="56">
                  <c:v>0.4507333</c:v>
                </c:pt>
                <c:pt idx="57">
                  <c:v>0.45567600000000003</c:v>
                </c:pt>
                <c:pt idx="58">
                  <c:v>0.59557389999999999</c:v>
                </c:pt>
                <c:pt idx="59">
                  <c:v>0.52410429999999997</c:v>
                </c:pt>
                <c:pt idx="60">
                  <c:v>0.51799519999999999</c:v>
                </c:pt>
                <c:pt idx="61">
                  <c:v>0.47861359999999997</c:v>
                </c:pt>
                <c:pt idx="62">
                  <c:v>0.43442609999999998</c:v>
                </c:pt>
                <c:pt idx="63">
                  <c:v>0.43681360000000002</c:v>
                </c:pt>
                <c:pt idx="64">
                  <c:v>0.42908750000000001</c:v>
                </c:pt>
                <c:pt idx="65">
                  <c:v>0.44667600000000002</c:v>
                </c:pt>
                <c:pt idx="66">
                  <c:v>0.44276149999999997</c:v>
                </c:pt>
                <c:pt idx="67">
                  <c:v>0.49209999999999998</c:v>
                </c:pt>
                <c:pt idx="68">
                  <c:v>0.45473000000000002</c:v>
                </c:pt>
                <c:pt idx="69">
                  <c:v>0.44134760000000001</c:v>
                </c:pt>
                <c:pt idx="70">
                  <c:v>0.43204350000000002</c:v>
                </c:pt>
                <c:pt idx="71">
                  <c:v>0.40831600000000001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295056"/>
        <c:axId val="502288784"/>
      </c:scatterChart>
      <c:valAx>
        <c:axId val="50229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2288784"/>
        <c:crosses val="autoZero"/>
        <c:crossBetween val="midCat"/>
      </c:valAx>
      <c:valAx>
        <c:axId val="50228878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229505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2959295929592956"/>
          <c:y val="0.48181818181818181"/>
          <c:w val="6.7106710671067105E-2"/>
          <c:h val="3.63636363636363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903190319031903E-2"/>
          <c:y val="3.1770045385779121E-2"/>
          <c:w val="0.91089108910891092"/>
          <c:h val="0.89107413010590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DataTable!$GD$12:$GD$73</c:f>
              <c:numCache>
                <c:formatCode>General</c:formatCode>
                <c:ptCount val="62"/>
                <c:pt idx="0">
                  <c:v>8.9371400000000004E-2</c:v>
                </c:pt>
                <c:pt idx="1">
                  <c:v>8.1427299999999994E-2</c:v>
                </c:pt>
                <c:pt idx="2">
                  <c:v>8.6542900000000006E-2</c:v>
                </c:pt>
                <c:pt idx="3">
                  <c:v>8.6952399999999999E-2</c:v>
                </c:pt>
                <c:pt idx="4">
                  <c:v>8.93095E-2</c:v>
                </c:pt>
                <c:pt idx="5">
                  <c:v>9.0149999999999994E-2</c:v>
                </c:pt>
                <c:pt idx="6">
                  <c:v>9.10773E-2</c:v>
                </c:pt>
                <c:pt idx="7">
                  <c:v>8.6690900000000001E-2</c:v>
                </c:pt>
                <c:pt idx="8">
                  <c:v>8.2322699999999999E-2</c:v>
                </c:pt>
                <c:pt idx="9">
                  <c:v>9.5827300000000004E-2</c:v>
                </c:pt>
                <c:pt idx="10">
                  <c:v>9.9231799999999995E-2</c:v>
                </c:pt>
                <c:pt idx="11">
                  <c:v>9.6704799999999994E-2</c:v>
                </c:pt>
                <c:pt idx="12">
                  <c:v>9.0131799999999998E-2</c:v>
                </c:pt>
                <c:pt idx="13">
                  <c:v>9.1649999999999995E-2</c:v>
                </c:pt>
                <c:pt idx="14">
                  <c:v>8.64095E-2</c:v>
                </c:pt>
                <c:pt idx="15">
                  <c:v>8.3742899999999995E-2</c:v>
                </c:pt>
                <c:pt idx="16">
                  <c:v>8.5514300000000001E-2</c:v>
                </c:pt>
                <c:pt idx="17">
                  <c:v>8.1530400000000003E-2</c:v>
                </c:pt>
                <c:pt idx="18">
                  <c:v>9.0757099999999993E-2</c:v>
                </c:pt>
                <c:pt idx="19">
                  <c:v>8.3628599999999997E-2</c:v>
                </c:pt>
                <c:pt idx="20">
                  <c:v>8.362E-2</c:v>
                </c:pt>
                <c:pt idx="21">
                  <c:v>7.9000000000000001E-2</c:v>
                </c:pt>
                <c:pt idx="22">
                  <c:v>8.7054199999999998E-2</c:v>
                </c:pt>
                <c:pt idx="23">
                  <c:v>8.2295800000000002E-2</c:v>
                </c:pt>
                <c:pt idx="24">
                  <c:v>8.5108699999999995E-2</c:v>
                </c:pt>
                <c:pt idx="25">
                  <c:v>8.2369600000000001E-2</c:v>
                </c:pt>
                <c:pt idx="26">
                  <c:v>8.4073899999999993E-2</c:v>
                </c:pt>
                <c:pt idx="27">
                  <c:v>8.27682E-2</c:v>
                </c:pt>
                <c:pt idx="28">
                  <c:v>8.1895499999999996E-2</c:v>
                </c:pt>
                <c:pt idx="29">
                  <c:v>8.4282599999999999E-2</c:v>
                </c:pt>
                <c:pt idx="30">
                  <c:v>8.0875000000000002E-2</c:v>
                </c:pt>
                <c:pt idx="31">
                  <c:v>7.8352199999999997E-2</c:v>
                </c:pt>
                <c:pt idx="32">
                  <c:v>8.2895700000000003E-2</c:v>
                </c:pt>
                <c:pt idx="33">
                  <c:v>8.7741700000000006E-2</c:v>
                </c:pt>
                <c:pt idx="34">
                  <c:v>9.0177300000000002E-2</c:v>
                </c:pt>
                <c:pt idx="35">
                  <c:v>8.1709100000000007E-2</c:v>
                </c:pt>
                <c:pt idx="36">
                  <c:v>8.1263600000000005E-2</c:v>
                </c:pt>
                <c:pt idx="37">
                  <c:v>8.5669599999999999E-2</c:v>
                </c:pt>
                <c:pt idx="38">
                  <c:v>8.4675E-2</c:v>
                </c:pt>
                <c:pt idx="39">
                  <c:v>7.9221700000000006E-2</c:v>
                </c:pt>
                <c:pt idx="40">
                  <c:v>7.9859100000000002E-2</c:v>
                </c:pt>
                <c:pt idx="41">
                  <c:v>8.5076200000000005E-2</c:v>
                </c:pt>
                <c:pt idx="42">
                  <c:v>8.8772699999999996E-2</c:v>
                </c:pt>
                <c:pt idx="43">
                  <c:v>7.9621700000000004E-2</c:v>
                </c:pt>
                <c:pt idx="44">
                  <c:v>8.2008300000000006E-2</c:v>
                </c:pt>
                <c:pt idx="45">
                  <c:v>8.4663600000000006E-2</c:v>
                </c:pt>
                <c:pt idx="46">
                  <c:v>8.6056499999999994E-2</c:v>
                </c:pt>
                <c:pt idx="47">
                  <c:v>8.6552199999999996E-2</c:v>
                </c:pt>
                <c:pt idx="48">
                  <c:v>7.3400000000000007E-2</c:v>
                </c:pt>
                <c:pt idx="49">
                  <c:v>7.9986399999999999E-2</c:v>
                </c:pt>
                <c:pt idx="50">
                  <c:v>8.6268200000000003E-2</c:v>
                </c:pt>
                <c:pt idx="51">
                  <c:v>8.4390499999999993E-2</c:v>
                </c:pt>
                <c:pt idx="52">
                  <c:v>8.9180999999999996E-2</c:v>
                </c:pt>
                <c:pt idx="53">
                  <c:v>0.09</c:v>
                </c:pt>
                <c:pt idx="54">
                  <c:v>9.25348E-2</c:v>
                </c:pt>
                <c:pt idx="55">
                  <c:v>8.7134600000000006E-2</c:v>
                </c:pt>
                <c:pt idx="56">
                  <c:v>8.9912000000000006E-2</c:v>
                </c:pt>
                <c:pt idx="57">
                  <c:v>8.7822700000000004E-2</c:v>
                </c:pt>
                <c:pt idx="58">
                  <c:v>9.2838100000000007E-2</c:v>
                </c:pt>
                <c:pt idx="59">
                  <c:v>9.1273900000000005E-2</c:v>
                </c:pt>
                <c:pt idx="60">
                  <c:v>8.9257100000000006E-2</c:v>
                </c:pt>
                <c:pt idx="61">
                  <c:v>9.7213599999999997E-2</c:v>
                </c:pt>
              </c:numCache>
            </c:numRef>
          </c:xVal>
          <c:yVal>
            <c:numRef>
              <c:f>DataTable!$GB$2:$GB$73</c:f>
              <c:numCache>
                <c:formatCode>General</c:formatCode>
                <c:ptCount val="72"/>
                <c:pt idx="0">
                  <c:v>0.42950450000000001</c:v>
                </c:pt>
                <c:pt idx="1">
                  <c:v>0.48180909999999999</c:v>
                </c:pt>
                <c:pt idx="2">
                  <c:v>0.4830045</c:v>
                </c:pt>
                <c:pt idx="3">
                  <c:v>0.46194089999999999</c:v>
                </c:pt>
                <c:pt idx="4">
                  <c:v>0.5050905</c:v>
                </c:pt>
                <c:pt idx="5">
                  <c:v>0.48331000000000002</c:v>
                </c:pt>
                <c:pt idx="6">
                  <c:v>0.48199999999999998</c:v>
                </c:pt>
                <c:pt idx="7">
                  <c:v>0.42521900000000001</c:v>
                </c:pt>
                <c:pt idx="8">
                  <c:v>0.44757730000000001</c:v>
                </c:pt>
                <c:pt idx="9">
                  <c:v>0.49802170000000001</c:v>
                </c:pt>
                <c:pt idx="10">
                  <c:v>0.4795143</c:v>
                </c:pt>
                <c:pt idx="11">
                  <c:v>0.55724549999999995</c:v>
                </c:pt>
                <c:pt idx="12">
                  <c:v>0.5692952</c:v>
                </c:pt>
                <c:pt idx="13">
                  <c:v>0.55441430000000003</c:v>
                </c:pt>
                <c:pt idx="14">
                  <c:v>0.50968570000000002</c:v>
                </c:pt>
                <c:pt idx="15">
                  <c:v>0.44515909999999997</c:v>
                </c:pt>
                <c:pt idx="16">
                  <c:v>0.42316359999999997</c:v>
                </c:pt>
                <c:pt idx="17">
                  <c:v>0.48471360000000002</c:v>
                </c:pt>
                <c:pt idx="18">
                  <c:v>0.54177730000000002</c:v>
                </c:pt>
                <c:pt idx="19">
                  <c:v>0.41008640000000002</c:v>
                </c:pt>
                <c:pt idx="20">
                  <c:v>0.42637730000000001</c:v>
                </c:pt>
                <c:pt idx="21">
                  <c:v>0.42409049999999998</c:v>
                </c:pt>
                <c:pt idx="22">
                  <c:v>0.4937318</c:v>
                </c:pt>
                <c:pt idx="23">
                  <c:v>0.45709090000000002</c:v>
                </c:pt>
                <c:pt idx="24">
                  <c:v>0.4558857</c:v>
                </c:pt>
                <c:pt idx="25">
                  <c:v>0.50456190000000001</c:v>
                </c:pt>
                <c:pt idx="26">
                  <c:v>0.52072859999999999</c:v>
                </c:pt>
                <c:pt idx="27">
                  <c:v>0.56813480000000005</c:v>
                </c:pt>
                <c:pt idx="28">
                  <c:v>0.48133809999999999</c:v>
                </c:pt>
                <c:pt idx="29">
                  <c:v>0.52018569999999997</c:v>
                </c:pt>
                <c:pt idx="30">
                  <c:v>0.49048999999999998</c:v>
                </c:pt>
                <c:pt idx="31">
                  <c:v>0.51551820000000004</c:v>
                </c:pt>
                <c:pt idx="32">
                  <c:v>0.45705829999999997</c:v>
                </c:pt>
                <c:pt idx="33">
                  <c:v>0.60245420000000005</c:v>
                </c:pt>
                <c:pt idx="34">
                  <c:v>0.5679478</c:v>
                </c:pt>
                <c:pt idx="35">
                  <c:v>0.57008700000000001</c:v>
                </c:pt>
                <c:pt idx="36">
                  <c:v>0.51605219999999996</c:v>
                </c:pt>
                <c:pt idx="37">
                  <c:v>0.61274090000000003</c:v>
                </c:pt>
                <c:pt idx="38">
                  <c:v>0.5935182</c:v>
                </c:pt>
                <c:pt idx="39">
                  <c:v>0.49971739999999998</c:v>
                </c:pt>
                <c:pt idx="40">
                  <c:v>0.53952080000000002</c:v>
                </c:pt>
                <c:pt idx="41">
                  <c:v>0.58789999999999998</c:v>
                </c:pt>
                <c:pt idx="42">
                  <c:v>0.54318699999999998</c:v>
                </c:pt>
                <c:pt idx="43">
                  <c:v>0.46684579999999998</c:v>
                </c:pt>
                <c:pt idx="44">
                  <c:v>0.45234550000000001</c:v>
                </c:pt>
                <c:pt idx="45">
                  <c:v>0.58254550000000005</c:v>
                </c:pt>
                <c:pt idx="46">
                  <c:v>0.52979549999999997</c:v>
                </c:pt>
                <c:pt idx="47">
                  <c:v>0.4635783</c:v>
                </c:pt>
                <c:pt idx="48">
                  <c:v>0.48597079999999998</c:v>
                </c:pt>
                <c:pt idx="49">
                  <c:v>0.58874780000000004</c:v>
                </c:pt>
                <c:pt idx="50">
                  <c:v>0.60998640000000004</c:v>
                </c:pt>
                <c:pt idx="51">
                  <c:v>0.52736669999999997</c:v>
                </c:pt>
                <c:pt idx="52">
                  <c:v>0.47282730000000001</c:v>
                </c:pt>
                <c:pt idx="53">
                  <c:v>0.59813479999999997</c:v>
                </c:pt>
                <c:pt idx="54">
                  <c:v>0.54507079999999997</c:v>
                </c:pt>
                <c:pt idx="55">
                  <c:v>0.5263409</c:v>
                </c:pt>
                <c:pt idx="56">
                  <c:v>0.46033479999999999</c:v>
                </c:pt>
                <c:pt idx="57">
                  <c:v>0.4743348</c:v>
                </c:pt>
                <c:pt idx="58">
                  <c:v>0.65338700000000005</c:v>
                </c:pt>
                <c:pt idx="59">
                  <c:v>0.53805910000000001</c:v>
                </c:pt>
                <c:pt idx="60">
                  <c:v>0.51879549999999997</c:v>
                </c:pt>
                <c:pt idx="61">
                  <c:v>0.49105710000000002</c:v>
                </c:pt>
                <c:pt idx="62">
                  <c:v>0.45008100000000001</c:v>
                </c:pt>
                <c:pt idx="63">
                  <c:v>0.44429999999999997</c:v>
                </c:pt>
                <c:pt idx="64">
                  <c:v>0.4607696</c:v>
                </c:pt>
                <c:pt idx="65">
                  <c:v>0.46234999999999998</c:v>
                </c:pt>
                <c:pt idx="66">
                  <c:v>0.45778000000000002</c:v>
                </c:pt>
                <c:pt idx="67">
                  <c:v>0.49846819999999997</c:v>
                </c:pt>
                <c:pt idx="68">
                  <c:v>0.45745239999999998</c:v>
                </c:pt>
                <c:pt idx="69">
                  <c:v>0.43349130000000002</c:v>
                </c:pt>
                <c:pt idx="70">
                  <c:v>0.43910480000000002</c:v>
                </c:pt>
                <c:pt idx="71">
                  <c:v>0.3996864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294664"/>
        <c:axId val="502295448"/>
      </c:scatterChart>
      <c:valAx>
        <c:axId val="502294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2295448"/>
        <c:crosses val="autoZero"/>
        <c:crossBetween val="midCat"/>
      </c:valAx>
      <c:valAx>
        <c:axId val="5022954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229466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328932893289329"/>
          <c:y val="0.48108925869894098"/>
          <c:w val="6.7106710671067105E-2"/>
          <c:h val="3.63086232980332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903190319031903E-2"/>
          <c:y val="3.1770045385779121E-2"/>
          <c:w val="0.90759075907590758"/>
          <c:h val="0.891074130105900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DataTable!$GQ$12:$GQ$73</c:f>
              <c:numCache>
                <c:formatCode>General</c:formatCode>
                <c:ptCount val="62"/>
                <c:pt idx="0">
                  <c:v>6.9672700000000004E-2</c:v>
                </c:pt>
                <c:pt idx="1">
                  <c:v>6.5895200000000001E-2</c:v>
                </c:pt>
                <c:pt idx="2">
                  <c:v>7.0275000000000004E-2</c:v>
                </c:pt>
                <c:pt idx="3">
                  <c:v>7.0576200000000006E-2</c:v>
                </c:pt>
                <c:pt idx="4">
                  <c:v>6.9995199999999994E-2</c:v>
                </c:pt>
                <c:pt idx="5">
                  <c:v>7.6210299999999995E-2</c:v>
                </c:pt>
                <c:pt idx="6">
                  <c:v>7.36208E-2</c:v>
                </c:pt>
                <c:pt idx="7">
                  <c:v>7.0554199999999997E-2</c:v>
                </c:pt>
                <c:pt idx="8">
                  <c:v>6.7938100000000001E-2</c:v>
                </c:pt>
                <c:pt idx="9">
                  <c:v>7.7919000000000002E-2</c:v>
                </c:pt>
                <c:pt idx="10">
                  <c:v>7.39818E-2</c:v>
                </c:pt>
                <c:pt idx="11">
                  <c:v>7.2928599999999996E-2</c:v>
                </c:pt>
                <c:pt idx="12">
                  <c:v>7.1808300000000005E-2</c:v>
                </c:pt>
                <c:pt idx="13">
                  <c:v>7.11783E-2</c:v>
                </c:pt>
                <c:pt idx="14">
                  <c:v>6.8528599999999995E-2</c:v>
                </c:pt>
                <c:pt idx="15">
                  <c:v>6.6340899999999994E-2</c:v>
                </c:pt>
                <c:pt idx="16">
                  <c:v>6.6563600000000001E-2</c:v>
                </c:pt>
                <c:pt idx="17">
                  <c:v>6.4061900000000005E-2</c:v>
                </c:pt>
                <c:pt idx="18">
                  <c:v>7.2959999999999997E-2</c:v>
                </c:pt>
                <c:pt idx="19">
                  <c:v>6.7393800000000004E-2</c:v>
                </c:pt>
                <c:pt idx="20">
                  <c:v>6.4986699999999994E-2</c:v>
                </c:pt>
                <c:pt idx="21">
                  <c:v>6.30222E-2</c:v>
                </c:pt>
                <c:pt idx="22">
                  <c:v>7.0382399999999998E-2</c:v>
                </c:pt>
                <c:pt idx="23">
                  <c:v>6.7116700000000001E-2</c:v>
                </c:pt>
                <c:pt idx="24">
                  <c:v>6.9099999999999995E-2</c:v>
                </c:pt>
                <c:pt idx="25">
                  <c:v>7.1180999999999994E-2</c:v>
                </c:pt>
                <c:pt idx="26">
                  <c:v>6.8658800000000006E-2</c:v>
                </c:pt>
                <c:pt idx="27">
                  <c:v>7.1099999999999997E-2</c:v>
                </c:pt>
                <c:pt idx="28">
                  <c:v>7.4999999999999997E-2</c:v>
                </c:pt>
                <c:pt idx="29">
                  <c:v>7.2770000000000001E-2</c:v>
                </c:pt>
                <c:pt idx="30">
                  <c:v>7.0235300000000001E-2</c:v>
                </c:pt>
                <c:pt idx="31">
                  <c:v>6.7081299999999996E-2</c:v>
                </c:pt>
                <c:pt idx="32">
                  <c:v>7.1129399999999995E-2</c:v>
                </c:pt>
                <c:pt idx="33">
                  <c:v>7.4223499999999998E-2</c:v>
                </c:pt>
                <c:pt idx="34">
                  <c:v>7.5962500000000002E-2</c:v>
                </c:pt>
                <c:pt idx="35">
                  <c:v>6.7333299999999999E-2</c:v>
                </c:pt>
                <c:pt idx="36">
                  <c:v>7.3088200000000006E-2</c:v>
                </c:pt>
                <c:pt idx="37">
                  <c:v>7.5636800000000004E-2</c:v>
                </c:pt>
                <c:pt idx="38">
                  <c:v>7.4183299999999994E-2</c:v>
                </c:pt>
                <c:pt idx="39">
                  <c:v>6.7879999999999996E-2</c:v>
                </c:pt>
                <c:pt idx="40">
                  <c:v>7.0505899999999996E-2</c:v>
                </c:pt>
                <c:pt idx="41">
                  <c:v>7.4464699999999995E-2</c:v>
                </c:pt>
                <c:pt idx="42">
                  <c:v>7.5793299999999994E-2</c:v>
                </c:pt>
                <c:pt idx="43">
                  <c:v>6.9056300000000001E-2</c:v>
                </c:pt>
                <c:pt idx="44">
                  <c:v>6.8241200000000002E-2</c:v>
                </c:pt>
                <c:pt idx="45">
                  <c:v>7.3444400000000007E-2</c:v>
                </c:pt>
                <c:pt idx="46">
                  <c:v>7.3043800000000006E-2</c:v>
                </c:pt>
                <c:pt idx="47">
                  <c:v>7.2773699999999997E-2</c:v>
                </c:pt>
                <c:pt idx="48">
                  <c:v>6.6544400000000004E-2</c:v>
                </c:pt>
                <c:pt idx="49">
                  <c:v>6.88526E-2</c:v>
                </c:pt>
                <c:pt idx="50">
                  <c:v>7.2599999999999998E-2</c:v>
                </c:pt>
                <c:pt idx="51">
                  <c:v>7.0927799999999999E-2</c:v>
                </c:pt>
                <c:pt idx="52">
                  <c:v>7.5017600000000004E-2</c:v>
                </c:pt>
                <c:pt idx="53">
                  <c:v>7.5249999999999997E-2</c:v>
                </c:pt>
                <c:pt idx="54">
                  <c:v>7.8010499999999997E-2</c:v>
                </c:pt>
                <c:pt idx="55">
                  <c:v>7.4965000000000004E-2</c:v>
                </c:pt>
                <c:pt idx="56">
                  <c:v>7.7929999999999999E-2</c:v>
                </c:pt>
                <c:pt idx="57">
                  <c:v>7.8916700000000006E-2</c:v>
                </c:pt>
                <c:pt idx="58">
                  <c:v>8.0153299999999997E-2</c:v>
                </c:pt>
                <c:pt idx="59">
                  <c:v>8.0049999999999996E-2</c:v>
                </c:pt>
                <c:pt idx="60">
                  <c:v>7.6333300000000007E-2</c:v>
                </c:pt>
                <c:pt idx="61">
                  <c:v>8.5972199999999999E-2</c:v>
                </c:pt>
              </c:numCache>
            </c:numRef>
          </c:xVal>
          <c:yVal>
            <c:numRef>
              <c:f>DataTable!$GO$2:$GO$73</c:f>
              <c:numCache>
                <c:formatCode>General</c:formatCode>
                <c:ptCount val="72"/>
                <c:pt idx="0">
                  <c:v>0.4518684</c:v>
                </c:pt>
                <c:pt idx="1">
                  <c:v>0.54148099999999999</c:v>
                </c:pt>
                <c:pt idx="2">
                  <c:v>0.56318639999999998</c:v>
                </c:pt>
                <c:pt idx="3">
                  <c:v>0.54435909999999998</c:v>
                </c:pt>
                <c:pt idx="4">
                  <c:v>0.55106500000000003</c:v>
                </c:pt>
                <c:pt idx="5">
                  <c:v>0.53235500000000002</c:v>
                </c:pt>
                <c:pt idx="6">
                  <c:v>0.51741820000000005</c:v>
                </c:pt>
                <c:pt idx="7">
                  <c:v>0.44006820000000002</c:v>
                </c:pt>
                <c:pt idx="8">
                  <c:v>0.51483330000000005</c:v>
                </c:pt>
                <c:pt idx="9">
                  <c:v>0.62899090000000002</c:v>
                </c:pt>
                <c:pt idx="10">
                  <c:v>0.5902136</c:v>
                </c:pt>
                <c:pt idx="11">
                  <c:v>0.67450480000000002</c:v>
                </c:pt>
                <c:pt idx="12">
                  <c:v>0.60979499999999998</c:v>
                </c:pt>
                <c:pt idx="13">
                  <c:v>0.62287139999999996</c:v>
                </c:pt>
                <c:pt idx="14">
                  <c:v>0.62642379999999998</c:v>
                </c:pt>
                <c:pt idx="15">
                  <c:v>0.45809309999999998</c:v>
                </c:pt>
                <c:pt idx="16">
                  <c:v>0.48548330000000001</c:v>
                </c:pt>
                <c:pt idx="17">
                  <c:v>0.54795830000000001</c:v>
                </c:pt>
                <c:pt idx="18">
                  <c:v>0.62976670000000001</c:v>
                </c:pt>
                <c:pt idx="19">
                  <c:v>0.45714290000000002</c:v>
                </c:pt>
                <c:pt idx="20">
                  <c:v>0.50696359999999996</c:v>
                </c:pt>
                <c:pt idx="21">
                  <c:v>0.51371900000000004</c:v>
                </c:pt>
                <c:pt idx="22">
                  <c:v>0.55527919999999997</c:v>
                </c:pt>
                <c:pt idx="23">
                  <c:v>0.53837389999999996</c:v>
                </c:pt>
                <c:pt idx="24">
                  <c:v>0.52893809999999997</c:v>
                </c:pt>
                <c:pt idx="25">
                  <c:v>0.61378639999999995</c:v>
                </c:pt>
                <c:pt idx="26">
                  <c:v>0.60765910000000001</c:v>
                </c:pt>
                <c:pt idx="27">
                  <c:v>0.71584289999999995</c:v>
                </c:pt>
                <c:pt idx="28">
                  <c:v>0.52942999999999996</c:v>
                </c:pt>
                <c:pt idx="29">
                  <c:v>0.64305630000000003</c:v>
                </c:pt>
                <c:pt idx="30">
                  <c:v>0.58453999999999995</c:v>
                </c:pt>
                <c:pt idx="31">
                  <c:v>0.61222220000000005</c:v>
                </c:pt>
                <c:pt idx="32">
                  <c:v>0.51831179999999999</c:v>
                </c:pt>
                <c:pt idx="33">
                  <c:v>0.68419439999999998</c:v>
                </c:pt>
                <c:pt idx="34">
                  <c:v>0.63775000000000004</c:v>
                </c:pt>
                <c:pt idx="35">
                  <c:v>0.60948570000000002</c:v>
                </c:pt>
                <c:pt idx="36">
                  <c:v>0.59466470000000005</c:v>
                </c:pt>
                <c:pt idx="37">
                  <c:v>0.66755260000000005</c:v>
                </c:pt>
                <c:pt idx="38">
                  <c:v>0.62611110000000003</c:v>
                </c:pt>
                <c:pt idx="39">
                  <c:v>0.55747999999999998</c:v>
                </c:pt>
                <c:pt idx="40">
                  <c:v>0.57694120000000004</c:v>
                </c:pt>
                <c:pt idx="41">
                  <c:v>0.69984999999999997</c:v>
                </c:pt>
                <c:pt idx="42">
                  <c:v>0.61547059999999998</c:v>
                </c:pt>
                <c:pt idx="43">
                  <c:v>0.50522940000000005</c:v>
                </c:pt>
                <c:pt idx="44">
                  <c:v>0.49059999999999998</c:v>
                </c:pt>
                <c:pt idx="45">
                  <c:v>0.68861329999999998</c:v>
                </c:pt>
                <c:pt idx="46">
                  <c:v>0.57515289999999997</c:v>
                </c:pt>
                <c:pt idx="47">
                  <c:v>0.48412630000000001</c:v>
                </c:pt>
                <c:pt idx="48">
                  <c:v>0.53761110000000001</c:v>
                </c:pt>
                <c:pt idx="49">
                  <c:v>0.6588733</c:v>
                </c:pt>
                <c:pt idx="50">
                  <c:v>0.68297649999999999</c:v>
                </c:pt>
                <c:pt idx="51">
                  <c:v>0.54491179999999995</c:v>
                </c:pt>
                <c:pt idx="52">
                  <c:v>0.50166670000000002</c:v>
                </c:pt>
                <c:pt idx="53">
                  <c:v>0.62980000000000003</c:v>
                </c:pt>
                <c:pt idx="54">
                  <c:v>0.63642350000000003</c:v>
                </c:pt>
                <c:pt idx="55">
                  <c:v>0.56860560000000004</c:v>
                </c:pt>
                <c:pt idx="56">
                  <c:v>0.4820063</c:v>
                </c:pt>
                <c:pt idx="57">
                  <c:v>0.52782629999999997</c:v>
                </c:pt>
                <c:pt idx="58">
                  <c:v>0.74844440000000001</c:v>
                </c:pt>
                <c:pt idx="59">
                  <c:v>0.60323680000000002</c:v>
                </c:pt>
                <c:pt idx="60">
                  <c:v>0.56704379999999999</c:v>
                </c:pt>
                <c:pt idx="61">
                  <c:v>0.5534</c:v>
                </c:pt>
                <c:pt idx="62">
                  <c:v>0.4783</c:v>
                </c:pt>
                <c:pt idx="63">
                  <c:v>0.48078890000000002</c:v>
                </c:pt>
                <c:pt idx="64">
                  <c:v>0.48953160000000001</c:v>
                </c:pt>
                <c:pt idx="65">
                  <c:v>0.51107999999999998</c:v>
                </c:pt>
                <c:pt idx="66">
                  <c:v>0.50733499999999998</c:v>
                </c:pt>
                <c:pt idx="67">
                  <c:v>0.52972220000000003</c:v>
                </c:pt>
                <c:pt idx="68">
                  <c:v>0.48727999999999999</c:v>
                </c:pt>
                <c:pt idx="69">
                  <c:v>0.45513330000000002</c:v>
                </c:pt>
                <c:pt idx="70">
                  <c:v>0.46980559999999999</c:v>
                </c:pt>
                <c:pt idx="71">
                  <c:v>0.42377779999999998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293096"/>
        <c:axId val="502295840"/>
      </c:scatterChart>
      <c:valAx>
        <c:axId val="50229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2295840"/>
        <c:crosses val="autoZero"/>
        <c:crossBetween val="midCat"/>
      </c:valAx>
      <c:valAx>
        <c:axId val="50229584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229309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328932893289329"/>
          <c:y val="0.48108925869894098"/>
          <c:w val="6.7106710671067105E-2"/>
          <c:h val="3.630862329803328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120" workbookViewId="0"/>
  </sheetViews>
  <pageMargins left="0.7" right="0.7" top="0.75" bottom="0.75" header="0.3" footer="0.3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120" workbookViewId="0"/>
  </sheetViews>
  <pageMargins left="0.7" right="0.7" top="0.75" bottom="0.75" header="0.3" footer="0.3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120" workbookViewId="0"/>
  </sheetViews>
  <pageMargins left="0.7" right="0.7" top="0.75" bottom="0.75" header="0.3" footer="0.3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120" workbookViewId="0"/>
  </sheetViews>
  <pageMargins left="0.7" right="0.7" top="0.75" bottom="0.75" header="0.3" footer="0.3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135" workbookViewId="0"/>
  </sheetViews>
  <pageMargins left="0.7" right="0.7" top="0.75" bottom="0.75" header="0.3" footer="0.3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135" workbookViewId="0"/>
  </sheetViews>
  <pageMargins left="0.7" right="0.7" top="0.75" bottom="0.75" header="0.3" footer="0.3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135" workbookViewId="0"/>
  </sheetViews>
  <pageMargins left="0.7" right="0.7" top="0.75" bottom="0.75" header="0.3" footer="0.3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135" workbookViewId="0"/>
  </sheetViews>
  <pageMargins left="0.7" right="0.7" top="0.75" bottom="0.75" header="0.3" footer="0.3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26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5.140625" customWidth="1"/>
    <col min="2" max="2" width="62.5703125" bestFit="1" customWidth="1"/>
  </cols>
  <sheetData>
    <row r="1" spans="1:2" s="4" customFormat="1" x14ac:dyDescent="0.2">
      <c r="A1" s="4" t="s">
        <v>496</v>
      </c>
      <c r="B1" s="4" t="s">
        <v>491</v>
      </c>
    </row>
    <row r="2" spans="1:2" x14ac:dyDescent="0.2">
      <c r="A2" t="s">
        <v>0</v>
      </c>
      <c r="B2" s="3" t="s">
        <v>366</v>
      </c>
    </row>
    <row r="3" spans="1:2" x14ac:dyDescent="0.2">
      <c r="A3" t="s">
        <v>1</v>
      </c>
      <c r="B3" s="3" t="s">
        <v>367</v>
      </c>
    </row>
    <row r="4" spans="1:2" x14ac:dyDescent="0.2">
      <c r="A4" t="s">
        <v>2</v>
      </c>
      <c r="B4" s="3" t="s">
        <v>368</v>
      </c>
    </row>
    <row r="5" spans="1:2" x14ac:dyDescent="0.2">
      <c r="A5" t="s">
        <v>3</v>
      </c>
      <c r="B5" s="3" t="s">
        <v>369</v>
      </c>
    </row>
    <row r="6" spans="1:2" x14ac:dyDescent="0.2">
      <c r="A6" t="s">
        <v>4</v>
      </c>
      <c r="B6" s="3" t="s">
        <v>370</v>
      </c>
    </row>
    <row r="7" spans="1:2" x14ac:dyDescent="0.2">
      <c r="A7" t="s">
        <v>5</v>
      </c>
      <c r="B7" s="3" t="s">
        <v>492</v>
      </c>
    </row>
    <row r="8" spans="1:2" x14ac:dyDescent="0.2">
      <c r="A8" t="s">
        <v>6</v>
      </c>
      <c r="B8" s="3" t="s">
        <v>492</v>
      </c>
    </row>
    <row r="9" spans="1:2" x14ac:dyDescent="0.2">
      <c r="A9" t="s">
        <v>7</v>
      </c>
      <c r="B9" s="3" t="s">
        <v>371</v>
      </c>
    </row>
    <row r="10" spans="1:2" x14ac:dyDescent="0.2">
      <c r="A10" t="s">
        <v>8</v>
      </c>
      <c r="B10" s="3" t="s">
        <v>372</v>
      </c>
    </row>
    <row r="11" spans="1:2" x14ac:dyDescent="0.2">
      <c r="A11" t="s">
        <v>9</v>
      </c>
      <c r="B11" t="s">
        <v>373</v>
      </c>
    </row>
    <row r="12" spans="1:2" x14ac:dyDescent="0.2">
      <c r="A12" t="s">
        <v>10</v>
      </c>
      <c r="B12" t="s">
        <v>374</v>
      </c>
    </row>
    <row r="13" spans="1:2" x14ac:dyDescent="0.2">
      <c r="A13" t="s">
        <v>11</v>
      </c>
      <c r="B13" t="s">
        <v>375</v>
      </c>
    </row>
    <row r="14" spans="1:2" x14ac:dyDescent="0.2">
      <c r="A14" t="s">
        <v>12</v>
      </c>
      <c r="B14" t="s">
        <v>376</v>
      </c>
    </row>
    <row r="15" spans="1:2" x14ac:dyDescent="0.2">
      <c r="A15" t="s">
        <v>13</v>
      </c>
      <c r="B15" t="s">
        <v>377</v>
      </c>
    </row>
    <row r="16" spans="1:2" x14ac:dyDescent="0.2">
      <c r="A16" t="s">
        <v>14</v>
      </c>
      <c r="B16" t="s">
        <v>378</v>
      </c>
    </row>
    <row r="17" spans="1:2" x14ac:dyDescent="0.2">
      <c r="A17" t="s">
        <v>15</v>
      </c>
      <c r="B17" t="s">
        <v>379</v>
      </c>
    </row>
    <row r="18" spans="1:2" x14ac:dyDescent="0.2">
      <c r="A18" t="s">
        <v>16</v>
      </c>
      <c r="B18" t="s">
        <v>380</v>
      </c>
    </row>
    <row r="19" spans="1:2" x14ac:dyDescent="0.2">
      <c r="A19" t="s">
        <v>17</v>
      </c>
      <c r="B19" t="s">
        <v>381</v>
      </c>
    </row>
    <row r="20" spans="1:2" x14ac:dyDescent="0.2">
      <c r="A20" t="s">
        <v>18</v>
      </c>
      <c r="B20" t="s">
        <v>382</v>
      </c>
    </row>
    <row r="21" spans="1:2" x14ac:dyDescent="0.2">
      <c r="A21" t="s">
        <v>19</v>
      </c>
      <c r="B21" t="s">
        <v>383</v>
      </c>
    </row>
    <row r="22" spans="1:2" x14ac:dyDescent="0.2">
      <c r="A22" t="s">
        <v>20</v>
      </c>
      <c r="B22" t="s">
        <v>384</v>
      </c>
    </row>
    <row r="23" spans="1:2" x14ac:dyDescent="0.2">
      <c r="A23" t="s">
        <v>365</v>
      </c>
      <c r="B23" t="s">
        <v>385</v>
      </c>
    </row>
    <row r="24" spans="1:2" x14ac:dyDescent="0.2">
      <c r="A24" t="s">
        <v>21</v>
      </c>
      <c r="B24" t="s">
        <v>386</v>
      </c>
    </row>
    <row r="25" spans="1:2" x14ac:dyDescent="0.2">
      <c r="A25" t="s">
        <v>22</v>
      </c>
      <c r="B25" t="s">
        <v>387</v>
      </c>
    </row>
    <row r="26" spans="1:2" x14ac:dyDescent="0.2">
      <c r="A26" t="s">
        <v>23</v>
      </c>
      <c r="B26" t="s">
        <v>388</v>
      </c>
    </row>
    <row r="27" spans="1:2" x14ac:dyDescent="0.2">
      <c r="A27" t="s">
        <v>24</v>
      </c>
      <c r="B27" t="s">
        <v>389</v>
      </c>
    </row>
    <row r="28" spans="1:2" x14ac:dyDescent="0.2">
      <c r="A28" t="s">
        <v>25</v>
      </c>
      <c r="B28" t="s">
        <v>390</v>
      </c>
    </row>
    <row r="29" spans="1:2" x14ac:dyDescent="0.2">
      <c r="A29" t="s">
        <v>26</v>
      </c>
      <c r="B29" t="s">
        <v>391</v>
      </c>
    </row>
    <row r="30" spans="1:2" x14ac:dyDescent="0.2">
      <c r="A30" t="s">
        <v>27</v>
      </c>
      <c r="B30" t="s">
        <v>392</v>
      </c>
    </row>
    <row r="31" spans="1:2" x14ac:dyDescent="0.2">
      <c r="A31" t="s">
        <v>28</v>
      </c>
      <c r="B31" t="s">
        <v>393</v>
      </c>
    </row>
    <row r="32" spans="1:2" x14ac:dyDescent="0.2">
      <c r="A32" t="s">
        <v>29</v>
      </c>
      <c r="B32" t="s">
        <v>394</v>
      </c>
    </row>
    <row r="33" spans="1:2" x14ac:dyDescent="0.2">
      <c r="A33" t="s">
        <v>30</v>
      </c>
      <c r="B33" t="s">
        <v>394</v>
      </c>
    </row>
    <row r="34" spans="1:2" x14ac:dyDescent="0.2">
      <c r="A34" t="s">
        <v>31</v>
      </c>
      <c r="B34" t="s">
        <v>394</v>
      </c>
    </row>
    <row r="35" spans="1:2" x14ac:dyDescent="0.2">
      <c r="A35" t="s">
        <v>32</v>
      </c>
      <c r="B35" t="s">
        <v>394</v>
      </c>
    </row>
    <row r="36" spans="1:2" x14ac:dyDescent="0.2">
      <c r="A36" t="s">
        <v>33</v>
      </c>
      <c r="B36" t="s">
        <v>395</v>
      </c>
    </row>
    <row r="37" spans="1:2" x14ac:dyDescent="0.2">
      <c r="A37" t="s">
        <v>34</v>
      </c>
      <c r="B37" s="5" t="s">
        <v>493</v>
      </c>
    </row>
    <row r="38" spans="1:2" x14ac:dyDescent="0.2">
      <c r="A38" t="s">
        <v>35</v>
      </c>
      <c r="B38" s="5" t="s">
        <v>494</v>
      </c>
    </row>
    <row r="39" spans="1:2" x14ac:dyDescent="0.2">
      <c r="A39" t="s">
        <v>36</v>
      </c>
      <c r="B39" t="s">
        <v>396</v>
      </c>
    </row>
    <row r="40" spans="1:2" x14ac:dyDescent="0.2">
      <c r="A40" t="s">
        <v>37</v>
      </c>
      <c r="B40" t="s">
        <v>397</v>
      </c>
    </row>
    <row r="41" spans="1:2" x14ac:dyDescent="0.2">
      <c r="A41" t="s">
        <v>38</v>
      </c>
      <c r="B41" t="s">
        <v>398</v>
      </c>
    </row>
    <row r="42" spans="1:2" x14ac:dyDescent="0.2">
      <c r="A42" t="s">
        <v>39</v>
      </c>
      <c r="B42" t="s">
        <v>399</v>
      </c>
    </row>
    <row r="43" spans="1:2" x14ac:dyDescent="0.2">
      <c r="A43" t="s">
        <v>40</v>
      </c>
      <c r="B43" t="s">
        <v>400</v>
      </c>
    </row>
    <row r="44" spans="1:2" x14ac:dyDescent="0.2">
      <c r="A44" t="s">
        <v>41</v>
      </c>
      <c r="B44" t="s">
        <v>401</v>
      </c>
    </row>
    <row r="45" spans="1:2" x14ac:dyDescent="0.2">
      <c r="A45" t="s">
        <v>42</v>
      </c>
      <c r="B45" t="s">
        <v>402</v>
      </c>
    </row>
    <row r="46" spans="1:2" x14ac:dyDescent="0.2">
      <c r="A46" t="s">
        <v>43</v>
      </c>
      <c r="B46" t="s">
        <v>403</v>
      </c>
    </row>
    <row r="47" spans="1:2" x14ac:dyDescent="0.2">
      <c r="A47" t="s">
        <v>44</v>
      </c>
      <c r="B47" t="s">
        <v>404</v>
      </c>
    </row>
    <row r="48" spans="1:2" x14ac:dyDescent="0.2">
      <c r="A48" t="s">
        <v>45</v>
      </c>
      <c r="B48" t="s">
        <v>405</v>
      </c>
    </row>
    <row r="49" spans="1:2" x14ac:dyDescent="0.2">
      <c r="A49" t="s">
        <v>46</v>
      </c>
      <c r="B49" t="s">
        <v>406</v>
      </c>
    </row>
    <row r="50" spans="1:2" x14ac:dyDescent="0.2">
      <c r="A50" t="s">
        <v>47</v>
      </c>
      <c r="B50" t="s">
        <v>407</v>
      </c>
    </row>
    <row r="51" spans="1:2" x14ac:dyDescent="0.2">
      <c r="A51" t="s">
        <v>48</v>
      </c>
      <c r="B51" t="s">
        <v>408</v>
      </c>
    </row>
    <row r="52" spans="1:2" x14ac:dyDescent="0.2">
      <c r="A52" t="s">
        <v>49</v>
      </c>
      <c r="B52" t="s">
        <v>409</v>
      </c>
    </row>
    <row r="53" spans="1:2" x14ac:dyDescent="0.2">
      <c r="A53" t="s">
        <v>50</v>
      </c>
      <c r="B53" t="s">
        <v>410</v>
      </c>
    </row>
    <row r="54" spans="1:2" x14ac:dyDescent="0.2">
      <c r="A54" t="s">
        <v>51</v>
      </c>
      <c r="B54" t="s">
        <v>411</v>
      </c>
    </row>
    <row r="55" spans="1:2" x14ac:dyDescent="0.2">
      <c r="A55" t="s">
        <v>52</v>
      </c>
      <c r="B55" t="s">
        <v>412</v>
      </c>
    </row>
    <row r="56" spans="1:2" x14ac:dyDescent="0.2">
      <c r="A56" t="s">
        <v>53</v>
      </c>
      <c r="B56" t="s">
        <v>413</v>
      </c>
    </row>
    <row r="57" spans="1:2" x14ac:dyDescent="0.2">
      <c r="A57" t="s">
        <v>54</v>
      </c>
      <c r="B57" t="s">
        <v>414</v>
      </c>
    </row>
    <row r="58" spans="1:2" x14ac:dyDescent="0.2">
      <c r="A58" t="s">
        <v>55</v>
      </c>
      <c r="B58" t="s">
        <v>415</v>
      </c>
    </row>
    <row r="59" spans="1:2" x14ac:dyDescent="0.2">
      <c r="A59" t="s">
        <v>56</v>
      </c>
      <c r="B59" t="s">
        <v>416</v>
      </c>
    </row>
    <row r="60" spans="1:2" x14ac:dyDescent="0.2">
      <c r="A60" t="s">
        <v>57</v>
      </c>
      <c r="B60" t="s">
        <v>417</v>
      </c>
    </row>
    <row r="61" spans="1:2" x14ac:dyDescent="0.2">
      <c r="A61" t="s">
        <v>58</v>
      </c>
      <c r="B61" t="s">
        <v>418</v>
      </c>
    </row>
    <row r="62" spans="1:2" x14ac:dyDescent="0.2">
      <c r="A62" t="s">
        <v>59</v>
      </c>
      <c r="B62" t="s">
        <v>419</v>
      </c>
    </row>
    <row r="63" spans="1:2" x14ac:dyDescent="0.2">
      <c r="A63" t="s">
        <v>60</v>
      </c>
      <c r="B63" t="s">
        <v>421</v>
      </c>
    </row>
    <row r="64" spans="1:2" x14ac:dyDescent="0.2">
      <c r="A64" t="s">
        <v>61</v>
      </c>
      <c r="B64" t="s">
        <v>420</v>
      </c>
    </row>
    <row r="65" spans="1:2" x14ac:dyDescent="0.2">
      <c r="A65" t="s">
        <v>62</v>
      </c>
      <c r="B65" t="s">
        <v>422</v>
      </c>
    </row>
    <row r="66" spans="1:2" x14ac:dyDescent="0.2">
      <c r="A66" t="s">
        <v>63</v>
      </c>
      <c r="B66" t="s">
        <v>423</v>
      </c>
    </row>
    <row r="67" spans="1:2" x14ac:dyDescent="0.2">
      <c r="A67" t="s">
        <v>64</v>
      </c>
      <c r="B67" t="s">
        <v>424</v>
      </c>
    </row>
    <row r="68" spans="1:2" x14ac:dyDescent="0.2">
      <c r="A68" t="s">
        <v>65</v>
      </c>
      <c r="B68" t="s">
        <v>425</v>
      </c>
    </row>
    <row r="69" spans="1:2" x14ac:dyDescent="0.2">
      <c r="A69" t="s">
        <v>66</v>
      </c>
      <c r="B69" t="s">
        <v>426</v>
      </c>
    </row>
    <row r="70" spans="1:2" x14ac:dyDescent="0.2">
      <c r="A70" t="s">
        <v>67</v>
      </c>
      <c r="B70" t="s">
        <v>427</v>
      </c>
    </row>
    <row r="71" spans="1:2" x14ac:dyDescent="0.2">
      <c r="A71" t="s">
        <v>68</v>
      </c>
      <c r="B71" t="s">
        <v>428</v>
      </c>
    </row>
    <row r="72" spans="1:2" x14ac:dyDescent="0.2">
      <c r="A72" t="s">
        <v>69</v>
      </c>
      <c r="B72" t="s">
        <v>429</v>
      </c>
    </row>
    <row r="73" spans="1:2" x14ac:dyDescent="0.2">
      <c r="A73" t="s">
        <v>70</v>
      </c>
      <c r="B73" t="s">
        <v>430</v>
      </c>
    </row>
    <row r="74" spans="1:2" x14ac:dyDescent="0.2">
      <c r="A74" t="s">
        <v>71</v>
      </c>
      <c r="B74" t="s">
        <v>431</v>
      </c>
    </row>
    <row r="75" spans="1:2" x14ac:dyDescent="0.2">
      <c r="A75" t="s">
        <v>72</v>
      </c>
      <c r="B75" t="s">
        <v>432</v>
      </c>
    </row>
    <row r="76" spans="1:2" x14ac:dyDescent="0.2">
      <c r="A76" t="s">
        <v>73</v>
      </c>
      <c r="B76" t="s">
        <v>433</v>
      </c>
    </row>
    <row r="77" spans="1:2" x14ac:dyDescent="0.2">
      <c r="A77" t="s">
        <v>74</v>
      </c>
      <c r="B77" t="s">
        <v>434</v>
      </c>
    </row>
    <row r="78" spans="1:2" x14ac:dyDescent="0.2">
      <c r="A78" t="s">
        <v>75</v>
      </c>
      <c r="B78" t="s">
        <v>435</v>
      </c>
    </row>
    <row r="79" spans="1:2" x14ac:dyDescent="0.2">
      <c r="A79" t="s">
        <v>76</v>
      </c>
      <c r="B79" t="s">
        <v>436</v>
      </c>
    </row>
    <row r="80" spans="1:2" x14ac:dyDescent="0.2">
      <c r="A80" t="s">
        <v>77</v>
      </c>
      <c r="B80" t="s">
        <v>437</v>
      </c>
    </row>
    <row r="81" spans="1:2" x14ac:dyDescent="0.2">
      <c r="A81" t="s">
        <v>78</v>
      </c>
      <c r="B81" t="s">
        <v>438</v>
      </c>
    </row>
    <row r="82" spans="1:2" x14ac:dyDescent="0.2">
      <c r="A82" t="s">
        <v>79</v>
      </c>
      <c r="B82" t="s">
        <v>439</v>
      </c>
    </row>
    <row r="83" spans="1:2" x14ac:dyDescent="0.2">
      <c r="A83" t="s">
        <v>80</v>
      </c>
      <c r="B83" t="s">
        <v>440</v>
      </c>
    </row>
    <row r="84" spans="1:2" x14ac:dyDescent="0.2">
      <c r="A84" t="s">
        <v>81</v>
      </c>
      <c r="B84" t="s">
        <v>441</v>
      </c>
    </row>
    <row r="85" spans="1:2" x14ac:dyDescent="0.2">
      <c r="A85" t="s">
        <v>82</v>
      </c>
      <c r="B85" t="s">
        <v>442</v>
      </c>
    </row>
    <row r="86" spans="1:2" x14ac:dyDescent="0.2">
      <c r="A86" t="s">
        <v>83</v>
      </c>
      <c r="B86" t="s">
        <v>443</v>
      </c>
    </row>
    <row r="87" spans="1:2" x14ac:dyDescent="0.2">
      <c r="A87" t="s">
        <v>84</v>
      </c>
      <c r="B87" t="s">
        <v>444</v>
      </c>
    </row>
    <row r="88" spans="1:2" x14ac:dyDescent="0.2">
      <c r="A88" t="s">
        <v>85</v>
      </c>
      <c r="B88" t="s">
        <v>445</v>
      </c>
    </row>
    <row r="89" spans="1:2" x14ac:dyDescent="0.2">
      <c r="A89" t="s">
        <v>86</v>
      </c>
      <c r="B89" t="s">
        <v>446</v>
      </c>
    </row>
    <row r="90" spans="1:2" x14ac:dyDescent="0.2">
      <c r="A90" t="s">
        <v>87</v>
      </c>
      <c r="B90" s="5" t="s">
        <v>495</v>
      </c>
    </row>
    <row r="91" spans="1:2" x14ac:dyDescent="0.2">
      <c r="A91" t="s">
        <v>88</v>
      </c>
      <c r="B91" t="s">
        <v>447</v>
      </c>
    </row>
    <row r="92" spans="1:2" x14ac:dyDescent="0.2">
      <c r="A92" t="s">
        <v>89</v>
      </c>
      <c r="B92" t="s">
        <v>448</v>
      </c>
    </row>
    <row r="93" spans="1:2" x14ac:dyDescent="0.2">
      <c r="A93" t="s">
        <v>90</v>
      </c>
      <c r="B93" t="s">
        <v>449</v>
      </c>
    </row>
    <row r="94" spans="1:2" x14ac:dyDescent="0.2">
      <c r="A94" t="s">
        <v>91</v>
      </c>
      <c r="B94" t="s">
        <v>450</v>
      </c>
    </row>
    <row r="95" spans="1:2" x14ac:dyDescent="0.2">
      <c r="A95" t="s">
        <v>92</v>
      </c>
      <c r="B95" t="s">
        <v>451</v>
      </c>
    </row>
    <row r="96" spans="1:2" x14ac:dyDescent="0.2">
      <c r="A96" t="s">
        <v>93</v>
      </c>
      <c r="B96" t="s">
        <v>452</v>
      </c>
    </row>
    <row r="97" spans="1:2" x14ac:dyDescent="0.2">
      <c r="A97" t="s">
        <v>94</v>
      </c>
      <c r="B97" t="s">
        <v>453</v>
      </c>
    </row>
    <row r="98" spans="1:2" x14ac:dyDescent="0.2">
      <c r="A98" t="s">
        <v>95</v>
      </c>
      <c r="B98" t="s">
        <v>454</v>
      </c>
    </row>
    <row r="99" spans="1:2" x14ac:dyDescent="0.2">
      <c r="A99" t="s">
        <v>96</v>
      </c>
      <c r="B99" t="s">
        <v>455</v>
      </c>
    </row>
    <row r="100" spans="1:2" x14ac:dyDescent="0.2">
      <c r="A100" t="s">
        <v>97</v>
      </c>
      <c r="B100" t="s">
        <v>456</v>
      </c>
    </row>
    <row r="101" spans="1:2" x14ac:dyDescent="0.2">
      <c r="A101" t="s">
        <v>98</v>
      </c>
      <c r="B101" t="s">
        <v>457</v>
      </c>
    </row>
    <row r="102" spans="1:2" x14ac:dyDescent="0.2">
      <c r="A102" t="s">
        <v>99</v>
      </c>
      <c r="B102" t="s">
        <v>458</v>
      </c>
    </row>
    <row r="103" spans="1:2" x14ac:dyDescent="0.2">
      <c r="A103" t="s">
        <v>100</v>
      </c>
      <c r="B103" t="s">
        <v>459</v>
      </c>
    </row>
    <row r="104" spans="1:2" x14ac:dyDescent="0.2">
      <c r="A104" t="s">
        <v>101</v>
      </c>
      <c r="B104" t="s">
        <v>460</v>
      </c>
    </row>
    <row r="105" spans="1:2" x14ac:dyDescent="0.2">
      <c r="A105" t="s">
        <v>102</v>
      </c>
      <c r="B105" t="s">
        <v>461</v>
      </c>
    </row>
    <row r="106" spans="1:2" x14ac:dyDescent="0.2">
      <c r="A106" t="s">
        <v>103</v>
      </c>
      <c r="B106" t="s">
        <v>462</v>
      </c>
    </row>
    <row r="107" spans="1:2" x14ac:dyDescent="0.2">
      <c r="A107" t="s">
        <v>104</v>
      </c>
      <c r="B107" t="s">
        <v>463</v>
      </c>
    </row>
    <row r="108" spans="1:2" x14ac:dyDescent="0.2">
      <c r="A108" t="s">
        <v>105</v>
      </c>
      <c r="B108" t="s">
        <v>464</v>
      </c>
    </row>
    <row r="109" spans="1:2" x14ac:dyDescent="0.2">
      <c r="A109" t="s">
        <v>106</v>
      </c>
      <c r="B109" t="s">
        <v>465</v>
      </c>
    </row>
    <row r="110" spans="1:2" x14ac:dyDescent="0.2">
      <c r="A110" t="s">
        <v>107</v>
      </c>
      <c r="B110" t="s">
        <v>466</v>
      </c>
    </row>
    <row r="111" spans="1:2" x14ac:dyDescent="0.2">
      <c r="A111" t="s">
        <v>108</v>
      </c>
      <c r="B111" t="s">
        <v>467</v>
      </c>
    </row>
    <row r="112" spans="1:2" x14ac:dyDescent="0.2">
      <c r="A112" t="s">
        <v>109</v>
      </c>
      <c r="B112" t="s">
        <v>468</v>
      </c>
    </row>
    <row r="113" spans="1:2" x14ac:dyDescent="0.2">
      <c r="A113" t="s">
        <v>110</v>
      </c>
      <c r="B113" t="s">
        <v>469</v>
      </c>
    </row>
    <row r="114" spans="1:2" x14ac:dyDescent="0.2">
      <c r="A114" t="s">
        <v>111</v>
      </c>
      <c r="B114" t="s">
        <v>470</v>
      </c>
    </row>
    <row r="115" spans="1:2" x14ac:dyDescent="0.2">
      <c r="A115" t="s">
        <v>112</v>
      </c>
      <c r="B115" t="s">
        <v>471</v>
      </c>
    </row>
    <row r="116" spans="1:2" x14ac:dyDescent="0.2">
      <c r="A116" t="s">
        <v>113</v>
      </c>
      <c r="B116" t="s">
        <v>472</v>
      </c>
    </row>
    <row r="117" spans="1:2" x14ac:dyDescent="0.2">
      <c r="A117" t="s">
        <v>114</v>
      </c>
      <c r="B117" t="s">
        <v>473</v>
      </c>
    </row>
    <row r="118" spans="1:2" x14ac:dyDescent="0.2">
      <c r="A118" t="s">
        <v>115</v>
      </c>
      <c r="B118" t="s">
        <v>474</v>
      </c>
    </row>
    <row r="119" spans="1:2" x14ac:dyDescent="0.2">
      <c r="A119" t="s">
        <v>116</v>
      </c>
      <c r="B119" t="s">
        <v>475</v>
      </c>
    </row>
    <row r="120" spans="1:2" x14ac:dyDescent="0.2">
      <c r="A120" t="s">
        <v>117</v>
      </c>
      <c r="B120" t="s">
        <v>476</v>
      </c>
    </row>
    <row r="121" spans="1:2" x14ac:dyDescent="0.2">
      <c r="A121" t="s">
        <v>118</v>
      </c>
      <c r="B121" t="s">
        <v>477</v>
      </c>
    </row>
    <row r="122" spans="1:2" x14ac:dyDescent="0.2">
      <c r="A122" t="s">
        <v>119</v>
      </c>
      <c r="B122" t="s">
        <v>478</v>
      </c>
    </row>
    <row r="123" spans="1:2" x14ac:dyDescent="0.2">
      <c r="A123" t="s">
        <v>120</v>
      </c>
      <c r="B123" t="s">
        <v>479</v>
      </c>
    </row>
    <row r="124" spans="1:2" x14ac:dyDescent="0.2">
      <c r="A124" t="s">
        <v>121</v>
      </c>
      <c r="B124" t="s">
        <v>480</v>
      </c>
    </row>
    <row r="125" spans="1:2" x14ac:dyDescent="0.2">
      <c r="A125" t="s">
        <v>122</v>
      </c>
      <c r="B125" t="s">
        <v>481</v>
      </c>
    </row>
    <row r="126" spans="1:2" x14ac:dyDescent="0.2">
      <c r="A126" t="s">
        <v>123</v>
      </c>
      <c r="B126" t="s">
        <v>482</v>
      </c>
    </row>
    <row r="127" spans="1:2" x14ac:dyDescent="0.2">
      <c r="A127" t="s">
        <v>124</v>
      </c>
      <c r="B127" t="s">
        <v>483</v>
      </c>
    </row>
    <row r="128" spans="1:2" x14ac:dyDescent="0.2">
      <c r="A128" t="s">
        <v>125</v>
      </c>
      <c r="B128" t="s">
        <v>484</v>
      </c>
    </row>
    <row r="129" spans="1:2" x14ac:dyDescent="0.2">
      <c r="A129" t="s">
        <v>126</v>
      </c>
      <c r="B129" t="s">
        <v>485</v>
      </c>
    </row>
    <row r="130" spans="1:2" x14ac:dyDescent="0.2">
      <c r="A130" t="s">
        <v>127</v>
      </c>
      <c r="B130" t="s">
        <v>486</v>
      </c>
    </row>
    <row r="131" spans="1:2" x14ac:dyDescent="0.2">
      <c r="A131" t="s">
        <v>128</v>
      </c>
      <c r="B131" t="s">
        <v>487</v>
      </c>
    </row>
    <row r="132" spans="1:2" x14ac:dyDescent="0.2">
      <c r="A132" t="s">
        <v>129</v>
      </c>
      <c r="B132" t="s">
        <v>488</v>
      </c>
    </row>
    <row r="133" spans="1:2" x14ac:dyDescent="0.2">
      <c r="A133" t="s">
        <v>130</v>
      </c>
      <c r="B133" s="3" t="s">
        <v>489</v>
      </c>
    </row>
    <row r="134" spans="1:2" x14ac:dyDescent="0.2">
      <c r="A134" t="s">
        <v>131</v>
      </c>
      <c r="B134" s="3" t="s">
        <v>489</v>
      </c>
    </row>
    <row r="135" spans="1:2" x14ac:dyDescent="0.2">
      <c r="A135" t="s">
        <v>132</v>
      </c>
      <c r="B135" s="3" t="s">
        <v>489</v>
      </c>
    </row>
    <row r="136" spans="1:2" x14ac:dyDescent="0.2">
      <c r="A136" t="s">
        <v>133</v>
      </c>
      <c r="B136" s="3" t="s">
        <v>489</v>
      </c>
    </row>
    <row r="137" spans="1:2" x14ac:dyDescent="0.2">
      <c r="A137" t="s">
        <v>134</v>
      </c>
      <c r="B137" s="3" t="s">
        <v>489</v>
      </c>
    </row>
    <row r="138" spans="1:2" x14ac:dyDescent="0.2">
      <c r="A138" t="s">
        <v>135</v>
      </c>
      <c r="B138" s="3" t="s">
        <v>489</v>
      </c>
    </row>
    <row r="139" spans="1:2" x14ac:dyDescent="0.2">
      <c r="A139" t="s">
        <v>136</v>
      </c>
      <c r="B139" s="3" t="s">
        <v>490</v>
      </c>
    </row>
    <row r="140" spans="1:2" x14ac:dyDescent="0.2">
      <c r="A140" t="s">
        <v>137</v>
      </c>
      <c r="B140" s="3" t="s">
        <v>490</v>
      </c>
    </row>
    <row r="141" spans="1:2" x14ac:dyDescent="0.2">
      <c r="A141" t="s">
        <v>138</v>
      </c>
      <c r="B141" s="3" t="s">
        <v>490</v>
      </c>
    </row>
    <row r="142" spans="1:2" x14ac:dyDescent="0.2">
      <c r="A142" t="s">
        <v>139</v>
      </c>
      <c r="B142" s="3" t="s">
        <v>490</v>
      </c>
    </row>
    <row r="143" spans="1:2" x14ac:dyDescent="0.2">
      <c r="A143" t="s">
        <v>140</v>
      </c>
      <c r="B143" s="3" t="s">
        <v>490</v>
      </c>
    </row>
    <row r="144" spans="1:2" x14ac:dyDescent="0.2">
      <c r="A144" t="s">
        <v>141</v>
      </c>
      <c r="B144" s="3" t="s">
        <v>490</v>
      </c>
    </row>
    <row r="145" spans="1:2" x14ac:dyDescent="0.2">
      <c r="A145" t="s">
        <v>142</v>
      </c>
      <c r="B145" s="3" t="s">
        <v>490</v>
      </c>
    </row>
    <row r="146" spans="1:2" x14ac:dyDescent="0.2">
      <c r="A146" t="s">
        <v>143</v>
      </c>
      <c r="B146" s="3" t="s">
        <v>489</v>
      </c>
    </row>
    <row r="147" spans="1:2" x14ac:dyDescent="0.2">
      <c r="A147" t="s">
        <v>144</v>
      </c>
      <c r="B147" s="3" t="s">
        <v>489</v>
      </c>
    </row>
    <row r="148" spans="1:2" x14ac:dyDescent="0.2">
      <c r="A148" t="s">
        <v>145</v>
      </c>
      <c r="B148" s="3" t="s">
        <v>489</v>
      </c>
    </row>
    <row r="149" spans="1:2" x14ac:dyDescent="0.2">
      <c r="A149" t="s">
        <v>146</v>
      </c>
      <c r="B149" s="3" t="s">
        <v>489</v>
      </c>
    </row>
    <row r="150" spans="1:2" x14ac:dyDescent="0.2">
      <c r="A150" t="s">
        <v>147</v>
      </c>
      <c r="B150" s="3" t="s">
        <v>489</v>
      </c>
    </row>
    <row r="151" spans="1:2" x14ac:dyDescent="0.2">
      <c r="A151" t="s">
        <v>148</v>
      </c>
      <c r="B151" s="3" t="s">
        <v>489</v>
      </c>
    </row>
    <row r="152" spans="1:2" x14ac:dyDescent="0.2">
      <c r="A152" t="s">
        <v>149</v>
      </c>
      <c r="B152" s="3" t="s">
        <v>490</v>
      </c>
    </row>
    <row r="153" spans="1:2" x14ac:dyDescent="0.2">
      <c r="A153" t="s">
        <v>150</v>
      </c>
      <c r="B153" s="3" t="s">
        <v>490</v>
      </c>
    </row>
    <row r="154" spans="1:2" x14ac:dyDescent="0.2">
      <c r="A154" t="s">
        <v>151</v>
      </c>
      <c r="B154" s="3" t="s">
        <v>490</v>
      </c>
    </row>
    <row r="155" spans="1:2" x14ac:dyDescent="0.2">
      <c r="A155" t="s">
        <v>152</v>
      </c>
      <c r="B155" s="3" t="s">
        <v>490</v>
      </c>
    </row>
    <row r="156" spans="1:2" x14ac:dyDescent="0.2">
      <c r="A156" t="s">
        <v>153</v>
      </c>
      <c r="B156" s="3" t="s">
        <v>490</v>
      </c>
    </row>
    <row r="157" spans="1:2" x14ac:dyDescent="0.2">
      <c r="A157" t="s">
        <v>154</v>
      </c>
      <c r="B157" s="3" t="s">
        <v>490</v>
      </c>
    </row>
    <row r="158" spans="1:2" x14ac:dyDescent="0.2">
      <c r="A158" t="s">
        <v>155</v>
      </c>
      <c r="B158" s="3" t="s">
        <v>490</v>
      </c>
    </row>
    <row r="159" spans="1:2" x14ac:dyDescent="0.2">
      <c r="A159" t="s">
        <v>156</v>
      </c>
      <c r="B159" s="3" t="s">
        <v>489</v>
      </c>
    </row>
    <row r="160" spans="1:2" x14ac:dyDescent="0.2">
      <c r="A160" t="s">
        <v>157</v>
      </c>
      <c r="B160" s="3" t="s">
        <v>489</v>
      </c>
    </row>
    <row r="161" spans="1:2" x14ac:dyDescent="0.2">
      <c r="A161" t="s">
        <v>158</v>
      </c>
      <c r="B161" s="3" t="s">
        <v>489</v>
      </c>
    </row>
    <row r="162" spans="1:2" x14ac:dyDescent="0.2">
      <c r="A162" t="s">
        <v>159</v>
      </c>
      <c r="B162" s="3" t="s">
        <v>489</v>
      </c>
    </row>
    <row r="163" spans="1:2" x14ac:dyDescent="0.2">
      <c r="A163" t="s">
        <v>160</v>
      </c>
      <c r="B163" s="3" t="s">
        <v>489</v>
      </c>
    </row>
    <row r="164" spans="1:2" x14ac:dyDescent="0.2">
      <c r="A164" t="s">
        <v>161</v>
      </c>
      <c r="B164" s="3" t="s">
        <v>489</v>
      </c>
    </row>
    <row r="165" spans="1:2" x14ac:dyDescent="0.2">
      <c r="A165" t="s">
        <v>162</v>
      </c>
      <c r="B165" s="3" t="s">
        <v>490</v>
      </c>
    </row>
    <row r="166" spans="1:2" x14ac:dyDescent="0.2">
      <c r="A166" t="s">
        <v>163</v>
      </c>
      <c r="B166" s="3" t="s">
        <v>490</v>
      </c>
    </row>
    <row r="167" spans="1:2" x14ac:dyDescent="0.2">
      <c r="A167" t="s">
        <v>164</v>
      </c>
      <c r="B167" s="3" t="s">
        <v>490</v>
      </c>
    </row>
    <row r="168" spans="1:2" x14ac:dyDescent="0.2">
      <c r="A168" t="s">
        <v>165</v>
      </c>
      <c r="B168" s="3" t="s">
        <v>490</v>
      </c>
    </row>
    <row r="169" spans="1:2" x14ac:dyDescent="0.2">
      <c r="A169" t="s">
        <v>166</v>
      </c>
      <c r="B169" s="3" t="s">
        <v>490</v>
      </c>
    </row>
    <row r="170" spans="1:2" x14ac:dyDescent="0.2">
      <c r="A170" t="s">
        <v>167</v>
      </c>
      <c r="B170" s="3" t="s">
        <v>490</v>
      </c>
    </row>
    <row r="171" spans="1:2" x14ac:dyDescent="0.2">
      <c r="A171" t="s">
        <v>168</v>
      </c>
      <c r="B171" s="3" t="s">
        <v>490</v>
      </c>
    </row>
    <row r="172" spans="1:2" x14ac:dyDescent="0.2">
      <c r="A172" t="s">
        <v>169</v>
      </c>
      <c r="B172" s="3" t="s">
        <v>489</v>
      </c>
    </row>
    <row r="173" spans="1:2" x14ac:dyDescent="0.2">
      <c r="A173" t="s">
        <v>170</v>
      </c>
      <c r="B173" s="3" t="s">
        <v>489</v>
      </c>
    </row>
    <row r="174" spans="1:2" x14ac:dyDescent="0.2">
      <c r="A174" t="s">
        <v>171</v>
      </c>
      <c r="B174" s="3" t="s">
        <v>489</v>
      </c>
    </row>
    <row r="175" spans="1:2" x14ac:dyDescent="0.2">
      <c r="A175" t="s">
        <v>172</v>
      </c>
      <c r="B175" s="3" t="s">
        <v>489</v>
      </c>
    </row>
    <row r="176" spans="1:2" x14ac:dyDescent="0.2">
      <c r="A176" t="s">
        <v>173</v>
      </c>
      <c r="B176" s="3" t="s">
        <v>489</v>
      </c>
    </row>
    <row r="177" spans="1:2" x14ac:dyDescent="0.2">
      <c r="A177" t="s">
        <v>174</v>
      </c>
      <c r="B177" s="3" t="s">
        <v>489</v>
      </c>
    </row>
    <row r="178" spans="1:2" x14ac:dyDescent="0.2">
      <c r="A178" t="s">
        <v>175</v>
      </c>
      <c r="B178" s="3" t="s">
        <v>490</v>
      </c>
    </row>
    <row r="179" spans="1:2" x14ac:dyDescent="0.2">
      <c r="A179" t="s">
        <v>176</v>
      </c>
      <c r="B179" s="3" t="s">
        <v>490</v>
      </c>
    </row>
    <row r="180" spans="1:2" x14ac:dyDescent="0.2">
      <c r="A180" t="s">
        <v>177</v>
      </c>
      <c r="B180" s="3" t="s">
        <v>490</v>
      </c>
    </row>
    <row r="181" spans="1:2" x14ac:dyDescent="0.2">
      <c r="A181" t="s">
        <v>178</v>
      </c>
      <c r="B181" s="3" t="s">
        <v>490</v>
      </c>
    </row>
    <row r="182" spans="1:2" x14ac:dyDescent="0.2">
      <c r="A182" t="s">
        <v>179</v>
      </c>
      <c r="B182" s="3" t="s">
        <v>490</v>
      </c>
    </row>
    <row r="183" spans="1:2" x14ac:dyDescent="0.2">
      <c r="A183" t="s">
        <v>180</v>
      </c>
      <c r="B183" s="3" t="s">
        <v>490</v>
      </c>
    </row>
    <row r="184" spans="1:2" x14ac:dyDescent="0.2">
      <c r="A184" t="s">
        <v>181</v>
      </c>
      <c r="B184" s="3" t="s">
        <v>490</v>
      </c>
    </row>
    <row r="185" spans="1:2" x14ac:dyDescent="0.2">
      <c r="A185" t="s">
        <v>182</v>
      </c>
      <c r="B185" s="3" t="s">
        <v>489</v>
      </c>
    </row>
    <row r="186" spans="1:2" x14ac:dyDescent="0.2">
      <c r="A186" t="s">
        <v>183</v>
      </c>
      <c r="B186" s="3" t="s">
        <v>489</v>
      </c>
    </row>
    <row r="187" spans="1:2" x14ac:dyDescent="0.2">
      <c r="A187" t="s">
        <v>184</v>
      </c>
      <c r="B187" s="3" t="s">
        <v>489</v>
      </c>
    </row>
    <row r="188" spans="1:2" x14ac:dyDescent="0.2">
      <c r="A188" t="s">
        <v>185</v>
      </c>
      <c r="B188" s="3" t="s">
        <v>489</v>
      </c>
    </row>
    <row r="189" spans="1:2" x14ac:dyDescent="0.2">
      <c r="A189" t="s">
        <v>186</v>
      </c>
      <c r="B189" s="3" t="s">
        <v>489</v>
      </c>
    </row>
    <row r="190" spans="1:2" x14ac:dyDescent="0.2">
      <c r="A190" t="s">
        <v>187</v>
      </c>
      <c r="B190" s="3" t="s">
        <v>489</v>
      </c>
    </row>
    <row r="191" spans="1:2" x14ac:dyDescent="0.2">
      <c r="A191" t="s">
        <v>188</v>
      </c>
      <c r="B191" s="3" t="s">
        <v>490</v>
      </c>
    </row>
    <row r="192" spans="1:2" x14ac:dyDescent="0.2">
      <c r="A192" t="s">
        <v>189</v>
      </c>
      <c r="B192" s="3" t="s">
        <v>490</v>
      </c>
    </row>
    <row r="193" spans="1:2" x14ac:dyDescent="0.2">
      <c r="A193" t="s">
        <v>190</v>
      </c>
      <c r="B193" s="3" t="s">
        <v>490</v>
      </c>
    </row>
    <row r="194" spans="1:2" x14ac:dyDescent="0.2">
      <c r="A194" t="s">
        <v>191</v>
      </c>
      <c r="B194" s="3" t="s">
        <v>490</v>
      </c>
    </row>
    <row r="195" spans="1:2" x14ac:dyDescent="0.2">
      <c r="A195" t="s">
        <v>192</v>
      </c>
      <c r="B195" s="3" t="s">
        <v>490</v>
      </c>
    </row>
    <row r="196" spans="1:2" x14ac:dyDescent="0.2">
      <c r="A196" t="s">
        <v>193</v>
      </c>
      <c r="B196" s="3" t="s">
        <v>490</v>
      </c>
    </row>
    <row r="197" spans="1:2" x14ac:dyDescent="0.2">
      <c r="A197" t="s">
        <v>194</v>
      </c>
      <c r="B197" s="3" t="s">
        <v>490</v>
      </c>
    </row>
    <row r="198" spans="1:2" x14ac:dyDescent="0.2">
      <c r="A198" t="s">
        <v>195</v>
      </c>
      <c r="B198" s="3" t="s">
        <v>489</v>
      </c>
    </row>
    <row r="199" spans="1:2" x14ac:dyDescent="0.2">
      <c r="A199" t="s">
        <v>196</v>
      </c>
      <c r="B199" s="3" t="s">
        <v>489</v>
      </c>
    </row>
    <row r="200" spans="1:2" x14ac:dyDescent="0.2">
      <c r="A200" t="s">
        <v>197</v>
      </c>
      <c r="B200" s="3" t="s">
        <v>489</v>
      </c>
    </row>
    <row r="201" spans="1:2" x14ac:dyDescent="0.2">
      <c r="A201" t="s">
        <v>198</v>
      </c>
      <c r="B201" s="3" t="s">
        <v>489</v>
      </c>
    </row>
    <row r="202" spans="1:2" x14ac:dyDescent="0.2">
      <c r="A202" t="s">
        <v>199</v>
      </c>
      <c r="B202" s="3" t="s">
        <v>489</v>
      </c>
    </row>
    <row r="203" spans="1:2" x14ac:dyDescent="0.2">
      <c r="A203" t="s">
        <v>200</v>
      </c>
      <c r="B203" s="3" t="s">
        <v>489</v>
      </c>
    </row>
    <row r="204" spans="1:2" x14ac:dyDescent="0.2">
      <c r="A204" t="s">
        <v>201</v>
      </c>
      <c r="B204" s="3" t="s">
        <v>490</v>
      </c>
    </row>
    <row r="205" spans="1:2" x14ac:dyDescent="0.2">
      <c r="A205" t="s">
        <v>202</v>
      </c>
      <c r="B205" s="3" t="s">
        <v>490</v>
      </c>
    </row>
    <row r="206" spans="1:2" x14ac:dyDescent="0.2">
      <c r="A206" t="s">
        <v>203</v>
      </c>
      <c r="B206" s="3" t="s">
        <v>490</v>
      </c>
    </row>
    <row r="207" spans="1:2" x14ac:dyDescent="0.2">
      <c r="A207" t="s">
        <v>204</v>
      </c>
      <c r="B207" s="3" t="s">
        <v>490</v>
      </c>
    </row>
    <row r="208" spans="1:2" x14ac:dyDescent="0.2">
      <c r="A208" t="s">
        <v>205</v>
      </c>
      <c r="B208" s="3" t="s">
        <v>490</v>
      </c>
    </row>
    <row r="209" spans="1:2" x14ac:dyDescent="0.2">
      <c r="A209" t="s">
        <v>206</v>
      </c>
      <c r="B209" s="3" t="s">
        <v>490</v>
      </c>
    </row>
    <row r="210" spans="1:2" x14ac:dyDescent="0.2">
      <c r="A210" t="s">
        <v>207</v>
      </c>
      <c r="B210" s="3" t="s">
        <v>490</v>
      </c>
    </row>
    <row r="211" spans="1:2" x14ac:dyDescent="0.2">
      <c r="A211" t="s">
        <v>208</v>
      </c>
      <c r="B211" s="3" t="s">
        <v>489</v>
      </c>
    </row>
    <row r="212" spans="1:2" x14ac:dyDescent="0.2">
      <c r="A212" t="s">
        <v>209</v>
      </c>
      <c r="B212" s="3" t="s">
        <v>489</v>
      </c>
    </row>
    <row r="213" spans="1:2" x14ac:dyDescent="0.2">
      <c r="A213" t="s">
        <v>210</v>
      </c>
      <c r="B213" s="3" t="s">
        <v>489</v>
      </c>
    </row>
    <row r="214" spans="1:2" x14ac:dyDescent="0.2">
      <c r="A214" t="s">
        <v>211</v>
      </c>
      <c r="B214" s="3" t="s">
        <v>489</v>
      </c>
    </row>
    <row r="215" spans="1:2" x14ac:dyDescent="0.2">
      <c r="A215" t="s">
        <v>212</v>
      </c>
      <c r="B215" s="3" t="s">
        <v>489</v>
      </c>
    </row>
    <row r="216" spans="1:2" x14ac:dyDescent="0.2">
      <c r="A216" t="s">
        <v>213</v>
      </c>
      <c r="B216" s="3" t="s">
        <v>489</v>
      </c>
    </row>
    <row r="217" spans="1:2" x14ac:dyDescent="0.2">
      <c r="A217" t="s">
        <v>214</v>
      </c>
      <c r="B217" s="3" t="s">
        <v>490</v>
      </c>
    </row>
    <row r="218" spans="1:2" x14ac:dyDescent="0.2">
      <c r="A218" t="s">
        <v>215</v>
      </c>
      <c r="B218" s="3" t="s">
        <v>490</v>
      </c>
    </row>
    <row r="219" spans="1:2" x14ac:dyDescent="0.2">
      <c r="A219" t="s">
        <v>216</v>
      </c>
      <c r="B219" s="3" t="s">
        <v>490</v>
      </c>
    </row>
    <row r="220" spans="1:2" x14ac:dyDescent="0.2">
      <c r="A220" t="s">
        <v>217</v>
      </c>
      <c r="B220" s="3" t="s">
        <v>490</v>
      </c>
    </row>
    <row r="221" spans="1:2" x14ac:dyDescent="0.2">
      <c r="A221" t="s">
        <v>218</v>
      </c>
      <c r="B221" s="3" t="s">
        <v>490</v>
      </c>
    </row>
    <row r="222" spans="1:2" x14ac:dyDescent="0.2">
      <c r="A222" t="s">
        <v>219</v>
      </c>
      <c r="B222" s="3" t="s">
        <v>490</v>
      </c>
    </row>
    <row r="223" spans="1:2" x14ac:dyDescent="0.2">
      <c r="A223" t="s">
        <v>220</v>
      </c>
      <c r="B223" s="3" t="s">
        <v>490</v>
      </c>
    </row>
    <row r="224" spans="1:2" x14ac:dyDescent="0.2">
      <c r="A224" t="s">
        <v>221</v>
      </c>
      <c r="B224" s="3" t="s">
        <v>489</v>
      </c>
    </row>
    <row r="225" spans="1:2" x14ac:dyDescent="0.2">
      <c r="A225" t="s">
        <v>222</v>
      </c>
      <c r="B225" s="3" t="s">
        <v>489</v>
      </c>
    </row>
    <row r="226" spans="1:2" x14ac:dyDescent="0.2">
      <c r="A226" t="s">
        <v>223</v>
      </c>
      <c r="B226" s="3" t="s">
        <v>489</v>
      </c>
    </row>
    <row r="227" spans="1:2" x14ac:dyDescent="0.2">
      <c r="A227" t="s">
        <v>224</v>
      </c>
      <c r="B227" s="3" t="s">
        <v>489</v>
      </c>
    </row>
    <row r="228" spans="1:2" x14ac:dyDescent="0.2">
      <c r="A228" t="s">
        <v>225</v>
      </c>
      <c r="B228" s="3" t="s">
        <v>489</v>
      </c>
    </row>
    <row r="229" spans="1:2" x14ac:dyDescent="0.2">
      <c r="A229" t="s">
        <v>226</v>
      </c>
      <c r="B229" s="3" t="s">
        <v>489</v>
      </c>
    </row>
    <row r="230" spans="1:2" x14ac:dyDescent="0.2">
      <c r="A230" t="s">
        <v>227</v>
      </c>
      <c r="B230" s="3" t="s">
        <v>490</v>
      </c>
    </row>
    <row r="231" spans="1:2" x14ac:dyDescent="0.2">
      <c r="A231" t="s">
        <v>228</v>
      </c>
      <c r="B231" s="3" t="s">
        <v>490</v>
      </c>
    </row>
    <row r="232" spans="1:2" x14ac:dyDescent="0.2">
      <c r="A232" t="s">
        <v>229</v>
      </c>
      <c r="B232" s="3" t="s">
        <v>490</v>
      </c>
    </row>
    <row r="233" spans="1:2" x14ac:dyDescent="0.2">
      <c r="A233" t="s">
        <v>230</v>
      </c>
      <c r="B233" s="3" t="s">
        <v>490</v>
      </c>
    </row>
    <row r="234" spans="1:2" x14ac:dyDescent="0.2">
      <c r="A234" t="s">
        <v>231</v>
      </c>
      <c r="B234" s="3" t="s">
        <v>490</v>
      </c>
    </row>
    <row r="235" spans="1:2" x14ac:dyDescent="0.2">
      <c r="A235" t="s">
        <v>232</v>
      </c>
      <c r="B235" s="3" t="s">
        <v>490</v>
      </c>
    </row>
    <row r="236" spans="1:2" x14ac:dyDescent="0.2">
      <c r="A236" t="s">
        <v>233</v>
      </c>
      <c r="B236" s="3" t="s">
        <v>490</v>
      </c>
    </row>
    <row r="237" spans="1:2" x14ac:dyDescent="0.2">
      <c r="A237" t="s">
        <v>234</v>
      </c>
      <c r="B237" s="3" t="s">
        <v>489</v>
      </c>
    </row>
    <row r="238" spans="1:2" x14ac:dyDescent="0.2">
      <c r="A238" t="s">
        <v>235</v>
      </c>
      <c r="B238" s="3" t="s">
        <v>489</v>
      </c>
    </row>
    <row r="239" spans="1:2" x14ac:dyDescent="0.2">
      <c r="A239" t="s">
        <v>236</v>
      </c>
      <c r="B239" s="3" t="s">
        <v>489</v>
      </c>
    </row>
    <row r="240" spans="1:2" x14ac:dyDescent="0.2">
      <c r="A240" t="s">
        <v>237</v>
      </c>
      <c r="B240" s="3" t="s">
        <v>489</v>
      </c>
    </row>
    <row r="241" spans="1:2" x14ac:dyDescent="0.2">
      <c r="A241" t="s">
        <v>238</v>
      </c>
      <c r="B241" s="3" t="s">
        <v>489</v>
      </c>
    </row>
    <row r="242" spans="1:2" x14ac:dyDescent="0.2">
      <c r="A242" t="s">
        <v>239</v>
      </c>
      <c r="B242" s="3" t="s">
        <v>489</v>
      </c>
    </row>
    <row r="243" spans="1:2" x14ac:dyDescent="0.2">
      <c r="A243" t="s">
        <v>240</v>
      </c>
      <c r="B243" s="3" t="s">
        <v>490</v>
      </c>
    </row>
    <row r="244" spans="1:2" x14ac:dyDescent="0.2">
      <c r="A244" t="s">
        <v>241</v>
      </c>
      <c r="B244" s="3" t="s">
        <v>490</v>
      </c>
    </row>
    <row r="245" spans="1:2" x14ac:dyDescent="0.2">
      <c r="A245" t="s">
        <v>242</v>
      </c>
      <c r="B245" s="3" t="s">
        <v>490</v>
      </c>
    </row>
    <row r="246" spans="1:2" x14ac:dyDescent="0.2">
      <c r="A246" t="s">
        <v>243</v>
      </c>
      <c r="B246" s="3" t="s">
        <v>490</v>
      </c>
    </row>
    <row r="247" spans="1:2" x14ac:dyDescent="0.2">
      <c r="A247" t="s">
        <v>244</v>
      </c>
      <c r="B247" s="3" t="s">
        <v>490</v>
      </c>
    </row>
    <row r="248" spans="1:2" x14ac:dyDescent="0.2">
      <c r="A248" t="s">
        <v>245</v>
      </c>
      <c r="B248" s="3" t="s">
        <v>490</v>
      </c>
    </row>
    <row r="249" spans="1:2" x14ac:dyDescent="0.2">
      <c r="A249" t="s">
        <v>246</v>
      </c>
      <c r="B249" s="3" t="s">
        <v>490</v>
      </c>
    </row>
    <row r="250" spans="1:2" x14ac:dyDescent="0.2">
      <c r="A250" t="s">
        <v>247</v>
      </c>
      <c r="B250" s="3" t="s">
        <v>489</v>
      </c>
    </row>
    <row r="251" spans="1:2" x14ac:dyDescent="0.2">
      <c r="A251" t="s">
        <v>248</v>
      </c>
      <c r="B251" s="3" t="s">
        <v>489</v>
      </c>
    </row>
    <row r="252" spans="1:2" x14ac:dyDescent="0.2">
      <c r="A252" t="s">
        <v>249</v>
      </c>
      <c r="B252" s="3" t="s">
        <v>489</v>
      </c>
    </row>
    <row r="253" spans="1:2" x14ac:dyDescent="0.2">
      <c r="A253" t="s">
        <v>250</v>
      </c>
      <c r="B253" s="3" t="s">
        <v>489</v>
      </c>
    </row>
    <row r="254" spans="1:2" x14ac:dyDescent="0.2">
      <c r="A254" t="s">
        <v>251</v>
      </c>
      <c r="B254" s="3" t="s">
        <v>489</v>
      </c>
    </row>
    <row r="255" spans="1:2" x14ac:dyDescent="0.2">
      <c r="A255" t="s">
        <v>252</v>
      </c>
      <c r="B255" s="3" t="s">
        <v>489</v>
      </c>
    </row>
    <row r="256" spans="1:2" x14ac:dyDescent="0.2">
      <c r="A256" t="s">
        <v>253</v>
      </c>
      <c r="B256" s="3" t="s">
        <v>490</v>
      </c>
    </row>
    <row r="257" spans="1:2" x14ac:dyDescent="0.2">
      <c r="A257" t="s">
        <v>254</v>
      </c>
      <c r="B257" s="3" t="s">
        <v>490</v>
      </c>
    </row>
    <row r="258" spans="1:2" x14ac:dyDescent="0.2">
      <c r="B258" s="3"/>
    </row>
    <row r="259" spans="1:2" x14ac:dyDescent="0.2">
      <c r="B259" s="3"/>
    </row>
    <row r="260" spans="1:2" x14ac:dyDescent="0.2">
      <c r="B260" s="3"/>
    </row>
    <row r="261" spans="1:2" x14ac:dyDescent="0.2">
      <c r="B261" s="3"/>
    </row>
    <row r="262" spans="1:2" x14ac:dyDescent="0.2">
      <c r="B26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V73"/>
  <sheetViews>
    <sheetView tabSelected="1" zoomScale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defaultRowHeight="12.75" x14ac:dyDescent="0.2"/>
  <cols>
    <col min="1" max="1" width="9.5703125" style="2" bestFit="1" customWidth="1"/>
    <col min="2" max="2" width="7.85546875" style="2" bestFit="1" customWidth="1"/>
    <col min="3" max="3" width="6.28515625" style="2" bestFit="1" customWidth="1"/>
    <col min="4" max="4" width="9.140625" style="2" bestFit="1" customWidth="1"/>
    <col min="5" max="5" width="4.5703125" style="2" bestFit="1" customWidth="1"/>
    <col min="6" max="7" width="6.140625" style="2" bestFit="1" customWidth="1"/>
    <col min="8" max="8" width="10" style="2" bestFit="1" customWidth="1"/>
    <col min="9" max="9" width="12.140625" style="2" bestFit="1" customWidth="1"/>
    <col min="10" max="12" width="9.85546875" style="2" bestFit="1" customWidth="1"/>
    <col min="13" max="13" width="8.140625" style="2" bestFit="1" customWidth="1"/>
    <col min="14" max="14" width="6.7109375" style="2" bestFit="1" customWidth="1"/>
    <col min="15" max="15" width="7.28515625" style="2" bestFit="1" customWidth="1"/>
    <col min="16" max="16" width="8.140625" style="2" bestFit="1" customWidth="1"/>
    <col min="17" max="17" width="6.7109375" style="2" bestFit="1" customWidth="1"/>
    <col min="18" max="18" width="7.28515625" style="2" bestFit="1" customWidth="1"/>
    <col min="19" max="19" width="8.140625" style="2" bestFit="1" customWidth="1"/>
    <col min="20" max="20" width="6.7109375" style="2" bestFit="1" customWidth="1"/>
    <col min="21" max="21" width="7.28515625" style="2" bestFit="1" customWidth="1"/>
    <col min="22" max="22" width="7.140625" style="2" bestFit="1" customWidth="1"/>
    <col min="23" max="23" width="10.140625" style="2" bestFit="1" customWidth="1"/>
    <col min="24" max="24" width="7.42578125" style="2" bestFit="1" customWidth="1"/>
    <col min="25" max="25" width="7.28515625" style="2" bestFit="1" customWidth="1"/>
    <col min="26" max="26" width="8" style="2" bestFit="1" customWidth="1"/>
    <col min="27" max="27" width="8.28515625" style="2" bestFit="1" customWidth="1"/>
    <col min="28" max="28" width="8" style="2" bestFit="1" customWidth="1"/>
    <col min="29" max="31" width="6.140625" style="2" bestFit="1" customWidth="1"/>
    <col min="32" max="32" width="6.42578125" style="2" bestFit="1" customWidth="1"/>
    <col min="33" max="33" width="6.85546875" style="2" bestFit="1" customWidth="1"/>
    <col min="34" max="34" width="6.42578125" style="2" customWidth="1"/>
    <col min="35" max="35" width="8.42578125" style="2" bestFit="1" customWidth="1"/>
    <col min="36" max="37" width="13.28515625" style="2" bestFit="1" customWidth="1"/>
    <col min="38" max="38" width="12.140625" style="2" bestFit="1" customWidth="1"/>
    <col min="39" max="39" width="13.28515625" style="2" bestFit="1" customWidth="1"/>
    <col min="40" max="40" width="14" style="2" bestFit="1" customWidth="1"/>
    <col min="41" max="41" width="13.28515625" style="2" bestFit="1" customWidth="1"/>
    <col min="42" max="43" width="14" style="2" bestFit="1" customWidth="1"/>
    <col min="44" max="47" width="13.28515625" style="2" bestFit="1" customWidth="1"/>
    <col min="48" max="49" width="14" style="2" bestFit="1" customWidth="1"/>
    <col min="50" max="50" width="13.28515625" style="2" bestFit="1" customWidth="1"/>
    <col min="51" max="51" width="11.85546875" style="2" bestFit="1" customWidth="1"/>
    <col min="52" max="52" width="9.140625" style="2" bestFit="1" customWidth="1"/>
    <col min="53" max="53" width="10.140625" style="2" bestFit="1" customWidth="1"/>
    <col min="54" max="61" width="13.28515625" style="2" bestFit="1" customWidth="1"/>
    <col min="62" max="62" width="13" style="2" bestFit="1" customWidth="1"/>
    <col min="63" max="63" width="9.140625" style="2" bestFit="1" customWidth="1"/>
    <col min="64" max="64" width="10.140625" style="2" bestFit="1" customWidth="1"/>
    <col min="65" max="65" width="12.42578125" style="2" bestFit="1" customWidth="1"/>
    <col min="66" max="66" width="9.85546875" style="2" bestFit="1" customWidth="1"/>
    <col min="67" max="67" width="9" style="2" bestFit="1" customWidth="1"/>
    <col min="68" max="68" width="10.140625" style="2" bestFit="1" customWidth="1"/>
    <col min="69" max="69" width="10" style="2" bestFit="1" customWidth="1"/>
    <col min="70" max="87" width="13.28515625" style="2" bestFit="1" customWidth="1"/>
    <col min="88" max="88" width="14.28515625" style="2" bestFit="1" customWidth="1"/>
    <col min="89" max="89" width="13.140625" style="2" bestFit="1" customWidth="1"/>
    <col min="90" max="90" width="13.28515625" style="2" bestFit="1" customWidth="1"/>
    <col min="91" max="91" width="9.7109375" style="2" bestFit="1" customWidth="1"/>
    <col min="92" max="93" width="13.28515625" style="2" bestFit="1" customWidth="1"/>
    <col min="94" max="94" width="10.28515625" style="2" bestFit="1" customWidth="1"/>
    <col min="95" max="96" width="13.28515625" style="2" bestFit="1" customWidth="1"/>
    <col min="97" max="97" width="6.140625" style="2" bestFit="1" customWidth="1"/>
    <col min="98" max="98" width="14" style="2" bestFit="1" customWidth="1"/>
    <col min="99" max="99" width="11" style="2" bestFit="1" customWidth="1"/>
    <col min="100" max="100" width="10.5703125" style="2" bestFit="1" customWidth="1"/>
    <col min="101" max="101" width="11" style="2" bestFit="1" customWidth="1"/>
    <col min="102" max="102" width="10.5703125" style="2" bestFit="1" customWidth="1"/>
    <col min="103" max="103" width="11" style="2" bestFit="1" customWidth="1"/>
    <col min="104" max="104" width="10.5703125" style="2" bestFit="1" customWidth="1"/>
    <col min="105" max="107" width="8.85546875" style="2" bestFit="1" customWidth="1"/>
    <col min="108" max="108" width="9.140625" style="2" bestFit="1" customWidth="1"/>
    <col min="109" max="113" width="11.140625" style="2" bestFit="1" customWidth="1"/>
    <col min="114" max="114" width="11.7109375" style="2" bestFit="1" customWidth="1"/>
    <col min="115" max="116" width="11.140625" style="2" bestFit="1" customWidth="1"/>
    <col min="117" max="118" width="13.28515625" style="2" bestFit="1" customWidth="1"/>
    <col min="119" max="127" width="11.140625" style="2" bestFit="1" customWidth="1"/>
    <col min="128" max="128" width="13.28515625" style="2" bestFit="1" customWidth="1"/>
    <col min="129" max="129" width="11.140625" style="2" bestFit="1" customWidth="1"/>
    <col min="130" max="131" width="13.28515625" style="2" bestFit="1" customWidth="1"/>
    <col min="132" max="140" width="11.140625" style="2" bestFit="1" customWidth="1"/>
    <col min="141" max="141" width="13.28515625" style="2" bestFit="1" customWidth="1"/>
    <col min="142" max="142" width="11.140625" style="2" bestFit="1" customWidth="1"/>
    <col min="143" max="143" width="13.28515625" style="2" bestFit="1" customWidth="1"/>
    <col min="144" max="144" width="14" style="2" bestFit="1" customWidth="1"/>
    <col min="145" max="153" width="11.140625" style="2" bestFit="1" customWidth="1"/>
    <col min="154" max="154" width="14" style="2" bestFit="1" customWidth="1"/>
    <col min="155" max="156" width="13.28515625" style="2" bestFit="1" customWidth="1"/>
    <col min="157" max="157" width="14" style="2" bestFit="1" customWidth="1"/>
    <col min="158" max="166" width="11.140625" style="2" bestFit="1" customWidth="1"/>
    <col min="167" max="167" width="13.28515625" style="2" bestFit="1" customWidth="1"/>
    <col min="168" max="168" width="11.140625" style="2" bestFit="1" customWidth="1"/>
    <col min="169" max="170" width="13.28515625" style="2" bestFit="1" customWidth="1"/>
    <col min="171" max="179" width="11.140625" style="2" bestFit="1" customWidth="1"/>
    <col min="180" max="180" width="13.28515625" style="2" bestFit="1" customWidth="1"/>
    <col min="181" max="181" width="11.7109375" style="2" bestFit="1" customWidth="1"/>
    <col min="182" max="182" width="13.28515625" style="2" bestFit="1" customWidth="1"/>
    <col min="183" max="183" width="14" style="2" bestFit="1" customWidth="1"/>
    <col min="184" max="192" width="11.140625" style="2" bestFit="1" customWidth="1"/>
    <col min="193" max="193" width="13.28515625" style="2" bestFit="1" customWidth="1"/>
    <col min="194" max="194" width="11.140625" style="2" bestFit="1" customWidth="1"/>
    <col min="195" max="196" width="13.28515625" style="2" bestFit="1" customWidth="1"/>
    <col min="197" max="205" width="11.140625" style="2" bestFit="1" customWidth="1"/>
    <col min="206" max="206" width="13.28515625" style="2" bestFit="1" customWidth="1"/>
    <col min="207" max="207" width="11.140625" style="2" bestFit="1" customWidth="1"/>
    <col min="208" max="209" width="13.28515625" style="2" bestFit="1" customWidth="1"/>
    <col min="210" max="218" width="11.140625" style="2" bestFit="1" customWidth="1"/>
    <col min="219" max="219" width="13.28515625" style="2" bestFit="1" customWidth="1"/>
    <col min="220" max="220" width="11.7109375" style="2" bestFit="1" customWidth="1"/>
    <col min="221" max="222" width="13.28515625" style="2" bestFit="1" customWidth="1"/>
    <col min="223" max="231" width="11.140625" style="2" bestFit="1" customWidth="1"/>
    <col min="232" max="232" width="13.28515625" style="2" bestFit="1" customWidth="1"/>
    <col min="233" max="233" width="11.140625" style="2" bestFit="1" customWidth="1"/>
    <col min="234" max="235" width="13.28515625" style="2" bestFit="1" customWidth="1"/>
    <col min="236" max="244" width="11.140625" style="2" bestFit="1" customWidth="1"/>
    <col min="245" max="245" width="13.28515625" style="2" bestFit="1" customWidth="1"/>
    <col min="246" max="246" width="11.140625" style="2" bestFit="1" customWidth="1"/>
    <col min="247" max="248" width="13.28515625" style="2" bestFit="1" customWidth="1"/>
    <col min="249" max="256" width="11.140625" style="2" bestFit="1" customWidth="1"/>
    <col min="257" max="16384" width="9.140625" style="2"/>
  </cols>
  <sheetData>
    <row r="1" spans="1:256" s="1" customFormat="1" ht="16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365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  <c r="DP1" s="1" t="s">
        <v>118</v>
      </c>
      <c r="DQ1" s="1" t="s">
        <v>119</v>
      </c>
      <c r="DR1" s="1" t="s">
        <v>120</v>
      </c>
      <c r="DS1" s="1" t="s">
        <v>121</v>
      </c>
      <c r="DT1" s="1" t="s">
        <v>122</v>
      </c>
      <c r="DU1" s="1" t="s">
        <v>123</v>
      </c>
      <c r="DV1" s="1" t="s">
        <v>124</v>
      </c>
      <c r="DW1" s="1" t="s">
        <v>125</v>
      </c>
      <c r="DX1" s="1" t="s">
        <v>126</v>
      </c>
      <c r="DY1" s="1" t="s">
        <v>127</v>
      </c>
      <c r="DZ1" s="1" t="s">
        <v>128</v>
      </c>
      <c r="EA1" s="1" t="s">
        <v>129</v>
      </c>
      <c r="EB1" s="1" t="s">
        <v>130</v>
      </c>
      <c r="EC1" s="1" t="s">
        <v>131</v>
      </c>
      <c r="ED1" s="1" t="s">
        <v>132</v>
      </c>
      <c r="EE1" s="1" t="s">
        <v>133</v>
      </c>
      <c r="EF1" s="1" t="s">
        <v>134</v>
      </c>
      <c r="EG1" s="1" t="s">
        <v>135</v>
      </c>
      <c r="EH1" s="1" t="s">
        <v>136</v>
      </c>
      <c r="EI1" s="1" t="s">
        <v>137</v>
      </c>
      <c r="EJ1" s="1" t="s">
        <v>138</v>
      </c>
      <c r="EK1" s="1" t="s">
        <v>139</v>
      </c>
      <c r="EL1" s="1" t="s">
        <v>140</v>
      </c>
      <c r="EM1" s="1" t="s">
        <v>141</v>
      </c>
      <c r="EN1" s="1" t="s">
        <v>142</v>
      </c>
      <c r="EO1" s="1" t="s">
        <v>143</v>
      </c>
      <c r="EP1" s="1" t="s">
        <v>144</v>
      </c>
      <c r="EQ1" s="1" t="s">
        <v>145</v>
      </c>
      <c r="ER1" s="1" t="s">
        <v>146</v>
      </c>
      <c r="ES1" s="1" t="s">
        <v>147</v>
      </c>
      <c r="ET1" s="1" t="s">
        <v>148</v>
      </c>
      <c r="EU1" s="1" t="s">
        <v>149</v>
      </c>
      <c r="EV1" s="1" t="s">
        <v>150</v>
      </c>
      <c r="EW1" s="1" t="s">
        <v>151</v>
      </c>
      <c r="EX1" s="1" t="s">
        <v>152</v>
      </c>
      <c r="EY1" s="1" t="s">
        <v>153</v>
      </c>
      <c r="EZ1" s="1" t="s">
        <v>154</v>
      </c>
      <c r="FA1" s="1" t="s">
        <v>155</v>
      </c>
      <c r="FB1" s="1" t="s">
        <v>156</v>
      </c>
      <c r="FC1" s="1" t="s">
        <v>157</v>
      </c>
      <c r="FD1" s="1" t="s">
        <v>158</v>
      </c>
      <c r="FE1" s="1" t="s">
        <v>159</v>
      </c>
      <c r="FF1" s="1" t="s">
        <v>160</v>
      </c>
      <c r="FG1" s="1" t="s">
        <v>161</v>
      </c>
      <c r="FH1" s="1" t="s">
        <v>162</v>
      </c>
      <c r="FI1" s="1" t="s">
        <v>163</v>
      </c>
      <c r="FJ1" s="1" t="s">
        <v>164</v>
      </c>
      <c r="FK1" s="1" t="s">
        <v>165</v>
      </c>
      <c r="FL1" s="1" t="s">
        <v>166</v>
      </c>
      <c r="FM1" s="1" t="s">
        <v>167</v>
      </c>
      <c r="FN1" s="1" t="s">
        <v>168</v>
      </c>
      <c r="FO1" s="1" t="s">
        <v>169</v>
      </c>
      <c r="FP1" s="1" t="s">
        <v>170</v>
      </c>
      <c r="FQ1" s="1" t="s">
        <v>171</v>
      </c>
      <c r="FR1" s="1" t="s">
        <v>172</v>
      </c>
      <c r="FS1" s="1" t="s">
        <v>173</v>
      </c>
      <c r="FT1" s="1" t="s">
        <v>174</v>
      </c>
      <c r="FU1" s="1" t="s">
        <v>175</v>
      </c>
      <c r="FV1" s="1" t="s">
        <v>176</v>
      </c>
      <c r="FW1" s="1" t="s">
        <v>177</v>
      </c>
      <c r="FX1" s="1" t="s">
        <v>178</v>
      </c>
      <c r="FY1" s="1" t="s">
        <v>179</v>
      </c>
      <c r="FZ1" s="1" t="s">
        <v>180</v>
      </c>
      <c r="GA1" s="1" t="s">
        <v>181</v>
      </c>
      <c r="GB1" s="1" t="s">
        <v>182</v>
      </c>
      <c r="GC1" s="1" t="s">
        <v>183</v>
      </c>
      <c r="GD1" s="1" t="s">
        <v>184</v>
      </c>
      <c r="GE1" s="1" t="s">
        <v>185</v>
      </c>
      <c r="GF1" s="1" t="s">
        <v>186</v>
      </c>
      <c r="GG1" s="1" t="s">
        <v>187</v>
      </c>
      <c r="GH1" s="1" t="s">
        <v>188</v>
      </c>
      <c r="GI1" s="1" t="s">
        <v>189</v>
      </c>
      <c r="GJ1" s="1" t="s">
        <v>190</v>
      </c>
      <c r="GK1" s="1" t="s">
        <v>191</v>
      </c>
      <c r="GL1" s="1" t="s">
        <v>192</v>
      </c>
      <c r="GM1" s="1" t="s">
        <v>193</v>
      </c>
      <c r="GN1" s="1" t="s">
        <v>194</v>
      </c>
      <c r="GO1" s="1" t="s">
        <v>195</v>
      </c>
      <c r="GP1" s="1" t="s">
        <v>196</v>
      </c>
      <c r="GQ1" s="1" t="s">
        <v>197</v>
      </c>
      <c r="GR1" s="1" t="s">
        <v>198</v>
      </c>
      <c r="GS1" s="1" t="s">
        <v>199</v>
      </c>
      <c r="GT1" s="1" t="s">
        <v>200</v>
      </c>
      <c r="GU1" s="1" t="s">
        <v>201</v>
      </c>
      <c r="GV1" s="1" t="s">
        <v>202</v>
      </c>
      <c r="GW1" s="1" t="s">
        <v>203</v>
      </c>
      <c r="GX1" s="1" t="s">
        <v>204</v>
      </c>
      <c r="GY1" s="1" t="s">
        <v>205</v>
      </c>
      <c r="GZ1" s="1" t="s">
        <v>206</v>
      </c>
      <c r="HA1" s="1" t="s">
        <v>207</v>
      </c>
      <c r="HB1" s="1" t="s">
        <v>208</v>
      </c>
      <c r="HC1" s="1" t="s">
        <v>209</v>
      </c>
      <c r="HD1" s="1" t="s">
        <v>210</v>
      </c>
      <c r="HE1" s="1" t="s">
        <v>211</v>
      </c>
      <c r="HF1" s="1" t="s">
        <v>212</v>
      </c>
      <c r="HG1" s="1" t="s">
        <v>213</v>
      </c>
      <c r="HH1" s="1" t="s">
        <v>214</v>
      </c>
      <c r="HI1" s="1" t="s">
        <v>215</v>
      </c>
      <c r="HJ1" s="1" t="s">
        <v>216</v>
      </c>
      <c r="HK1" s="1" t="s">
        <v>217</v>
      </c>
      <c r="HL1" s="1" t="s">
        <v>218</v>
      </c>
      <c r="HM1" s="1" t="s">
        <v>219</v>
      </c>
      <c r="HN1" s="1" t="s">
        <v>220</v>
      </c>
      <c r="HO1" s="1" t="s">
        <v>221</v>
      </c>
      <c r="HP1" s="1" t="s">
        <v>222</v>
      </c>
      <c r="HQ1" s="1" t="s">
        <v>223</v>
      </c>
      <c r="HR1" s="1" t="s">
        <v>224</v>
      </c>
      <c r="HS1" s="1" t="s">
        <v>225</v>
      </c>
      <c r="HT1" s="1" t="s">
        <v>226</v>
      </c>
      <c r="HU1" s="1" t="s">
        <v>227</v>
      </c>
      <c r="HV1" s="1" t="s">
        <v>228</v>
      </c>
      <c r="HW1" s="1" t="s">
        <v>229</v>
      </c>
      <c r="HX1" s="1" t="s">
        <v>230</v>
      </c>
      <c r="HY1" s="1" t="s">
        <v>231</v>
      </c>
      <c r="HZ1" s="1" t="s">
        <v>232</v>
      </c>
      <c r="IA1" s="1" t="s">
        <v>233</v>
      </c>
      <c r="IB1" s="1" t="s">
        <v>234</v>
      </c>
      <c r="IC1" s="1" t="s">
        <v>235</v>
      </c>
      <c r="ID1" s="1" t="s">
        <v>236</v>
      </c>
      <c r="IE1" s="1" t="s">
        <v>237</v>
      </c>
      <c r="IF1" s="1" t="s">
        <v>238</v>
      </c>
      <c r="IG1" s="1" t="s">
        <v>239</v>
      </c>
      <c r="IH1" s="1" t="s">
        <v>240</v>
      </c>
      <c r="II1" s="1" t="s">
        <v>241</v>
      </c>
      <c r="IJ1" s="1" t="s">
        <v>242</v>
      </c>
      <c r="IK1" s="1" t="s">
        <v>243</v>
      </c>
      <c r="IL1" s="1" t="s">
        <v>244</v>
      </c>
      <c r="IM1" s="1" t="s">
        <v>245</v>
      </c>
      <c r="IN1" s="1" t="s">
        <v>246</v>
      </c>
      <c r="IO1" s="1" t="s">
        <v>247</v>
      </c>
      <c r="IP1" s="1" t="s">
        <v>248</v>
      </c>
      <c r="IQ1" s="1" t="s">
        <v>249</v>
      </c>
      <c r="IR1" s="1" t="s">
        <v>250</v>
      </c>
      <c r="IS1" s="1" t="s">
        <v>251</v>
      </c>
      <c r="IT1" s="1" t="s">
        <v>252</v>
      </c>
      <c r="IU1" s="1" t="s">
        <v>253</v>
      </c>
      <c r="IV1" s="1" t="s">
        <v>254</v>
      </c>
    </row>
    <row r="2" spans="1:256" ht="16.5" customHeight="1" x14ac:dyDescent="0.2">
      <c r="A2" s="2">
        <v>1</v>
      </c>
      <c r="B2" s="2">
        <v>1</v>
      </c>
      <c r="C2" s="2" t="s">
        <v>255</v>
      </c>
      <c r="D2" s="2">
        <v>2</v>
      </c>
      <c r="E2" s="2">
        <v>1</v>
      </c>
      <c r="F2" s="2">
        <v>-9999</v>
      </c>
      <c r="G2" s="2">
        <v>-9999</v>
      </c>
      <c r="H2" s="2">
        <v>408069.5</v>
      </c>
      <c r="I2" s="2">
        <v>3660224.58</v>
      </c>
      <c r="J2" s="2">
        <f>132.3*1.12</f>
        <v>148.17600000000002</v>
      </c>
      <c r="K2" s="2">
        <f>J2/2</f>
        <v>74.088000000000008</v>
      </c>
      <c r="L2" s="2">
        <f>J2/2</f>
        <v>74.088000000000008</v>
      </c>
      <c r="M2" s="2">
        <v>59.839999999999996</v>
      </c>
      <c r="N2" s="2">
        <v>14.719999999999999</v>
      </c>
      <c r="O2" s="2">
        <v>25.439999999999998</v>
      </c>
      <c r="P2" s="2">
        <v>71.84</v>
      </c>
      <c r="Q2" s="2">
        <v>8.7199999999999989</v>
      </c>
      <c r="R2" s="2">
        <v>19.440000000000001</v>
      </c>
      <c r="S2" s="2">
        <v>65.84</v>
      </c>
      <c r="T2" s="2">
        <v>14.719999999999999</v>
      </c>
      <c r="U2" s="2">
        <v>19.440000000000001</v>
      </c>
      <c r="V2" s="2">
        <v>8.4</v>
      </c>
      <c r="W2" s="2">
        <v>0.46</v>
      </c>
      <c r="X2" s="2">
        <v>394</v>
      </c>
      <c r="Y2" s="2">
        <v>1.5</v>
      </c>
      <c r="Z2" s="2">
        <v>4257</v>
      </c>
      <c r="AA2" s="2">
        <v>269</v>
      </c>
      <c r="AB2" s="2">
        <v>272</v>
      </c>
      <c r="AC2" s="2">
        <v>25.7</v>
      </c>
      <c r="AD2" s="2">
        <v>0</v>
      </c>
      <c r="AE2" s="2">
        <v>4</v>
      </c>
      <c r="AF2" s="2">
        <v>82</v>
      </c>
      <c r="AG2" s="2">
        <v>9</v>
      </c>
      <c r="AH2" s="2">
        <v>5</v>
      </c>
      <c r="AI2" s="2">
        <v>45</v>
      </c>
      <c r="AJ2" s="2">
        <v>6.4573513738412636E-2</v>
      </c>
      <c r="AK2" s="2">
        <v>0.78351669705593552</v>
      </c>
      <c r="AL2" s="2">
        <v>4.8287844</v>
      </c>
      <c r="AM2" s="2">
        <v>1.53800085</v>
      </c>
      <c r="AN2" s="2">
        <v>0.63747829500000008</v>
      </c>
      <c r="AO2" s="2">
        <v>0.49102266</v>
      </c>
      <c r="AP2" s="2">
        <v>3.6691605999999997</v>
      </c>
      <c r="AQ2" s="2">
        <v>0.79389535</v>
      </c>
      <c r="AR2" s="2">
        <v>15.563874000000002</v>
      </c>
      <c r="AS2" s="2">
        <f>(2*AL2)+(2*AM2)+(4*AN2)</f>
        <v>15.28348368</v>
      </c>
      <c r="AT2" s="2">
        <f t="shared" ref="AT2:AT33" si="0">AS2+(4*AO2)</f>
        <v>17.247574319999998</v>
      </c>
      <c r="AU2" s="2">
        <f>(AT2+(AP2*4))</f>
        <v>31.924216719999997</v>
      </c>
      <c r="AV2" s="2">
        <f>(AP2*4)</f>
        <v>14.676642399999999</v>
      </c>
      <c r="AW2" s="2">
        <f>(AQ2*4)</f>
        <v>3.1755814</v>
      </c>
      <c r="AX2" s="2">
        <f>(AR2*4)</f>
        <v>62.255496000000008</v>
      </c>
      <c r="AY2" s="6">
        <v>-9999</v>
      </c>
      <c r="AZ2" s="2">
        <v>128.30000000000001</v>
      </c>
      <c r="BA2" s="2">
        <v>91.3</v>
      </c>
      <c r="BB2" s="2">
        <f>(AZ2*10000/(1000*1*1.02))</f>
        <v>1257.8431372549019</v>
      </c>
      <c r="BC2" s="2">
        <f>(BA2*10000/(1000*1*1.02))</f>
        <v>895.0980392156863</v>
      </c>
      <c r="BD2" s="2">
        <f>BB2+BC2</f>
        <v>2152.9411764705883</v>
      </c>
      <c r="BE2" s="2">
        <v>3.6181412924791099</v>
      </c>
      <c r="BF2" s="2">
        <f t="shared" ref="BF2:BF28" si="1">(BE2/100)*BB2</f>
        <v>45.510541943634294</v>
      </c>
      <c r="BG2" s="2">
        <v>1.5333188700542275</v>
      </c>
      <c r="BH2" s="2">
        <f>(BG2/100)*BC2</f>
        <v>13.724707140779508</v>
      </c>
      <c r="BI2" s="2">
        <f t="shared" ref="BI2:BI28" si="2">BF2+BH2</f>
        <v>59.235249084413802</v>
      </c>
      <c r="BJ2" s="2">
        <v>12</v>
      </c>
      <c r="BK2" s="2">
        <v>285.8</v>
      </c>
      <c r="BL2" s="2">
        <v>274.5</v>
      </c>
      <c r="BM2" s="2">
        <v>58</v>
      </c>
      <c r="BN2" s="2">
        <v>101.5</v>
      </c>
      <c r="BO2" s="2">
        <v>160.6</v>
      </c>
      <c r="BP2" s="2">
        <v>102.9</v>
      </c>
      <c r="BQ2" s="2">
        <f>BO2-BP2</f>
        <v>57.699999999999989</v>
      </c>
      <c r="BR2" s="2">
        <f>(BQ2*10000/(1000*1*1.02))</f>
        <v>565.68627450980375</v>
      </c>
      <c r="BS2" s="2">
        <f>(BK2*10000/(1000*1*1.02))</f>
        <v>2801.9607843137255</v>
      </c>
      <c r="BT2" s="2">
        <f>(BL2*10000/(1000*1*1.02))</f>
        <v>2691.1764705882351</v>
      </c>
      <c r="BU2" s="2">
        <f>(BN2*10000/(1000*1*1.02))</f>
        <v>995.0980392156863</v>
      </c>
      <c r="BV2" s="2">
        <f>(BO2*10000/(1000*1*1.02))</f>
        <v>1574.5098039215686</v>
      </c>
      <c r="BW2" s="2">
        <f>BS2+BT2+BU2+BV2</f>
        <v>8062.745098039215</v>
      </c>
      <c r="BX2" s="2">
        <f>(BP2*10000/(1000*1*1.02))</f>
        <v>1008.8235294117648</v>
      </c>
      <c r="BY2" s="2">
        <v>3.5351692574708093</v>
      </c>
      <c r="BZ2" s="2">
        <f>(BY2/100)*BS2</f>
        <v>99.054056253446788</v>
      </c>
      <c r="CA2" s="2">
        <v>1.1149891996523467</v>
      </c>
      <c r="CB2" s="2">
        <f>(CA2/100)*BT2</f>
        <v>30.006326990644034</v>
      </c>
      <c r="CC2" s="2">
        <v>2.3277478256819699</v>
      </c>
      <c r="CD2" s="2">
        <f>(CC2/100)*BU2</f>
        <v>23.163372971247053</v>
      </c>
      <c r="CE2" s="2">
        <v>3.9682658827380952</v>
      </c>
      <c r="CF2" s="2">
        <f>(CE2/100)*BX2</f>
        <v>40.032799934681371</v>
      </c>
      <c r="CG2" s="2">
        <f>BZ2+CB2+CD2+CF2</f>
        <v>192.25655615001924</v>
      </c>
      <c r="CH2" s="2">
        <f>CG2/1.12</f>
        <v>171.65763941966003</v>
      </c>
      <c r="CI2" s="2">
        <f>BR2+BS2+BT2+BU2+BX2</f>
        <v>8062.745098039215</v>
      </c>
      <c r="CJ2" s="2">
        <v>6.8</v>
      </c>
      <c r="CK2" s="2">
        <f>CJ2*1000</f>
        <v>6800</v>
      </c>
      <c r="CL2" s="2">
        <f>(CK2*(43560/133)/454)</f>
        <v>4905.5678844688819</v>
      </c>
      <c r="CM2" s="2">
        <v>2.33</v>
      </c>
      <c r="CN2" s="2">
        <v>34.264705882352942</v>
      </c>
      <c r="CO2" s="2">
        <f t="shared" ref="CO2:CO33" si="3">CL2*CN2/100</f>
        <v>1680.8784074724256</v>
      </c>
      <c r="CP2" s="2">
        <v>3.6300000000000003</v>
      </c>
      <c r="CQ2" s="2">
        <v>53.382352941176478</v>
      </c>
      <c r="CR2" s="2">
        <f t="shared" ref="CR2:CR33" si="4">CL2*CQ2/100</f>
        <v>2618.707561856183</v>
      </c>
      <c r="CS2" s="2">
        <v>-9999</v>
      </c>
      <c r="CT2" s="2">
        <f>CR2*CS2/100</f>
        <v>-261844.56910999972</v>
      </c>
      <c r="CU2" s="2">
        <v>61</v>
      </c>
      <c r="CV2" s="2">
        <v>79</v>
      </c>
      <c r="CW2" s="2">
        <v>-9999</v>
      </c>
      <c r="CX2" s="2">
        <v>-9999</v>
      </c>
      <c r="CY2" s="2">
        <v>82</v>
      </c>
      <c r="CZ2" s="2">
        <v>90</v>
      </c>
      <c r="DA2" s="2">
        <v>40.6</v>
      </c>
      <c r="DB2" s="2">
        <v>39.57</v>
      </c>
      <c r="DC2" s="2">
        <v>41.67</v>
      </c>
      <c r="DD2" s="2">
        <v>0.40310000000000001</v>
      </c>
      <c r="DE2" s="2">
        <v>0.57916089999999998</v>
      </c>
      <c r="DF2" s="2">
        <v>0.52470000000000006</v>
      </c>
      <c r="DG2" s="2">
        <v>0.39129570000000002</v>
      </c>
      <c r="DH2" s="2">
        <v>0.3760522</v>
      </c>
      <c r="DI2" s="2">
        <v>0.55813480000000004</v>
      </c>
      <c r="DJ2" s="2">
        <v>0.19462969999999999</v>
      </c>
      <c r="DK2" s="2">
        <v>0.2125254</v>
      </c>
      <c r="DL2" s="2">
        <v>0.19353380000000001</v>
      </c>
      <c r="DM2" s="2">
        <f>((DE2-DG2)/(DE2+DG2+0.5))*1.5</f>
        <v>0.19163965804907124</v>
      </c>
      <c r="DN2" s="2">
        <f>((DE2-DH2)/(DE2+DH2+0.5))*1.5</f>
        <v>0.20935974944150793</v>
      </c>
      <c r="DO2" s="2">
        <v>0.63573179999999996</v>
      </c>
      <c r="DP2" s="2">
        <v>0.5648164</v>
      </c>
      <c r="DQ2" s="2">
        <v>0.35096470000000002</v>
      </c>
      <c r="DR2" s="2">
        <v>0.38056889999999999</v>
      </c>
      <c r="DS2" s="2">
        <v>0.4403647</v>
      </c>
      <c r="DT2" s="2">
        <v>0.2307941</v>
      </c>
      <c r="DU2" s="2">
        <v>7.2441699999999998E-2</v>
      </c>
      <c r="DV2" s="2">
        <v>0.250863</v>
      </c>
      <c r="DW2" s="2">
        <v>0.2884816</v>
      </c>
      <c r="DX2" s="2">
        <f>(DO2-DT2)/(DO2+DT2)</f>
        <v>0.46731170989811149</v>
      </c>
      <c r="DY2" s="2">
        <f>DR2-DT2</f>
        <v>0.14977479999999999</v>
      </c>
      <c r="DZ2" s="2">
        <f>((DP2-DR2)/(DP2+DR2+0.5))*1.5</f>
        <v>0.19120939586143573</v>
      </c>
      <c r="EA2" s="2">
        <f>((DP2-DS2)/(DP2+DS2+0.5))*1.5</f>
        <v>0.12402331520107449</v>
      </c>
      <c r="EB2" s="2">
        <v>0.60651500000000003</v>
      </c>
      <c r="EC2" s="2">
        <v>0.54147000000000001</v>
      </c>
      <c r="ED2" s="2">
        <v>0.26779999999999998</v>
      </c>
      <c r="EE2" s="2">
        <v>0.26450499999999999</v>
      </c>
      <c r="EF2" s="2">
        <v>0.44477</v>
      </c>
      <c r="EG2" s="2">
        <v>0.20251</v>
      </c>
      <c r="EH2" s="2">
        <v>0.25347310000000001</v>
      </c>
      <c r="EI2" s="2">
        <v>0.39180500000000001</v>
      </c>
      <c r="EJ2" s="2">
        <v>0.38671949999999999</v>
      </c>
      <c r="EK2" s="2">
        <f>(EB2-EG2)/(EB2+EG2)</f>
        <v>0.49937270170884712</v>
      </c>
      <c r="EL2" s="2">
        <f>EE2-EG2</f>
        <v>6.1994999999999995E-2</v>
      </c>
      <c r="EM2" s="2">
        <f>((EC2-EE2)/(EC2+EE2+0.5))*1.5</f>
        <v>0.31811290415207027</v>
      </c>
      <c r="EN2" s="2">
        <f>((EC2-EF2)/(EC2+EF2+0.5))*1.5</f>
        <v>9.7595273979976332E-2</v>
      </c>
      <c r="EO2" s="2">
        <v>0.54935599999999996</v>
      </c>
      <c r="EP2" s="2">
        <v>0.49780000000000002</v>
      </c>
      <c r="EQ2" s="2">
        <v>0.156308</v>
      </c>
      <c r="ER2" s="2">
        <v>0.19451199999999999</v>
      </c>
      <c r="ES2" s="2">
        <v>0.30203999999999998</v>
      </c>
      <c r="ET2" s="2">
        <v>0.13289200000000001</v>
      </c>
      <c r="EU2" s="2">
        <v>0.21629419999999999</v>
      </c>
      <c r="EV2" s="2">
        <v>0.47607939999999999</v>
      </c>
      <c r="EW2" s="2">
        <v>0.55611999999999995</v>
      </c>
      <c r="EX2" s="2">
        <f>(EO2-ET2)/(EO2+ET2)</f>
        <v>0.6104290521921647</v>
      </c>
      <c r="EY2" s="2">
        <f>ER2-ET2</f>
        <v>6.161999999999998E-2</v>
      </c>
      <c r="EZ2" s="2">
        <f>((EP2-ER2)/(EP2+ER2+0.5))*1.5</f>
        <v>0.38155449244828532</v>
      </c>
      <c r="FA2" s="2">
        <f>((EP2-ES2)/(EP2+ES2+0.5))*1.5</f>
        <v>0.22590472673559828</v>
      </c>
      <c r="FB2" s="2">
        <v>0.44899329999999998</v>
      </c>
      <c r="FC2" s="2">
        <v>0.38156669999999998</v>
      </c>
      <c r="FD2" s="2">
        <v>0.10924</v>
      </c>
      <c r="FE2" s="2">
        <v>0.14316000000000001</v>
      </c>
      <c r="FF2" s="2">
        <v>0.2533533</v>
      </c>
      <c r="FG2" s="2">
        <v>0.1011933</v>
      </c>
      <c r="FH2" s="2">
        <v>0.27768350000000003</v>
      </c>
      <c r="FI2" s="2">
        <v>0.51535819999999999</v>
      </c>
      <c r="FJ2" s="2">
        <v>0.60779139999999998</v>
      </c>
      <c r="FK2" s="2">
        <f>(FB2-FG2)/(FB2+FG2)</f>
        <v>0.63214916539225063</v>
      </c>
      <c r="FL2" s="2">
        <f>FE2-FG2</f>
        <v>4.196670000000001E-2</v>
      </c>
      <c r="FM2" s="2">
        <f>((FC2-FE2)/(FC2+FE2+0.5))*1.5</f>
        <v>0.3489809038839331</v>
      </c>
      <c r="FN2" s="2">
        <f>((FC2-FF2)/(FC2+FF2+0.5))*1.5</f>
        <v>0.16945696612977124</v>
      </c>
      <c r="FO2" s="2">
        <v>0.39300479999999999</v>
      </c>
      <c r="FP2" s="2">
        <v>0.32985710000000001</v>
      </c>
      <c r="FQ2" s="2">
        <v>9.0623800000000004E-2</v>
      </c>
      <c r="FR2" s="2">
        <v>0.11939520000000001</v>
      </c>
      <c r="FS2" s="2">
        <v>0.2283143</v>
      </c>
      <c r="FT2" s="2">
        <v>7.9623799999999995E-2</v>
      </c>
      <c r="FU2" s="2">
        <v>0.31264510000000001</v>
      </c>
      <c r="FV2" s="2">
        <v>0.53249080000000004</v>
      </c>
      <c r="FW2" s="2">
        <v>0.62416709999999997</v>
      </c>
      <c r="FX2" s="2">
        <f>(FO2-FT2)/(FO2+FT2)</f>
        <v>0.66305974712490956</v>
      </c>
      <c r="FY2" s="2">
        <f>FR2-FT2</f>
        <v>3.9771400000000012E-2</v>
      </c>
      <c r="FZ2" s="2">
        <f>((FP2-FR2)/(FP2+FR2+0.5))*1.5</f>
        <v>0.33257001326201685</v>
      </c>
      <c r="GA2" s="2">
        <f>((FP2-FS2)/(FP2+FS2+0.5))*1.5</f>
        <v>0.1439409532330963</v>
      </c>
      <c r="GB2" s="2">
        <v>0.42950450000000001</v>
      </c>
      <c r="GC2" s="2">
        <v>0.36542730000000001</v>
      </c>
      <c r="GD2" s="2">
        <v>9.2027300000000006E-2</v>
      </c>
      <c r="GE2" s="2">
        <v>0.1128136</v>
      </c>
      <c r="GF2" s="2">
        <v>0.2385864</v>
      </c>
      <c r="GG2" s="2">
        <v>8.4468199999999993E-2</v>
      </c>
      <c r="GH2" s="2">
        <v>0.35718650000000002</v>
      </c>
      <c r="GI2" s="2">
        <v>0.58304480000000003</v>
      </c>
      <c r="GJ2" s="2">
        <v>0.64626709999999998</v>
      </c>
      <c r="GK2" s="2">
        <f>(GB2-GG2)/(GB2+GG2)</f>
        <v>0.67131250356293237</v>
      </c>
      <c r="GL2" s="2">
        <f>GE2-GG2</f>
        <v>2.8345400000000007E-2</v>
      </c>
      <c r="GM2" s="2">
        <f>((GC2-GE2)/(GC2+GE2+0.5))*1.5</f>
        <v>0.38734891374915925</v>
      </c>
      <c r="GN2" s="2">
        <f>((GC2-GF2)/(GC2+GF2+0.5))*1.5</f>
        <v>0.17233604075746525</v>
      </c>
      <c r="GO2" s="2">
        <v>0.4518684</v>
      </c>
      <c r="GP2" s="2">
        <v>0.39080530000000002</v>
      </c>
      <c r="GQ2" s="2">
        <v>7.6899999999999996E-2</v>
      </c>
      <c r="GR2" s="2">
        <v>0.11231579999999999</v>
      </c>
      <c r="GS2" s="2">
        <v>0.2299474</v>
      </c>
      <c r="GT2" s="2">
        <v>7.84474E-2</v>
      </c>
      <c r="GU2" s="2">
        <v>0.3428696</v>
      </c>
      <c r="GV2" s="2">
        <v>0.6003309</v>
      </c>
      <c r="GW2" s="2">
        <v>0.70779789999999998</v>
      </c>
      <c r="GX2" s="2">
        <f>(GO2-GT2)/(GO2+GT2)</f>
        <v>0.70414835839324419</v>
      </c>
      <c r="GY2" s="2">
        <f>GR2-GT2</f>
        <v>3.3868399999999993E-2</v>
      </c>
      <c r="GZ2" s="2">
        <f>((GP2-GR2)/(GP2+GR2+0.5))*1.5</f>
        <v>0.41643451623139033</v>
      </c>
      <c r="HA2" s="2">
        <f>((GP2-GS2)/(GP2+GS2+0.5))*1.5</f>
        <v>0.21529000108587737</v>
      </c>
      <c r="HB2" s="2">
        <v>0.49890000000000001</v>
      </c>
      <c r="HC2" s="2">
        <v>0.41299380000000002</v>
      </c>
      <c r="HD2" s="2">
        <v>7.2162500000000004E-2</v>
      </c>
      <c r="HE2" s="2">
        <v>0.1066563</v>
      </c>
      <c r="HF2" s="2">
        <v>0.25345630000000002</v>
      </c>
      <c r="HG2" s="2">
        <v>7.6381299999999999E-2</v>
      </c>
      <c r="HH2" s="2">
        <v>0.40665479999999998</v>
      </c>
      <c r="HI2" s="2">
        <v>0.6462137</v>
      </c>
      <c r="HJ2" s="2">
        <v>0.74591070000000004</v>
      </c>
      <c r="HK2" s="2">
        <f>(HB2-HG2)/(HB2+HG2)</f>
        <v>0.73445582187357739</v>
      </c>
      <c r="HL2" s="2">
        <f>HE2-HG2</f>
        <v>3.0274999999999996E-2</v>
      </c>
      <c r="HM2" s="2">
        <f>((HC2-HE2)/(HC2+HE2+0.5))*1.5</f>
        <v>0.45065091446565841</v>
      </c>
      <c r="HN2" s="2">
        <f>((HC2-HF2)/(HC2+HF2+0.5))*1.5</f>
        <v>0.20515772599273641</v>
      </c>
      <c r="HO2" s="2">
        <v>0.56924090000000005</v>
      </c>
      <c r="HP2" s="2">
        <v>0.4723773</v>
      </c>
      <c r="HQ2" s="2">
        <v>5.7013599999999998E-2</v>
      </c>
      <c r="HR2" s="2">
        <v>9.9686399999999994E-2</v>
      </c>
      <c r="HS2" s="2">
        <v>0.2436364</v>
      </c>
      <c r="HT2" s="2">
        <v>7.6700000000000004E-2</v>
      </c>
      <c r="HU2" s="2">
        <v>0.4184561</v>
      </c>
      <c r="HV2" s="2">
        <v>0.70085470000000005</v>
      </c>
      <c r="HW2" s="2">
        <v>0.81726149999999997</v>
      </c>
      <c r="HX2" s="2">
        <f>(HO2-HT2)/(HO2+HT2)</f>
        <v>0.76251697330204671</v>
      </c>
      <c r="HY2" s="2">
        <f>HR2-HT2</f>
        <v>2.298639999999999E-2</v>
      </c>
      <c r="HZ2" s="2">
        <f>((HP2-HR2)/(HP2+HR2+0.5))*1.5</f>
        <v>0.52145814656349243</v>
      </c>
      <c r="IA2" s="2">
        <f>((HP2-HS2)/(HP2+HS2+0.5))*1.5</f>
        <v>0.28216076019538266</v>
      </c>
      <c r="IB2" s="2">
        <v>0.59833499999999995</v>
      </c>
      <c r="IC2" s="2">
        <v>0.51043499999999997</v>
      </c>
      <c r="ID2" s="2">
        <v>5.194E-2</v>
      </c>
      <c r="IE2" s="2">
        <v>0.10345</v>
      </c>
      <c r="IF2" s="2">
        <v>0.180895</v>
      </c>
      <c r="IG2" s="2">
        <v>6.3320000000000001E-2</v>
      </c>
      <c r="IH2" s="2">
        <v>0.2710806</v>
      </c>
      <c r="II2" s="2">
        <v>0.70445080000000004</v>
      </c>
      <c r="IJ2" s="2">
        <v>0.83983090000000005</v>
      </c>
      <c r="IK2" s="2">
        <f>(IB2-IG2)/(IB2+IG2)</f>
        <v>0.80860115921439413</v>
      </c>
      <c r="IL2" s="2">
        <f>IE2-IG2</f>
        <v>4.0129999999999999E-2</v>
      </c>
      <c r="IM2" s="2">
        <f>((IC2-IE2)/(IC2+IE2+0.5))*1.5</f>
        <v>0.54806151442922746</v>
      </c>
      <c r="IN2" s="2">
        <f>((IC2-IF2)/(IC2+IF2+0.5))*1.5</f>
        <v>0.4149228173553926</v>
      </c>
      <c r="IO2" s="2">
        <v>0.4940833</v>
      </c>
      <c r="IP2" s="2">
        <v>0.4275583</v>
      </c>
      <c r="IQ2" s="2">
        <v>3.7949999999999998E-2</v>
      </c>
      <c r="IR2" s="2">
        <v>6.5291699999999994E-2</v>
      </c>
      <c r="IS2" s="2">
        <v>0.21485000000000001</v>
      </c>
      <c r="IT2" s="2">
        <v>6.2937499999999993E-2</v>
      </c>
      <c r="IU2" s="2">
        <v>0.52546159999999997</v>
      </c>
      <c r="IV2" s="2">
        <v>0.75312900000000005</v>
      </c>
    </row>
    <row r="3" spans="1:256" x14ac:dyDescent="0.2">
      <c r="A3" s="2">
        <v>2</v>
      </c>
      <c r="B3" s="2">
        <v>1</v>
      </c>
      <c r="C3" s="2" t="s">
        <v>255</v>
      </c>
      <c r="D3" s="2">
        <v>2</v>
      </c>
      <c r="E3" s="2">
        <v>1</v>
      </c>
      <c r="F3" s="2">
        <v>-9999</v>
      </c>
      <c r="G3" s="2">
        <v>-9999</v>
      </c>
      <c r="H3" s="2">
        <v>408110.5</v>
      </c>
      <c r="I3" s="2">
        <v>3660224.58</v>
      </c>
      <c r="J3" s="2">
        <f>132.3*1.12</f>
        <v>148.17600000000002</v>
      </c>
      <c r="K3" s="2">
        <f t="shared" ref="K3:K66" si="5">J3/2</f>
        <v>74.088000000000008</v>
      </c>
      <c r="L3" s="2">
        <f>J3/2</f>
        <v>74.088000000000008</v>
      </c>
      <c r="M3" s="2">
        <v>63.839999999999996</v>
      </c>
      <c r="N3" s="2">
        <v>12.719999999999999</v>
      </c>
      <c r="O3" s="2">
        <v>23.439999999999998</v>
      </c>
      <c r="P3" s="2">
        <v>63.840000000000011</v>
      </c>
      <c r="Q3" s="2">
        <v>12.719999999999985</v>
      </c>
      <c r="R3" s="2">
        <v>23.44</v>
      </c>
      <c r="S3" s="2">
        <v>59.84</v>
      </c>
      <c r="T3" s="2">
        <v>12.719999999999999</v>
      </c>
      <c r="U3" s="2">
        <v>27.440000000000005</v>
      </c>
      <c r="V3" s="2">
        <v>-9999</v>
      </c>
      <c r="W3" s="2">
        <v>-9999</v>
      </c>
      <c r="X3" s="2">
        <v>-9999</v>
      </c>
      <c r="Y3" s="2">
        <v>-9999</v>
      </c>
      <c r="Z3" s="2">
        <v>-9999</v>
      </c>
      <c r="AA3" s="2">
        <v>-9999</v>
      </c>
      <c r="AB3" s="2">
        <v>-9999</v>
      </c>
      <c r="AC3" s="2">
        <v>-9999</v>
      </c>
      <c r="AD3" s="2">
        <v>-9999</v>
      </c>
      <c r="AE3" s="2">
        <v>-9999</v>
      </c>
      <c r="AF3" s="2">
        <v>-9999</v>
      </c>
      <c r="AG3" s="2">
        <v>-9999</v>
      </c>
      <c r="AH3" s="2">
        <v>-9999</v>
      </c>
      <c r="AI3" s="2">
        <v>-9999</v>
      </c>
      <c r="AJ3" s="2">
        <v>5.8031111832792068E-2</v>
      </c>
      <c r="AK3" s="2">
        <v>0.71984274460821052</v>
      </c>
      <c r="AL3" s="2">
        <v>2.79893715</v>
      </c>
      <c r="AM3" s="2">
        <v>1.23108405</v>
      </c>
      <c r="AN3" s="2">
        <v>4.7994186750000001E-2</v>
      </c>
      <c r="AO3" s="2">
        <v>0.26501014499999997</v>
      </c>
      <c r="AP3" s="2">
        <v>-2.0978605500000001E-2</v>
      </c>
      <c r="AQ3" s="2">
        <v>2.2085390500000002</v>
      </c>
      <c r="AR3" s="2">
        <v>21.782939500000001</v>
      </c>
      <c r="AS3" s="2">
        <f t="shared" ref="AS3:AS33" si="6">(2*AL3)+(2*AM3)+(4*AN3)</f>
        <v>8.2520191470000004</v>
      </c>
      <c r="AT3" s="2">
        <f t="shared" si="0"/>
        <v>9.3120597270000012</v>
      </c>
      <c r="AU3" s="2">
        <f t="shared" ref="AU3:AU66" si="7">(AT3+(AP3*4))</f>
        <v>9.2281453050000017</v>
      </c>
      <c r="AV3" s="2">
        <f t="shared" ref="AV3:AV66" si="8">(AP3*4)</f>
        <v>-8.3914422000000002E-2</v>
      </c>
      <c r="AW3" s="2">
        <f t="shared" ref="AW3:AW66" si="9">(AQ3*4)</f>
        <v>8.8341562000000007</v>
      </c>
      <c r="AX3" s="2">
        <f t="shared" ref="AX3:AX66" si="10">(AR3*4)</f>
        <v>87.131758000000005</v>
      </c>
      <c r="AY3" s="2">
        <v>13</v>
      </c>
      <c r="AZ3" s="2">
        <v>127.3</v>
      </c>
      <c r="BA3" s="2">
        <v>98.3</v>
      </c>
      <c r="BB3" s="2">
        <f t="shared" ref="BB3:BB49" si="11">(AZ3*10000/(1000*1*1.02))</f>
        <v>1248.0392156862745</v>
      </c>
      <c r="BC3" s="2">
        <f t="shared" ref="BC3:BC49" si="12">(BA3*10000/(1000*1*1.02))</f>
        <v>963.72549019607845</v>
      </c>
      <c r="BD3" s="2">
        <f t="shared" ref="BD3:BD49" si="13">BB3+BC3</f>
        <v>2211.7647058823532</v>
      </c>
      <c r="BE3" s="2">
        <v>3.7410296098911977</v>
      </c>
      <c r="BF3" s="2">
        <f t="shared" si="1"/>
        <v>46.689516601877401</v>
      </c>
      <c r="BG3" s="2">
        <v>1.6138077130171544</v>
      </c>
      <c r="BH3" s="2">
        <f t="shared" ref="BH3:BH49" si="14">(BG3/100)*BC3</f>
        <v>15.552676293096695</v>
      </c>
      <c r="BI3" s="2">
        <f t="shared" si="2"/>
        <v>62.242192894974096</v>
      </c>
      <c r="BJ3" s="2">
        <v>15</v>
      </c>
      <c r="BK3" s="2">
        <v>316.39999999999998</v>
      </c>
      <c r="BL3" s="2">
        <v>348.4</v>
      </c>
      <c r="BM3" s="2">
        <v>79</v>
      </c>
      <c r="BN3" s="2">
        <v>164</v>
      </c>
      <c r="BO3" s="2">
        <v>207.5</v>
      </c>
      <c r="BP3" s="2">
        <v>127</v>
      </c>
      <c r="BQ3" s="2">
        <f t="shared" ref="BQ3:BQ66" si="15">BO3-BP3</f>
        <v>80.5</v>
      </c>
      <c r="BR3" s="2">
        <f>(BQ3*10000/(1000*1*1.02))</f>
        <v>789.21568627450984</v>
      </c>
      <c r="BS3" s="2">
        <f t="shared" ref="BS3:BS66" si="16">(BK3*10000/(1000*1*1.02))</f>
        <v>3101.9607843137255</v>
      </c>
      <c r="BT3" s="2">
        <f t="shared" ref="BT3:BT66" si="17">(BL3*10000/(1000*1*1.02))</f>
        <v>3415.6862745098038</v>
      </c>
      <c r="BU3" s="2">
        <f t="shared" ref="BU3:BU66" si="18">(BN3*10000/(1000*1*1.02))</f>
        <v>1607.8431372549019</v>
      </c>
      <c r="BV3" s="2">
        <f t="shared" ref="BV3:BV66" si="19">(BO3*10000/(1000*1*1.02))</f>
        <v>2034.313725490196</v>
      </c>
      <c r="BW3" s="2">
        <f t="shared" ref="BW3:BW66" si="20">BS3+BT3+BU3+BV3</f>
        <v>10159.803921568628</v>
      </c>
      <c r="BX3" s="2">
        <f t="shared" ref="BX3:BX66" si="21">(BP3*10000/(1000*1*1.02))</f>
        <v>1245.0980392156862</v>
      </c>
      <c r="BY3" s="2">
        <v>3.4240876357128656</v>
      </c>
      <c r="BZ3" s="2">
        <f t="shared" ref="BZ3:BZ66" si="22">(BY3/100)*BS3</f>
        <v>106.2138556803481</v>
      </c>
      <c r="CA3" s="2">
        <v>1.1536657922819211</v>
      </c>
      <c r="CB3" s="2">
        <f t="shared" ref="CB3:CB66" si="23">(CA3/100)*BT3</f>
        <v>39.405604120688359</v>
      </c>
      <c r="CC3" s="2">
        <v>2.3717424285476079</v>
      </c>
      <c r="CD3" s="2">
        <f t="shared" ref="CD3:CD66" si="24">(CC3/100)*BU3</f>
        <v>38.133897870765459</v>
      </c>
      <c r="CE3" s="2">
        <v>3.3713128464877662</v>
      </c>
      <c r="CF3" s="2">
        <f t="shared" ref="CF3:CF66" si="25">(CE3/100)*BX3</f>
        <v>41.976150147445708</v>
      </c>
      <c r="CG3" s="2">
        <f t="shared" ref="CG3:CG66" si="26">BZ3+CB3+CD3+CF3</f>
        <v>225.72950781924763</v>
      </c>
      <c r="CH3" s="2">
        <f t="shared" ref="CH3:CH66" si="27">CG3/1.12</f>
        <v>201.54420341004251</v>
      </c>
      <c r="CI3" s="2">
        <f t="shared" ref="CI3:CI66" si="28">BR3+BS3+BT3+BU3+BX3</f>
        <v>10159.803921568626</v>
      </c>
      <c r="CJ3" s="2">
        <v>8.4</v>
      </c>
      <c r="CK3" s="2">
        <f t="shared" ref="CK3:CK66" si="29">CJ3*1000</f>
        <v>8400</v>
      </c>
      <c r="CL3" s="2">
        <f t="shared" ref="CL3:CL66" si="30">(CK3*(43560/133)/454)</f>
        <v>6059.8191514027367</v>
      </c>
      <c r="CM3" s="2">
        <v>2.8499999999999996</v>
      </c>
      <c r="CN3" s="2">
        <v>33.928571428571423</v>
      </c>
      <c r="CO3" s="2">
        <f t="shared" si="3"/>
        <v>2056.010069225928</v>
      </c>
      <c r="CP3" s="2">
        <v>4.37</v>
      </c>
      <c r="CQ3" s="2">
        <v>52.023809523809518</v>
      </c>
      <c r="CR3" s="2">
        <f t="shared" si="4"/>
        <v>3152.5487728130897</v>
      </c>
      <c r="CS3" s="2">
        <v>-9999</v>
      </c>
      <c r="CT3" s="2">
        <f t="shared" ref="CT3:CT66" si="31">CR3*CS3/100</f>
        <v>-315223.35179358086</v>
      </c>
      <c r="CU3" s="2">
        <v>68</v>
      </c>
      <c r="CV3" s="2">
        <v>85</v>
      </c>
      <c r="CW3" s="2">
        <v>-9999</v>
      </c>
      <c r="CX3" s="2">
        <v>-9999</v>
      </c>
      <c r="CY3" s="2">
        <v>90</v>
      </c>
      <c r="CZ3" s="2">
        <v>103</v>
      </c>
      <c r="DA3" s="2">
        <v>36.78</v>
      </c>
      <c r="DB3" s="2">
        <v>35.590000000000003</v>
      </c>
      <c r="DC3" s="2">
        <v>37.57</v>
      </c>
      <c r="DD3" s="2">
        <v>0.4032</v>
      </c>
      <c r="DE3" s="2">
        <v>0.56948639999999995</v>
      </c>
      <c r="DF3" s="2">
        <v>0.5136136</v>
      </c>
      <c r="DG3" s="2">
        <v>0.39905000000000002</v>
      </c>
      <c r="DH3" s="2">
        <v>0.36387269999999999</v>
      </c>
      <c r="DI3" s="2">
        <v>0.57527269999999997</v>
      </c>
      <c r="DJ3" s="2">
        <v>0.22522909999999999</v>
      </c>
      <c r="DK3" s="2">
        <v>0.22031419999999999</v>
      </c>
      <c r="DL3" s="2">
        <v>0.17557159999999999</v>
      </c>
      <c r="DM3" s="2">
        <f t="shared" ref="DM3:DM66" si="32">((DE3-DG3)/(DE3+DG3+0.5))*1.5</f>
        <v>0.17408802396726419</v>
      </c>
      <c r="DN3" s="2">
        <f t="shared" ref="DN3:DN66" si="33">((DE3-DH3)/(DE3+DH3+0.5))*1.5</f>
        <v>0.21517325979232974</v>
      </c>
      <c r="DO3" s="2">
        <v>0.68129079999999997</v>
      </c>
      <c r="DP3" s="2">
        <v>0.60602529999999999</v>
      </c>
      <c r="DQ3" s="2">
        <v>0.39338129999999999</v>
      </c>
      <c r="DR3" s="2">
        <v>0.3955381</v>
      </c>
      <c r="DS3" s="2">
        <v>0.47912500000000002</v>
      </c>
      <c r="DT3" s="2">
        <v>0.2536563</v>
      </c>
      <c r="DU3" s="2">
        <v>9.5428600000000002E-2</v>
      </c>
      <c r="DV3" s="2">
        <v>0.26527650000000003</v>
      </c>
      <c r="DW3" s="2">
        <v>0.26794230000000002</v>
      </c>
      <c r="DX3" s="2">
        <f t="shared" ref="DX3:DX69" si="34">(DO3-DT3)/(DO3+DT3)</f>
        <v>0.45738897954761287</v>
      </c>
      <c r="DY3" s="2">
        <f t="shared" ref="DY3:DY69" si="35">DR3-DT3</f>
        <v>0.1418818</v>
      </c>
      <c r="DZ3" s="2">
        <f t="shared" ref="DZ3:DZ69" si="36">((DP3-DR3)/(DP3+DR3+0.5))*1.5</f>
        <v>0.21026804462602111</v>
      </c>
      <c r="EA3" s="2">
        <f t="shared" ref="EA3:EA69" si="37">((DP3-DS3)/(DP3+DS3+0.5))*1.5</f>
        <v>0.12008353403459593</v>
      </c>
      <c r="EB3" s="2">
        <v>0.72273679999999996</v>
      </c>
      <c r="EC3" s="2">
        <v>0.65003160000000004</v>
      </c>
      <c r="ED3" s="2">
        <v>0.29315790000000003</v>
      </c>
      <c r="EE3" s="2">
        <v>0.30829469999999998</v>
      </c>
      <c r="EF3" s="2">
        <v>0.46347890000000003</v>
      </c>
      <c r="EG3" s="2">
        <v>0.21355260000000001</v>
      </c>
      <c r="EH3" s="2">
        <v>0.2005333</v>
      </c>
      <c r="EI3" s="2">
        <v>0.39896749999999997</v>
      </c>
      <c r="EJ3" s="2">
        <v>0.42097329999999999</v>
      </c>
      <c r="EK3" s="2">
        <f t="shared" ref="EK3:EK65" si="38">(EB3-EG3)/(EB3+EG3)</f>
        <v>0.54383206730739453</v>
      </c>
      <c r="EL3" s="2">
        <f t="shared" ref="EL3:EL65" si="39">EE3-EG3</f>
        <v>9.4742099999999968E-2</v>
      </c>
      <c r="EM3" s="2">
        <f t="shared" ref="EM3:EM66" si="40">((EC3-EE3)/(EC3+EE3+0.5))*1.5</f>
        <v>0.35150250667494654</v>
      </c>
      <c r="EN3" s="2">
        <f t="shared" ref="EN3:EN66" si="41">((EC3-EF3)/(EC3+EF3+0.5))*1.5</f>
        <v>0.17342871335513466</v>
      </c>
      <c r="EO3" s="2">
        <v>0.64414579999999999</v>
      </c>
      <c r="EP3" s="2">
        <v>0.59014999999999995</v>
      </c>
      <c r="EQ3" s="2">
        <v>0.13855419999999999</v>
      </c>
      <c r="ER3" s="2">
        <v>0.18232499999999999</v>
      </c>
      <c r="ES3" s="2">
        <v>0.36227920000000002</v>
      </c>
      <c r="ET3" s="2">
        <v>0.139625</v>
      </c>
      <c r="EU3" s="2">
        <v>0.32923760000000002</v>
      </c>
      <c r="EV3" s="2">
        <v>0.55597830000000004</v>
      </c>
      <c r="EW3" s="2">
        <v>0.64379909999999996</v>
      </c>
      <c r="EX3" s="2">
        <f t="shared" ref="EX3:EX66" si="42">(EO3-ET3)/(EO3+ET3)</f>
        <v>0.64370961510686542</v>
      </c>
      <c r="EY3" s="2">
        <f t="shared" ref="EY3:EY66" si="43">ER3-ET3</f>
        <v>4.2699999999999988E-2</v>
      </c>
      <c r="EZ3" s="2">
        <f t="shared" ref="EZ3:EZ66" si="44">((EP3-ER3)/(EP3+ER3+0.5))*1.5</f>
        <v>0.48074618361853866</v>
      </c>
      <c r="FA3" s="2">
        <f t="shared" ref="FA3:FA66" si="45">((EP3-ES3)/(EP3+ES3+0.5))*1.5</f>
        <v>0.23533415604698657</v>
      </c>
      <c r="FB3" s="2">
        <v>0.49243130000000002</v>
      </c>
      <c r="FC3" s="2">
        <v>0.42849379999999998</v>
      </c>
      <c r="FD3" s="2">
        <v>0.106225</v>
      </c>
      <c r="FE3" s="2">
        <v>0.1486875</v>
      </c>
      <c r="FF3" s="2">
        <v>0.27495000000000003</v>
      </c>
      <c r="FG3" s="2">
        <v>0.1009438</v>
      </c>
      <c r="FH3" s="2">
        <v>0.29725240000000003</v>
      </c>
      <c r="FI3" s="2">
        <v>0.53352509999999997</v>
      </c>
      <c r="FJ3" s="2">
        <v>0.64260949999999994</v>
      </c>
      <c r="FK3" s="2">
        <f t="shared" ref="FK3:FK66" si="46">(FB3-FG3)/(FB3+FG3)</f>
        <v>0.6597639503241709</v>
      </c>
      <c r="FL3" s="2">
        <f t="shared" ref="FL3:FL66" si="47">FE3-FG3</f>
        <v>4.77437E-2</v>
      </c>
      <c r="FM3" s="2">
        <f t="shared" ref="FM3:FM66" si="48">((FC3-FE3)/(FC3+FE3+0.5))*1.5</f>
        <v>0.38963677702165828</v>
      </c>
      <c r="FN3" s="2">
        <f t="shared" ref="FN3:FN66" si="49">((FC3-FF3)/(FC3+FF3+0.5))*1.5</f>
        <v>0.19138051980491314</v>
      </c>
      <c r="FO3" s="2">
        <v>0.44054209999999999</v>
      </c>
      <c r="FP3" s="2">
        <v>0.37075789999999997</v>
      </c>
      <c r="FQ3" s="2">
        <v>8.5757899999999998E-2</v>
      </c>
      <c r="FR3" s="2">
        <v>0.1212105</v>
      </c>
      <c r="FS3" s="2">
        <v>0.24872630000000001</v>
      </c>
      <c r="FT3" s="2">
        <v>8.2189499999999999E-2</v>
      </c>
      <c r="FU3" s="2">
        <v>0.34400920000000001</v>
      </c>
      <c r="FV3" s="2">
        <v>0.56675330000000002</v>
      </c>
      <c r="FW3" s="2">
        <v>0.67271899999999996</v>
      </c>
      <c r="FX3" s="2">
        <f t="shared" ref="FX3:FX66" si="50">(FO3-FT3)/(FO3+FT3)</f>
        <v>0.68553842928187247</v>
      </c>
      <c r="FY3" s="2">
        <f t="shared" ref="FY3:FY66" si="51">FR3-FT3</f>
        <v>3.9021E-2</v>
      </c>
      <c r="FZ3" s="2">
        <f t="shared" ref="FZ3:FZ66" si="52">((FP3-FR3)/(FP3+FR3+0.5))*1.5</f>
        <v>0.37735183903035618</v>
      </c>
      <c r="GA3" s="2">
        <f t="shared" ref="GA3:GA66" si="53">((FP3-FS3)/(FP3+FS3+0.5))*1.5</f>
        <v>0.16351048098758333</v>
      </c>
      <c r="GB3" s="2">
        <v>0.48180909999999999</v>
      </c>
      <c r="GC3" s="2">
        <v>0.41760910000000001</v>
      </c>
      <c r="GD3" s="2">
        <v>8.745E-2</v>
      </c>
      <c r="GE3" s="2">
        <v>0.1139545</v>
      </c>
      <c r="GF3" s="2">
        <v>0.2581773</v>
      </c>
      <c r="GG3" s="2">
        <v>8.6327299999999996E-2</v>
      </c>
      <c r="GH3" s="2">
        <v>0.38645770000000002</v>
      </c>
      <c r="GI3" s="2">
        <v>0.61479519999999999</v>
      </c>
      <c r="GJ3" s="2">
        <v>0.69009529999999997</v>
      </c>
      <c r="GK3" s="2">
        <f t="shared" ref="GK3:GK66" si="54">(GB3-GG3)/(GB3+GG3)</f>
        <v>0.69610361173830793</v>
      </c>
      <c r="GL3" s="2">
        <f t="shared" ref="GL3:GL66" si="55">GE3-GG3</f>
        <v>2.7627200000000005E-2</v>
      </c>
      <c r="GM3" s="2">
        <f t="shared" ref="GM3:GM66" si="56">((GC3-GE3)/(GC3+GE3+0.5))*1.5</f>
        <v>0.4415451456410443</v>
      </c>
      <c r="GN3" s="2">
        <f t="shared" ref="GN3:GN66" si="57">((GC3-GF3)/(GC3+GF3+0.5))*1.5</f>
        <v>0.20339383071619133</v>
      </c>
      <c r="GO3" s="2">
        <v>0.54148099999999999</v>
      </c>
      <c r="GP3" s="2">
        <v>0.47641430000000001</v>
      </c>
      <c r="GQ3" s="2">
        <v>6.9928599999999994E-2</v>
      </c>
      <c r="GR3" s="2">
        <v>0.11646670000000001</v>
      </c>
      <c r="GS3" s="2">
        <v>0.2573048</v>
      </c>
      <c r="GT3" s="2">
        <v>8.3904800000000002E-2</v>
      </c>
      <c r="GU3" s="2">
        <v>0.37528240000000002</v>
      </c>
      <c r="GV3" s="2">
        <v>0.6440785</v>
      </c>
      <c r="GW3" s="2">
        <v>0.76946029999999999</v>
      </c>
      <c r="GX3" s="2">
        <f t="shared" ref="GX3:GX66" si="58">(GO3-GT3)/(GO3+GT3)</f>
        <v>0.73167027457291167</v>
      </c>
      <c r="GY3" s="2">
        <f t="shared" ref="GY3:GY66" si="59">GR3-GT3</f>
        <v>3.2561900000000005E-2</v>
      </c>
      <c r="GZ3" s="2">
        <f t="shared" ref="GZ3:GZ66" si="60">((GP3-GR3)/(GP3+GR3+0.5))*1.5</f>
        <v>0.4940349406751513</v>
      </c>
      <c r="HA3" s="2">
        <f t="shared" ref="HA3:HA66" si="61">((GP3-GS3)/(GP3+GS3+0.5))*1.5</f>
        <v>0.26640120105135762</v>
      </c>
      <c r="HB3" s="2">
        <v>0.58314999999999995</v>
      </c>
      <c r="HC3" s="2">
        <v>0.49114380000000002</v>
      </c>
      <c r="HD3" s="2">
        <v>6.4793799999999999E-2</v>
      </c>
      <c r="HE3" s="2">
        <v>0.1072813</v>
      </c>
      <c r="HF3" s="2">
        <v>0.28084999999999999</v>
      </c>
      <c r="HG3" s="2">
        <v>7.6337500000000003E-2</v>
      </c>
      <c r="HH3" s="2">
        <v>0.44556279999999998</v>
      </c>
      <c r="HI3" s="2">
        <v>0.6878031</v>
      </c>
      <c r="HJ3" s="2">
        <v>0.79844709999999997</v>
      </c>
      <c r="HK3" s="2">
        <f t="shared" ref="HK3:HK66" si="62">(HB3-HG3)/(HB3+HG3)</f>
        <v>0.76849447487632427</v>
      </c>
      <c r="HL3" s="2">
        <f t="shared" ref="HL3:HL66" si="63">HE3-HG3</f>
        <v>3.0943799999999994E-2</v>
      </c>
      <c r="HM3" s="2">
        <f t="shared" ref="HM3:HM66" si="64">((HC3-HE3)/(HC3+HE3+0.5))*1.5</f>
        <v>0.52419937417671902</v>
      </c>
      <c r="HN3" s="2">
        <f t="shared" ref="HN3:HN66" si="65">((HC3-HF3)/(HC3+HF3+0.5))*1.5</f>
        <v>0.24798918045040791</v>
      </c>
      <c r="HO3" s="2">
        <v>0.66156360000000003</v>
      </c>
      <c r="HP3" s="2">
        <v>0.55551360000000005</v>
      </c>
      <c r="HQ3" s="2">
        <v>5.1727299999999997E-2</v>
      </c>
      <c r="HR3" s="2">
        <v>0.10082729999999999</v>
      </c>
      <c r="HS3" s="2">
        <v>0.27428180000000002</v>
      </c>
      <c r="HT3" s="2">
        <v>8.0677299999999993E-2</v>
      </c>
      <c r="HU3" s="2">
        <v>0.46199820000000003</v>
      </c>
      <c r="HV3" s="2">
        <v>0.7347321</v>
      </c>
      <c r="HW3" s="2">
        <v>0.85423550000000004</v>
      </c>
      <c r="HX3" s="2">
        <f t="shared" ref="HX3:HX66" si="66">(HO3-HT3)/(HO3+HT3)</f>
        <v>0.7826115483531022</v>
      </c>
      <c r="HY3" s="2">
        <f t="shared" ref="HY3:HY66" si="67">HR3-HT3</f>
        <v>2.0150000000000001E-2</v>
      </c>
      <c r="HZ3" s="2">
        <f t="shared" ref="HZ3:HZ66" si="68">((HP3-HR3)/(HP3+HR3+0.5))*1.5</f>
        <v>0.58981693893210907</v>
      </c>
      <c r="IA3" s="2">
        <f t="shared" ref="IA3:IA66" si="69">((HP3-HS3)/(HP3+HS3+0.5))*1.5</f>
        <v>0.31722752236923063</v>
      </c>
      <c r="IB3" s="2">
        <v>0.69712629999999998</v>
      </c>
      <c r="IC3" s="2">
        <v>0.60191050000000001</v>
      </c>
      <c r="ID3" s="2">
        <v>4.6857900000000001E-2</v>
      </c>
      <c r="IE3" s="2">
        <v>0.1068368</v>
      </c>
      <c r="IF3" s="2">
        <v>0.21070530000000001</v>
      </c>
      <c r="IG3" s="2">
        <v>6.8536799999999995E-2</v>
      </c>
      <c r="IH3" s="2">
        <v>0.32570729999999998</v>
      </c>
      <c r="II3" s="2">
        <v>0.73405450000000005</v>
      </c>
      <c r="IJ3" s="2">
        <v>0.87378180000000005</v>
      </c>
      <c r="IK3" s="2">
        <f t="shared" ref="IK3:IK66" si="70">(IB3-IG3)/(IB3+IG3)</f>
        <v>0.82097400279574673</v>
      </c>
      <c r="IL3" s="2">
        <f t="shared" ref="IL3:IL66" si="71">IE3-IG3</f>
        <v>3.8300000000000001E-2</v>
      </c>
      <c r="IM3" s="2">
        <f t="shared" ref="IM3:IM66" si="72">((IC3-IE3)/(IC3+IE3+0.5))*1.5</f>
        <v>0.61436377148474297</v>
      </c>
      <c r="IN3" s="2">
        <f t="shared" ref="IN3:IN66" si="73">((IC3-IF3)/(IC3+IF3+0.5))*1.5</f>
        <v>0.44705221436462983</v>
      </c>
      <c r="IO3" s="2">
        <v>0.56191360000000001</v>
      </c>
      <c r="IP3" s="2">
        <v>0.48686819999999997</v>
      </c>
      <c r="IQ3" s="2">
        <v>3.7709100000000002E-2</v>
      </c>
      <c r="IR3" s="2">
        <v>6.8995500000000001E-2</v>
      </c>
      <c r="IS3" s="2">
        <v>0.24849089999999999</v>
      </c>
      <c r="IT3" s="2">
        <v>6.8759100000000004E-2</v>
      </c>
      <c r="IU3" s="2">
        <v>0.55329329999999999</v>
      </c>
      <c r="IV3" s="2">
        <v>0.76535229999999999</v>
      </c>
    </row>
    <row r="4" spans="1:256" x14ac:dyDescent="0.2">
      <c r="A4" s="2">
        <v>3</v>
      </c>
      <c r="B4" s="2">
        <v>1</v>
      </c>
      <c r="C4" s="2" t="s">
        <v>255</v>
      </c>
      <c r="D4" s="2">
        <v>2</v>
      </c>
      <c r="E4" s="2">
        <v>1</v>
      </c>
      <c r="F4" s="2">
        <v>-9999</v>
      </c>
      <c r="G4" s="2">
        <v>-9999</v>
      </c>
      <c r="H4" s="2">
        <v>408151.5</v>
      </c>
      <c r="I4" s="2">
        <v>3660224.58</v>
      </c>
      <c r="J4" s="2">
        <f>132.3*1.12</f>
        <v>148.17600000000002</v>
      </c>
      <c r="K4" s="2">
        <f t="shared" si="5"/>
        <v>74.088000000000008</v>
      </c>
      <c r="L4" s="2">
        <f>J4/2</f>
        <v>74.088000000000008</v>
      </c>
      <c r="M4" s="2">
        <v>55.84</v>
      </c>
      <c r="N4" s="2">
        <v>18.72</v>
      </c>
      <c r="O4" s="2">
        <v>25.439999999999998</v>
      </c>
      <c r="P4" s="2">
        <v>57.84</v>
      </c>
      <c r="Q4" s="2">
        <v>16.72</v>
      </c>
      <c r="R4" s="2">
        <v>25.44</v>
      </c>
      <c r="S4" s="2">
        <v>63.840000000000011</v>
      </c>
      <c r="T4" s="2">
        <v>12.719999999999985</v>
      </c>
      <c r="U4" s="2">
        <v>23.44</v>
      </c>
      <c r="V4" s="2">
        <v>8.4</v>
      </c>
      <c r="W4" s="2">
        <v>0.54</v>
      </c>
      <c r="X4" s="2">
        <v>295</v>
      </c>
      <c r="Y4" s="2">
        <v>0.71</v>
      </c>
      <c r="Z4" s="2">
        <v>4519</v>
      </c>
      <c r="AA4" s="2">
        <v>251</v>
      </c>
      <c r="AB4" s="2">
        <v>294</v>
      </c>
      <c r="AC4" s="2">
        <v>26.7</v>
      </c>
      <c r="AD4" s="2">
        <v>0</v>
      </c>
      <c r="AE4" s="2">
        <v>3</v>
      </c>
      <c r="AF4" s="2">
        <v>84</v>
      </c>
      <c r="AG4" s="2">
        <v>8</v>
      </c>
      <c r="AH4" s="2">
        <v>5</v>
      </c>
      <c r="AI4" s="2">
        <v>29</v>
      </c>
      <c r="AJ4" s="2">
        <v>5.9368084513156137E-2</v>
      </c>
      <c r="AK4" s="2">
        <v>0.91141359422999868</v>
      </c>
      <c r="AL4" s="2">
        <v>3.9164705999999998</v>
      </c>
      <c r="AM4" s="2">
        <v>3.5563671000000001</v>
      </c>
      <c r="AN4" s="2">
        <v>2.9558699999999993E-2</v>
      </c>
      <c r="AO4" s="2">
        <v>0</v>
      </c>
      <c r="AP4" s="2">
        <v>1.0145881999999999</v>
      </c>
      <c r="AQ4" s="2">
        <v>12.067125500000003</v>
      </c>
      <c r="AR4" s="2">
        <v>15.703438500000003</v>
      </c>
      <c r="AS4" s="2">
        <f t="shared" si="6"/>
        <v>15.063910199999999</v>
      </c>
      <c r="AT4" s="2">
        <f t="shared" si="0"/>
        <v>15.063910199999999</v>
      </c>
      <c r="AU4" s="2">
        <f t="shared" si="7"/>
        <v>19.122262999999997</v>
      </c>
      <c r="AV4" s="2">
        <f t="shared" si="8"/>
        <v>4.0583527999999998</v>
      </c>
      <c r="AW4" s="2">
        <f t="shared" si="9"/>
        <v>48.268502000000012</v>
      </c>
      <c r="AX4" s="2">
        <f t="shared" si="10"/>
        <v>62.81375400000001</v>
      </c>
      <c r="AY4" s="2">
        <v>-9999</v>
      </c>
      <c r="AZ4" s="2">
        <v>166</v>
      </c>
      <c r="BA4" s="2">
        <v>122.7</v>
      </c>
      <c r="BB4" s="2">
        <f t="shared" si="11"/>
        <v>1627.4509803921569</v>
      </c>
      <c r="BC4" s="2">
        <f t="shared" si="12"/>
        <v>1202.9411764705883</v>
      </c>
      <c r="BD4" s="2">
        <f t="shared" si="13"/>
        <v>2830.3921568627452</v>
      </c>
      <c r="BE4" s="2">
        <v>3.532269535205697</v>
      </c>
      <c r="BF4" s="2">
        <f t="shared" si="1"/>
        <v>57.485955180798598</v>
      </c>
      <c r="BG4" s="2">
        <v>1.5801481194690266</v>
      </c>
      <c r="BH4" s="2">
        <f t="shared" si="14"/>
        <v>19.008252378318588</v>
      </c>
      <c r="BI4" s="2">
        <f t="shared" si="2"/>
        <v>76.494207559117186</v>
      </c>
      <c r="BJ4" s="2">
        <v>16</v>
      </c>
      <c r="BK4" s="2">
        <v>308.7</v>
      </c>
      <c r="BL4" s="2">
        <v>295.7</v>
      </c>
      <c r="BM4" s="2">
        <v>72</v>
      </c>
      <c r="BN4" s="2">
        <v>105.7</v>
      </c>
      <c r="BO4" s="2">
        <v>187.2</v>
      </c>
      <c r="BP4" s="2">
        <v>111.9</v>
      </c>
      <c r="BQ4" s="2">
        <f t="shared" si="15"/>
        <v>75.299999999999983</v>
      </c>
      <c r="BR4" s="2">
        <f t="shared" ref="BR4:BR66" si="74">(BQ4*10000/(1000*1*1.02))</f>
        <v>738.23529411764696</v>
      </c>
      <c r="BS4" s="2">
        <f t="shared" si="16"/>
        <v>3026.4705882352941</v>
      </c>
      <c r="BT4" s="2">
        <f t="shared" si="17"/>
        <v>2899.0196078431372</v>
      </c>
      <c r="BU4" s="2">
        <f t="shared" si="18"/>
        <v>1036.2745098039215</v>
      </c>
      <c r="BV4" s="2">
        <f t="shared" si="19"/>
        <v>1835.2941176470588</v>
      </c>
      <c r="BW4" s="2">
        <f t="shared" si="20"/>
        <v>8797.0588235294126</v>
      </c>
      <c r="BX4" s="2">
        <f t="shared" si="21"/>
        <v>1097.0588235294117</v>
      </c>
      <c r="BY4" s="2">
        <v>3.2823024972762647</v>
      </c>
      <c r="BZ4" s="2">
        <f t="shared" si="22"/>
        <v>99.337919696978716</v>
      </c>
      <c r="CA4" s="2">
        <v>0.95556462827879085</v>
      </c>
      <c r="CB4" s="2">
        <f t="shared" si="23"/>
        <v>27.702005939415535</v>
      </c>
      <c r="CC4" s="2">
        <v>2.3538634491651509</v>
      </c>
      <c r="CD4" s="2">
        <f t="shared" si="24"/>
        <v>24.392486919289848</v>
      </c>
      <c r="CE4" s="2">
        <v>3.94547311857001</v>
      </c>
      <c r="CF4" s="2">
        <f t="shared" si="25"/>
        <v>43.284160977253343</v>
      </c>
      <c r="CG4" s="2">
        <f t="shared" si="26"/>
        <v>194.71657353293745</v>
      </c>
      <c r="CH4" s="2">
        <f t="shared" si="27"/>
        <v>173.85408351155127</v>
      </c>
      <c r="CI4" s="2">
        <f t="shared" si="28"/>
        <v>8797.0588235294126</v>
      </c>
      <c r="CJ4" s="2">
        <v>7.67</v>
      </c>
      <c r="CK4" s="2">
        <f t="shared" si="29"/>
        <v>7670</v>
      </c>
      <c r="CL4" s="2">
        <f t="shared" si="30"/>
        <v>5533.1920108641652</v>
      </c>
      <c r="CM4" s="2">
        <v>2.63</v>
      </c>
      <c r="CN4" s="2">
        <v>34.289439374185136</v>
      </c>
      <c r="CO4" s="2">
        <f t="shared" si="3"/>
        <v>1897.3005200225234</v>
      </c>
      <c r="CP4" s="2">
        <v>4.01</v>
      </c>
      <c r="CQ4" s="2">
        <v>52.281616688396348</v>
      </c>
      <c r="CR4" s="2">
        <f t="shared" si="4"/>
        <v>2892.8422377529728</v>
      </c>
      <c r="CS4" s="2">
        <v>-9999</v>
      </c>
      <c r="CT4" s="2">
        <f t="shared" si="31"/>
        <v>-289255.29535291973</v>
      </c>
      <c r="CU4" s="2">
        <v>77</v>
      </c>
      <c r="CV4" s="2">
        <v>90</v>
      </c>
      <c r="CW4" s="2">
        <v>-9999</v>
      </c>
      <c r="CX4" s="2">
        <v>-9999</v>
      </c>
      <c r="CY4" s="2">
        <v>85</v>
      </c>
      <c r="CZ4" s="2">
        <v>104</v>
      </c>
      <c r="DA4" s="2">
        <v>37.08</v>
      </c>
      <c r="DB4" s="2">
        <v>35.6</v>
      </c>
      <c r="DC4" s="2">
        <v>37.92</v>
      </c>
      <c r="DD4" s="2">
        <v>0.40339999999999998</v>
      </c>
      <c r="DE4" s="2">
        <v>0.63129500000000005</v>
      </c>
      <c r="DF4" s="2">
        <v>0.56545500000000004</v>
      </c>
      <c r="DG4" s="2">
        <v>0.414935</v>
      </c>
      <c r="DH4" s="2">
        <v>0.40378500000000001</v>
      </c>
      <c r="DI4" s="2">
        <v>0.60295500000000002</v>
      </c>
      <c r="DJ4" s="2">
        <v>0.19791590000000001</v>
      </c>
      <c r="DK4" s="2">
        <v>0.21982689999999999</v>
      </c>
      <c r="DL4" s="2">
        <v>0.20664550000000001</v>
      </c>
      <c r="DM4" s="2">
        <f t="shared" si="32"/>
        <v>0.20989115461477276</v>
      </c>
      <c r="DN4" s="2">
        <f t="shared" si="33"/>
        <v>0.22231088933475784</v>
      </c>
      <c r="DO4" s="2">
        <v>0.73219389999999995</v>
      </c>
      <c r="DP4" s="2">
        <v>0.65143620000000002</v>
      </c>
      <c r="DQ4" s="2">
        <v>0.41428749999999998</v>
      </c>
      <c r="DR4" s="2">
        <v>0.41165960000000001</v>
      </c>
      <c r="DS4" s="2">
        <v>0.52086880000000002</v>
      </c>
      <c r="DT4" s="2">
        <v>0.2675438</v>
      </c>
      <c r="DU4" s="2">
        <v>0.1168246</v>
      </c>
      <c r="DV4" s="2">
        <v>0.2800416</v>
      </c>
      <c r="DW4" s="2">
        <v>0.27715119999999999</v>
      </c>
      <c r="DX4" s="2">
        <f t="shared" si="34"/>
        <v>0.46477200969814381</v>
      </c>
      <c r="DY4" s="2">
        <f t="shared" si="35"/>
        <v>0.14411580000000002</v>
      </c>
      <c r="DZ4" s="2">
        <f t="shared" si="36"/>
        <v>0.23009779694884985</v>
      </c>
      <c r="EA4" s="2">
        <f t="shared" si="37"/>
        <v>0.11711446177581242</v>
      </c>
      <c r="EB4" s="2">
        <v>0.78263000000000005</v>
      </c>
      <c r="EC4" s="2">
        <v>0.704735</v>
      </c>
      <c r="ED4" s="2">
        <v>0.30368499999999998</v>
      </c>
      <c r="EE4" s="2">
        <v>0.31169999999999998</v>
      </c>
      <c r="EF4" s="2">
        <v>0.56094500000000003</v>
      </c>
      <c r="EG4" s="2">
        <v>0.24327499999999999</v>
      </c>
      <c r="EH4" s="2">
        <v>0.28455209999999997</v>
      </c>
      <c r="EI4" s="2">
        <v>0.42802059999999997</v>
      </c>
      <c r="EJ4" s="2">
        <v>0.43893840000000001</v>
      </c>
      <c r="EK4" s="2">
        <f t="shared" si="38"/>
        <v>0.52573581374493739</v>
      </c>
      <c r="EL4" s="2">
        <f t="shared" si="39"/>
        <v>6.8424999999999986E-2</v>
      </c>
      <c r="EM4" s="2">
        <f t="shared" si="40"/>
        <v>0.38877531842775992</v>
      </c>
      <c r="EN4" s="2">
        <f t="shared" si="41"/>
        <v>0.122154070952834</v>
      </c>
      <c r="EO4" s="2">
        <v>0.66646669999999997</v>
      </c>
      <c r="EP4" s="2">
        <v>0.61336250000000003</v>
      </c>
      <c r="EQ4" s="2">
        <v>0.14237920000000001</v>
      </c>
      <c r="ER4" s="2">
        <v>0.18855830000000001</v>
      </c>
      <c r="ES4" s="2">
        <v>0.37552920000000001</v>
      </c>
      <c r="ET4" s="2">
        <v>0.1427792</v>
      </c>
      <c r="EU4" s="2">
        <v>0.33056200000000002</v>
      </c>
      <c r="EV4" s="2">
        <v>0.55824629999999997</v>
      </c>
      <c r="EW4" s="2">
        <v>0.64723719999999996</v>
      </c>
      <c r="EX4" s="2">
        <f t="shared" si="42"/>
        <v>0.64713024804944952</v>
      </c>
      <c r="EY4" s="2">
        <f t="shared" si="43"/>
        <v>4.5779100000000017E-2</v>
      </c>
      <c r="EZ4" s="2">
        <f t="shared" si="44"/>
        <v>0.48943553248400368</v>
      </c>
      <c r="FA4" s="2">
        <f t="shared" si="45"/>
        <v>0.23960772297944846</v>
      </c>
      <c r="FB4" s="2">
        <v>0.56401760000000001</v>
      </c>
      <c r="FC4" s="2">
        <v>0.48713529999999999</v>
      </c>
      <c r="FD4" s="2">
        <v>0.1069412</v>
      </c>
      <c r="FE4" s="2">
        <v>0.15390000000000001</v>
      </c>
      <c r="FF4" s="2">
        <v>0.30057650000000002</v>
      </c>
      <c r="FG4" s="2">
        <v>0.1085294</v>
      </c>
      <c r="FH4" s="2">
        <v>0.31956190000000001</v>
      </c>
      <c r="FI4" s="2">
        <v>0.56778589999999995</v>
      </c>
      <c r="FJ4" s="2">
        <v>0.67842049999999998</v>
      </c>
      <c r="FK4" s="2">
        <f t="shared" si="46"/>
        <v>0.67725854103876759</v>
      </c>
      <c r="FL4" s="2">
        <f t="shared" si="47"/>
        <v>4.5370600000000011E-2</v>
      </c>
      <c r="FM4" s="2">
        <f t="shared" si="48"/>
        <v>0.43806966357657823</v>
      </c>
      <c r="FN4" s="2">
        <f t="shared" si="49"/>
        <v>0.21731430899367388</v>
      </c>
      <c r="FO4" s="2">
        <v>0.48133039999999999</v>
      </c>
      <c r="FP4" s="2">
        <v>0.399613</v>
      </c>
      <c r="FQ4" s="2">
        <v>8.5673899999999997E-2</v>
      </c>
      <c r="FR4" s="2">
        <v>0.12524779999999999</v>
      </c>
      <c r="FS4" s="2">
        <v>0.26712170000000002</v>
      </c>
      <c r="FT4" s="2">
        <v>8.6826100000000003E-2</v>
      </c>
      <c r="FU4" s="2">
        <v>0.35934820000000001</v>
      </c>
      <c r="FV4" s="2">
        <v>0.58161870000000004</v>
      </c>
      <c r="FW4" s="2">
        <v>0.69368609999999997</v>
      </c>
      <c r="FX4" s="2">
        <f t="shared" si="50"/>
        <v>0.69435850861514392</v>
      </c>
      <c r="FY4" s="2">
        <f t="shared" si="51"/>
        <v>3.8421699999999989E-2</v>
      </c>
      <c r="FZ4" s="2">
        <f t="shared" si="52"/>
        <v>0.40156458320973931</v>
      </c>
      <c r="GA4" s="2">
        <f t="shared" si="53"/>
        <v>0.17033602411927917</v>
      </c>
      <c r="GB4" s="2">
        <v>0.4830045</v>
      </c>
      <c r="GC4" s="2">
        <v>0.4233364</v>
      </c>
      <c r="GD4" s="2">
        <v>8.7595500000000007E-2</v>
      </c>
      <c r="GE4" s="2">
        <v>0.11315450000000001</v>
      </c>
      <c r="GF4" s="2">
        <v>0.26698179999999999</v>
      </c>
      <c r="GG4" s="2">
        <v>8.6668200000000001E-2</v>
      </c>
      <c r="GH4" s="2">
        <v>0.40271319999999999</v>
      </c>
      <c r="GI4" s="2">
        <v>0.61382979999999998</v>
      </c>
      <c r="GJ4" s="2">
        <v>0.68747809999999998</v>
      </c>
      <c r="GK4" s="2">
        <f t="shared" si="54"/>
        <v>0.69572633549053686</v>
      </c>
      <c r="GL4" s="2">
        <f t="shared" si="55"/>
        <v>2.6486300000000004E-2</v>
      </c>
      <c r="GM4" s="2">
        <f t="shared" si="56"/>
        <v>0.44889236364737983</v>
      </c>
      <c r="GN4" s="2">
        <f t="shared" si="57"/>
        <v>0.19703294463614857</v>
      </c>
      <c r="GO4" s="2">
        <v>0.56318639999999998</v>
      </c>
      <c r="GP4" s="2">
        <v>0.49849090000000001</v>
      </c>
      <c r="GQ4" s="2">
        <v>7.1154499999999996E-2</v>
      </c>
      <c r="GR4" s="2">
        <v>0.11945</v>
      </c>
      <c r="GS4" s="2">
        <v>0.27215</v>
      </c>
      <c r="GT4" s="2">
        <v>8.6290900000000004E-2</v>
      </c>
      <c r="GU4" s="2">
        <v>0.3875189</v>
      </c>
      <c r="GV4" s="2">
        <v>0.64766409999999996</v>
      </c>
      <c r="GW4" s="2">
        <v>0.77339709999999995</v>
      </c>
      <c r="GX4" s="2">
        <f t="shared" si="58"/>
        <v>0.73427585536861706</v>
      </c>
      <c r="GY4" s="2">
        <f t="shared" si="59"/>
        <v>3.3159099999999997E-2</v>
      </c>
      <c r="GZ4" s="2">
        <f t="shared" si="60"/>
        <v>0.50857907604954788</v>
      </c>
      <c r="HA4" s="2">
        <f t="shared" si="61"/>
        <v>0.2671969318790226</v>
      </c>
      <c r="HB4" s="2">
        <v>0.58523329999999996</v>
      </c>
      <c r="HC4" s="2">
        <v>0.49426110000000001</v>
      </c>
      <c r="HD4" s="2">
        <v>7.0594400000000002E-2</v>
      </c>
      <c r="HE4" s="2">
        <v>0.11098329999999999</v>
      </c>
      <c r="HF4" s="2">
        <v>0.27645560000000002</v>
      </c>
      <c r="HG4" s="2">
        <v>8.1783300000000003E-2</v>
      </c>
      <c r="HH4" s="2">
        <v>0.42313109999999998</v>
      </c>
      <c r="HI4" s="2">
        <v>0.67684599999999995</v>
      </c>
      <c r="HJ4" s="2">
        <v>0.78143149999999995</v>
      </c>
      <c r="HK4" s="2">
        <f t="shared" si="62"/>
        <v>0.75477881659916712</v>
      </c>
      <c r="HL4" s="2">
        <f t="shared" si="63"/>
        <v>2.919999999999999E-2</v>
      </c>
      <c r="HM4" s="2">
        <f t="shared" si="64"/>
        <v>0.52017155662584669</v>
      </c>
      <c r="HN4" s="2">
        <f t="shared" si="65"/>
        <v>0.25710549802328087</v>
      </c>
      <c r="HO4" s="2">
        <v>0.63956089999999999</v>
      </c>
      <c r="HP4" s="2">
        <v>0.54180870000000003</v>
      </c>
      <c r="HQ4" s="2">
        <v>5.2452199999999997E-2</v>
      </c>
      <c r="HR4" s="2">
        <v>0.1003739</v>
      </c>
      <c r="HS4" s="2">
        <v>0.26879999999999998</v>
      </c>
      <c r="HT4" s="2">
        <v>7.7856499999999995E-2</v>
      </c>
      <c r="HU4" s="2">
        <v>0.45486710000000002</v>
      </c>
      <c r="HV4" s="2">
        <v>0.72621049999999998</v>
      </c>
      <c r="HW4" s="2">
        <v>0.84574329999999998</v>
      </c>
      <c r="HX4" s="2">
        <f t="shared" si="66"/>
        <v>0.78295341038564159</v>
      </c>
      <c r="HY4" s="2">
        <f t="shared" si="67"/>
        <v>2.2517400000000007E-2</v>
      </c>
      <c r="HZ4" s="2">
        <f t="shared" si="68"/>
        <v>0.57972534339080295</v>
      </c>
      <c r="IA4" s="2">
        <f t="shared" si="69"/>
        <v>0.31246019502235878</v>
      </c>
      <c r="IB4" s="2">
        <v>0.69981000000000004</v>
      </c>
      <c r="IC4" s="2">
        <v>0.60202500000000003</v>
      </c>
      <c r="ID4" s="2">
        <v>4.981E-2</v>
      </c>
      <c r="IE4" s="2">
        <v>0.10983</v>
      </c>
      <c r="IF4" s="2">
        <v>0.221025</v>
      </c>
      <c r="IG4" s="2">
        <v>7.0305000000000006E-2</v>
      </c>
      <c r="IH4" s="2">
        <v>0.33337169999999999</v>
      </c>
      <c r="II4" s="2">
        <v>0.72800189999999998</v>
      </c>
      <c r="IJ4" s="2">
        <v>0.86617460000000002</v>
      </c>
      <c r="IK4" s="2">
        <f t="shared" si="70"/>
        <v>0.81741687929724771</v>
      </c>
      <c r="IL4" s="2">
        <f t="shared" si="71"/>
        <v>3.9524999999999991E-2</v>
      </c>
      <c r="IM4" s="2">
        <f t="shared" si="72"/>
        <v>0.60922511356556697</v>
      </c>
      <c r="IN4" s="2">
        <f t="shared" si="73"/>
        <v>0.43195646423037681</v>
      </c>
      <c r="IO4" s="2">
        <v>0.57872999999999997</v>
      </c>
      <c r="IP4" s="2">
        <v>0.497805</v>
      </c>
      <c r="IQ4" s="2">
        <v>3.9004999999999998E-2</v>
      </c>
      <c r="IR4" s="2">
        <v>7.0459999999999995E-2</v>
      </c>
      <c r="IS4" s="2">
        <v>0.25092999999999999</v>
      </c>
      <c r="IT4" s="2">
        <v>6.8584999999999993E-2</v>
      </c>
      <c r="IU4" s="2">
        <v>0.55529689999999998</v>
      </c>
      <c r="IV4" s="2">
        <v>0.77588109999999999</v>
      </c>
    </row>
    <row r="5" spans="1:256" x14ac:dyDescent="0.2">
      <c r="A5" s="2">
        <v>4</v>
      </c>
      <c r="B5" s="2">
        <v>1</v>
      </c>
      <c r="C5" s="2" t="s">
        <v>255</v>
      </c>
      <c r="D5" s="2">
        <v>2</v>
      </c>
      <c r="E5" s="2">
        <v>1</v>
      </c>
      <c r="F5" s="2">
        <v>-9999</v>
      </c>
      <c r="G5" s="2">
        <v>-9999</v>
      </c>
      <c r="H5" s="2">
        <v>408192.5</v>
      </c>
      <c r="I5" s="2">
        <v>3660224.58</v>
      </c>
      <c r="J5" s="2">
        <f>132.3*1.12</f>
        <v>148.17600000000002</v>
      </c>
      <c r="K5" s="2">
        <f t="shared" si="5"/>
        <v>74.088000000000008</v>
      </c>
      <c r="L5" s="2">
        <f>J5/2</f>
        <v>74.088000000000008</v>
      </c>
      <c r="M5" s="2">
        <v>59.839999999999996</v>
      </c>
      <c r="N5" s="2">
        <v>14.719999999999999</v>
      </c>
      <c r="O5" s="2">
        <v>25.439999999999998</v>
      </c>
      <c r="P5" s="2">
        <v>59.84</v>
      </c>
      <c r="Q5" s="2">
        <v>14.719999999999999</v>
      </c>
      <c r="R5" s="2">
        <v>25.44</v>
      </c>
      <c r="S5" s="2">
        <v>55.84</v>
      </c>
      <c r="T5" s="2">
        <v>16.72</v>
      </c>
      <c r="U5" s="2">
        <v>27.440000000000005</v>
      </c>
      <c r="V5" s="2">
        <v>-9999</v>
      </c>
      <c r="W5" s="2">
        <v>-9999</v>
      </c>
      <c r="X5" s="2">
        <v>-9999</v>
      </c>
      <c r="Y5" s="2">
        <v>-9999</v>
      </c>
      <c r="Z5" s="2">
        <v>-9999</v>
      </c>
      <c r="AA5" s="2">
        <v>-9999</v>
      </c>
      <c r="AB5" s="2">
        <v>-9999</v>
      </c>
      <c r="AC5" s="2">
        <v>-9999</v>
      </c>
      <c r="AD5" s="2">
        <v>-9999</v>
      </c>
      <c r="AE5" s="2">
        <v>-9999</v>
      </c>
      <c r="AF5" s="2">
        <v>-9999</v>
      </c>
      <c r="AG5" s="2">
        <v>-9999</v>
      </c>
      <c r="AH5" s="2">
        <v>-9999</v>
      </c>
      <c r="AI5" s="2">
        <v>-9999</v>
      </c>
      <c r="AJ5" s="2">
        <v>4.697379782924023E-2</v>
      </c>
      <c r="AK5" s="2">
        <v>0.65322383100751935</v>
      </c>
      <c r="AL5" s="2">
        <v>2.4304163999999999</v>
      </c>
      <c r="AM5" s="2">
        <v>2.6351329500000005</v>
      </c>
      <c r="AN5" s="2">
        <v>1.31584995</v>
      </c>
      <c r="AO5" s="2">
        <v>0</v>
      </c>
      <c r="AP5" s="2">
        <v>1.8509180000000035E-3</v>
      </c>
      <c r="AQ5" s="2">
        <v>2.7497198000000003</v>
      </c>
      <c r="AR5" s="2">
        <v>14.424201</v>
      </c>
      <c r="AS5" s="2">
        <f t="shared" si="6"/>
        <v>15.394498500000001</v>
      </c>
      <c r="AT5" s="2">
        <f t="shared" si="0"/>
        <v>15.394498500000001</v>
      </c>
      <c r="AU5" s="2">
        <f t="shared" si="7"/>
        <v>15.401902172000002</v>
      </c>
      <c r="AV5" s="2">
        <f t="shared" si="8"/>
        <v>7.4036720000000139E-3</v>
      </c>
      <c r="AW5" s="2">
        <f t="shared" si="9"/>
        <v>10.998879200000001</v>
      </c>
      <c r="AX5" s="2">
        <f t="shared" si="10"/>
        <v>57.696804</v>
      </c>
      <c r="AY5" s="2">
        <v>15</v>
      </c>
      <c r="AZ5" s="2">
        <v>157</v>
      </c>
      <c r="BA5" s="2">
        <v>122.6</v>
      </c>
      <c r="BB5" s="2">
        <f t="shared" si="11"/>
        <v>1539.2156862745098</v>
      </c>
      <c r="BC5" s="2">
        <f t="shared" si="12"/>
        <v>1201.9607843137255</v>
      </c>
      <c r="BD5" s="2">
        <f t="shared" si="13"/>
        <v>2741.1764705882351</v>
      </c>
      <c r="BE5" s="2">
        <v>3.3927038526440882</v>
      </c>
      <c r="BF5" s="2">
        <f t="shared" si="1"/>
        <v>52.221029888737441</v>
      </c>
      <c r="BG5" s="2">
        <v>1.5021594391513211</v>
      </c>
      <c r="BH5" s="2">
        <f t="shared" si="14"/>
        <v>18.055367376465881</v>
      </c>
      <c r="BI5" s="2">
        <f t="shared" si="2"/>
        <v>70.276397265203315</v>
      </c>
      <c r="BJ5" s="2">
        <v>15</v>
      </c>
      <c r="BK5" s="2">
        <v>288.60000000000002</v>
      </c>
      <c r="BL5" s="2">
        <v>289.39999999999998</v>
      </c>
      <c r="BM5" s="2">
        <v>119</v>
      </c>
      <c r="BN5" s="2">
        <v>209.8</v>
      </c>
      <c r="BO5" s="2">
        <v>339.9</v>
      </c>
      <c r="BP5" s="2">
        <v>200.3</v>
      </c>
      <c r="BQ5" s="2">
        <f t="shared" si="15"/>
        <v>139.59999999999997</v>
      </c>
      <c r="BR5" s="2">
        <f t="shared" si="74"/>
        <v>1368.627450980392</v>
      </c>
      <c r="BS5" s="2">
        <f t="shared" si="16"/>
        <v>2829.4117647058824</v>
      </c>
      <c r="BT5" s="2">
        <f t="shared" si="17"/>
        <v>2837.2549019607845</v>
      </c>
      <c r="BU5" s="2">
        <f t="shared" si="18"/>
        <v>2056.8627450980393</v>
      </c>
      <c r="BV5" s="2">
        <f t="shared" si="19"/>
        <v>3332.3529411764707</v>
      </c>
      <c r="BW5" s="2">
        <f t="shared" si="20"/>
        <v>11055.882352941177</v>
      </c>
      <c r="BX5" s="2">
        <f t="shared" si="21"/>
        <v>1963.7254901960785</v>
      </c>
      <c r="BY5" s="2">
        <v>3.246740135804878</v>
      </c>
      <c r="BZ5" s="2">
        <f t="shared" si="22"/>
        <v>91.863647371890963</v>
      </c>
      <c r="CA5" s="2">
        <v>0.86085422685300739</v>
      </c>
      <c r="CB5" s="2">
        <f t="shared" si="23"/>
        <v>24.424628750123563</v>
      </c>
      <c r="CC5" s="2">
        <v>1.8607986701794827</v>
      </c>
      <c r="CD5" s="2">
        <f t="shared" si="24"/>
        <v>38.274074608201516</v>
      </c>
      <c r="CE5" s="2">
        <v>3.491216053060413</v>
      </c>
      <c r="CF5" s="2">
        <f t="shared" si="25"/>
        <v>68.557899551764777</v>
      </c>
      <c r="CG5" s="2">
        <f t="shared" si="26"/>
        <v>223.12025028198082</v>
      </c>
      <c r="CH5" s="2">
        <f t="shared" si="27"/>
        <v>199.21450918034</v>
      </c>
      <c r="CI5" s="2">
        <f t="shared" si="28"/>
        <v>11055.882352941177</v>
      </c>
      <c r="CJ5" s="2">
        <v>7</v>
      </c>
      <c r="CK5" s="2">
        <f t="shared" si="29"/>
        <v>7000</v>
      </c>
      <c r="CL5" s="2">
        <f t="shared" si="30"/>
        <v>5049.8492928356136</v>
      </c>
      <c r="CM5" s="2">
        <v>2.42</v>
      </c>
      <c r="CN5" s="2">
        <v>34.571428571428569</v>
      </c>
      <c r="CO5" s="2">
        <f t="shared" si="3"/>
        <v>1745.8050412374548</v>
      </c>
      <c r="CP5" s="2">
        <v>3.6700000000000004</v>
      </c>
      <c r="CQ5" s="2">
        <v>52.428571428571438</v>
      </c>
      <c r="CR5" s="2">
        <f t="shared" si="4"/>
        <v>2647.5638435295295</v>
      </c>
      <c r="CS5" s="2">
        <v>-9999</v>
      </c>
      <c r="CT5" s="2">
        <f t="shared" si="31"/>
        <v>-264729.90871451766</v>
      </c>
      <c r="CU5" s="2">
        <v>75</v>
      </c>
      <c r="CV5" s="2">
        <v>88</v>
      </c>
      <c r="CW5" s="2">
        <v>-9999</v>
      </c>
      <c r="CX5" s="2">
        <v>-9999</v>
      </c>
      <c r="CY5" s="2">
        <v>86</v>
      </c>
      <c r="CZ5" s="2">
        <v>109</v>
      </c>
      <c r="DA5" s="2">
        <v>38.94</v>
      </c>
      <c r="DB5" s="2">
        <v>37.94</v>
      </c>
      <c r="DC5" s="2">
        <v>40.14</v>
      </c>
      <c r="DD5" s="2">
        <v>0.40479999999999999</v>
      </c>
      <c r="DE5" s="2">
        <v>0.60013810000000001</v>
      </c>
      <c r="DF5" s="2">
        <v>0.54056669999999996</v>
      </c>
      <c r="DG5" s="2">
        <v>0.40771429999999997</v>
      </c>
      <c r="DH5" s="2">
        <v>0.38521430000000001</v>
      </c>
      <c r="DI5" s="2">
        <v>0.58013329999999996</v>
      </c>
      <c r="DJ5" s="2">
        <v>0.20182710000000001</v>
      </c>
      <c r="DK5" s="2">
        <v>0.21787200000000001</v>
      </c>
      <c r="DL5" s="2">
        <v>0.19048499999999999</v>
      </c>
      <c r="DM5" s="2">
        <f t="shared" si="32"/>
        <v>0.19142172005694991</v>
      </c>
      <c r="DN5" s="2">
        <f t="shared" si="33"/>
        <v>0.21704324172499401</v>
      </c>
      <c r="DO5" s="2">
        <v>0.7200029</v>
      </c>
      <c r="DP5" s="2">
        <v>0.64060980000000001</v>
      </c>
      <c r="DQ5" s="2">
        <v>0.4004125</v>
      </c>
      <c r="DR5" s="2">
        <v>0.40774929999999998</v>
      </c>
      <c r="DS5" s="2">
        <v>0.51074379999999997</v>
      </c>
      <c r="DT5" s="2">
        <v>0.26540000000000002</v>
      </c>
      <c r="DU5" s="2">
        <v>0.1119465</v>
      </c>
      <c r="DV5" s="2">
        <v>0.27675909999999998</v>
      </c>
      <c r="DW5" s="2">
        <v>0.28516829999999999</v>
      </c>
      <c r="DX5" s="2">
        <f t="shared" si="34"/>
        <v>0.46133708354217345</v>
      </c>
      <c r="DY5" s="2">
        <f t="shared" si="35"/>
        <v>0.14234929999999996</v>
      </c>
      <c r="DZ5" s="2">
        <f t="shared" si="36"/>
        <v>0.22558768828238882</v>
      </c>
      <c r="EA5" s="2">
        <f t="shared" si="37"/>
        <v>0.11796322725792951</v>
      </c>
      <c r="EB5" s="2">
        <v>0.73736999999999997</v>
      </c>
      <c r="EC5" s="2">
        <v>0.66362500000000002</v>
      </c>
      <c r="ED5" s="2">
        <v>0.32091500000000001</v>
      </c>
      <c r="EE5" s="2">
        <v>0.3226</v>
      </c>
      <c r="EF5" s="2">
        <v>0.54669999999999996</v>
      </c>
      <c r="EG5" s="2">
        <v>0.24709999999999999</v>
      </c>
      <c r="EH5" s="2">
        <v>0.25680599999999998</v>
      </c>
      <c r="EI5" s="2">
        <v>0.38930949999999998</v>
      </c>
      <c r="EJ5" s="2">
        <v>0.39228560000000001</v>
      </c>
      <c r="EK5" s="2">
        <f t="shared" si="38"/>
        <v>0.49800400215344298</v>
      </c>
      <c r="EL5" s="2">
        <f t="shared" si="39"/>
        <v>7.5500000000000012E-2</v>
      </c>
      <c r="EM5" s="2">
        <f t="shared" si="40"/>
        <v>0.34418577267910311</v>
      </c>
      <c r="EN5" s="2">
        <f t="shared" si="41"/>
        <v>0.10254629967988543</v>
      </c>
      <c r="EO5" s="2">
        <v>0.58502500000000002</v>
      </c>
      <c r="EP5" s="2">
        <v>0.53233330000000001</v>
      </c>
      <c r="EQ5" s="2">
        <v>0.15040829999999999</v>
      </c>
      <c r="ER5" s="2">
        <v>0.1924708</v>
      </c>
      <c r="ES5" s="2">
        <v>0.37874999999999998</v>
      </c>
      <c r="ET5" s="2">
        <v>0.1468333</v>
      </c>
      <c r="EU5" s="2">
        <v>0.32348169999999998</v>
      </c>
      <c r="EV5" s="2">
        <v>0.49841980000000002</v>
      </c>
      <c r="EW5" s="2">
        <v>0.58651549999999997</v>
      </c>
      <c r="EX5" s="2">
        <f t="shared" si="42"/>
        <v>0.59873844431360546</v>
      </c>
      <c r="EY5" s="2">
        <f t="shared" si="43"/>
        <v>4.5637499999999998E-2</v>
      </c>
      <c r="EZ5" s="2">
        <f t="shared" si="44"/>
        <v>0.4162247252438166</v>
      </c>
      <c r="FA5" s="2">
        <f t="shared" si="45"/>
        <v>0.16326105623955728</v>
      </c>
      <c r="FB5" s="2">
        <v>0.52140560000000002</v>
      </c>
      <c r="FC5" s="2">
        <v>0.45403329999999997</v>
      </c>
      <c r="FD5" s="2">
        <v>0.10618329999999999</v>
      </c>
      <c r="FE5" s="2">
        <v>0.14779999999999999</v>
      </c>
      <c r="FF5" s="2">
        <v>0.28299999999999997</v>
      </c>
      <c r="FG5" s="2">
        <v>0.1049833</v>
      </c>
      <c r="FH5" s="2">
        <v>0.31259670000000001</v>
      </c>
      <c r="FI5" s="2">
        <v>0.55665350000000002</v>
      </c>
      <c r="FJ5" s="2">
        <v>0.66100159999999997</v>
      </c>
      <c r="FK5" s="2">
        <f t="shared" si="46"/>
        <v>0.66479833854016257</v>
      </c>
      <c r="FL5" s="2">
        <f t="shared" si="47"/>
        <v>4.2816699999999985E-2</v>
      </c>
      <c r="FM5" s="2">
        <f t="shared" si="48"/>
        <v>0.41689604952037662</v>
      </c>
      <c r="FN5" s="2">
        <f t="shared" si="49"/>
        <v>0.2073913046641509</v>
      </c>
      <c r="FO5" s="2">
        <v>0.4595957</v>
      </c>
      <c r="FP5" s="2">
        <v>0.38366090000000003</v>
      </c>
      <c r="FQ5" s="2">
        <v>8.6839100000000002E-2</v>
      </c>
      <c r="FR5" s="2">
        <v>0.1202304</v>
      </c>
      <c r="FS5" s="2">
        <v>0.2538435</v>
      </c>
      <c r="FT5" s="2">
        <v>8.2760899999999998E-2</v>
      </c>
      <c r="FU5" s="2">
        <v>0.35590509999999997</v>
      </c>
      <c r="FV5" s="2">
        <v>0.58293099999999998</v>
      </c>
      <c r="FW5" s="2">
        <v>0.68112240000000002</v>
      </c>
      <c r="FX5" s="2">
        <f t="shared" si="50"/>
        <v>0.69481001982828283</v>
      </c>
      <c r="FY5" s="2">
        <f t="shared" si="51"/>
        <v>3.7469500000000003E-2</v>
      </c>
      <c r="FZ5" s="2">
        <f t="shared" si="52"/>
        <v>0.39361407953231586</v>
      </c>
      <c r="GA5" s="2">
        <f t="shared" si="53"/>
        <v>0.17118711804543352</v>
      </c>
      <c r="GB5" s="2">
        <v>0.46194089999999999</v>
      </c>
      <c r="GC5" s="2">
        <v>0.39859090000000003</v>
      </c>
      <c r="GD5" s="2">
        <v>8.9013599999999998E-2</v>
      </c>
      <c r="GE5" s="2">
        <v>0.1131591</v>
      </c>
      <c r="GF5" s="2">
        <v>0.25914090000000001</v>
      </c>
      <c r="GG5" s="2">
        <v>8.6663599999999993E-2</v>
      </c>
      <c r="GH5" s="2">
        <v>0.39132630000000002</v>
      </c>
      <c r="GI5" s="2">
        <v>0.6042035</v>
      </c>
      <c r="GJ5" s="2">
        <v>0.67531149999999995</v>
      </c>
      <c r="GK5" s="2">
        <f t="shared" si="54"/>
        <v>0.68405800535722916</v>
      </c>
      <c r="GL5" s="2">
        <f t="shared" si="55"/>
        <v>2.6495500000000005E-2</v>
      </c>
      <c r="GM5" s="2">
        <f t="shared" si="56"/>
        <v>0.42317538917716824</v>
      </c>
      <c r="GN5" s="2">
        <f t="shared" si="57"/>
        <v>0.18067656084077505</v>
      </c>
      <c r="GO5" s="2">
        <v>0.54435909999999998</v>
      </c>
      <c r="GP5" s="2">
        <v>0.48004089999999999</v>
      </c>
      <c r="GQ5" s="2">
        <v>7.0818199999999998E-2</v>
      </c>
      <c r="GR5" s="2">
        <v>0.1177955</v>
      </c>
      <c r="GS5" s="2">
        <v>0.25469550000000002</v>
      </c>
      <c r="GT5" s="2">
        <v>8.4154499999999993E-2</v>
      </c>
      <c r="GU5" s="2">
        <v>0.36569570000000001</v>
      </c>
      <c r="GV5" s="2">
        <v>0.64298429999999995</v>
      </c>
      <c r="GW5" s="2">
        <v>0.76900369999999996</v>
      </c>
      <c r="GX5" s="2">
        <f t="shared" si="58"/>
        <v>0.73221104523434333</v>
      </c>
      <c r="GY5" s="2">
        <f t="shared" si="59"/>
        <v>3.3641000000000004E-2</v>
      </c>
      <c r="GZ5" s="2">
        <f t="shared" si="60"/>
        <v>0.49494451085790192</v>
      </c>
      <c r="HA5" s="2">
        <f t="shared" si="61"/>
        <v>0.27375729750900674</v>
      </c>
      <c r="HB5" s="2">
        <v>0.57323999999999997</v>
      </c>
      <c r="HC5" s="2">
        <v>0.47937999999999997</v>
      </c>
      <c r="HD5" s="2">
        <v>7.2086700000000004E-2</v>
      </c>
      <c r="HE5" s="2">
        <v>0.11178</v>
      </c>
      <c r="HF5" s="2">
        <v>0.27682669999999998</v>
      </c>
      <c r="HG5" s="2">
        <v>8.1153299999999998E-2</v>
      </c>
      <c r="HH5" s="2">
        <v>0.42323189999999999</v>
      </c>
      <c r="HI5" s="2">
        <v>0.67248980000000003</v>
      </c>
      <c r="HJ5" s="2">
        <v>0.77520009999999995</v>
      </c>
      <c r="HK5" s="2">
        <f t="shared" si="62"/>
        <v>0.75197392760592141</v>
      </c>
      <c r="HL5" s="2">
        <f t="shared" si="63"/>
        <v>3.0626700000000007E-2</v>
      </c>
      <c r="HM5" s="2">
        <f t="shared" si="64"/>
        <v>0.50533377323215667</v>
      </c>
      <c r="HN5" s="2">
        <f t="shared" si="65"/>
        <v>0.24186302302001733</v>
      </c>
      <c r="HO5" s="2">
        <v>0.63727730000000005</v>
      </c>
      <c r="HP5" s="2">
        <v>0.54741359999999994</v>
      </c>
      <c r="HQ5" s="2">
        <v>5.4118199999999998E-2</v>
      </c>
      <c r="HR5" s="2">
        <v>0.10022730000000001</v>
      </c>
      <c r="HS5" s="2">
        <v>0.26078639999999997</v>
      </c>
      <c r="HT5" s="2">
        <v>7.8468200000000002E-2</v>
      </c>
      <c r="HU5" s="2">
        <v>0.4431986</v>
      </c>
      <c r="HV5" s="2">
        <v>0.72712169999999998</v>
      </c>
      <c r="HW5" s="2">
        <v>0.84235499999999996</v>
      </c>
      <c r="HX5" s="2">
        <f t="shared" si="66"/>
        <v>0.78073714749167133</v>
      </c>
      <c r="HY5" s="2">
        <f t="shared" si="67"/>
        <v>2.1759100000000003E-2</v>
      </c>
      <c r="HZ5" s="2">
        <f t="shared" si="68"/>
        <v>0.58448548670581535</v>
      </c>
      <c r="IA5" s="2">
        <f t="shared" si="69"/>
        <v>0.32865066503592721</v>
      </c>
      <c r="IB5" s="2">
        <v>0.63966670000000003</v>
      </c>
      <c r="IC5" s="2">
        <v>0.54505709999999996</v>
      </c>
      <c r="ID5" s="2">
        <v>4.9895200000000001E-2</v>
      </c>
      <c r="IE5" s="2">
        <v>0.1013286</v>
      </c>
      <c r="IF5" s="2">
        <v>0.18458569999999999</v>
      </c>
      <c r="IG5" s="2">
        <v>6.3757099999999997E-2</v>
      </c>
      <c r="IH5" s="2">
        <v>0.28783619999999999</v>
      </c>
      <c r="II5" s="2">
        <v>0.72582729999999995</v>
      </c>
      <c r="IJ5" s="2">
        <v>0.85467130000000002</v>
      </c>
      <c r="IK5" s="2">
        <f t="shared" si="70"/>
        <v>0.81872350636984415</v>
      </c>
      <c r="IL5" s="2">
        <f t="shared" si="71"/>
        <v>3.7571500000000008E-2</v>
      </c>
      <c r="IM5" s="2">
        <f t="shared" si="72"/>
        <v>0.58060105774173565</v>
      </c>
      <c r="IN5" s="2">
        <f t="shared" si="73"/>
        <v>0.43972696786416349</v>
      </c>
      <c r="IO5" s="2">
        <v>0.4253053</v>
      </c>
      <c r="IP5" s="2">
        <v>0.35377890000000001</v>
      </c>
      <c r="IQ5" s="2">
        <v>4.4268399999999999E-2</v>
      </c>
      <c r="IR5" s="2">
        <v>6.6215800000000005E-2</v>
      </c>
      <c r="IS5" s="2">
        <v>0.1940211</v>
      </c>
      <c r="IT5" s="2">
        <v>5.9236799999999999E-2</v>
      </c>
      <c r="IU5" s="2">
        <v>0.48378460000000001</v>
      </c>
      <c r="IV5" s="2">
        <v>0.70664130000000003</v>
      </c>
    </row>
    <row r="6" spans="1:256" x14ac:dyDescent="0.2">
      <c r="A6" s="2">
        <v>5</v>
      </c>
      <c r="B6" s="2">
        <v>2</v>
      </c>
      <c r="C6" s="2" t="s">
        <v>256</v>
      </c>
      <c r="D6" s="2">
        <v>1</v>
      </c>
      <c r="E6" s="2">
        <v>1</v>
      </c>
      <c r="F6" s="2">
        <v>-9999</v>
      </c>
      <c r="G6" s="2">
        <v>-9999</v>
      </c>
      <c r="H6" s="2">
        <v>408192.5</v>
      </c>
      <c r="I6" s="2">
        <v>3660234.74</v>
      </c>
      <c r="J6" s="2">
        <v>0</v>
      </c>
      <c r="K6" s="2">
        <f t="shared" si="5"/>
        <v>0</v>
      </c>
      <c r="L6" s="2">
        <f>J6/2</f>
        <v>0</v>
      </c>
      <c r="M6" s="2">
        <v>59.12</v>
      </c>
      <c r="N6" s="2">
        <v>13.439999999999998</v>
      </c>
      <c r="O6" s="2">
        <v>27.439999999999998</v>
      </c>
      <c r="P6" s="2">
        <v>65.84</v>
      </c>
      <c r="Q6" s="2">
        <v>10</v>
      </c>
      <c r="R6" s="2">
        <v>24.16</v>
      </c>
      <c r="S6" s="2">
        <v>51.840000000000011</v>
      </c>
      <c r="T6" s="2">
        <v>20.719999999999985</v>
      </c>
      <c r="U6" s="2">
        <v>27.440000000000005</v>
      </c>
      <c r="V6" s="2">
        <v>8.5</v>
      </c>
      <c r="W6" s="2">
        <v>0.48</v>
      </c>
      <c r="X6" s="2">
        <v>298</v>
      </c>
      <c r="Y6" s="2">
        <v>0.68</v>
      </c>
      <c r="Z6" s="2">
        <v>4587</v>
      </c>
      <c r="AA6" s="2">
        <v>269</v>
      </c>
      <c r="AB6" s="2">
        <v>285</v>
      </c>
      <c r="AC6" s="2">
        <v>27.2</v>
      </c>
      <c r="AD6" s="2">
        <v>0</v>
      </c>
      <c r="AE6" s="2">
        <v>3</v>
      </c>
      <c r="AF6" s="2">
        <v>84</v>
      </c>
      <c r="AG6" s="2">
        <v>8</v>
      </c>
      <c r="AH6" s="2">
        <v>5</v>
      </c>
      <c r="AI6" s="2">
        <v>30</v>
      </c>
      <c r="AJ6" s="2">
        <v>4.4360021778161993E-2</v>
      </c>
      <c r="AK6" s="2">
        <v>0.60472769198031651</v>
      </c>
      <c r="AL6" s="2">
        <v>3.2314225500000004</v>
      </c>
      <c r="AM6" s="2">
        <v>0.96276405000000009</v>
      </c>
      <c r="AN6" s="2">
        <v>0.427265055</v>
      </c>
      <c r="AO6" s="2">
        <v>1.0464012</v>
      </c>
      <c r="AP6" s="2">
        <v>0.59375745000000002</v>
      </c>
      <c r="AQ6" s="2">
        <v>1.6575394000000001</v>
      </c>
      <c r="AR6" s="2">
        <v>3.4227667999999998</v>
      </c>
      <c r="AS6" s="2">
        <f t="shared" si="6"/>
        <v>10.09743342</v>
      </c>
      <c r="AT6" s="2">
        <f t="shared" si="0"/>
        <v>14.28303822</v>
      </c>
      <c r="AU6" s="2">
        <f t="shared" si="7"/>
        <v>16.658068020000002</v>
      </c>
      <c r="AV6" s="2">
        <f t="shared" si="8"/>
        <v>2.3750298000000001</v>
      </c>
      <c r="AW6" s="2">
        <f t="shared" si="9"/>
        <v>6.6301576000000004</v>
      </c>
      <c r="AX6" s="2">
        <f t="shared" si="10"/>
        <v>13.691067199999999</v>
      </c>
      <c r="AY6" s="2">
        <v>16</v>
      </c>
      <c r="AZ6" s="2">
        <v>149.1</v>
      </c>
      <c r="BA6" s="2">
        <v>114.5</v>
      </c>
      <c r="BB6" s="2">
        <f t="shared" si="11"/>
        <v>1461.7647058823529</v>
      </c>
      <c r="BC6" s="2">
        <f t="shared" si="12"/>
        <v>1122.5490196078431</v>
      </c>
      <c r="BD6" s="2">
        <f t="shared" si="13"/>
        <v>2584.3137254901958</v>
      </c>
      <c r="BE6" s="2">
        <v>3.5544043044254812</v>
      </c>
      <c r="BF6" s="2">
        <f t="shared" si="1"/>
        <v>51.957027626454831</v>
      </c>
      <c r="BG6" s="2">
        <v>1.3801671622641511</v>
      </c>
      <c r="BH6" s="2">
        <f t="shared" si="14"/>
        <v>15.493052948945618</v>
      </c>
      <c r="BI6" s="2">
        <f t="shared" si="2"/>
        <v>67.450080575400449</v>
      </c>
      <c r="BJ6" s="2">
        <v>10</v>
      </c>
      <c r="BK6" s="2">
        <v>236.2</v>
      </c>
      <c r="BL6" s="2">
        <v>264.60000000000002</v>
      </c>
      <c r="BM6" s="2">
        <v>80</v>
      </c>
      <c r="BN6" s="2">
        <v>167.1</v>
      </c>
      <c r="BO6" s="2">
        <v>236.1</v>
      </c>
      <c r="BP6" s="2">
        <v>149.1</v>
      </c>
      <c r="BQ6" s="2">
        <f t="shared" si="15"/>
        <v>87</v>
      </c>
      <c r="BR6" s="2">
        <f t="shared" si="74"/>
        <v>852.94117647058829</v>
      </c>
      <c r="BS6" s="2">
        <f t="shared" si="16"/>
        <v>2315.6862745098038</v>
      </c>
      <c r="BT6" s="2">
        <f t="shared" si="17"/>
        <v>2594.1176470588234</v>
      </c>
      <c r="BU6" s="2">
        <f t="shared" si="18"/>
        <v>1638.2352941176471</v>
      </c>
      <c r="BV6" s="2">
        <f t="shared" si="19"/>
        <v>2314.705882352941</v>
      </c>
      <c r="BW6" s="2">
        <f t="shared" si="20"/>
        <v>8862.745098039215</v>
      </c>
      <c r="BX6" s="2">
        <f t="shared" si="21"/>
        <v>1461.7647058823529</v>
      </c>
      <c r="BY6" s="2">
        <v>2.7728358701768494</v>
      </c>
      <c r="BZ6" s="2">
        <f t="shared" si="22"/>
        <v>64.210179660369789</v>
      </c>
      <c r="CA6" s="2">
        <v>0.60889044016987259</v>
      </c>
      <c r="CB6" s="2">
        <f t="shared" si="23"/>
        <v>15.79533435970081</v>
      </c>
      <c r="CC6" s="2">
        <v>1.6937785423166278</v>
      </c>
      <c r="CD6" s="2">
        <f t="shared" si="24"/>
        <v>27.748077884422401</v>
      </c>
      <c r="CE6" s="2">
        <v>3.3908881105169342</v>
      </c>
      <c r="CF6" s="2">
        <f t="shared" si="25"/>
        <v>49.566805615497536</v>
      </c>
      <c r="CG6" s="2">
        <f t="shared" si="26"/>
        <v>157.32039751999054</v>
      </c>
      <c r="CH6" s="2">
        <f t="shared" si="27"/>
        <v>140.46464064284868</v>
      </c>
      <c r="CI6" s="2">
        <f t="shared" si="28"/>
        <v>8862.745098039215</v>
      </c>
      <c r="CJ6" s="2">
        <v>5.47</v>
      </c>
      <c r="CK6" s="2">
        <f t="shared" si="29"/>
        <v>5470</v>
      </c>
      <c r="CL6" s="2">
        <f t="shared" si="30"/>
        <v>3946.0965188301152</v>
      </c>
      <c r="CM6" s="2">
        <v>1.97</v>
      </c>
      <c r="CN6" s="2">
        <v>36.014625228519201</v>
      </c>
      <c r="CO6" s="2">
        <f t="shared" si="3"/>
        <v>1421.1718724123086</v>
      </c>
      <c r="CP6" s="2">
        <v>2.74</v>
      </c>
      <c r="CQ6" s="2">
        <v>50.091407678244977</v>
      </c>
      <c r="CR6" s="2">
        <f t="shared" si="4"/>
        <v>1976.6552946242259</v>
      </c>
      <c r="CS6" s="2">
        <v>-9999</v>
      </c>
      <c r="CT6" s="2">
        <f t="shared" si="31"/>
        <v>-197645.76290947635</v>
      </c>
      <c r="CU6" s="2">
        <v>74</v>
      </c>
      <c r="CV6" s="2">
        <v>86</v>
      </c>
      <c r="CW6" s="2">
        <v>-9999</v>
      </c>
      <c r="CX6" s="2">
        <v>-9999</v>
      </c>
      <c r="CY6" s="2">
        <v>79</v>
      </c>
      <c r="CZ6" s="2">
        <v>94</v>
      </c>
      <c r="DA6" s="2">
        <v>35.049999999999997</v>
      </c>
      <c r="DB6" s="2">
        <v>34.74</v>
      </c>
      <c r="DC6" s="2">
        <v>37.450000000000003</v>
      </c>
      <c r="DD6" s="2">
        <v>0.40289999999999998</v>
      </c>
      <c r="DE6" s="2">
        <v>0.83159519999999998</v>
      </c>
      <c r="DF6" s="2">
        <v>0.76184759999999996</v>
      </c>
      <c r="DG6" s="2">
        <v>0.40639520000000001</v>
      </c>
      <c r="DH6" s="2">
        <v>0.53075709999999998</v>
      </c>
      <c r="DI6" s="2">
        <v>0.55943330000000002</v>
      </c>
      <c r="DJ6" s="2">
        <v>2.6161299999999998E-2</v>
      </c>
      <c r="DK6" s="2">
        <v>0.220855</v>
      </c>
      <c r="DL6" s="2">
        <v>0.34339170000000002</v>
      </c>
      <c r="DM6" s="2">
        <f t="shared" si="32"/>
        <v>0.36697555981897251</v>
      </c>
      <c r="DN6" s="2">
        <f t="shared" si="33"/>
        <v>0.24230493338988549</v>
      </c>
      <c r="DO6" s="2">
        <v>0.83475239999999995</v>
      </c>
      <c r="DP6" s="2">
        <v>0.74189839999999996</v>
      </c>
      <c r="DQ6" s="2">
        <v>0.45250000000000001</v>
      </c>
      <c r="DR6" s="2">
        <v>0.45124570000000003</v>
      </c>
      <c r="DS6" s="2">
        <v>0.6233706</v>
      </c>
      <c r="DT6" s="2">
        <v>0.32043529999999998</v>
      </c>
      <c r="DU6" s="2">
        <v>0.1597269</v>
      </c>
      <c r="DV6" s="2">
        <v>0.2982226</v>
      </c>
      <c r="DW6" s="2">
        <v>0.29717519999999997</v>
      </c>
      <c r="DX6" s="2">
        <f t="shared" si="34"/>
        <v>0.44522383678427324</v>
      </c>
      <c r="DY6" s="2">
        <f t="shared" si="35"/>
        <v>0.13081040000000005</v>
      </c>
      <c r="DZ6" s="2">
        <f t="shared" si="36"/>
        <v>0.25749671867858143</v>
      </c>
      <c r="EA6" s="2">
        <f t="shared" si="37"/>
        <v>9.5316922116863545E-2</v>
      </c>
      <c r="EB6" s="2">
        <v>0.68684290000000003</v>
      </c>
      <c r="EC6" s="2">
        <v>0.61286669999999999</v>
      </c>
      <c r="ED6" s="2">
        <v>0.28679519999999997</v>
      </c>
      <c r="EE6" s="2">
        <v>0.2933905</v>
      </c>
      <c r="EF6" s="2">
        <v>0.50760950000000005</v>
      </c>
      <c r="EG6" s="2">
        <v>0.22575709999999999</v>
      </c>
      <c r="EH6" s="2">
        <v>0.266345</v>
      </c>
      <c r="EI6" s="2">
        <v>0.39932329999999999</v>
      </c>
      <c r="EJ6" s="2">
        <v>0.40955360000000002</v>
      </c>
      <c r="EK6" s="2">
        <f t="shared" si="38"/>
        <v>0.50524413762875298</v>
      </c>
      <c r="EL6" s="2">
        <f t="shared" si="39"/>
        <v>6.763340000000001E-2</v>
      </c>
      <c r="EM6" s="2">
        <f t="shared" si="40"/>
        <v>0.34077286857624622</v>
      </c>
      <c r="EN6" s="2">
        <f t="shared" si="41"/>
        <v>9.7431730253119367E-2</v>
      </c>
      <c r="EO6" s="2">
        <v>0.55444800000000005</v>
      </c>
      <c r="EP6" s="2">
        <v>0.50713600000000003</v>
      </c>
      <c r="EQ6" s="2">
        <v>0.139264</v>
      </c>
      <c r="ER6" s="2">
        <v>0.1714</v>
      </c>
      <c r="ES6" s="2">
        <v>0.31356000000000001</v>
      </c>
      <c r="ET6" s="2">
        <v>0.126192</v>
      </c>
      <c r="EU6" s="2">
        <v>0.29163099999999997</v>
      </c>
      <c r="EV6" s="2">
        <v>0.5247212</v>
      </c>
      <c r="EW6" s="2">
        <v>0.59724109999999997</v>
      </c>
      <c r="EX6" s="2">
        <f t="shared" si="42"/>
        <v>0.62919605077574059</v>
      </c>
      <c r="EY6" s="2">
        <f t="shared" si="43"/>
        <v>4.5207999999999998E-2</v>
      </c>
      <c r="EZ6" s="2">
        <f t="shared" si="44"/>
        <v>0.42731320893040181</v>
      </c>
      <c r="FA6" s="2">
        <f t="shared" si="45"/>
        <v>0.21985680277671776</v>
      </c>
      <c r="FB6" s="2">
        <v>0.52390559999999997</v>
      </c>
      <c r="FC6" s="2">
        <v>0.45848329999999998</v>
      </c>
      <c r="FD6" s="2">
        <v>0.1040611</v>
      </c>
      <c r="FE6" s="2">
        <v>0.15039440000000001</v>
      </c>
      <c r="FF6" s="2">
        <v>0.30042780000000002</v>
      </c>
      <c r="FG6" s="2">
        <v>0.1087</v>
      </c>
      <c r="FH6" s="2">
        <v>0.33208769999999999</v>
      </c>
      <c r="FI6" s="2">
        <v>0.55335480000000004</v>
      </c>
      <c r="FJ6" s="2">
        <v>0.66793519999999995</v>
      </c>
      <c r="FK6" s="2">
        <f t="shared" si="46"/>
        <v>0.65634196093110775</v>
      </c>
      <c r="FL6" s="2">
        <f t="shared" si="47"/>
        <v>4.1694400000000006E-2</v>
      </c>
      <c r="FM6" s="2">
        <f t="shared" si="48"/>
        <v>0.41675772720472248</v>
      </c>
      <c r="FN6" s="2">
        <f t="shared" si="49"/>
        <v>0.18832406037249169</v>
      </c>
      <c r="FO6" s="2">
        <v>0.4883091</v>
      </c>
      <c r="FP6" s="2">
        <v>0.40905910000000001</v>
      </c>
      <c r="FQ6" s="2">
        <v>8.3163600000000004E-2</v>
      </c>
      <c r="FR6" s="2">
        <v>0.1243636</v>
      </c>
      <c r="FS6" s="2">
        <v>0.27247729999999998</v>
      </c>
      <c r="FT6" s="2">
        <v>8.7254499999999999E-2</v>
      </c>
      <c r="FU6" s="2">
        <v>0.37289050000000001</v>
      </c>
      <c r="FV6" s="2">
        <v>0.59364439999999996</v>
      </c>
      <c r="FW6" s="2">
        <v>0.70849220000000002</v>
      </c>
      <c r="FX6" s="2">
        <f t="shared" si="50"/>
        <v>0.69680327247935769</v>
      </c>
      <c r="FY6" s="2">
        <f t="shared" si="51"/>
        <v>3.7109100000000006E-2</v>
      </c>
      <c r="FZ6" s="2">
        <f t="shared" si="52"/>
        <v>0.41323192339397996</v>
      </c>
      <c r="GA6" s="2">
        <f t="shared" si="53"/>
        <v>0.17339516581969042</v>
      </c>
      <c r="GB6" s="2">
        <v>0.5050905</v>
      </c>
      <c r="GC6" s="2">
        <v>0.44137140000000002</v>
      </c>
      <c r="GD6" s="2">
        <v>8.5323800000000005E-2</v>
      </c>
      <c r="GE6" s="2">
        <v>0.1152381</v>
      </c>
      <c r="GF6" s="2">
        <v>0.28578100000000001</v>
      </c>
      <c r="GG6" s="2">
        <v>9.0742900000000001E-2</v>
      </c>
      <c r="GH6" s="2">
        <v>0.42491040000000002</v>
      </c>
      <c r="GI6" s="2">
        <v>0.62828779999999995</v>
      </c>
      <c r="GJ6" s="2">
        <v>0.71058060000000001</v>
      </c>
      <c r="GK6" s="2">
        <f t="shared" si="54"/>
        <v>0.69540848163261748</v>
      </c>
      <c r="GL6" s="2">
        <f t="shared" si="55"/>
        <v>2.4495199999999995E-2</v>
      </c>
      <c r="GM6" s="2">
        <f t="shared" si="56"/>
        <v>0.46299030057935314</v>
      </c>
      <c r="GN6" s="2">
        <f t="shared" si="57"/>
        <v>0.19018469099681506</v>
      </c>
      <c r="GO6" s="2">
        <v>0.55106500000000003</v>
      </c>
      <c r="GP6" s="2">
        <v>0.48411999999999999</v>
      </c>
      <c r="GQ6" s="2">
        <v>7.2135000000000005E-2</v>
      </c>
      <c r="GR6" s="2">
        <v>0.12225999999999999</v>
      </c>
      <c r="GS6" s="2">
        <v>0.27143499999999998</v>
      </c>
      <c r="GT6" s="2">
        <v>8.8300000000000003E-2</v>
      </c>
      <c r="GU6" s="2">
        <v>0.3782547</v>
      </c>
      <c r="GV6" s="2">
        <v>0.63588230000000001</v>
      </c>
      <c r="GW6" s="2">
        <v>0.76736740000000003</v>
      </c>
      <c r="GX6" s="2">
        <f t="shared" si="58"/>
        <v>0.72378844634911199</v>
      </c>
      <c r="GY6" s="2">
        <f t="shared" si="59"/>
        <v>3.395999999999999E-2</v>
      </c>
      <c r="GZ6" s="2">
        <f t="shared" si="60"/>
        <v>0.49059997469223954</v>
      </c>
      <c r="HA6" s="2">
        <f t="shared" si="61"/>
        <v>0.25409281154549185</v>
      </c>
      <c r="HB6" s="2">
        <v>0.5856941</v>
      </c>
      <c r="HC6" s="2">
        <v>0.49817650000000002</v>
      </c>
      <c r="HD6" s="2">
        <v>7.0211800000000005E-2</v>
      </c>
      <c r="HE6" s="2">
        <v>0.1130235</v>
      </c>
      <c r="HF6" s="2">
        <v>0.29202939999999999</v>
      </c>
      <c r="HG6" s="2">
        <v>8.77E-2</v>
      </c>
      <c r="HH6" s="2">
        <v>0.4415191</v>
      </c>
      <c r="HI6" s="2">
        <v>0.67550160000000004</v>
      </c>
      <c r="HJ6" s="2">
        <v>0.78507190000000004</v>
      </c>
      <c r="HK6" s="2">
        <f t="shared" si="62"/>
        <v>0.73952845740703699</v>
      </c>
      <c r="HL6" s="2">
        <f t="shared" si="63"/>
        <v>2.5323499999999999E-2</v>
      </c>
      <c r="HM6" s="2">
        <f t="shared" si="64"/>
        <v>0.51991495680345579</v>
      </c>
      <c r="HN6" s="2">
        <f t="shared" si="65"/>
        <v>0.23966767629879851</v>
      </c>
      <c r="HO6" s="2">
        <v>0.63443039999999995</v>
      </c>
      <c r="HP6" s="2">
        <v>0.53383040000000004</v>
      </c>
      <c r="HQ6" s="2">
        <v>5.2330399999999999E-2</v>
      </c>
      <c r="HR6" s="2">
        <v>9.9208699999999997E-2</v>
      </c>
      <c r="HS6" s="2">
        <v>0.27126090000000003</v>
      </c>
      <c r="HT6" s="2">
        <v>7.7895699999999998E-2</v>
      </c>
      <c r="HU6" s="2">
        <v>0.4639836</v>
      </c>
      <c r="HV6" s="2">
        <v>0.72880420000000001</v>
      </c>
      <c r="HW6" s="2">
        <v>0.84700759999999997</v>
      </c>
      <c r="HX6" s="2">
        <f t="shared" si="66"/>
        <v>0.78129202341455684</v>
      </c>
      <c r="HY6" s="2">
        <f t="shared" si="67"/>
        <v>2.1312999999999999E-2</v>
      </c>
      <c r="HZ6" s="2">
        <f t="shared" si="68"/>
        <v>0.57538398277694047</v>
      </c>
      <c r="IA6" s="2">
        <f t="shared" si="69"/>
        <v>0.30178290974738708</v>
      </c>
      <c r="IB6" s="2">
        <v>0.57983810000000002</v>
      </c>
      <c r="IC6" s="2">
        <v>0.50876189999999999</v>
      </c>
      <c r="ID6" s="2">
        <v>4.9081E-2</v>
      </c>
      <c r="IE6" s="2">
        <v>9.79048E-2</v>
      </c>
      <c r="IF6" s="2">
        <v>0.21002860000000001</v>
      </c>
      <c r="IG6" s="2">
        <v>6.3123799999999994E-2</v>
      </c>
      <c r="IH6" s="2">
        <v>0.362591</v>
      </c>
      <c r="II6" s="2">
        <v>0.71071770000000001</v>
      </c>
      <c r="IJ6" s="2">
        <v>0.84326570000000001</v>
      </c>
      <c r="IK6" s="2">
        <f t="shared" si="70"/>
        <v>0.80364684128250852</v>
      </c>
      <c r="IL6" s="2">
        <f t="shared" si="71"/>
        <v>3.4781000000000006E-2</v>
      </c>
      <c r="IM6" s="2">
        <f t="shared" si="72"/>
        <v>0.55688460672034323</v>
      </c>
      <c r="IN6" s="2">
        <f t="shared" si="73"/>
        <v>0.36765953623694969</v>
      </c>
      <c r="IO6" s="2">
        <v>0.48574289999999998</v>
      </c>
      <c r="IP6" s="2">
        <v>0.41155710000000001</v>
      </c>
      <c r="IQ6" s="2">
        <v>4.3304799999999997E-2</v>
      </c>
      <c r="IR6" s="2">
        <v>7.3881000000000002E-2</v>
      </c>
      <c r="IS6" s="2">
        <v>0.2212905</v>
      </c>
      <c r="IT6" s="2">
        <v>6.8500000000000005E-2</v>
      </c>
      <c r="IU6" s="2">
        <v>0.49458089999999999</v>
      </c>
      <c r="IV6" s="2">
        <v>0.72347519999999998</v>
      </c>
    </row>
    <row r="7" spans="1:256" x14ac:dyDescent="0.2">
      <c r="A7" s="2">
        <v>6</v>
      </c>
      <c r="B7" s="2">
        <v>2</v>
      </c>
      <c r="C7" s="2" t="s">
        <v>256</v>
      </c>
      <c r="D7" s="2">
        <v>1</v>
      </c>
      <c r="E7" s="2">
        <v>1</v>
      </c>
      <c r="F7" s="2">
        <v>-9999</v>
      </c>
      <c r="G7" s="2">
        <v>-9999</v>
      </c>
      <c r="H7" s="2">
        <v>408151.5</v>
      </c>
      <c r="I7" s="2">
        <v>3660234.74</v>
      </c>
      <c r="J7" s="2">
        <v>0</v>
      </c>
      <c r="K7" s="2">
        <f t="shared" si="5"/>
        <v>0</v>
      </c>
      <c r="L7" s="2">
        <f t="shared" ref="L7:L22" si="75">J7/2</f>
        <v>0</v>
      </c>
      <c r="M7" s="2">
        <v>57.11999999999999</v>
      </c>
      <c r="N7" s="2">
        <v>19.440000000000012</v>
      </c>
      <c r="O7" s="2">
        <v>23.439999999999998</v>
      </c>
      <c r="P7" s="2">
        <v>77.84</v>
      </c>
      <c r="Q7" s="2">
        <v>10</v>
      </c>
      <c r="R7" s="2">
        <v>12.16</v>
      </c>
      <c r="S7" s="2">
        <v>67.84</v>
      </c>
      <c r="T7" s="2">
        <v>16.72</v>
      </c>
      <c r="U7" s="2">
        <v>15.439999999999998</v>
      </c>
      <c r="V7" s="2">
        <v>-9999</v>
      </c>
      <c r="W7" s="2">
        <v>-9999</v>
      </c>
      <c r="X7" s="2">
        <v>-9999</v>
      </c>
      <c r="Y7" s="2">
        <v>-9999</v>
      </c>
      <c r="Z7" s="2">
        <v>-9999</v>
      </c>
      <c r="AA7" s="2">
        <v>-9999</v>
      </c>
      <c r="AB7" s="2">
        <v>-9999</v>
      </c>
      <c r="AC7" s="2">
        <v>-9999</v>
      </c>
      <c r="AD7" s="2">
        <v>-9999</v>
      </c>
      <c r="AE7" s="2">
        <v>-9999</v>
      </c>
      <c r="AF7" s="2">
        <v>-9999</v>
      </c>
      <c r="AG7" s="2">
        <v>-9999</v>
      </c>
      <c r="AH7" s="2">
        <v>-9999</v>
      </c>
      <c r="AI7" s="2">
        <v>-9999</v>
      </c>
      <c r="AJ7" s="2">
        <v>5.5340037437123776E-2</v>
      </c>
      <c r="AK7" s="2">
        <v>0.67798224418240294</v>
      </c>
      <c r="AL7" s="2">
        <v>2.5891896000000001</v>
      </c>
      <c r="AM7" s="2">
        <v>3.1953863999999998</v>
      </c>
      <c r="AN7" s="2">
        <v>0.25935156000000004</v>
      </c>
      <c r="AO7" s="2">
        <v>0</v>
      </c>
      <c r="AP7" s="2">
        <v>1.9099479999999999E-2</v>
      </c>
      <c r="AQ7" s="2">
        <v>1.2663245000000007E-2</v>
      </c>
      <c r="AR7" s="2">
        <v>9.9671559999999979E-3</v>
      </c>
      <c r="AS7" s="2">
        <f t="shared" si="6"/>
        <v>12.606558239999998</v>
      </c>
      <c r="AT7" s="2">
        <f t="shared" si="0"/>
        <v>12.606558239999998</v>
      </c>
      <c r="AU7" s="2">
        <f t="shared" si="7"/>
        <v>12.682956159999998</v>
      </c>
      <c r="AV7" s="2">
        <f t="shared" si="8"/>
        <v>7.6397919999999994E-2</v>
      </c>
      <c r="AW7" s="2">
        <f t="shared" si="9"/>
        <v>5.0652980000000028E-2</v>
      </c>
      <c r="AX7" s="2">
        <f t="shared" si="10"/>
        <v>3.9868623999999991E-2</v>
      </c>
      <c r="AY7" s="2">
        <v>16</v>
      </c>
      <c r="AZ7" s="2">
        <v>175.3</v>
      </c>
      <c r="BA7" s="2">
        <v>128.30000000000001</v>
      </c>
      <c r="BB7" s="2">
        <f t="shared" si="11"/>
        <v>1718.6274509803923</v>
      </c>
      <c r="BC7" s="2">
        <f t="shared" si="12"/>
        <v>1257.8431372549019</v>
      </c>
      <c r="BD7" s="2">
        <f t="shared" si="13"/>
        <v>2976.4705882352941</v>
      </c>
      <c r="BE7" s="2">
        <v>3.4856644094425713</v>
      </c>
      <c r="BF7" s="2">
        <f t="shared" si="1"/>
        <v>59.905585389733602</v>
      </c>
      <c r="BG7" s="2">
        <v>1.290711452120247</v>
      </c>
      <c r="BH7" s="2">
        <f t="shared" si="14"/>
        <v>16.235125422257614</v>
      </c>
      <c r="BI7" s="2">
        <f t="shared" si="2"/>
        <v>76.140710811991212</v>
      </c>
      <c r="BJ7" s="2">
        <v>8</v>
      </c>
      <c r="BK7" s="2">
        <v>253.10000000000002</v>
      </c>
      <c r="BL7" s="2">
        <v>266.3</v>
      </c>
      <c r="BM7" s="2">
        <v>72</v>
      </c>
      <c r="BN7" s="2">
        <v>132.4</v>
      </c>
      <c r="BO7" s="2">
        <v>186.6</v>
      </c>
      <c r="BP7" s="2">
        <v>120.5</v>
      </c>
      <c r="BQ7" s="2">
        <f t="shared" si="15"/>
        <v>66.099999999999994</v>
      </c>
      <c r="BR7" s="2">
        <f t="shared" si="74"/>
        <v>648.03921568627447</v>
      </c>
      <c r="BS7" s="2">
        <f t="shared" si="16"/>
        <v>2481.372549019608</v>
      </c>
      <c r="BT7" s="2">
        <f t="shared" si="17"/>
        <v>2610.7843137254904</v>
      </c>
      <c r="BU7" s="2">
        <f t="shared" si="18"/>
        <v>1298.0392156862745</v>
      </c>
      <c r="BV7" s="2">
        <f t="shared" si="19"/>
        <v>1829.4117647058824</v>
      </c>
      <c r="BW7" s="2">
        <f t="shared" si="20"/>
        <v>8219.6078431372553</v>
      </c>
      <c r="BX7" s="2">
        <f t="shared" si="21"/>
        <v>1181.3725490196077</v>
      </c>
      <c r="BY7" s="2">
        <v>2.7710530646805167</v>
      </c>
      <c r="BZ7" s="2">
        <f t="shared" si="22"/>
        <v>68.760150065748903</v>
      </c>
      <c r="CA7" s="2">
        <v>0.63403763747505004</v>
      </c>
      <c r="CB7" s="2">
        <f t="shared" si="23"/>
        <v>16.553355182314299</v>
      </c>
      <c r="CC7" s="2">
        <v>1.6825897538772754</v>
      </c>
      <c r="CD7" s="2">
        <f t="shared" si="24"/>
        <v>21.840674844446202</v>
      </c>
      <c r="CE7" s="2">
        <v>3.3733054186967717</v>
      </c>
      <c r="CF7" s="2">
        <f t="shared" si="25"/>
        <v>39.851304211074606</v>
      </c>
      <c r="CG7" s="2">
        <f t="shared" si="26"/>
        <v>147.00548430358401</v>
      </c>
      <c r="CH7" s="2">
        <f t="shared" si="27"/>
        <v>131.25489669962857</v>
      </c>
      <c r="CI7" s="2">
        <f t="shared" si="28"/>
        <v>8219.6078431372553</v>
      </c>
      <c r="CJ7" s="2">
        <v>6.15</v>
      </c>
      <c r="CK7" s="2">
        <f t="shared" si="29"/>
        <v>6150</v>
      </c>
      <c r="CL7" s="2">
        <f t="shared" si="30"/>
        <v>4436.6533072770035</v>
      </c>
      <c r="CM7" s="2">
        <v>2.17</v>
      </c>
      <c r="CN7" s="2">
        <v>35.284552845528452</v>
      </c>
      <c r="CO7" s="2">
        <f t="shared" si="3"/>
        <v>1565.4532807790401</v>
      </c>
      <c r="CP7" s="2">
        <v>3.1700000000000004</v>
      </c>
      <c r="CQ7" s="2">
        <v>51.544715447154481</v>
      </c>
      <c r="CR7" s="2">
        <f t="shared" si="4"/>
        <v>2286.8603226126997</v>
      </c>
      <c r="CS7" s="2">
        <v>-9999</v>
      </c>
      <c r="CT7" s="2">
        <f t="shared" si="31"/>
        <v>-228663.16365804386</v>
      </c>
      <c r="CU7" s="2">
        <v>73</v>
      </c>
      <c r="CV7" s="2">
        <v>87</v>
      </c>
      <c r="CW7" s="2">
        <v>-9999</v>
      </c>
      <c r="CX7" s="2">
        <v>-9999</v>
      </c>
      <c r="CY7" s="2">
        <v>85</v>
      </c>
      <c r="CZ7" s="2">
        <v>99</v>
      </c>
      <c r="DA7" s="2">
        <v>37.090000000000003</v>
      </c>
      <c r="DB7" s="2">
        <v>36.6</v>
      </c>
      <c r="DC7" s="2">
        <v>38.979999999999997</v>
      </c>
      <c r="DD7" s="2">
        <v>0.4032</v>
      </c>
      <c r="DE7" s="2">
        <v>0.76595500000000005</v>
      </c>
      <c r="DF7" s="2">
        <v>0.70521</v>
      </c>
      <c r="DG7" s="2">
        <v>0.40971000000000002</v>
      </c>
      <c r="DH7" s="2">
        <v>0.47915999999999997</v>
      </c>
      <c r="DI7" s="2">
        <v>0.56560500000000002</v>
      </c>
      <c r="DJ7" s="2">
        <v>8.2275600000000004E-2</v>
      </c>
      <c r="DK7" s="2">
        <v>0.2300439</v>
      </c>
      <c r="DL7" s="2">
        <v>0.30293049999999999</v>
      </c>
      <c r="DM7" s="2">
        <f t="shared" si="32"/>
        <v>0.31889876556471614</v>
      </c>
      <c r="DN7" s="2">
        <f t="shared" si="33"/>
        <v>0.24651240749176995</v>
      </c>
      <c r="DO7" s="2">
        <v>0.84255100000000005</v>
      </c>
      <c r="DP7" s="2">
        <v>0.74873749999999994</v>
      </c>
      <c r="DQ7" s="2">
        <v>0.44850590000000001</v>
      </c>
      <c r="DR7" s="2">
        <v>0.45653890000000003</v>
      </c>
      <c r="DS7" s="2">
        <v>0.63707650000000005</v>
      </c>
      <c r="DT7" s="2">
        <v>0.32674710000000001</v>
      </c>
      <c r="DU7" s="2">
        <v>0.1645596</v>
      </c>
      <c r="DV7" s="2">
        <v>0.2972264</v>
      </c>
      <c r="DW7" s="2">
        <v>0.30590909999999999</v>
      </c>
      <c r="DX7" s="2">
        <f t="shared" si="34"/>
        <v>0.44112267008729433</v>
      </c>
      <c r="DY7" s="2">
        <f t="shared" si="35"/>
        <v>0.12979180000000001</v>
      </c>
      <c r="DZ7" s="2">
        <f t="shared" si="36"/>
        <v>0.25702455038960248</v>
      </c>
      <c r="EA7" s="2">
        <f t="shared" si="37"/>
        <v>8.8816553488307901E-2</v>
      </c>
      <c r="EB7" s="2">
        <v>0.68814090000000006</v>
      </c>
      <c r="EC7" s="2">
        <v>0.61969549999999995</v>
      </c>
      <c r="ED7" s="2">
        <v>0.28075</v>
      </c>
      <c r="EE7" s="2">
        <v>0.29354999999999998</v>
      </c>
      <c r="EF7" s="2">
        <v>0.50084090000000003</v>
      </c>
      <c r="EG7" s="2">
        <v>0.2224727</v>
      </c>
      <c r="EH7" s="2">
        <v>0.25984689999999999</v>
      </c>
      <c r="EI7" s="2">
        <v>0.40056629999999999</v>
      </c>
      <c r="EJ7" s="2">
        <v>0.41943550000000002</v>
      </c>
      <c r="EK7" s="2">
        <f t="shared" si="38"/>
        <v>0.51137848149862919</v>
      </c>
      <c r="EL7" s="2">
        <f t="shared" si="39"/>
        <v>7.1077299999999982E-2</v>
      </c>
      <c r="EM7" s="2">
        <f t="shared" si="40"/>
        <v>0.34616650114930492</v>
      </c>
      <c r="EN7" s="2">
        <f t="shared" si="41"/>
        <v>0.11001412865517855</v>
      </c>
      <c r="EO7" s="2">
        <v>0.47926400000000002</v>
      </c>
      <c r="EP7" s="2">
        <v>0.43718800000000002</v>
      </c>
      <c r="EQ7" s="2">
        <v>0.15056</v>
      </c>
      <c r="ER7" s="2">
        <v>0.17433199999999999</v>
      </c>
      <c r="ES7" s="2">
        <v>0.28436400000000001</v>
      </c>
      <c r="ET7" s="2">
        <v>0.12325999999999999</v>
      </c>
      <c r="EU7" s="2">
        <v>0.23887330000000001</v>
      </c>
      <c r="EV7" s="2">
        <v>0.46416639999999998</v>
      </c>
      <c r="EW7" s="2">
        <v>0.5199357</v>
      </c>
      <c r="EX7" s="2">
        <f t="shared" si="42"/>
        <v>0.59085447218700005</v>
      </c>
      <c r="EY7" s="2">
        <f t="shared" si="43"/>
        <v>5.1071999999999992E-2</v>
      </c>
      <c r="EZ7" s="2">
        <f t="shared" si="44"/>
        <v>0.3547250611774867</v>
      </c>
      <c r="FA7" s="2">
        <f t="shared" si="45"/>
        <v>0.18765963299147315</v>
      </c>
      <c r="FB7" s="2">
        <v>0.50938749999999999</v>
      </c>
      <c r="FC7" s="2">
        <v>0.44209999999999999</v>
      </c>
      <c r="FD7" s="2">
        <v>0.1046</v>
      </c>
      <c r="FE7" s="2">
        <v>0.1464125</v>
      </c>
      <c r="FF7" s="2">
        <v>0.28799999999999998</v>
      </c>
      <c r="FG7" s="2">
        <v>0.10516880000000001</v>
      </c>
      <c r="FH7" s="2">
        <v>0.32547009999999998</v>
      </c>
      <c r="FI7" s="2">
        <v>0.55274210000000001</v>
      </c>
      <c r="FJ7" s="2">
        <v>0.65884790000000004</v>
      </c>
      <c r="FK7" s="2">
        <f t="shared" si="46"/>
        <v>0.65774071472377704</v>
      </c>
      <c r="FL7" s="2">
        <f t="shared" si="47"/>
        <v>4.1243699999999994E-2</v>
      </c>
      <c r="FM7" s="2">
        <f t="shared" si="48"/>
        <v>0.40746546318944432</v>
      </c>
      <c r="FN7" s="2">
        <f t="shared" si="49"/>
        <v>0.18791155190634912</v>
      </c>
      <c r="FO7" s="2">
        <v>0.45319999999999999</v>
      </c>
      <c r="FP7" s="2">
        <v>0.38451360000000001</v>
      </c>
      <c r="FQ7" s="2">
        <v>8.7018200000000004E-2</v>
      </c>
      <c r="FR7" s="2">
        <v>0.1240864</v>
      </c>
      <c r="FS7" s="2">
        <v>0.2561773</v>
      </c>
      <c r="FT7" s="2">
        <v>8.4231799999999996E-2</v>
      </c>
      <c r="FU7" s="2">
        <v>0.34700839999999999</v>
      </c>
      <c r="FV7" s="2">
        <v>0.56884619999999997</v>
      </c>
      <c r="FW7" s="2">
        <v>0.67688470000000001</v>
      </c>
      <c r="FX7" s="2">
        <f t="shared" si="50"/>
        <v>0.68653957581222391</v>
      </c>
      <c r="FY7" s="2">
        <f t="shared" si="51"/>
        <v>3.9854600000000004E-2</v>
      </c>
      <c r="FZ7" s="2">
        <f t="shared" si="52"/>
        <v>0.38730993456276031</v>
      </c>
      <c r="GA7" s="2">
        <f t="shared" si="53"/>
        <v>0.16876127441710986</v>
      </c>
      <c r="GB7" s="2">
        <v>0.48331000000000002</v>
      </c>
      <c r="GC7" s="2">
        <v>0.41793000000000002</v>
      </c>
      <c r="GD7" s="2">
        <v>8.6639999999999995E-2</v>
      </c>
      <c r="GE7" s="2">
        <v>0.116075</v>
      </c>
      <c r="GF7" s="2">
        <v>0.27754000000000001</v>
      </c>
      <c r="GG7" s="2">
        <v>8.8364999999999999E-2</v>
      </c>
      <c r="GH7" s="2">
        <v>0.4096088</v>
      </c>
      <c r="GI7" s="2">
        <v>0.61122390000000004</v>
      </c>
      <c r="GJ7" s="2">
        <v>0.69481470000000001</v>
      </c>
      <c r="GK7" s="2">
        <f t="shared" si="54"/>
        <v>0.69085581842830268</v>
      </c>
      <c r="GL7" s="2">
        <f t="shared" si="55"/>
        <v>2.7709999999999999E-2</v>
      </c>
      <c r="GM7" s="2">
        <f t="shared" si="56"/>
        <v>0.43789198311420163</v>
      </c>
      <c r="GN7" s="2">
        <f t="shared" si="57"/>
        <v>0.17615247559537256</v>
      </c>
      <c r="GO7" s="2">
        <v>0.53235500000000002</v>
      </c>
      <c r="GP7" s="2">
        <v>0.47366999999999998</v>
      </c>
      <c r="GQ7" s="2">
        <v>7.2544999999999998E-2</v>
      </c>
      <c r="GR7" s="2">
        <v>0.12331</v>
      </c>
      <c r="GS7" s="2">
        <v>0.26745999999999998</v>
      </c>
      <c r="GT7" s="2">
        <v>8.5434999999999997E-2</v>
      </c>
      <c r="GU7" s="2">
        <v>0.36805599999999999</v>
      </c>
      <c r="GV7" s="2">
        <v>0.62315209999999999</v>
      </c>
      <c r="GW7" s="2">
        <v>0.75945910000000005</v>
      </c>
      <c r="GX7" s="2">
        <f t="shared" si="58"/>
        <v>0.7234173424626491</v>
      </c>
      <c r="GY7" s="2">
        <f t="shared" si="59"/>
        <v>3.7875000000000006E-2</v>
      </c>
      <c r="GZ7" s="2">
        <f t="shared" si="60"/>
        <v>0.47907892577804523</v>
      </c>
      <c r="HA7" s="2">
        <f t="shared" si="61"/>
        <v>0.24922046844407919</v>
      </c>
      <c r="HB7" s="2">
        <v>0.60423530000000003</v>
      </c>
      <c r="HC7" s="2">
        <v>0.52128819999999998</v>
      </c>
      <c r="HD7" s="2">
        <v>6.9276500000000005E-2</v>
      </c>
      <c r="HE7" s="2">
        <v>0.11478820000000001</v>
      </c>
      <c r="HF7" s="2">
        <v>0.29618820000000001</v>
      </c>
      <c r="HG7" s="2">
        <v>8.5300000000000001E-2</v>
      </c>
      <c r="HH7" s="2">
        <v>0.44137510000000002</v>
      </c>
      <c r="HI7" s="2">
        <v>0.68035650000000003</v>
      </c>
      <c r="HJ7" s="2">
        <v>0.79358519999999999</v>
      </c>
      <c r="HK7" s="2">
        <f t="shared" si="62"/>
        <v>0.75258699590869382</v>
      </c>
      <c r="HL7" s="2">
        <f t="shared" si="63"/>
        <v>2.9488200000000006E-2</v>
      </c>
      <c r="HM7" s="2">
        <f t="shared" si="64"/>
        <v>0.53671566454509567</v>
      </c>
      <c r="HN7" s="2">
        <f t="shared" si="65"/>
        <v>0.25628542568200841</v>
      </c>
      <c r="HO7" s="2">
        <v>0.65105000000000002</v>
      </c>
      <c r="HP7" s="2">
        <v>0.55607499999999999</v>
      </c>
      <c r="HQ7" s="2">
        <v>5.2585E-2</v>
      </c>
      <c r="HR7" s="2">
        <v>0.10124</v>
      </c>
      <c r="HS7" s="2">
        <v>0.276225</v>
      </c>
      <c r="HT7" s="2">
        <v>7.9924999999999996E-2</v>
      </c>
      <c r="HU7" s="2">
        <v>0.463339</v>
      </c>
      <c r="HV7" s="2">
        <v>0.73008569999999995</v>
      </c>
      <c r="HW7" s="2">
        <v>0.85003980000000001</v>
      </c>
      <c r="HX7" s="2">
        <f t="shared" si="66"/>
        <v>0.78131947057012885</v>
      </c>
      <c r="HY7" s="2">
        <f t="shared" si="67"/>
        <v>2.1315000000000001E-2</v>
      </c>
      <c r="HZ7" s="2">
        <f t="shared" si="68"/>
        <v>0.58951322673602258</v>
      </c>
      <c r="IA7" s="2">
        <f t="shared" si="69"/>
        <v>0.3150754334609322</v>
      </c>
      <c r="IB7" s="2">
        <v>0.62019469999999999</v>
      </c>
      <c r="IC7" s="2">
        <v>0.54083680000000001</v>
      </c>
      <c r="ID7" s="2">
        <v>4.5031599999999998E-2</v>
      </c>
      <c r="IE7" s="2">
        <v>9.8247399999999999E-2</v>
      </c>
      <c r="IF7" s="2">
        <v>0.22477369999999999</v>
      </c>
      <c r="IG7" s="2">
        <v>6.4215800000000003E-2</v>
      </c>
      <c r="IH7" s="2">
        <v>0.39109949999999999</v>
      </c>
      <c r="II7" s="2">
        <v>0.72613269999999996</v>
      </c>
      <c r="IJ7" s="2">
        <v>0.86434529999999998</v>
      </c>
      <c r="IK7" s="2">
        <f t="shared" si="70"/>
        <v>0.81234712208535653</v>
      </c>
      <c r="IL7" s="2">
        <f t="shared" si="71"/>
        <v>3.4031599999999995E-2</v>
      </c>
      <c r="IM7" s="2">
        <f t="shared" si="72"/>
        <v>0.58282267456611203</v>
      </c>
      <c r="IN7" s="2">
        <f t="shared" si="73"/>
        <v>0.37459759538973492</v>
      </c>
      <c r="IO7" s="2">
        <v>0.47468179999999999</v>
      </c>
      <c r="IP7" s="2">
        <v>0.39453640000000001</v>
      </c>
      <c r="IQ7" s="2">
        <v>4.2286400000000002E-2</v>
      </c>
      <c r="IR7" s="2">
        <v>6.9268200000000002E-2</v>
      </c>
      <c r="IS7" s="2">
        <v>0.22138640000000001</v>
      </c>
      <c r="IT7" s="2">
        <v>7.1109099999999995E-2</v>
      </c>
      <c r="IU7" s="2">
        <v>0.51736669999999996</v>
      </c>
      <c r="IV7" s="2">
        <v>0.73323039999999995</v>
      </c>
    </row>
    <row r="8" spans="1:256" x14ac:dyDescent="0.2">
      <c r="A8" s="2">
        <v>7</v>
      </c>
      <c r="B8" s="2">
        <v>2</v>
      </c>
      <c r="C8" s="2" t="s">
        <v>256</v>
      </c>
      <c r="D8" s="2">
        <v>1</v>
      </c>
      <c r="E8" s="2">
        <v>1</v>
      </c>
      <c r="F8" s="2">
        <v>-9999</v>
      </c>
      <c r="G8" s="2">
        <v>-9999</v>
      </c>
      <c r="H8" s="2">
        <v>408110.5</v>
      </c>
      <c r="I8" s="2">
        <v>3660234.74</v>
      </c>
      <c r="J8" s="2">
        <v>0</v>
      </c>
      <c r="K8" s="2">
        <f t="shared" si="5"/>
        <v>0</v>
      </c>
      <c r="L8" s="2">
        <f t="shared" si="75"/>
        <v>0</v>
      </c>
      <c r="M8" s="2">
        <v>55.120000000000005</v>
      </c>
      <c r="N8" s="2">
        <v>19.439999999999998</v>
      </c>
      <c r="O8" s="2">
        <v>25.439999999999998</v>
      </c>
      <c r="P8" s="2">
        <v>75.84</v>
      </c>
      <c r="Q8" s="2">
        <v>8</v>
      </c>
      <c r="R8" s="2">
        <v>16.16</v>
      </c>
      <c r="S8" s="2">
        <v>51.840000000000011</v>
      </c>
      <c r="T8" s="2">
        <v>18.72</v>
      </c>
      <c r="U8" s="2">
        <v>29.439999999999998</v>
      </c>
      <c r="V8" s="2">
        <v>8.5</v>
      </c>
      <c r="W8" s="2">
        <v>0.42</v>
      </c>
      <c r="X8" s="2">
        <v>323</v>
      </c>
      <c r="Y8" s="2">
        <v>0.57999999999999996</v>
      </c>
      <c r="Z8" s="2">
        <v>4455</v>
      </c>
      <c r="AA8" s="2">
        <v>264</v>
      </c>
      <c r="AB8" s="2">
        <v>257</v>
      </c>
      <c r="AC8" s="2">
        <v>26.4</v>
      </c>
      <c r="AD8" s="2">
        <v>0</v>
      </c>
      <c r="AE8" s="2">
        <v>3</v>
      </c>
      <c r="AF8" s="2">
        <v>84</v>
      </c>
      <c r="AG8" s="2">
        <v>8</v>
      </c>
      <c r="AH8" s="2">
        <v>4</v>
      </c>
      <c r="AI8" s="2">
        <v>31</v>
      </c>
      <c r="AJ8" s="2">
        <v>5.0891843307217875E-2</v>
      </c>
      <c r="AK8" s="2">
        <v>0.60608815495916002</v>
      </c>
      <c r="AL8" s="2">
        <v>1.9268391</v>
      </c>
      <c r="AM8" s="2">
        <v>1.82782515</v>
      </c>
      <c r="AN8" s="2">
        <v>7.2463970999999988E-2</v>
      </c>
      <c r="AO8" s="2">
        <v>0</v>
      </c>
      <c r="AP8" s="2">
        <v>-3.6382866E-2</v>
      </c>
      <c r="AQ8" s="2">
        <v>4.6835004999999999E-3</v>
      </c>
      <c r="AR8" s="2">
        <v>0.26163087500000004</v>
      </c>
      <c r="AS8" s="2">
        <f t="shared" si="6"/>
        <v>7.7991843840000001</v>
      </c>
      <c r="AT8" s="2">
        <f t="shared" si="0"/>
        <v>7.7991843840000001</v>
      </c>
      <c r="AU8" s="2">
        <f t="shared" si="7"/>
        <v>7.6536529199999999</v>
      </c>
      <c r="AV8" s="2">
        <f t="shared" si="8"/>
        <v>-0.145531464</v>
      </c>
      <c r="AW8" s="2">
        <f t="shared" si="9"/>
        <v>1.8734002E-2</v>
      </c>
      <c r="AX8" s="2">
        <f t="shared" si="10"/>
        <v>1.0465235000000002</v>
      </c>
      <c r="AY8" s="2">
        <v>15</v>
      </c>
      <c r="AZ8" s="2">
        <v>157.4</v>
      </c>
      <c r="BA8" s="2">
        <v>127.8</v>
      </c>
      <c r="BB8" s="2">
        <f t="shared" si="11"/>
        <v>1543.1372549019609</v>
      </c>
      <c r="BC8" s="2">
        <f t="shared" si="12"/>
        <v>1252.9411764705883</v>
      </c>
      <c r="BD8" s="2">
        <f t="shared" si="13"/>
        <v>2796.0784313725489</v>
      </c>
      <c r="BE8" s="2">
        <v>3.4868449538097126</v>
      </c>
      <c r="BF8" s="2">
        <f t="shared" si="1"/>
        <v>53.806803502906746</v>
      </c>
      <c r="BG8" s="2">
        <v>1.2063040762728525</v>
      </c>
      <c r="BH8" s="2">
        <f t="shared" si="14"/>
        <v>15.114280485065741</v>
      </c>
      <c r="BI8" s="2">
        <f t="shared" si="2"/>
        <v>68.92108398797248</v>
      </c>
      <c r="BJ8" s="2">
        <v>12</v>
      </c>
      <c r="BK8" s="2">
        <v>206.89999999999998</v>
      </c>
      <c r="BL8" s="2">
        <v>245.2</v>
      </c>
      <c r="BM8" s="2">
        <v>62</v>
      </c>
      <c r="BN8" s="2">
        <v>140.19999999999999</v>
      </c>
      <c r="BO8" s="2">
        <v>194</v>
      </c>
      <c r="BP8" s="2">
        <v>116.8</v>
      </c>
      <c r="BQ8" s="2">
        <f t="shared" si="15"/>
        <v>77.2</v>
      </c>
      <c r="BR8" s="2">
        <f t="shared" si="74"/>
        <v>756.86274509803923</v>
      </c>
      <c r="BS8" s="2">
        <f t="shared" si="16"/>
        <v>2028.4313725490194</v>
      </c>
      <c r="BT8" s="2">
        <f t="shared" si="17"/>
        <v>2403.9215686274511</v>
      </c>
      <c r="BU8" s="2">
        <f t="shared" si="18"/>
        <v>1374.5098039215686</v>
      </c>
      <c r="BV8" s="2">
        <f t="shared" si="19"/>
        <v>1901.9607843137255</v>
      </c>
      <c r="BW8" s="2">
        <f t="shared" si="20"/>
        <v>7708.823529411764</v>
      </c>
      <c r="BX8" s="2">
        <f t="shared" si="21"/>
        <v>1145.0980392156862</v>
      </c>
      <c r="BY8" s="2">
        <v>2.8080199107251063</v>
      </c>
      <c r="BZ8" s="2">
        <f t="shared" si="22"/>
        <v>56.958756816571025</v>
      </c>
      <c r="CA8" s="2">
        <v>0.6010510830730792</v>
      </c>
      <c r="CB8" s="2">
        <f t="shared" si="23"/>
        <v>14.448796624462648</v>
      </c>
      <c r="CC8" s="2">
        <v>1.6478932265521791</v>
      </c>
      <c r="CD8" s="2">
        <f t="shared" si="24"/>
        <v>22.650453957119165</v>
      </c>
      <c r="CE8" s="2">
        <v>3.1795352738400791</v>
      </c>
      <c r="CF8" s="2">
        <f t="shared" si="25"/>
        <v>36.408796076913845</v>
      </c>
      <c r="CG8" s="2">
        <f t="shared" si="26"/>
        <v>130.46680347506668</v>
      </c>
      <c r="CH8" s="2">
        <f t="shared" si="27"/>
        <v>116.48821738845238</v>
      </c>
      <c r="CI8" s="2">
        <f t="shared" si="28"/>
        <v>7708.8235294117649</v>
      </c>
      <c r="CJ8" s="2">
        <v>6.99</v>
      </c>
      <c r="CK8" s="2">
        <f t="shared" si="29"/>
        <v>6990</v>
      </c>
      <c r="CL8" s="2">
        <f t="shared" si="30"/>
        <v>5042.635222417277</v>
      </c>
      <c r="CM8" s="2">
        <v>2.5099999999999998</v>
      </c>
      <c r="CN8" s="2">
        <v>35.908440629470668</v>
      </c>
      <c r="CO8" s="2">
        <f t="shared" si="3"/>
        <v>1810.7316750024841</v>
      </c>
      <c r="CP8" s="2">
        <v>3.6100000000000003</v>
      </c>
      <c r="CQ8" s="2">
        <v>51.645207439198863</v>
      </c>
      <c r="CR8" s="2">
        <f t="shared" si="4"/>
        <v>2604.2794210195098</v>
      </c>
      <c r="CS8" s="2">
        <v>-9999</v>
      </c>
      <c r="CT8" s="2">
        <f t="shared" si="31"/>
        <v>-260401.89930774076</v>
      </c>
      <c r="CU8" s="2">
        <v>75</v>
      </c>
      <c r="CV8" s="2">
        <v>86</v>
      </c>
      <c r="CW8" s="2">
        <v>-9999</v>
      </c>
      <c r="CX8" s="2">
        <v>-9999</v>
      </c>
      <c r="CY8" s="2">
        <v>92</v>
      </c>
      <c r="CZ8" s="2">
        <v>104</v>
      </c>
      <c r="DA8" s="2">
        <v>36.83</v>
      </c>
      <c r="DB8" s="2">
        <v>36.18</v>
      </c>
      <c r="DC8" s="2">
        <v>38.92</v>
      </c>
      <c r="DD8" s="2">
        <v>0.40379999999999999</v>
      </c>
      <c r="DE8" s="2">
        <v>0.71633329999999995</v>
      </c>
      <c r="DF8" s="2">
        <v>0.66550949999999998</v>
      </c>
      <c r="DG8" s="2">
        <v>0.43838569999999999</v>
      </c>
      <c r="DH8" s="2">
        <v>0.45119520000000002</v>
      </c>
      <c r="DI8" s="2">
        <v>0.60557620000000001</v>
      </c>
      <c r="DJ8" s="2">
        <v>0.14604130000000001</v>
      </c>
      <c r="DK8" s="2">
        <v>0.2269234</v>
      </c>
      <c r="DL8" s="2">
        <v>0.24038590000000001</v>
      </c>
      <c r="DM8" s="2">
        <f t="shared" si="32"/>
        <v>0.25195903352774696</v>
      </c>
      <c r="DN8" s="2">
        <f t="shared" si="33"/>
        <v>0.23850096115298774</v>
      </c>
      <c r="DO8" s="2">
        <v>0.83231599999999994</v>
      </c>
      <c r="DP8" s="2">
        <v>0.73976609999999998</v>
      </c>
      <c r="DQ8" s="2">
        <v>0.46128669999999999</v>
      </c>
      <c r="DR8" s="2">
        <v>0.44966080000000003</v>
      </c>
      <c r="DS8" s="2">
        <v>0.61926669999999995</v>
      </c>
      <c r="DT8" s="2">
        <v>0.31956000000000001</v>
      </c>
      <c r="DU8" s="2">
        <v>0.1582925</v>
      </c>
      <c r="DV8" s="2">
        <v>0.29848770000000002</v>
      </c>
      <c r="DW8" s="2">
        <v>0.28689520000000002</v>
      </c>
      <c r="DX8" s="2">
        <f t="shared" si="34"/>
        <v>0.44514860974618797</v>
      </c>
      <c r="DY8" s="2">
        <f t="shared" si="35"/>
        <v>0.13010080000000002</v>
      </c>
      <c r="DZ8" s="2">
        <f t="shared" si="36"/>
        <v>0.25757725889175787</v>
      </c>
      <c r="EA8" s="2">
        <f t="shared" si="37"/>
        <v>9.7227493780636914E-2</v>
      </c>
      <c r="EB8" s="2">
        <v>0.67291820000000002</v>
      </c>
      <c r="EC8" s="2">
        <v>0.60196819999999995</v>
      </c>
      <c r="ED8" s="2">
        <v>0.27119090000000001</v>
      </c>
      <c r="EE8" s="2">
        <v>0.28639999999999999</v>
      </c>
      <c r="EF8" s="2">
        <v>0.48209089999999999</v>
      </c>
      <c r="EG8" s="2">
        <v>0.21419089999999999</v>
      </c>
      <c r="EH8" s="2">
        <v>0.25417840000000003</v>
      </c>
      <c r="EI8" s="2">
        <v>0.4011381</v>
      </c>
      <c r="EJ8" s="2">
        <v>0.4243131</v>
      </c>
      <c r="EK8" s="2">
        <f t="shared" si="38"/>
        <v>0.51710358962612391</v>
      </c>
      <c r="EL8" s="2">
        <f t="shared" si="39"/>
        <v>7.2209099999999998E-2</v>
      </c>
      <c r="EM8" s="2">
        <f t="shared" si="40"/>
        <v>0.34094147359468474</v>
      </c>
      <c r="EN8" s="2">
        <f t="shared" si="41"/>
        <v>0.11351593510620908</v>
      </c>
      <c r="EO8" s="2">
        <v>0.50263199999999997</v>
      </c>
      <c r="EP8" s="2">
        <v>0.45577600000000001</v>
      </c>
      <c r="EQ8" s="2">
        <v>0.148308</v>
      </c>
      <c r="ER8" s="2">
        <v>0.17333999999999999</v>
      </c>
      <c r="ES8" s="2">
        <v>0.29531600000000002</v>
      </c>
      <c r="ET8" s="2">
        <v>0.12617200000000001</v>
      </c>
      <c r="EU8" s="2">
        <v>0.25911450000000003</v>
      </c>
      <c r="EV8" s="2">
        <v>0.4842978</v>
      </c>
      <c r="EW8" s="2">
        <v>0.54180660000000003</v>
      </c>
      <c r="EX8" s="2">
        <f t="shared" si="42"/>
        <v>0.5986921202791331</v>
      </c>
      <c r="EY8" s="2">
        <f t="shared" si="43"/>
        <v>4.7167999999999988E-2</v>
      </c>
      <c r="EZ8" s="2">
        <f t="shared" si="44"/>
        <v>0.37520857024433274</v>
      </c>
      <c r="FA8" s="2">
        <f t="shared" si="45"/>
        <v>0.19238393339578541</v>
      </c>
      <c r="FB8" s="2">
        <v>0.51200630000000003</v>
      </c>
      <c r="FC8" s="2">
        <v>0.44667499999999999</v>
      </c>
      <c r="FD8" s="2">
        <v>0.10565629999999999</v>
      </c>
      <c r="FE8" s="2">
        <v>0.15296879999999999</v>
      </c>
      <c r="FF8" s="2">
        <v>0.29194999999999999</v>
      </c>
      <c r="FG8" s="2">
        <v>0.1081188</v>
      </c>
      <c r="FH8" s="2">
        <v>0.31197390000000003</v>
      </c>
      <c r="FI8" s="2">
        <v>0.53928810000000005</v>
      </c>
      <c r="FJ8" s="2">
        <v>0.65733240000000004</v>
      </c>
      <c r="FK8" s="2">
        <f t="shared" si="46"/>
        <v>0.65130003607336651</v>
      </c>
      <c r="FL8" s="2">
        <f t="shared" si="47"/>
        <v>4.4849999999999987E-2</v>
      </c>
      <c r="FM8" s="2">
        <f t="shared" si="48"/>
        <v>0.4006381884752136</v>
      </c>
      <c r="FN8" s="2">
        <f t="shared" si="49"/>
        <v>0.1873751135331517</v>
      </c>
      <c r="FO8" s="2">
        <v>0.45028180000000001</v>
      </c>
      <c r="FP8" s="2">
        <v>0.3806136</v>
      </c>
      <c r="FQ8" s="2">
        <v>8.8313600000000006E-2</v>
      </c>
      <c r="FR8" s="2">
        <v>0.1235</v>
      </c>
      <c r="FS8" s="2">
        <v>0.26685449999999999</v>
      </c>
      <c r="FT8" s="2">
        <v>8.7845500000000007E-2</v>
      </c>
      <c r="FU8" s="2">
        <v>0.36653049999999998</v>
      </c>
      <c r="FV8" s="2">
        <v>0.56869630000000004</v>
      </c>
      <c r="FW8" s="2">
        <v>0.67171199999999998</v>
      </c>
      <c r="FX8" s="2">
        <f t="shared" si="50"/>
        <v>0.67351405513156459</v>
      </c>
      <c r="FY8" s="2">
        <f t="shared" si="51"/>
        <v>3.5654499999999992E-2</v>
      </c>
      <c r="FZ8" s="2">
        <f t="shared" si="52"/>
        <v>0.38409040570708336</v>
      </c>
      <c r="GA8" s="2">
        <f t="shared" si="53"/>
        <v>0.14870883992330591</v>
      </c>
      <c r="GB8" s="2">
        <v>0.48199999999999998</v>
      </c>
      <c r="GC8" s="2">
        <v>0.41511900000000002</v>
      </c>
      <c r="GD8" s="2">
        <v>8.5619000000000001E-2</v>
      </c>
      <c r="GE8" s="2">
        <v>0.1150143</v>
      </c>
      <c r="GF8" s="2">
        <v>0.27603329999999998</v>
      </c>
      <c r="GG8" s="2">
        <v>9.05667E-2</v>
      </c>
      <c r="GH8" s="2">
        <v>0.410991</v>
      </c>
      <c r="GI8" s="2">
        <v>0.61360820000000005</v>
      </c>
      <c r="GJ8" s="2">
        <v>0.69738869999999997</v>
      </c>
      <c r="GK8" s="2">
        <f t="shared" si="54"/>
        <v>0.68364663889814059</v>
      </c>
      <c r="GL8" s="2">
        <f t="shared" si="55"/>
        <v>2.44476E-2</v>
      </c>
      <c r="GM8" s="2">
        <f t="shared" si="56"/>
        <v>0.4369891255820969</v>
      </c>
      <c r="GN8" s="2">
        <f t="shared" si="57"/>
        <v>0.17514850955667052</v>
      </c>
      <c r="GO8" s="2">
        <v>0.51741820000000005</v>
      </c>
      <c r="GP8" s="2">
        <v>0.45714549999999998</v>
      </c>
      <c r="GQ8" s="2">
        <v>7.1831800000000001E-2</v>
      </c>
      <c r="GR8" s="2">
        <v>0.1187</v>
      </c>
      <c r="GS8" s="2">
        <v>0.26365450000000001</v>
      </c>
      <c r="GT8" s="2">
        <v>8.5309099999999999E-2</v>
      </c>
      <c r="GU8" s="2">
        <v>0.37841920000000001</v>
      </c>
      <c r="GV8" s="2">
        <v>0.62536740000000002</v>
      </c>
      <c r="GW8" s="2">
        <v>0.75454679999999996</v>
      </c>
      <c r="GX8" s="2">
        <f t="shared" si="58"/>
        <v>0.71692305956607572</v>
      </c>
      <c r="GY8" s="2">
        <f t="shared" si="59"/>
        <v>3.3390900000000001E-2</v>
      </c>
      <c r="GZ8" s="2">
        <f t="shared" si="60"/>
        <v>0.47187839703749279</v>
      </c>
      <c r="HA8" s="2">
        <f t="shared" si="61"/>
        <v>0.23774287352555695</v>
      </c>
      <c r="HB8" s="2">
        <v>0.56337649999999995</v>
      </c>
      <c r="HC8" s="2">
        <v>0.47993530000000001</v>
      </c>
      <c r="HD8" s="2">
        <v>6.8258799999999994E-2</v>
      </c>
      <c r="HE8" s="2">
        <v>0.1105588</v>
      </c>
      <c r="HF8" s="2">
        <v>0.28211760000000002</v>
      </c>
      <c r="HG8" s="2">
        <v>8.1799999999999998E-2</v>
      </c>
      <c r="HH8" s="2">
        <v>0.43640499999999999</v>
      </c>
      <c r="HI8" s="2">
        <v>0.67119740000000006</v>
      </c>
      <c r="HJ8" s="2">
        <v>0.78318779999999999</v>
      </c>
      <c r="HK8" s="2">
        <f t="shared" si="62"/>
        <v>0.74642597800756849</v>
      </c>
      <c r="HL8" s="2">
        <f t="shared" si="63"/>
        <v>2.8758800000000001E-2</v>
      </c>
      <c r="HM8" s="2">
        <f t="shared" si="64"/>
        <v>0.50808596763613856</v>
      </c>
      <c r="HN8" s="2">
        <f t="shared" si="65"/>
        <v>0.23511419370772807</v>
      </c>
      <c r="HO8" s="2">
        <v>0.64112999999999998</v>
      </c>
      <c r="HP8" s="2">
        <v>0.54134000000000004</v>
      </c>
      <c r="HQ8" s="2">
        <v>5.2540000000000003E-2</v>
      </c>
      <c r="HR8" s="2">
        <v>0.10309</v>
      </c>
      <c r="HS8" s="2">
        <v>0.27182499999999998</v>
      </c>
      <c r="HT8" s="2">
        <v>7.9689999999999997E-2</v>
      </c>
      <c r="HU8" s="2">
        <v>0.4498684</v>
      </c>
      <c r="HV8" s="2">
        <v>0.72239419999999999</v>
      </c>
      <c r="HW8" s="2">
        <v>0.84821760000000002</v>
      </c>
      <c r="HX8" s="2">
        <f t="shared" si="66"/>
        <v>0.7788907078049998</v>
      </c>
      <c r="HY8" s="2">
        <f t="shared" si="67"/>
        <v>2.3400000000000004E-2</v>
      </c>
      <c r="HZ8" s="2">
        <f t="shared" si="68"/>
        <v>0.57441258967346198</v>
      </c>
      <c r="IA8" s="2">
        <f t="shared" si="69"/>
        <v>0.30786115986947571</v>
      </c>
      <c r="IB8" s="2">
        <v>0.60666319999999996</v>
      </c>
      <c r="IC8" s="2">
        <v>0.52349469999999998</v>
      </c>
      <c r="ID8" s="2">
        <v>4.5173699999999997E-2</v>
      </c>
      <c r="IE8" s="2">
        <v>9.8463200000000001E-2</v>
      </c>
      <c r="IF8" s="2">
        <v>0.22961580000000001</v>
      </c>
      <c r="IG8" s="2">
        <v>6.6263199999999994E-2</v>
      </c>
      <c r="IH8" s="2">
        <v>0.39935730000000003</v>
      </c>
      <c r="II8" s="2">
        <v>0.71994279999999999</v>
      </c>
      <c r="IJ8" s="2">
        <v>0.86096810000000001</v>
      </c>
      <c r="IK8" s="2">
        <f t="shared" si="70"/>
        <v>0.80305959165816654</v>
      </c>
      <c r="IL8" s="2">
        <f t="shared" si="71"/>
        <v>3.2200000000000006E-2</v>
      </c>
      <c r="IM8" s="2">
        <f t="shared" si="72"/>
        <v>0.56824525233968237</v>
      </c>
      <c r="IN8" s="2">
        <f t="shared" si="73"/>
        <v>0.35177931235912546</v>
      </c>
      <c r="IO8" s="2">
        <v>0.4693524</v>
      </c>
      <c r="IP8" s="2">
        <v>0.39801900000000001</v>
      </c>
      <c r="IQ8" s="2">
        <v>4.0442899999999997E-2</v>
      </c>
      <c r="IR8" s="2">
        <v>6.9976200000000002E-2</v>
      </c>
      <c r="IS8" s="2">
        <v>0.21748100000000001</v>
      </c>
      <c r="IT8" s="2">
        <v>6.5138100000000004E-2</v>
      </c>
      <c r="IU8" s="2">
        <v>0.50911360000000005</v>
      </c>
      <c r="IV8" s="2">
        <v>0.73279190000000005</v>
      </c>
    </row>
    <row r="9" spans="1:256" x14ac:dyDescent="0.2">
      <c r="A9" s="2">
        <v>8</v>
      </c>
      <c r="B9" s="2">
        <v>2</v>
      </c>
      <c r="C9" s="2" t="s">
        <v>256</v>
      </c>
      <c r="D9" s="2">
        <v>1</v>
      </c>
      <c r="E9" s="2">
        <v>1</v>
      </c>
      <c r="F9" s="2">
        <v>-9999</v>
      </c>
      <c r="G9" s="2">
        <v>-9999</v>
      </c>
      <c r="H9" s="2">
        <v>408069.5</v>
      </c>
      <c r="I9" s="2">
        <v>3660234.74</v>
      </c>
      <c r="J9" s="2">
        <v>0</v>
      </c>
      <c r="K9" s="2">
        <f t="shared" si="5"/>
        <v>0</v>
      </c>
      <c r="L9" s="2">
        <f t="shared" si="75"/>
        <v>0</v>
      </c>
      <c r="M9" s="2">
        <v>61.12</v>
      </c>
      <c r="N9" s="2">
        <v>29.439999999999998</v>
      </c>
      <c r="O9" s="2">
        <v>9.4399999999999977</v>
      </c>
      <c r="P9" s="2">
        <v>77.84</v>
      </c>
      <c r="Q9" s="2">
        <v>6</v>
      </c>
      <c r="R9" s="2">
        <v>16.16</v>
      </c>
      <c r="S9" s="2">
        <v>71.84</v>
      </c>
      <c r="T9" s="2">
        <v>12.719999999999999</v>
      </c>
      <c r="U9" s="2">
        <v>15.439999999999998</v>
      </c>
      <c r="V9" s="2">
        <v>-9999</v>
      </c>
      <c r="W9" s="2">
        <v>-9999</v>
      </c>
      <c r="X9" s="2">
        <v>-9999</v>
      </c>
      <c r="Y9" s="2">
        <v>-9999</v>
      </c>
      <c r="Z9" s="2">
        <v>-9999</v>
      </c>
      <c r="AA9" s="2">
        <v>-9999</v>
      </c>
      <c r="AB9" s="2">
        <v>-9999</v>
      </c>
      <c r="AC9" s="2">
        <v>-9999</v>
      </c>
      <c r="AD9" s="2">
        <v>-9999</v>
      </c>
      <c r="AE9" s="2">
        <v>-9999</v>
      </c>
      <c r="AF9" s="2">
        <v>-9999</v>
      </c>
      <c r="AG9" s="2">
        <v>-9999</v>
      </c>
      <c r="AH9" s="2">
        <v>-9999</v>
      </c>
      <c r="AI9" s="2">
        <v>-9999</v>
      </c>
      <c r="AJ9" s="2">
        <v>5.4875192709275364E-2</v>
      </c>
      <c r="AK9" s="2">
        <v>0.62263198460956626</v>
      </c>
      <c r="AL9" s="2">
        <v>2.0441001000000001</v>
      </c>
      <c r="AM9" s="2">
        <v>0.61637647499999992</v>
      </c>
      <c r="AN9" s="2">
        <v>0.123513915</v>
      </c>
      <c r="AO9" s="2">
        <v>0.28356808500000003</v>
      </c>
      <c r="AP9" s="2">
        <v>0.18549788</v>
      </c>
      <c r="AQ9" s="2">
        <v>0.80165169999999997</v>
      </c>
      <c r="AR9" s="2">
        <v>0.63806699999999994</v>
      </c>
      <c r="AS9" s="2">
        <f t="shared" si="6"/>
        <v>5.8150088100000001</v>
      </c>
      <c r="AT9" s="2">
        <f t="shared" si="0"/>
        <v>6.94928115</v>
      </c>
      <c r="AU9" s="2">
        <f t="shared" si="7"/>
        <v>7.69127267</v>
      </c>
      <c r="AV9" s="2">
        <f t="shared" si="8"/>
        <v>0.74199152000000002</v>
      </c>
      <c r="AW9" s="2">
        <f t="shared" si="9"/>
        <v>3.2066067999999999</v>
      </c>
      <c r="AX9" s="2">
        <f t="shared" si="10"/>
        <v>2.5522679999999998</v>
      </c>
      <c r="AY9" s="2">
        <v>19</v>
      </c>
      <c r="AZ9" s="2">
        <v>161.5</v>
      </c>
      <c r="BA9" s="2">
        <v>110.4</v>
      </c>
      <c r="BB9" s="2">
        <f t="shared" si="11"/>
        <v>1583.3333333333333</v>
      </c>
      <c r="BC9" s="2">
        <f t="shared" si="12"/>
        <v>1082.3529411764705</v>
      </c>
      <c r="BD9" s="2">
        <f t="shared" si="13"/>
        <v>2665.6862745098038</v>
      </c>
      <c r="BE9" s="2">
        <v>3.4745385371655106</v>
      </c>
      <c r="BF9" s="2">
        <f t="shared" si="1"/>
        <v>55.013526838453913</v>
      </c>
      <c r="BG9" s="2">
        <v>1.3541103096889244</v>
      </c>
      <c r="BH9" s="2">
        <f t="shared" si="14"/>
        <v>14.656252763691885</v>
      </c>
      <c r="BI9" s="2">
        <f t="shared" si="2"/>
        <v>69.669779602145795</v>
      </c>
      <c r="BJ9" s="2">
        <v>11</v>
      </c>
      <c r="BK9" s="2">
        <v>171.4</v>
      </c>
      <c r="BL9" s="2">
        <v>184.5</v>
      </c>
      <c r="BM9" s="2">
        <v>50</v>
      </c>
      <c r="BN9" s="2">
        <v>127.5</v>
      </c>
      <c r="BO9" s="2">
        <v>144.30000000000001</v>
      </c>
      <c r="BP9" s="2">
        <v>92.1</v>
      </c>
      <c r="BQ9" s="2">
        <f t="shared" si="15"/>
        <v>52.200000000000017</v>
      </c>
      <c r="BR9" s="2">
        <f t="shared" si="74"/>
        <v>511.7647058823531</v>
      </c>
      <c r="BS9" s="2">
        <f t="shared" si="16"/>
        <v>1680.3921568627452</v>
      </c>
      <c r="BT9" s="2">
        <f t="shared" si="17"/>
        <v>1808.8235294117646</v>
      </c>
      <c r="BU9" s="2">
        <f t="shared" si="18"/>
        <v>1250</v>
      </c>
      <c r="BV9" s="2">
        <f t="shared" si="19"/>
        <v>1414.7058823529412</v>
      </c>
      <c r="BW9" s="2">
        <f t="shared" si="20"/>
        <v>6153.9215686274511</v>
      </c>
      <c r="BX9" s="2">
        <f t="shared" si="21"/>
        <v>902.94117647058829</v>
      </c>
      <c r="BY9" s="2">
        <v>2.8441878377088305</v>
      </c>
      <c r="BZ9" s="2">
        <f t="shared" si="22"/>
        <v>47.793509351303292</v>
      </c>
      <c r="CA9" s="2">
        <v>0.67729075049850462</v>
      </c>
      <c r="CB9" s="2">
        <f t="shared" si="23"/>
        <v>12.250994457546479</v>
      </c>
      <c r="CC9" s="2">
        <v>1.7687036745740061</v>
      </c>
      <c r="CD9" s="2">
        <f t="shared" si="24"/>
        <v>22.108795932175074</v>
      </c>
      <c r="CE9" s="2">
        <v>3.5586267368004747</v>
      </c>
      <c r="CF9" s="2">
        <f t="shared" si="25"/>
        <v>32.132306123463117</v>
      </c>
      <c r="CG9" s="2">
        <f t="shared" si="26"/>
        <v>114.28560586448796</v>
      </c>
      <c r="CH9" s="2">
        <f t="shared" si="27"/>
        <v>102.04071952186425</v>
      </c>
      <c r="CI9" s="2">
        <f t="shared" si="28"/>
        <v>6153.9215686274511</v>
      </c>
      <c r="CJ9" s="2">
        <v>5.98</v>
      </c>
      <c r="CK9" s="2">
        <f t="shared" si="29"/>
        <v>5980</v>
      </c>
      <c r="CL9" s="2">
        <f t="shared" si="30"/>
        <v>4314.0141101652807</v>
      </c>
      <c r="CM9" s="2">
        <v>2.0700000000000003</v>
      </c>
      <c r="CN9" s="2">
        <v>34.61538461538462</v>
      </c>
      <c r="CO9" s="2">
        <f t="shared" si="3"/>
        <v>1493.3125765956743</v>
      </c>
      <c r="CP9" s="2">
        <v>3.16</v>
      </c>
      <c r="CQ9" s="2">
        <v>52.842809364548494</v>
      </c>
      <c r="CR9" s="2">
        <f t="shared" si="4"/>
        <v>2279.6462521943627</v>
      </c>
      <c r="CS9" s="2">
        <v>-9999</v>
      </c>
      <c r="CT9" s="2">
        <f t="shared" si="31"/>
        <v>-227941.82875691433</v>
      </c>
      <c r="CU9" s="2">
        <v>61</v>
      </c>
      <c r="CV9" s="2">
        <v>73</v>
      </c>
      <c r="CW9" s="2">
        <v>-9999</v>
      </c>
      <c r="CX9" s="2">
        <v>-9999</v>
      </c>
      <c r="CY9" s="2">
        <v>74</v>
      </c>
      <c r="CZ9" s="2">
        <v>87</v>
      </c>
      <c r="DA9" s="2">
        <v>39.89</v>
      </c>
      <c r="DB9" s="2">
        <v>39.26</v>
      </c>
      <c r="DC9" s="2">
        <v>41.91</v>
      </c>
      <c r="DD9" s="2">
        <v>0.4052</v>
      </c>
      <c r="DE9" s="2">
        <v>0.72835240000000001</v>
      </c>
      <c r="DF9" s="2">
        <v>0.67168570000000005</v>
      </c>
      <c r="DG9" s="2">
        <v>0.45324759999999997</v>
      </c>
      <c r="DH9" s="2">
        <v>0.45975709999999997</v>
      </c>
      <c r="DI9" s="2">
        <v>0.62327619999999995</v>
      </c>
      <c r="DJ9" s="2">
        <v>0.1511739</v>
      </c>
      <c r="DK9" s="2">
        <v>0.22582849999999999</v>
      </c>
      <c r="DL9" s="2">
        <v>0.23209080000000001</v>
      </c>
      <c r="DM9" s="2">
        <f t="shared" si="32"/>
        <v>0.24539557564224551</v>
      </c>
      <c r="DN9" s="2">
        <f t="shared" si="33"/>
        <v>0.23866517545218485</v>
      </c>
      <c r="DO9" s="2">
        <v>0.78736930000000005</v>
      </c>
      <c r="DP9" s="2">
        <v>0.70021440000000001</v>
      </c>
      <c r="DQ9" s="2">
        <v>0.42306250000000001</v>
      </c>
      <c r="DR9" s="2">
        <v>0.43094290000000002</v>
      </c>
      <c r="DS9" s="2">
        <v>0.57079999999999997</v>
      </c>
      <c r="DT9" s="2">
        <v>0.29299380000000003</v>
      </c>
      <c r="DU9" s="2">
        <v>0.1389271</v>
      </c>
      <c r="DV9" s="2">
        <v>0.29229100000000002</v>
      </c>
      <c r="DW9" s="2">
        <v>0.30130750000000001</v>
      </c>
      <c r="DX9" s="2">
        <f t="shared" si="34"/>
        <v>0.45760124535908347</v>
      </c>
      <c r="DY9" s="2">
        <f t="shared" si="35"/>
        <v>0.13794909999999999</v>
      </c>
      <c r="DZ9" s="2">
        <f t="shared" si="36"/>
        <v>0.24762004866115611</v>
      </c>
      <c r="EA9" s="2">
        <f t="shared" si="37"/>
        <v>0.10961040181265611</v>
      </c>
      <c r="EB9" s="2">
        <v>0.68235710000000005</v>
      </c>
      <c r="EC9" s="2">
        <v>0.609981</v>
      </c>
      <c r="ED9" s="2">
        <v>0.2844238</v>
      </c>
      <c r="EE9" s="2">
        <v>0.29771429999999999</v>
      </c>
      <c r="EF9" s="2">
        <v>0.47717619999999999</v>
      </c>
      <c r="EG9" s="2">
        <v>0.2171333</v>
      </c>
      <c r="EH9" s="2">
        <v>0.2312767</v>
      </c>
      <c r="EI9" s="2">
        <v>0.39063500000000001</v>
      </c>
      <c r="EJ9" s="2">
        <v>0.41023419999999999</v>
      </c>
      <c r="EK9" s="2">
        <f t="shared" si="38"/>
        <v>0.51720818810295255</v>
      </c>
      <c r="EL9" s="2">
        <f t="shared" si="39"/>
        <v>8.0580999999999986E-2</v>
      </c>
      <c r="EM9" s="2">
        <f t="shared" si="40"/>
        <v>0.33274249761294228</v>
      </c>
      <c r="EN9" s="2">
        <f t="shared" si="41"/>
        <v>0.12551195306929899</v>
      </c>
      <c r="EO9" s="2">
        <v>0.41588799999999998</v>
      </c>
      <c r="EP9" s="2">
        <v>0.37587599999999999</v>
      </c>
      <c r="EQ9" s="2">
        <v>0.16755200000000001</v>
      </c>
      <c r="ER9" s="2">
        <v>0.18012</v>
      </c>
      <c r="ES9" s="2">
        <v>0.27084000000000003</v>
      </c>
      <c r="ET9" s="2">
        <v>0.12933600000000001</v>
      </c>
      <c r="EU9" s="2">
        <v>0.20115710000000001</v>
      </c>
      <c r="EV9" s="2">
        <v>0.39450039999999997</v>
      </c>
      <c r="EW9" s="2">
        <v>0.42418909999999999</v>
      </c>
      <c r="EX9" s="2">
        <f t="shared" si="42"/>
        <v>0.52556747318533303</v>
      </c>
      <c r="EY9" s="2">
        <f t="shared" si="43"/>
        <v>5.0783999999999996E-2</v>
      </c>
      <c r="EZ9" s="2">
        <f t="shared" si="44"/>
        <v>0.2780635532710351</v>
      </c>
      <c r="FA9" s="2">
        <f t="shared" si="45"/>
        <v>0.13739583296997682</v>
      </c>
      <c r="FB9" s="2">
        <v>0.424925</v>
      </c>
      <c r="FC9" s="2">
        <v>0.37011880000000003</v>
      </c>
      <c r="FD9" s="2">
        <v>0.1127813</v>
      </c>
      <c r="FE9" s="2">
        <v>0.14432500000000001</v>
      </c>
      <c r="FF9" s="2">
        <v>0.24717500000000001</v>
      </c>
      <c r="FG9" s="2">
        <v>9.8618800000000006E-2</v>
      </c>
      <c r="FH9" s="2">
        <v>0.26214759999999998</v>
      </c>
      <c r="FI9" s="2">
        <v>0.49199229999999999</v>
      </c>
      <c r="FJ9" s="2">
        <v>0.57952400000000004</v>
      </c>
      <c r="FK9" s="2">
        <f t="shared" si="46"/>
        <v>0.62326437635208365</v>
      </c>
      <c r="FL9" s="2">
        <f t="shared" si="47"/>
        <v>4.5706200000000002E-2</v>
      </c>
      <c r="FM9" s="2">
        <f t="shared" si="48"/>
        <v>0.33386837200838532</v>
      </c>
      <c r="FN9" s="2">
        <f t="shared" si="49"/>
        <v>0.16505569081292676</v>
      </c>
      <c r="FO9" s="2">
        <v>0.36899579999999998</v>
      </c>
      <c r="FP9" s="2">
        <v>0.30785420000000002</v>
      </c>
      <c r="FQ9" s="2">
        <v>0.1508333</v>
      </c>
      <c r="FR9" s="2">
        <v>0.1178833</v>
      </c>
      <c r="FS9" s="2">
        <v>0.28002919999999998</v>
      </c>
      <c r="FT9" s="2">
        <v>0.10098749999999999</v>
      </c>
      <c r="FU9" s="2">
        <v>0.36601460000000002</v>
      </c>
      <c r="FV9" s="2">
        <v>0.51477620000000002</v>
      </c>
      <c r="FW9" s="2">
        <v>0.48117989999999999</v>
      </c>
      <c r="FX9" s="2">
        <f t="shared" si="50"/>
        <v>0.57025068763081577</v>
      </c>
      <c r="FY9" s="2">
        <f t="shared" si="51"/>
        <v>1.6895800000000002E-2</v>
      </c>
      <c r="FZ9" s="2">
        <f t="shared" si="52"/>
        <v>0.30781549845393541</v>
      </c>
      <c r="GA9" s="2">
        <f t="shared" si="53"/>
        <v>3.8365784421381985E-2</v>
      </c>
      <c r="GB9" s="2">
        <v>0.42521900000000001</v>
      </c>
      <c r="GC9" s="2">
        <v>0.3607476</v>
      </c>
      <c r="GD9" s="2">
        <v>9.1228600000000007E-2</v>
      </c>
      <c r="GE9" s="2">
        <v>0.1133571</v>
      </c>
      <c r="GF9" s="2">
        <v>0.2477857</v>
      </c>
      <c r="GG9" s="2">
        <v>8.5061899999999996E-2</v>
      </c>
      <c r="GH9" s="2">
        <v>0.37151810000000002</v>
      </c>
      <c r="GI9" s="2">
        <v>0.57825249999999995</v>
      </c>
      <c r="GJ9" s="2">
        <v>0.64589039999999998</v>
      </c>
      <c r="GK9" s="2">
        <f t="shared" si="54"/>
        <v>0.66660754890100715</v>
      </c>
      <c r="GL9" s="2">
        <f t="shared" si="55"/>
        <v>2.8295200000000006E-2</v>
      </c>
      <c r="GM9" s="2">
        <f t="shared" si="56"/>
        <v>0.38095057954242495</v>
      </c>
      <c r="GN9" s="2">
        <f t="shared" si="57"/>
        <v>0.15285318898403866</v>
      </c>
      <c r="GO9" s="2">
        <v>0.44006820000000002</v>
      </c>
      <c r="GP9" s="2">
        <v>0.39040000000000002</v>
      </c>
      <c r="GQ9" s="2">
        <v>7.7781799999999998E-2</v>
      </c>
      <c r="GR9" s="2">
        <v>0.1162955</v>
      </c>
      <c r="GS9" s="2">
        <v>0.23154089999999999</v>
      </c>
      <c r="GT9" s="2">
        <v>7.9859100000000002E-2</v>
      </c>
      <c r="GU9" s="2">
        <v>0.33043050000000002</v>
      </c>
      <c r="GV9" s="2">
        <v>0.5810959</v>
      </c>
      <c r="GW9" s="2">
        <v>0.69875770000000004</v>
      </c>
      <c r="GX9" s="2">
        <f t="shared" si="58"/>
        <v>0.69280666739369146</v>
      </c>
      <c r="GY9" s="2">
        <f t="shared" si="59"/>
        <v>3.6436399999999994E-2</v>
      </c>
      <c r="GZ9" s="2">
        <f t="shared" si="60"/>
        <v>0.40842215943152627</v>
      </c>
      <c r="HA9" s="2">
        <f t="shared" si="61"/>
        <v>0.21238966330579451</v>
      </c>
      <c r="HB9" s="2">
        <v>0.52142500000000003</v>
      </c>
      <c r="HC9" s="2">
        <v>0.44240629999999997</v>
      </c>
      <c r="HD9" s="2">
        <v>6.9250000000000006E-2</v>
      </c>
      <c r="HE9" s="2">
        <v>0.10416250000000001</v>
      </c>
      <c r="HF9" s="2">
        <v>0.26074999999999998</v>
      </c>
      <c r="HG9" s="2">
        <v>7.42313E-2</v>
      </c>
      <c r="HH9" s="2">
        <v>0.4287704</v>
      </c>
      <c r="HI9" s="2">
        <v>0.66648189999999996</v>
      </c>
      <c r="HJ9" s="2">
        <v>0.765038</v>
      </c>
      <c r="HK9" s="2">
        <f t="shared" si="62"/>
        <v>0.75075794547963315</v>
      </c>
      <c r="HL9" s="2">
        <f t="shared" si="63"/>
        <v>2.9931200000000005E-2</v>
      </c>
      <c r="HM9" s="2">
        <f t="shared" si="64"/>
        <v>0.48478962873726028</v>
      </c>
      <c r="HN9" s="2">
        <f t="shared" si="65"/>
        <v>0.22647468994676753</v>
      </c>
      <c r="HO9" s="2">
        <v>0.58342859999999996</v>
      </c>
      <c r="HP9" s="2">
        <v>0.48849999999999999</v>
      </c>
      <c r="HQ9" s="2">
        <v>5.8452400000000002E-2</v>
      </c>
      <c r="HR9" s="2">
        <v>0.1036286</v>
      </c>
      <c r="HS9" s="2">
        <v>0.24854290000000001</v>
      </c>
      <c r="HT9" s="2">
        <v>7.7980999999999995E-2</v>
      </c>
      <c r="HU9" s="2">
        <v>0.41038819999999998</v>
      </c>
      <c r="HV9" s="2">
        <v>0.69713139999999996</v>
      </c>
      <c r="HW9" s="2">
        <v>0.81676309999999996</v>
      </c>
      <c r="HX9" s="2">
        <f t="shared" si="66"/>
        <v>0.76419755624956165</v>
      </c>
      <c r="HY9" s="2">
        <f t="shared" si="67"/>
        <v>2.5647600000000007E-2</v>
      </c>
      <c r="HZ9" s="2">
        <f t="shared" si="68"/>
        <v>0.52860725376114126</v>
      </c>
      <c r="IA9" s="2">
        <f t="shared" si="69"/>
        <v>0.29096456557812178</v>
      </c>
      <c r="IB9" s="2">
        <v>0.53711900000000001</v>
      </c>
      <c r="IC9" s="2">
        <v>0.4671476</v>
      </c>
      <c r="ID9" s="2">
        <v>4.8857100000000001E-2</v>
      </c>
      <c r="IE9" s="2">
        <v>9.5161899999999994E-2</v>
      </c>
      <c r="IF9" s="2">
        <v>0.20335710000000001</v>
      </c>
      <c r="IG9" s="2">
        <v>6.0952399999999997E-2</v>
      </c>
      <c r="IH9" s="2">
        <v>0.36059140000000001</v>
      </c>
      <c r="II9" s="2">
        <v>0.69787540000000003</v>
      </c>
      <c r="IJ9" s="2">
        <v>0.83219460000000001</v>
      </c>
      <c r="IK9" s="2">
        <f t="shared" si="70"/>
        <v>0.79617015627231125</v>
      </c>
      <c r="IL9" s="2">
        <f t="shared" si="71"/>
        <v>3.4209499999999997E-2</v>
      </c>
      <c r="IM9" s="2">
        <f t="shared" si="72"/>
        <v>0.5252504566701135</v>
      </c>
      <c r="IN9" s="2">
        <f t="shared" si="73"/>
        <v>0.33804712616702864</v>
      </c>
      <c r="IO9" s="2">
        <v>0.40978569999999997</v>
      </c>
      <c r="IP9" s="2">
        <v>0.33987139999999999</v>
      </c>
      <c r="IQ9" s="2">
        <v>4.5823799999999998E-2</v>
      </c>
      <c r="IR9" s="2">
        <v>7.1371400000000002E-2</v>
      </c>
      <c r="IS9" s="2">
        <v>0.19512379999999999</v>
      </c>
      <c r="IT9" s="2">
        <v>6.6004800000000002E-2</v>
      </c>
      <c r="IU9" s="2">
        <v>0.46138309999999999</v>
      </c>
      <c r="IV9" s="2">
        <v>0.69502949999999997</v>
      </c>
    </row>
    <row r="10" spans="1:256" x14ac:dyDescent="0.2">
      <c r="A10" s="2">
        <v>9</v>
      </c>
      <c r="B10" s="2">
        <v>3</v>
      </c>
      <c r="C10" s="2" t="s">
        <v>257</v>
      </c>
      <c r="D10" s="2">
        <v>3</v>
      </c>
      <c r="E10" s="2">
        <v>1</v>
      </c>
      <c r="F10" s="2">
        <v>-9999</v>
      </c>
      <c r="G10" s="2">
        <v>-9999</v>
      </c>
      <c r="H10" s="2">
        <v>408069.5</v>
      </c>
      <c r="I10" s="2">
        <v>3660244.9</v>
      </c>
      <c r="J10" s="2">
        <f>132.3*1.12</f>
        <v>148.17600000000002</v>
      </c>
      <c r="K10" s="2">
        <f t="shared" si="5"/>
        <v>74.088000000000008</v>
      </c>
      <c r="L10" s="2">
        <f t="shared" si="75"/>
        <v>74.088000000000008</v>
      </c>
      <c r="M10" s="2">
        <v>63.839999999999996</v>
      </c>
      <c r="N10" s="2">
        <v>10</v>
      </c>
      <c r="O10" s="2">
        <v>26.160000000000004</v>
      </c>
      <c r="P10" s="2">
        <v>73.84</v>
      </c>
      <c r="Q10" s="2">
        <v>4</v>
      </c>
      <c r="R10" s="2">
        <v>22.16</v>
      </c>
      <c r="S10" s="2">
        <v>63.840000000000011</v>
      </c>
      <c r="T10" s="2">
        <v>16.719999999999985</v>
      </c>
      <c r="U10" s="2">
        <v>19.440000000000001</v>
      </c>
      <c r="V10" s="2">
        <v>8.4</v>
      </c>
      <c r="W10" s="2">
        <v>0.47</v>
      </c>
      <c r="X10" s="2">
        <v>364</v>
      </c>
      <c r="Y10" s="2">
        <v>0.63</v>
      </c>
      <c r="Z10" s="2">
        <v>4310</v>
      </c>
      <c r="AA10" s="2">
        <v>280</v>
      </c>
      <c r="AB10" s="2">
        <v>265</v>
      </c>
      <c r="AC10" s="2">
        <v>26</v>
      </c>
      <c r="AD10" s="2">
        <v>0</v>
      </c>
      <c r="AE10" s="2">
        <v>4</v>
      </c>
      <c r="AF10" s="2">
        <v>83</v>
      </c>
      <c r="AG10" s="2">
        <v>9</v>
      </c>
      <c r="AH10" s="2">
        <v>4</v>
      </c>
      <c r="AI10" s="2">
        <v>39</v>
      </c>
      <c r="AJ10" s="2">
        <v>6.5257361655773408E-2</v>
      </c>
      <c r="AK10" s="2">
        <v>0.71292224407575</v>
      </c>
      <c r="AL10" s="2">
        <v>4.0527977999999996</v>
      </c>
      <c r="AM10" s="2">
        <v>2.3095498500000002</v>
      </c>
      <c r="AN10" s="2">
        <v>-4.6262985000000013E-2</v>
      </c>
      <c r="AO10" s="2">
        <v>0.21555541500000003</v>
      </c>
      <c r="AP10" s="2">
        <v>0.31405408999999995</v>
      </c>
      <c r="AQ10" s="2">
        <v>0.31535303999999997</v>
      </c>
      <c r="AR10" s="2">
        <v>0.122312885</v>
      </c>
      <c r="AS10" s="2">
        <f t="shared" si="6"/>
        <v>12.539643360000001</v>
      </c>
      <c r="AT10" s="2">
        <f t="shared" si="0"/>
        <v>13.401865020000001</v>
      </c>
      <c r="AU10" s="2">
        <f t="shared" si="7"/>
        <v>14.65808138</v>
      </c>
      <c r="AV10" s="2">
        <f t="shared" si="8"/>
        <v>1.2562163599999998</v>
      </c>
      <c r="AW10" s="2">
        <f t="shared" si="9"/>
        <v>1.2614121599999999</v>
      </c>
      <c r="AX10" s="2">
        <f t="shared" si="10"/>
        <v>0.48925153999999998</v>
      </c>
      <c r="AY10" s="2">
        <v>16</v>
      </c>
      <c r="AZ10" s="2">
        <v>124.3</v>
      </c>
      <c r="BA10" s="2">
        <v>77</v>
      </c>
      <c r="BB10" s="2">
        <f t="shared" si="11"/>
        <v>1218.6274509803923</v>
      </c>
      <c r="BC10" s="2">
        <f t="shared" si="12"/>
        <v>754.9019607843137</v>
      </c>
      <c r="BD10" s="2">
        <f t="shared" si="13"/>
        <v>1973.5294117647059</v>
      </c>
      <c r="BE10" s="2">
        <v>3.59328855579782</v>
      </c>
      <c r="BF10" s="2">
        <f t="shared" si="1"/>
        <v>43.788800733889126</v>
      </c>
      <c r="BG10" s="2">
        <v>1.6564206357056694</v>
      </c>
      <c r="BH10" s="2">
        <f t="shared" si="14"/>
        <v>12.504351857778092</v>
      </c>
      <c r="BI10" s="2">
        <f t="shared" si="2"/>
        <v>56.293152591667216</v>
      </c>
      <c r="BJ10" s="2">
        <v>11</v>
      </c>
      <c r="BK10" s="2">
        <v>251</v>
      </c>
      <c r="BL10" s="2">
        <v>257.60000000000002</v>
      </c>
      <c r="BM10" s="2">
        <v>61</v>
      </c>
      <c r="BN10" s="2">
        <v>162</v>
      </c>
      <c r="BO10" s="2">
        <v>207.4</v>
      </c>
      <c r="BP10" s="2">
        <v>135.6</v>
      </c>
      <c r="BQ10" s="2">
        <f t="shared" si="15"/>
        <v>71.800000000000011</v>
      </c>
      <c r="BR10" s="2">
        <f t="shared" si="74"/>
        <v>703.92156862745105</v>
      </c>
      <c r="BS10" s="2">
        <f t="shared" si="16"/>
        <v>2460.7843137254904</v>
      </c>
      <c r="BT10" s="2">
        <f t="shared" si="17"/>
        <v>2525.4901960784314</v>
      </c>
      <c r="BU10" s="2">
        <f t="shared" si="18"/>
        <v>1588.2352941176471</v>
      </c>
      <c r="BV10" s="2">
        <f t="shared" si="19"/>
        <v>2033.3333333333333</v>
      </c>
      <c r="BW10" s="2">
        <f t="shared" si="20"/>
        <v>8607.8431372549021</v>
      </c>
      <c r="BX10" s="2">
        <f t="shared" si="21"/>
        <v>1329.4117647058824</v>
      </c>
      <c r="BY10" s="2">
        <v>3.2119129588987216</v>
      </c>
      <c r="BZ10" s="2">
        <f t="shared" si="22"/>
        <v>79.038250263096003</v>
      </c>
      <c r="CA10" s="2">
        <v>0.9578756223218734</v>
      </c>
      <c r="CB10" s="2">
        <f t="shared" si="23"/>
        <v>24.191054932364175</v>
      </c>
      <c r="CC10" s="2">
        <v>2.38101715326051</v>
      </c>
      <c r="CD10" s="2">
        <f t="shared" si="24"/>
        <v>37.816154787078688</v>
      </c>
      <c r="CE10" s="2">
        <v>4.0806509889064975</v>
      </c>
      <c r="CF10" s="2">
        <f t="shared" si="25"/>
        <v>54.248654323109911</v>
      </c>
      <c r="CG10" s="2">
        <f t="shared" si="26"/>
        <v>195.29411430564878</v>
      </c>
      <c r="CH10" s="2">
        <f t="shared" si="27"/>
        <v>174.36974491575782</v>
      </c>
      <c r="CI10" s="2">
        <f t="shared" si="28"/>
        <v>8607.8431372549021</v>
      </c>
      <c r="CJ10" s="2">
        <v>6.92</v>
      </c>
      <c r="CK10" s="2">
        <f t="shared" si="29"/>
        <v>6920</v>
      </c>
      <c r="CL10" s="2">
        <f t="shared" si="30"/>
        <v>4992.1367294889205</v>
      </c>
      <c r="CM10" s="2">
        <v>2.2599999999999998</v>
      </c>
      <c r="CN10" s="2">
        <v>32.658959537572251</v>
      </c>
      <c r="CO10" s="2">
        <f t="shared" si="3"/>
        <v>1630.3799145440694</v>
      </c>
      <c r="CP10" s="2">
        <v>3.6700000000000004</v>
      </c>
      <c r="CQ10" s="2">
        <v>53.034682080924867</v>
      </c>
      <c r="CR10" s="2">
        <f t="shared" si="4"/>
        <v>2647.5638435295295</v>
      </c>
      <c r="CS10" s="2">
        <v>-9999</v>
      </c>
      <c r="CT10" s="2">
        <f t="shared" si="31"/>
        <v>-264729.90871451766</v>
      </c>
      <c r="CU10" s="2">
        <v>69</v>
      </c>
      <c r="CV10" s="2">
        <v>77</v>
      </c>
      <c r="CW10" s="2">
        <v>-9999</v>
      </c>
      <c r="CX10" s="2">
        <v>-9999</v>
      </c>
      <c r="CY10" s="2">
        <v>84</v>
      </c>
      <c r="CZ10" s="2">
        <v>99</v>
      </c>
      <c r="DA10" s="2">
        <v>39.33</v>
      </c>
      <c r="DB10" s="2">
        <v>39.18</v>
      </c>
      <c r="DC10" s="2">
        <v>42.06</v>
      </c>
      <c r="DD10" s="2">
        <v>0.40360000000000001</v>
      </c>
      <c r="DE10" s="2">
        <v>0.63478239999999997</v>
      </c>
      <c r="DF10" s="2">
        <v>0.58023530000000001</v>
      </c>
      <c r="DG10" s="2">
        <v>0.39326470000000002</v>
      </c>
      <c r="DH10" s="2">
        <v>0.41387059999999998</v>
      </c>
      <c r="DI10" s="2">
        <v>0.57146470000000005</v>
      </c>
      <c r="DJ10" s="2">
        <v>0.1597092</v>
      </c>
      <c r="DK10" s="2">
        <v>0.2105872</v>
      </c>
      <c r="DL10" s="2">
        <v>0.2349057</v>
      </c>
      <c r="DM10" s="2">
        <f t="shared" si="32"/>
        <v>0.23708467494228411</v>
      </c>
      <c r="DN10" s="2">
        <f t="shared" si="33"/>
        <v>0.21397156109212329</v>
      </c>
      <c r="DO10" s="2">
        <v>0.77840489999999996</v>
      </c>
      <c r="DP10" s="2">
        <v>0.69233469999999997</v>
      </c>
      <c r="DQ10" s="2">
        <v>0.38262269999999998</v>
      </c>
      <c r="DR10" s="2">
        <v>0.4272705</v>
      </c>
      <c r="DS10" s="2">
        <v>0.56129090000000004</v>
      </c>
      <c r="DT10" s="2">
        <v>0.26919549999999998</v>
      </c>
      <c r="DU10" s="2">
        <v>0.13516</v>
      </c>
      <c r="DV10" s="2">
        <v>0.29104259999999998</v>
      </c>
      <c r="DW10" s="2">
        <v>0.34095049999999999</v>
      </c>
      <c r="DX10" s="2">
        <f t="shared" si="34"/>
        <v>0.486072170266449</v>
      </c>
      <c r="DY10" s="2">
        <f t="shared" si="35"/>
        <v>0.15807500000000002</v>
      </c>
      <c r="DZ10" s="2">
        <f t="shared" si="36"/>
        <v>0.24548964154968134</v>
      </c>
      <c r="EA10" s="2">
        <f t="shared" si="37"/>
        <v>0.11209103014919486</v>
      </c>
      <c r="EB10" s="2">
        <v>0.65936499999999998</v>
      </c>
      <c r="EC10" s="2">
        <v>0.58904999999999996</v>
      </c>
      <c r="ED10" s="2">
        <v>0.26787499999999997</v>
      </c>
      <c r="EE10" s="2">
        <v>0.28283000000000003</v>
      </c>
      <c r="EF10" s="2">
        <v>0.43550499999999998</v>
      </c>
      <c r="EG10" s="2">
        <v>0.19872000000000001</v>
      </c>
      <c r="EH10" s="2">
        <v>0.21194189999999999</v>
      </c>
      <c r="EI10" s="2">
        <v>0.39808719999999997</v>
      </c>
      <c r="EJ10" s="2">
        <v>0.42062260000000001</v>
      </c>
      <c r="EK10" s="2">
        <f t="shared" si="38"/>
        <v>0.53682910201203837</v>
      </c>
      <c r="EL10" s="2">
        <f t="shared" si="39"/>
        <v>8.4110000000000018E-2</v>
      </c>
      <c r="EM10" s="2">
        <f t="shared" si="40"/>
        <v>0.33481791410327427</v>
      </c>
      <c r="EN10" s="2">
        <f t="shared" si="41"/>
        <v>0.15107195214341235</v>
      </c>
      <c r="EO10" s="2">
        <v>0.49446069999999998</v>
      </c>
      <c r="EP10" s="2">
        <v>0.45319999999999999</v>
      </c>
      <c r="EQ10" s="2">
        <v>0.15088570000000001</v>
      </c>
      <c r="ER10" s="2">
        <v>0.17966070000000001</v>
      </c>
      <c r="ES10" s="2">
        <v>0.29458570000000001</v>
      </c>
      <c r="ET10" s="2">
        <v>0.1258821</v>
      </c>
      <c r="EU10" s="2">
        <v>0.24022859999999999</v>
      </c>
      <c r="EV10" s="2">
        <v>0.463337</v>
      </c>
      <c r="EW10" s="2">
        <v>0.52931410000000001</v>
      </c>
      <c r="EX10" s="2">
        <f t="shared" si="42"/>
        <v>0.59415310373554753</v>
      </c>
      <c r="EY10" s="2">
        <f t="shared" si="43"/>
        <v>5.377860000000001E-2</v>
      </c>
      <c r="EZ10" s="2">
        <f t="shared" si="44"/>
        <v>0.36218835201891986</v>
      </c>
      <c r="FA10" s="2">
        <f t="shared" si="45"/>
        <v>0.19067492919657594</v>
      </c>
      <c r="FB10" s="2">
        <v>0.47021760000000001</v>
      </c>
      <c r="FC10" s="2">
        <v>0.40932940000000001</v>
      </c>
      <c r="FD10" s="2">
        <v>0.1066588</v>
      </c>
      <c r="FE10" s="2">
        <v>0.1437882</v>
      </c>
      <c r="FF10" s="2">
        <v>0.26195879999999999</v>
      </c>
      <c r="FG10" s="2">
        <v>0.1027059</v>
      </c>
      <c r="FH10" s="2">
        <v>0.28984880000000002</v>
      </c>
      <c r="FI10" s="2">
        <v>0.52911609999999998</v>
      </c>
      <c r="FJ10" s="2">
        <v>0.62836289999999995</v>
      </c>
      <c r="FK10" s="2">
        <f t="shared" si="46"/>
        <v>0.64146731631709986</v>
      </c>
      <c r="FL10" s="2">
        <f t="shared" si="47"/>
        <v>4.1082300000000002E-2</v>
      </c>
      <c r="FM10" s="2">
        <f t="shared" si="48"/>
        <v>0.37822157753322139</v>
      </c>
      <c r="FN10" s="2">
        <f t="shared" si="49"/>
        <v>0.1887288713401194</v>
      </c>
      <c r="FO10" s="2">
        <v>0.4123</v>
      </c>
      <c r="FP10" s="2">
        <v>0.34355219999999997</v>
      </c>
      <c r="FQ10" s="2">
        <v>8.8334800000000005E-2</v>
      </c>
      <c r="FR10" s="2">
        <v>0.11696960000000001</v>
      </c>
      <c r="FS10" s="2">
        <v>0.2325826</v>
      </c>
      <c r="FT10" s="2">
        <v>8.1312999999999996E-2</v>
      </c>
      <c r="FU10" s="2">
        <v>0.33000170000000001</v>
      </c>
      <c r="FV10" s="2">
        <v>0.55540730000000005</v>
      </c>
      <c r="FW10" s="2">
        <v>0.64479059999999999</v>
      </c>
      <c r="FX10" s="2">
        <f t="shared" si="50"/>
        <v>0.67053947120517499</v>
      </c>
      <c r="FY10" s="2">
        <f t="shared" si="51"/>
        <v>3.5656600000000011E-2</v>
      </c>
      <c r="FZ10" s="2">
        <f t="shared" si="52"/>
        <v>0.35384298409468684</v>
      </c>
      <c r="GA10" s="2">
        <f t="shared" si="53"/>
        <v>0.15467801989118832</v>
      </c>
      <c r="GB10" s="2">
        <v>0.44757730000000001</v>
      </c>
      <c r="GC10" s="2">
        <v>0.38194090000000003</v>
      </c>
      <c r="GD10" s="2">
        <v>8.9313600000000007E-2</v>
      </c>
      <c r="GE10" s="2">
        <v>0.1124955</v>
      </c>
      <c r="GF10" s="2">
        <v>0.24801819999999999</v>
      </c>
      <c r="GG10" s="2">
        <v>8.4254499999999996E-2</v>
      </c>
      <c r="GH10" s="2">
        <v>0.37427739999999998</v>
      </c>
      <c r="GI10" s="2">
        <v>0.59519759999999999</v>
      </c>
      <c r="GJ10" s="2">
        <v>0.66396270000000002</v>
      </c>
      <c r="GK10" s="2">
        <f t="shared" si="54"/>
        <v>0.68315358352020328</v>
      </c>
      <c r="GL10" s="2">
        <f t="shared" si="55"/>
        <v>2.8241000000000002E-2</v>
      </c>
      <c r="GM10" s="2">
        <f t="shared" si="56"/>
        <v>0.4064293101097266</v>
      </c>
      <c r="GN10" s="2">
        <f t="shared" si="57"/>
        <v>0.17777993026473263</v>
      </c>
      <c r="GO10" s="2">
        <v>0.51483330000000005</v>
      </c>
      <c r="GP10" s="2">
        <v>0.45254290000000003</v>
      </c>
      <c r="GQ10" s="2">
        <v>7.06286E-2</v>
      </c>
      <c r="GR10" s="2">
        <v>0.1159429</v>
      </c>
      <c r="GS10" s="2">
        <v>0.25515710000000003</v>
      </c>
      <c r="GT10" s="2">
        <v>8.2480999999999999E-2</v>
      </c>
      <c r="GU10" s="2">
        <v>0.37366290000000002</v>
      </c>
      <c r="GV10" s="2">
        <v>0.62884379999999995</v>
      </c>
      <c r="GW10" s="2">
        <v>0.75536369999999997</v>
      </c>
      <c r="GX10" s="2">
        <f t="shared" si="58"/>
        <v>0.72382713757229644</v>
      </c>
      <c r="GY10" s="2">
        <f t="shared" si="59"/>
        <v>3.3461900000000003E-2</v>
      </c>
      <c r="GZ10" s="2">
        <f t="shared" si="60"/>
        <v>0.4725378662028078</v>
      </c>
      <c r="HA10" s="2">
        <f t="shared" si="61"/>
        <v>0.24515914548314982</v>
      </c>
      <c r="HB10" s="2">
        <v>0.61984709999999998</v>
      </c>
      <c r="HC10" s="2">
        <v>0.52729999999999999</v>
      </c>
      <c r="HD10" s="2">
        <v>6.3158800000000001E-2</v>
      </c>
      <c r="HE10" s="2">
        <v>0.1038235</v>
      </c>
      <c r="HF10" s="2">
        <v>0.29335879999999998</v>
      </c>
      <c r="HG10" s="2">
        <v>7.87471E-2</v>
      </c>
      <c r="HH10" s="2">
        <v>0.47628989999999999</v>
      </c>
      <c r="HI10" s="2">
        <v>0.71169789999999999</v>
      </c>
      <c r="HJ10" s="2">
        <v>0.81330119999999995</v>
      </c>
      <c r="HK10" s="2">
        <f t="shared" si="62"/>
        <v>0.77455552880341705</v>
      </c>
      <c r="HL10" s="2">
        <f t="shared" si="63"/>
        <v>2.5076399999999999E-2</v>
      </c>
      <c r="HM10" s="2">
        <f t="shared" si="64"/>
        <v>0.56157859862340409</v>
      </c>
      <c r="HN10" s="2">
        <f t="shared" si="65"/>
        <v>0.26570965945178271</v>
      </c>
      <c r="HO10" s="2">
        <v>0.66048499999999999</v>
      </c>
      <c r="HP10" s="2">
        <v>0.55796500000000004</v>
      </c>
      <c r="HQ10" s="2">
        <v>5.237E-2</v>
      </c>
      <c r="HR10" s="2">
        <v>0.100315</v>
      </c>
      <c r="HS10" s="2">
        <v>0.27445999999999998</v>
      </c>
      <c r="HT10" s="2">
        <v>8.0284999999999995E-2</v>
      </c>
      <c r="HU10" s="2">
        <v>0.46330789999999999</v>
      </c>
      <c r="HV10" s="2">
        <v>0.73533979999999999</v>
      </c>
      <c r="HW10" s="2">
        <v>0.85200969999999998</v>
      </c>
      <c r="HX10" s="2">
        <f t="shared" si="66"/>
        <v>0.78323906205704885</v>
      </c>
      <c r="HY10" s="2">
        <f t="shared" si="67"/>
        <v>2.0030000000000006E-2</v>
      </c>
      <c r="HZ10" s="2">
        <f t="shared" si="68"/>
        <v>0.59266757606105613</v>
      </c>
      <c r="IA10" s="2">
        <f t="shared" si="69"/>
        <v>0.31916055312681774</v>
      </c>
      <c r="IB10" s="2">
        <v>0.63974500000000001</v>
      </c>
      <c r="IC10" s="2">
        <v>0.55159999999999998</v>
      </c>
      <c r="ID10" s="2">
        <v>4.2424999999999997E-2</v>
      </c>
      <c r="IE10" s="2">
        <v>9.2759999999999995E-2</v>
      </c>
      <c r="IF10" s="2">
        <v>0.24169499999999999</v>
      </c>
      <c r="IG10" s="2">
        <v>6.4975000000000005E-2</v>
      </c>
      <c r="IH10" s="2">
        <v>0.4438957</v>
      </c>
      <c r="II10" s="2">
        <v>0.74635260000000003</v>
      </c>
      <c r="IJ10" s="2">
        <v>0.87516150000000004</v>
      </c>
      <c r="IK10" s="2">
        <f t="shared" si="70"/>
        <v>0.81560052219321144</v>
      </c>
      <c r="IL10" s="2">
        <f t="shared" si="71"/>
        <v>2.778499999999999E-2</v>
      </c>
      <c r="IM10" s="2">
        <f t="shared" si="72"/>
        <v>0.60143661085672351</v>
      </c>
      <c r="IN10" s="2">
        <f t="shared" si="73"/>
        <v>0.3594365554649171</v>
      </c>
      <c r="IO10" s="2">
        <v>0.52700999999999998</v>
      </c>
      <c r="IP10" s="2">
        <v>0.44738</v>
      </c>
      <c r="IQ10" s="2">
        <v>3.8490000000000003E-2</v>
      </c>
      <c r="IR10" s="2">
        <v>6.5064999999999998E-2</v>
      </c>
      <c r="IS10" s="2">
        <v>0.23071</v>
      </c>
      <c r="IT10" s="2">
        <v>6.6100000000000006E-2</v>
      </c>
      <c r="IU10" s="2">
        <v>0.55026870000000006</v>
      </c>
      <c r="IV10" s="2">
        <v>0.76565170000000005</v>
      </c>
    </row>
    <row r="11" spans="1:256" x14ac:dyDescent="0.2">
      <c r="A11" s="2">
        <v>10</v>
      </c>
      <c r="B11" s="2">
        <v>3</v>
      </c>
      <c r="C11" s="2" t="s">
        <v>257</v>
      </c>
      <c r="D11" s="2">
        <v>3</v>
      </c>
      <c r="E11" s="2">
        <v>1</v>
      </c>
      <c r="F11" s="2">
        <v>-9999</v>
      </c>
      <c r="G11" s="2">
        <v>-9999</v>
      </c>
      <c r="H11" s="2">
        <v>408110.5</v>
      </c>
      <c r="I11" s="2">
        <v>3660244.9</v>
      </c>
      <c r="J11" s="2">
        <f>132.3*1.12</f>
        <v>148.17600000000002</v>
      </c>
      <c r="K11" s="2">
        <f t="shared" si="5"/>
        <v>74.088000000000008</v>
      </c>
      <c r="L11" s="2">
        <f t="shared" si="75"/>
        <v>74.088000000000008</v>
      </c>
      <c r="M11" s="2">
        <v>61.839999999999996</v>
      </c>
      <c r="N11" s="2">
        <v>14</v>
      </c>
      <c r="O11" s="2">
        <v>24.160000000000004</v>
      </c>
      <c r="P11" s="2">
        <v>67.84</v>
      </c>
      <c r="Q11" s="2">
        <v>10</v>
      </c>
      <c r="R11" s="2">
        <v>22.16</v>
      </c>
      <c r="S11" s="2">
        <v>51.840000000000011</v>
      </c>
      <c r="T11" s="2">
        <v>20.719999999999985</v>
      </c>
      <c r="U11" s="2">
        <v>27.440000000000005</v>
      </c>
      <c r="V11" s="2">
        <v>-9999</v>
      </c>
      <c r="W11" s="2">
        <v>-9999</v>
      </c>
      <c r="X11" s="2">
        <v>-9999</v>
      </c>
      <c r="Y11" s="2">
        <v>-9999</v>
      </c>
      <c r="Z11" s="2">
        <v>-9999</v>
      </c>
      <c r="AA11" s="2">
        <v>-9999</v>
      </c>
      <c r="AB11" s="2">
        <v>-9999</v>
      </c>
      <c r="AC11" s="2">
        <v>-9999</v>
      </c>
      <c r="AD11" s="2">
        <v>-9999</v>
      </c>
      <c r="AE11" s="2">
        <v>-9999</v>
      </c>
      <c r="AF11" s="2">
        <v>-9999</v>
      </c>
      <c r="AG11" s="2">
        <v>-9999</v>
      </c>
      <c r="AH11" s="2">
        <v>-9999</v>
      </c>
      <c r="AI11" s="2">
        <v>-9999</v>
      </c>
      <c r="AJ11" s="2">
        <v>4.9655474404681821E-2</v>
      </c>
      <c r="AK11" s="2">
        <v>0.65117068478407103</v>
      </c>
      <c r="AL11" s="2">
        <v>2.8893209999999998</v>
      </c>
      <c r="AM11" s="2">
        <v>3.4377516000000004</v>
      </c>
      <c r="AN11" s="2">
        <v>0.28191688500000001</v>
      </c>
      <c r="AO11" s="2">
        <v>8.1322207500000007E-2</v>
      </c>
      <c r="AP11" s="2">
        <v>0.16217031500000004</v>
      </c>
      <c r="AQ11" s="2">
        <v>0.16747982500000003</v>
      </c>
      <c r="AR11" s="2">
        <v>0.28848511000000004</v>
      </c>
      <c r="AS11" s="2">
        <f t="shared" si="6"/>
        <v>13.781812739999999</v>
      </c>
      <c r="AT11" s="2">
        <f t="shared" si="0"/>
        <v>14.107101569999999</v>
      </c>
      <c r="AU11" s="2">
        <f t="shared" si="7"/>
        <v>14.755782829999999</v>
      </c>
      <c r="AV11" s="2">
        <f t="shared" si="8"/>
        <v>0.64868126000000015</v>
      </c>
      <c r="AW11" s="2">
        <f t="shared" si="9"/>
        <v>0.66991930000000011</v>
      </c>
      <c r="AX11" s="2">
        <f t="shared" si="10"/>
        <v>1.1539404400000002</v>
      </c>
      <c r="AY11" s="2">
        <v>16</v>
      </c>
      <c r="AZ11" s="2">
        <v>166.9</v>
      </c>
      <c r="BA11" s="2">
        <v>112.9</v>
      </c>
      <c r="BB11" s="2">
        <f t="shared" si="11"/>
        <v>1636.2745098039215</v>
      </c>
      <c r="BC11" s="2">
        <f t="shared" si="12"/>
        <v>1106.8627450980391</v>
      </c>
      <c r="BD11" s="2">
        <f t="shared" si="13"/>
        <v>2743.1372549019607</v>
      </c>
      <c r="BE11" s="2">
        <v>3.5767318821421474</v>
      </c>
      <c r="BF11" s="2">
        <f t="shared" si="1"/>
        <v>58.525152071521994</v>
      </c>
      <c r="BG11" s="2">
        <v>1.4774802564915761</v>
      </c>
      <c r="BH11" s="2">
        <f t="shared" si="14"/>
        <v>16.353678525284209</v>
      </c>
      <c r="BI11" s="2">
        <f t="shared" si="2"/>
        <v>74.87883059680621</v>
      </c>
      <c r="BJ11" s="2">
        <v>8</v>
      </c>
      <c r="BK11" s="2">
        <v>243.9</v>
      </c>
      <c r="BL11" s="2">
        <v>270.39999999999998</v>
      </c>
      <c r="BM11" s="2">
        <v>79</v>
      </c>
      <c r="BN11" s="2">
        <v>124.9</v>
      </c>
      <c r="BO11" s="2">
        <v>230</v>
      </c>
      <c r="BP11" s="2">
        <v>138.1</v>
      </c>
      <c r="BQ11" s="2">
        <f t="shared" si="15"/>
        <v>91.9</v>
      </c>
      <c r="BR11" s="2">
        <f t="shared" si="74"/>
        <v>900.98039215686276</v>
      </c>
      <c r="BS11" s="2">
        <f t="shared" si="16"/>
        <v>2391.1764705882351</v>
      </c>
      <c r="BT11" s="2">
        <f t="shared" si="17"/>
        <v>2650.9803921568628</v>
      </c>
      <c r="BU11" s="2">
        <f t="shared" si="18"/>
        <v>1224.5098039215686</v>
      </c>
      <c r="BV11" s="2">
        <f t="shared" si="19"/>
        <v>2254.9019607843138</v>
      </c>
      <c r="BW11" s="2">
        <f t="shared" si="20"/>
        <v>8521.568627450979</v>
      </c>
      <c r="BX11" s="2">
        <f t="shared" si="21"/>
        <v>1353.9215686274511</v>
      </c>
      <c r="BY11" s="2">
        <v>3.3036191344894021</v>
      </c>
      <c r="BZ11" s="2">
        <f t="shared" si="22"/>
        <v>78.995363421761283</v>
      </c>
      <c r="CA11" s="2">
        <v>0.85049092463442066</v>
      </c>
      <c r="CB11" s="2">
        <f t="shared" si="23"/>
        <v>22.546347649132095</v>
      </c>
      <c r="CC11" s="2">
        <v>2.4980554966321669</v>
      </c>
      <c r="CD11" s="2">
        <f t="shared" si="24"/>
        <v>30.588934463662511</v>
      </c>
      <c r="CE11" s="2">
        <v>3.0922600704197332</v>
      </c>
      <c r="CF11" s="2">
        <f t="shared" si="25"/>
        <v>41.86677605146717</v>
      </c>
      <c r="CG11" s="2">
        <f t="shared" si="26"/>
        <v>173.99742158602305</v>
      </c>
      <c r="CH11" s="2">
        <f t="shared" si="27"/>
        <v>155.35484070180627</v>
      </c>
      <c r="CI11" s="2">
        <f t="shared" si="28"/>
        <v>8521.5686274509808</v>
      </c>
      <c r="CJ11" s="2">
        <v>7.6000000000000005</v>
      </c>
      <c r="CK11" s="2">
        <f t="shared" si="29"/>
        <v>7600.0000000000009</v>
      </c>
      <c r="CL11" s="2">
        <f t="shared" si="30"/>
        <v>5482.6935179358097</v>
      </c>
      <c r="CM11" s="2">
        <v>2.6500000000000004</v>
      </c>
      <c r="CN11" s="2">
        <v>34.868421052631582</v>
      </c>
      <c r="CO11" s="2">
        <f t="shared" si="3"/>
        <v>1911.7286608591969</v>
      </c>
      <c r="CP11" s="2">
        <v>3.9899999999999998</v>
      </c>
      <c r="CQ11" s="2">
        <v>52.499999999999993</v>
      </c>
      <c r="CR11" s="2">
        <f t="shared" si="4"/>
        <v>2878.4140969163</v>
      </c>
      <c r="CS11" s="2">
        <v>-9999</v>
      </c>
      <c r="CT11" s="2">
        <f t="shared" si="31"/>
        <v>-287812.62555066083</v>
      </c>
      <c r="CU11" s="2">
        <v>81</v>
      </c>
      <c r="CV11" s="2">
        <v>88</v>
      </c>
      <c r="CW11" s="2">
        <v>-9999</v>
      </c>
      <c r="CX11" s="2">
        <v>-9999</v>
      </c>
      <c r="CY11" s="2">
        <v>90</v>
      </c>
      <c r="CZ11" s="2">
        <v>109</v>
      </c>
      <c r="DA11" s="2">
        <v>34.18</v>
      </c>
      <c r="DB11" s="2">
        <v>33.03</v>
      </c>
      <c r="DC11" s="2">
        <v>35.270000000000003</v>
      </c>
      <c r="DD11" s="2">
        <v>0.40500000000000003</v>
      </c>
      <c r="DE11" s="2">
        <v>0.60755630000000005</v>
      </c>
      <c r="DF11" s="2">
        <v>0.54979999999999996</v>
      </c>
      <c r="DG11" s="2">
        <v>0.40066249999999998</v>
      </c>
      <c r="DH11" s="2">
        <v>0.39107500000000001</v>
      </c>
      <c r="DI11" s="2">
        <v>0.58179999999999998</v>
      </c>
      <c r="DJ11" s="2">
        <v>0.1963154</v>
      </c>
      <c r="DK11" s="2">
        <v>0.21687880000000001</v>
      </c>
      <c r="DL11" s="2">
        <v>0.20524899999999999</v>
      </c>
      <c r="DM11" s="2">
        <f t="shared" si="32"/>
        <v>0.20576636493325776</v>
      </c>
      <c r="DN11" s="2">
        <f t="shared" si="33"/>
        <v>0.21667901237615952</v>
      </c>
      <c r="DO11" s="2">
        <v>0.82577409999999996</v>
      </c>
      <c r="DP11" s="2">
        <v>0.73403700000000005</v>
      </c>
      <c r="DQ11" s="2">
        <v>0.47864499999999999</v>
      </c>
      <c r="DR11" s="2">
        <v>0.44578279999999998</v>
      </c>
      <c r="DS11" s="2">
        <v>0.60922500000000002</v>
      </c>
      <c r="DT11" s="2">
        <v>0.31862000000000001</v>
      </c>
      <c r="DU11" s="2">
        <v>0.1547174</v>
      </c>
      <c r="DV11" s="2">
        <v>0.29881799999999997</v>
      </c>
      <c r="DW11" s="2">
        <v>0.26613619999999999</v>
      </c>
      <c r="DX11" s="2">
        <f t="shared" si="34"/>
        <v>0.443163854130321</v>
      </c>
      <c r="DY11" s="2">
        <f t="shared" si="35"/>
        <v>0.12716279999999996</v>
      </c>
      <c r="DZ11" s="2">
        <f t="shared" si="36"/>
        <v>0.2573974303672335</v>
      </c>
      <c r="EA11" s="2">
        <f t="shared" si="37"/>
        <v>0.1015688491381041</v>
      </c>
      <c r="EB11" s="2">
        <v>0.69942499999999996</v>
      </c>
      <c r="EC11" s="2">
        <v>0.63032999999999995</v>
      </c>
      <c r="ED11" s="2">
        <v>0.288495</v>
      </c>
      <c r="EE11" s="2">
        <v>0.29364499999999999</v>
      </c>
      <c r="EF11" s="2">
        <v>0.48054999999999998</v>
      </c>
      <c r="EG11" s="2">
        <v>0.219085</v>
      </c>
      <c r="EH11" s="2">
        <v>0.24060190000000001</v>
      </c>
      <c r="EI11" s="2">
        <v>0.40703089999999997</v>
      </c>
      <c r="EJ11" s="2">
        <v>0.41373379999999998</v>
      </c>
      <c r="EK11" s="2">
        <f t="shared" si="38"/>
        <v>0.52295565644358799</v>
      </c>
      <c r="EL11" s="2">
        <f t="shared" si="39"/>
        <v>7.4559999999999987E-2</v>
      </c>
      <c r="EM11" s="2">
        <f t="shared" si="40"/>
        <v>0.35466036973963727</v>
      </c>
      <c r="EN11" s="2">
        <f t="shared" si="41"/>
        <v>0.13947035160905838</v>
      </c>
      <c r="EO11" s="2">
        <v>0.57652760000000003</v>
      </c>
      <c r="EP11" s="2">
        <v>0.52613790000000005</v>
      </c>
      <c r="EQ11" s="2">
        <v>0.1331483</v>
      </c>
      <c r="ER11" s="2">
        <v>0.1738276</v>
      </c>
      <c r="ES11" s="2">
        <v>0.32367590000000002</v>
      </c>
      <c r="ET11" s="2">
        <v>0.1249724</v>
      </c>
      <c r="EU11" s="2">
        <v>0.29937619999999998</v>
      </c>
      <c r="EV11" s="2">
        <v>0.53424579999999999</v>
      </c>
      <c r="EW11" s="2">
        <v>0.62296890000000005</v>
      </c>
      <c r="EX11" s="2">
        <f t="shared" si="42"/>
        <v>0.64369950106913765</v>
      </c>
      <c r="EY11" s="2">
        <f t="shared" si="43"/>
        <v>4.8855200000000001E-2</v>
      </c>
      <c r="EZ11" s="2">
        <f t="shared" si="44"/>
        <v>0.44040053651542488</v>
      </c>
      <c r="FA11" s="2">
        <f t="shared" si="45"/>
        <v>0.22498880956766037</v>
      </c>
      <c r="FB11" s="2">
        <v>0.53134440000000005</v>
      </c>
      <c r="FC11" s="2">
        <v>0.46323890000000001</v>
      </c>
      <c r="FD11" s="2">
        <v>0.1050778</v>
      </c>
      <c r="FE11" s="2">
        <v>0.15423329999999999</v>
      </c>
      <c r="FF11" s="2">
        <v>0.29797780000000001</v>
      </c>
      <c r="FG11" s="2">
        <v>0.1092056</v>
      </c>
      <c r="FH11" s="2">
        <v>0.31567840000000003</v>
      </c>
      <c r="FI11" s="2">
        <v>0.54656610000000005</v>
      </c>
      <c r="FJ11" s="2">
        <v>0.66624720000000004</v>
      </c>
      <c r="FK11" s="2">
        <f t="shared" si="46"/>
        <v>0.65902552493950506</v>
      </c>
      <c r="FL11" s="2">
        <f t="shared" si="47"/>
        <v>4.502769999999999E-2</v>
      </c>
      <c r="FM11" s="2">
        <f t="shared" si="48"/>
        <v>0.4147829359871324</v>
      </c>
      <c r="FN11" s="2">
        <f t="shared" si="49"/>
        <v>0.1965496095952424</v>
      </c>
      <c r="FO11" s="2">
        <v>0.45562609999999998</v>
      </c>
      <c r="FP11" s="2">
        <v>0.38459130000000002</v>
      </c>
      <c r="FQ11" s="2">
        <v>8.6591299999999996E-2</v>
      </c>
      <c r="FR11" s="2">
        <v>0.12726960000000001</v>
      </c>
      <c r="FS11" s="2">
        <v>0.26258700000000001</v>
      </c>
      <c r="FT11" s="2">
        <v>8.5517399999999993E-2</v>
      </c>
      <c r="FU11" s="2">
        <v>0.34479090000000001</v>
      </c>
      <c r="FV11" s="2">
        <v>0.55953339999999996</v>
      </c>
      <c r="FW11" s="2">
        <v>0.67707890000000004</v>
      </c>
      <c r="FX11" s="2">
        <f t="shared" si="50"/>
        <v>0.68393817905971332</v>
      </c>
      <c r="FY11" s="2">
        <f t="shared" si="51"/>
        <v>4.1752200000000017E-2</v>
      </c>
      <c r="FZ11" s="2">
        <f t="shared" si="52"/>
        <v>0.38145811346203806</v>
      </c>
      <c r="GA11" s="2">
        <f t="shared" si="53"/>
        <v>0.15952746839789422</v>
      </c>
      <c r="GB11" s="2">
        <v>0.49802170000000001</v>
      </c>
      <c r="GC11" s="2">
        <v>0.43140000000000001</v>
      </c>
      <c r="GD11" s="2">
        <v>8.7617399999999998E-2</v>
      </c>
      <c r="GE11" s="2">
        <v>0.1184957</v>
      </c>
      <c r="GF11" s="2">
        <v>0.27864349999999999</v>
      </c>
      <c r="GG11" s="2">
        <v>9.2095700000000003E-2</v>
      </c>
      <c r="GH11" s="2">
        <v>0.40013219999999999</v>
      </c>
      <c r="GI11" s="2">
        <v>0.61069189999999995</v>
      </c>
      <c r="GJ11" s="2">
        <v>0.69546019999999997</v>
      </c>
      <c r="GK11" s="2">
        <f t="shared" si="54"/>
        <v>0.68787329436481626</v>
      </c>
      <c r="GL11" s="2">
        <f t="shared" si="55"/>
        <v>2.6399999999999993E-2</v>
      </c>
      <c r="GM11" s="2">
        <f t="shared" si="56"/>
        <v>0.44705054987843085</v>
      </c>
      <c r="GN11" s="2">
        <f t="shared" si="57"/>
        <v>0.18936075438610267</v>
      </c>
      <c r="GO11" s="2">
        <v>0.62899090000000002</v>
      </c>
      <c r="GP11" s="2">
        <v>0.55245909999999998</v>
      </c>
      <c r="GQ11" s="2">
        <v>6.8118200000000004E-2</v>
      </c>
      <c r="GR11" s="2">
        <v>0.1276091</v>
      </c>
      <c r="GS11" s="2">
        <v>0.30609999999999998</v>
      </c>
      <c r="GT11" s="2">
        <v>9.0327299999999999E-2</v>
      </c>
      <c r="GU11" s="2">
        <v>0.408136</v>
      </c>
      <c r="GV11" s="2">
        <v>0.65781820000000002</v>
      </c>
      <c r="GW11" s="2">
        <v>0.79926609999999998</v>
      </c>
      <c r="GX11" s="2">
        <f t="shared" si="58"/>
        <v>0.74885301108744362</v>
      </c>
      <c r="GY11" s="2">
        <f t="shared" si="59"/>
        <v>3.7281800000000004E-2</v>
      </c>
      <c r="GZ11" s="2">
        <f t="shared" si="60"/>
        <v>0.540032347282979</v>
      </c>
      <c r="HA11" s="2">
        <f t="shared" si="61"/>
        <v>0.27200778383509411</v>
      </c>
      <c r="HB11" s="2">
        <v>0.75657779999999997</v>
      </c>
      <c r="HC11" s="2">
        <v>0.65589439999999999</v>
      </c>
      <c r="HD11" s="2">
        <v>5.9444400000000001E-2</v>
      </c>
      <c r="HE11" s="2">
        <v>0.11246109999999999</v>
      </c>
      <c r="HF11" s="2">
        <v>0.3442056</v>
      </c>
      <c r="HG11" s="2">
        <v>8.8294399999999995E-2</v>
      </c>
      <c r="HH11" s="2">
        <v>0.50366630000000001</v>
      </c>
      <c r="HI11" s="2">
        <v>0.73861880000000002</v>
      </c>
      <c r="HJ11" s="2">
        <v>0.85144710000000001</v>
      </c>
      <c r="HK11" s="2">
        <f t="shared" si="62"/>
        <v>0.79098756001203496</v>
      </c>
      <c r="HL11" s="2">
        <f t="shared" si="63"/>
        <v>2.4166699999999999E-2</v>
      </c>
      <c r="HM11" s="2">
        <f t="shared" si="64"/>
        <v>0.64268255232858618</v>
      </c>
      <c r="HN11" s="2">
        <f t="shared" si="65"/>
        <v>0.31166802213185785</v>
      </c>
      <c r="HO11" s="2">
        <v>0.79769999999999996</v>
      </c>
      <c r="HP11" s="2">
        <v>0.67169999999999996</v>
      </c>
      <c r="HQ11" s="2">
        <v>4.8342900000000001E-2</v>
      </c>
      <c r="HR11" s="2">
        <v>0.1097238</v>
      </c>
      <c r="HS11" s="2">
        <v>0.32327620000000001</v>
      </c>
      <c r="HT11" s="2">
        <v>8.8961899999999997E-2</v>
      </c>
      <c r="HU11" s="2">
        <v>0.49149880000000001</v>
      </c>
      <c r="HV11" s="2">
        <v>0.75679649999999998</v>
      </c>
      <c r="HW11" s="2">
        <v>0.88440680000000005</v>
      </c>
      <c r="HX11" s="2">
        <f t="shared" si="66"/>
        <v>0.79933298137655395</v>
      </c>
      <c r="HY11" s="2">
        <f t="shared" si="67"/>
        <v>2.07619E-2</v>
      </c>
      <c r="HZ11" s="2">
        <f t="shared" si="68"/>
        <v>0.65783412170118893</v>
      </c>
      <c r="IA11" s="2">
        <f t="shared" si="69"/>
        <v>0.34959466244345561</v>
      </c>
      <c r="IB11" s="2">
        <v>0.75350499999999998</v>
      </c>
      <c r="IC11" s="2">
        <v>0.64898</v>
      </c>
      <c r="ID11" s="2">
        <v>4.0634999999999998E-2</v>
      </c>
      <c r="IE11" s="2">
        <v>0.100605</v>
      </c>
      <c r="IF11" s="2">
        <v>0.28561500000000001</v>
      </c>
      <c r="IG11" s="2">
        <v>7.3334999999999997E-2</v>
      </c>
      <c r="IH11" s="2">
        <v>0.4772904</v>
      </c>
      <c r="II11" s="2">
        <v>0.76415880000000003</v>
      </c>
      <c r="IJ11" s="2">
        <v>0.89705919999999995</v>
      </c>
      <c r="IK11" s="2">
        <f t="shared" si="70"/>
        <v>0.82261380678244878</v>
      </c>
      <c r="IL11" s="2">
        <f t="shared" si="71"/>
        <v>2.7270000000000003E-2</v>
      </c>
      <c r="IM11" s="2">
        <f t="shared" si="72"/>
        <v>0.65826854515699218</v>
      </c>
      <c r="IN11" s="2">
        <f t="shared" si="73"/>
        <v>0.37993126980088454</v>
      </c>
      <c r="IO11" s="2">
        <v>0.56721820000000001</v>
      </c>
      <c r="IP11" s="2">
        <v>0.4809273</v>
      </c>
      <c r="IQ11" s="2">
        <v>3.57576E-2</v>
      </c>
      <c r="IR11" s="2">
        <v>6.34879E-2</v>
      </c>
      <c r="IS11" s="2">
        <v>0.25276670000000001</v>
      </c>
      <c r="IT11" s="2">
        <v>6.8381800000000006E-2</v>
      </c>
      <c r="IU11" s="2">
        <v>0.59339920000000002</v>
      </c>
      <c r="IV11" s="2">
        <v>0.79109030000000002</v>
      </c>
    </row>
    <row r="12" spans="1:256" x14ac:dyDescent="0.2">
      <c r="A12" s="2">
        <v>11</v>
      </c>
      <c r="B12" s="2">
        <v>3</v>
      </c>
      <c r="C12" s="2" t="s">
        <v>257</v>
      </c>
      <c r="D12" s="2">
        <v>3</v>
      </c>
      <c r="E12" s="2">
        <v>1</v>
      </c>
      <c r="F12" s="2">
        <v>-9999</v>
      </c>
      <c r="G12" s="2">
        <v>-9999</v>
      </c>
      <c r="H12" s="2">
        <v>408151.5</v>
      </c>
      <c r="I12" s="2">
        <v>3660244.9</v>
      </c>
      <c r="J12" s="2">
        <f>132.3*1.12</f>
        <v>148.17600000000002</v>
      </c>
      <c r="K12" s="2">
        <f t="shared" si="5"/>
        <v>74.088000000000008</v>
      </c>
      <c r="L12" s="2">
        <f t="shared" si="75"/>
        <v>74.088000000000008</v>
      </c>
      <c r="M12" s="2">
        <v>63.839999999999996</v>
      </c>
      <c r="N12" s="2">
        <v>14</v>
      </c>
      <c r="O12" s="2">
        <v>22.160000000000004</v>
      </c>
      <c r="P12" s="2">
        <v>69.84</v>
      </c>
      <c r="Q12" s="2">
        <v>10</v>
      </c>
      <c r="R12" s="2">
        <v>20.16</v>
      </c>
      <c r="S12" s="2">
        <v>59.84</v>
      </c>
      <c r="T12" s="2">
        <v>18.72</v>
      </c>
      <c r="U12" s="2">
        <v>21.44</v>
      </c>
      <c r="V12" s="2">
        <v>8.4</v>
      </c>
      <c r="W12" s="2">
        <v>0.44</v>
      </c>
      <c r="X12" s="2">
        <v>325</v>
      </c>
      <c r="Y12" s="2">
        <v>0.75</v>
      </c>
      <c r="Z12" s="2">
        <v>4436</v>
      </c>
      <c r="AA12" s="2">
        <v>252</v>
      </c>
      <c r="AB12" s="2">
        <v>237</v>
      </c>
      <c r="AC12" s="2">
        <v>26.1</v>
      </c>
      <c r="AD12" s="2">
        <v>0</v>
      </c>
      <c r="AE12" s="2">
        <v>3</v>
      </c>
      <c r="AF12" s="2">
        <v>85</v>
      </c>
      <c r="AG12" s="2">
        <v>8</v>
      </c>
      <c r="AH12" s="2">
        <v>4</v>
      </c>
      <c r="AI12" s="2">
        <v>34</v>
      </c>
      <c r="AJ12" s="2">
        <v>5.4894855516924676E-2</v>
      </c>
      <c r="AK12" s="2">
        <v>0.81330049016006301</v>
      </c>
      <c r="AL12" s="2">
        <v>3.3486190499999999</v>
      </c>
      <c r="AM12" s="2">
        <v>1.2626567999999998</v>
      </c>
      <c r="AN12" s="2">
        <v>0.15098510999999998</v>
      </c>
      <c r="AO12" s="2">
        <v>4.5222297959999991E-2</v>
      </c>
      <c r="AP12" s="2">
        <v>0.13321991500000002</v>
      </c>
      <c r="AQ12" s="2">
        <v>0.1964157</v>
      </c>
      <c r="AR12" s="2">
        <v>0.34578997</v>
      </c>
      <c r="AS12" s="2">
        <f t="shared" si="6"/>
        <v>9.8264921400000009</v>
      </c>
      <c r="AT12" s="2">
        <f t="shared" si="0"/>
        <v>10.007381331840001</v>
      </c>
      <c r="AU12" s="2">
        <f t="shared" si="7"/>
        <v>10.540260991840002</v>
      </c>
      <c r="AV12" s="2">
        <f t="shared" si="8"/>
        <v>0.53287966000000009</v>
      </c>
      <c r="AW12" s="2">
        <f t="shared" si="9"/>
        <v>0.78566279999999999</v>
      </c>
      <c r="AX12" s="2">
        <f t="shared" si="10"/>
        <v>1.38315988</v>
      </c>
      <c r="AY12" s="2">
        <v>15</v>
      </c>
      <c r="AZ12" s="2">
        <v>160</v>
      </c>
      <c r="BA12" s="2">
        <v>113.1</v>
      </c>
      <c r="BB12" s="2">
        <f t="shared" si="11"/>
        <v>1568.6274509803923</v>
      </c>
      <c r="BC12" s="2">
        <f t="shared" si="12"/>
        <v>1108.8235294117646</v>
      </c>
      <c r="BD12" s="2">
        <f t="shared" si="13"/>
        <v>2677.4509803921569</v>
      </c>
      <c r="BE12" s="2">
        <v>3.5693396757077807</v>
      </c>
      <c r="BF12" s="2">
        <f t="shared" si="1"/>
        <v>55.989641971886755</v>
      </c>
      <c r="BG12" s="2">
        <v>1.4432578719585161</v>
      </c>
      <c r="BH12" s="2">
        <f t="shared" si="14"/>
        <v>16.003182874363546</v>
      </c>
      <c r="BI12" s="2">
        <f t="shared" si="2"/>
        <v>71.992824846250301</v>
      </c>
      <c r="BJ12" s="2">
        <v>10</v>
      </c>
      <c r="BK12" s="2">
        <v>284.8</v>
      </c>
      <c r="BL12" s="2">
        <v>296.8</v>
      </c>
      <c r="BM12" s="2">
        <v>94</v>
      </c>
      <c r="BN12" s="2">
        <v>152.1</v>
      </c>
      <c r="BO12" s="2">
        <v>269</v>
      </c>
      <c r="BP12" s="2">
        <v>121.9</v>
      </c>
      <c r="BQ12" s="2">
        <f t="shared" si="15"/>
        <v>147.1</v>
      </c>
      <c r="BR12" s="2">
        <f t="shared" si="74"/>
        <v>1442.1568627450981</v>
      </c>
      <c r="BS12" s="2">
        <f t="shared" si="16"/>
        <v>2792.1568627450979</v>
      </c>
      <c r="BT12" s="2">
        <f t="shared" si="17"/>
        <v>2909.8039215686276</v>
      </c>
      <c r="BU12" s="2">
        <f t="shared" si="18"/>
        <v>1491.1764705882354</v>
      </c>
      <c r="BV12" s="2">
        <f t="shared" si="19"/>
        <v>2637.2549019607845</v>
      </c>
      <c r="BW12" s="2">
        <f t="shared" si="20"/>
        <v>9830.3921568627447</v>
      </c>
      <c r="BX12" s="2">
        <f t="shared" si="21"/>
        <v>1195.0980392156862</v>
      </c>
      <c r="BY12" s="2">
        <v>2.9762513145979703</v>
      </c>
      <c r="BZ12" s="2">
        <f t="shared" si="22"/>
        <v>83.101605333088429</v>
      </c>
      <c r="CA12" s="2">
        <v>0.78190653652455755</v>
      </c>
      <c r="CB12" s="2">
        <f t="shared" si="23"/>
        <v>22.751947062793008</v>
      </c>
      <c r="CC12" s="2">
        <v>1.7796825632048476</v>
      </c>
      <c r="CD12" s="2">
        <f t="shared" si="24"/>
        <v>26.538207633672286</v>
      </c>
      <c r="CE12" s="2">
        <v>3.5158093296111668</v>
      </c>
      <c r="CF12" s="2">
        <f t="shared" si="25"/>
        <v>42.017368360745209</v>
      </c>
      <c r="CG12" s="2">
        <f t="shared" si="26"/>
        <v>174.40912839029892</v>
      </c>
      <c r="CH12" s="2">
        <f t="shared" si="27"/>
        <v>155.72243606276689</v>
      </c>
      <c r="CI12" s="2">
        <f t="shared" si="28"/>
        <v>9830.3921568627447</v>
      </c>
      <c r="CJ12" s="2">
        <v>7.09</v>
      </c>
      <c r="CK12" s="2">
        <f t="shared" si="29"/>
        <v>7090</v>
      </c>
      <c r="CL12" s="2">
        <f t="shared" si="30"/>
        <v>5114.7759266006433</v>
      </c>
      <c r="CM12" s="2">
        <v>2.5099999999999998</v>
      </c>
      <c r="CN12" s="2">
        <v>35.401974612129756</v>
      </c>
      <c r="CO12" s="2">
        <f t="shared" si="3"/>
        <v>1810.7316750024841</v>
      </c>
      <c r="CP12" s="2">
        <v>3.72</v>
      </c>
      <c r="CQ12" s="2">
        <v>52.468265162200282</v>
      </c>
      <c r="CR12" s="2">
        <f t="shared" si="4"/>
        <v>2683.6341956212123</v>
      </c>
      <c r="CS12" s="2">
        <v>-9999</v>
      </c>
      <c r="CT12" s="2">
        <f t="shared" si="31"/>
        <v>-268336.58322016499</v>
      </c>
      <c r="CU12" s="2">
        <v>72</v>
      </c>
      <c r="CV12" s="2">
        <v>83</v>
      </c>
      <c r="CW12" s="2">
        <v>-9999</v>
      </c>
      <c r="CX12" s="2">
        <v>-9999</v>
      </c>
      <c r="CY12" s="2">
        <v>77</v>
      </c>
      <c r="CZ12" s="2">
        <v>89</v>
      </c>
      <c r="DA12" s="2">
        <v>36.14</v>
      </c>
      <c r="DB12" s="2">
        <v>34.53</v>
      </c>
      <c r="DC12" s="2">
        <v>36.119999999999997</v>
      </c>
      <c r="DD12" s="2">
        <v>0.40529999999999999</v>
      </c>
      <c r="DE12" s="2">
        <v>0.71304999999999996</v>
      </c>
      <c r="DF12" s="2">
        <v>0.64139380000000001</v>
      </c>
      <c r="DG12" s="2">
        <v>0.42586249999999998</v>
      </c>
      <c r="DH12" s="2">
        <v>0.460675</v>
      </c>
      <c r="DI12" s="2">
        <v>0.60923130000000003</v>
      </c>
      <c r="DJ12" s="2">
        <v>0.138491</v>
      </c>
      <c r="DK12" s="2">
        <v>0.21493880000000001</v>
      </c>
      <c r="DL12" s="2">
        <v>0.25196689999999999</v>
      </c>
      <c r="DM12" s="2">
        <f t="shared" si="32"/>
        <v>0.26284578950981213</v>
      </c>
      <c r="DN12" s="2">
        <f t="shared" si="33"/>
        <v>0.22617962927004137</v>
      </c>
      <c r="DO12" s="2">
        <v>0.76306510000000005</v>
      </c>
      <c r="DP12" s="2">
        <v>0.67880490000000004</v>
      </c>
      <c r="DQ12" s="2">
        <v>0.42487059999999999</v>
      </c>
      <c r="DR12" s="2">
        <v>0.42179460000000002</v>
      </c>
      <c r="DS12" s="2">
        <v>0.54711180000000004</v>
      </c>
      <c r="DT12" s="2">
        <v>0.2850529</v>
      </c>
      <c r="DU12" s="2">
        <v>0.1290994</v>
      </c>
      <c r="DV12" s="2">
        <v>0.28790080000000001</v>
      </c>
      <c r="DW12" s="2">
        <v>0.2852266</v>
      </c>
      <c r="DX12" s="2">
        <f t="shared" si="34"/>
        <v>0.45606716037698047</v>
      </c>
      <c r="DY12" s="2">
        <f t="shared" si="35"/>
        <v>0.13674170000000002</v>
      </c>
      <c r="DZ12" s="2">
        <f t="shared" si="36"/>
        <v>0.24085691017646826</v>
      </c>
      <c r="EA12" s="2">
        <f t="shared" si="37"/>
        <v>0.11445491546608247</v>
      </c>
      <c r="EB12" s="2">
        <v>0.72993810000000003</v>
      </c>
      <c r="EC12" s="2">
        <v>0.65792859999999997</v>
      </c>
      <c r="ED12" s="2">
        <v>0.32030950000000002</v>
      </c>
      <c r="EE12" s="2">
        <v>0.3358333</v>
      </c>
      <c r="EF12" s="2">
        <v>0.47985240000000001</v>
      </c>
      <c r="EG12" s="2">
        <v>0.2274476</v>
      </c>
      <c r="EH12" s="2">
        <v>0.1753593</v>
      </c>
      <c r="EI12" s="2">
        <v>0.3672686</v>
      </c>
      <c r="EJ12" s="2">
        <v>0.3880458</v>
      </c>
      <c r="EK12" s="2">
        <f t="shared" si="38"/>
        <v>0.52485690981179278</v>
      </c>
      <c r="EL12" s="2">
        <f t="shared" si="39"/>
        <v>0.1083857</v>
      </c>
      <c r="EM12" s="2">
        <f t="shared" si="40"/>
        <v>0.3234404023827358</v>
      </c>
      <c r="EN12" s="2">
        <f t="shared" si="41"/>
        <v>0.16309524899849243</v>
      </c>
      <c r="EO12" s="2">
        <v>0.54052960000000005</v>
      </c>
      <c r="EP12" s="2">
        <v>0.49248890000000001</v>
      </c>
      <c r="EQ12" s="2">
        <v>0.14302960000000001</v>
      </c>
      <c r="ER12" s="2">
        <v>0.1804222</v>
      </c>
      <c r="ES12" s="2">
        <v>0.32990740000000002</v>
      </c>
      <c r="ET12" s="2">
        <v>0.1305963</v>
      </c>
      <c r="EU12" s="2">
        <v>0.28958600000000001</v>
      </c>
      <c r="EV12" s="2">
        <v>0.4934019</v>
      </c>
      <c r="EW12" s="2">
        <v>0.57705919999999999</v>
      </c>
      <c r="EX12" s="2">
        <f t="shared" si="42"/>
        <v>0.61081430473775489</v>
      </c>
      <c r="EY12" s="2">
        <f t="shared" si="43"/>
        <v>4.9825900000000006E-2</v>
      </c>
      <c r="EZ12" s="2">
        <f t="shared" si="44"/>
        <v>0.39909252286895414</v>
      </c>
      <c r="FA12" s="2">
        <f t="shared" si="45"/>
        <v>0.18441691798441961</v>
      </c>
      <c r="FB12" s="2">
        <v>0.49312780000000001</v>
      </c>
      <c r="FC12" s="2">
        <v>0.4314944</v>
      </c>
      <c r="FD12" s="2">
        <v>0.1113778</v>
      </c>
      <c r="FE12" s="2">
        <v>0.15346109999999999</v>
      </c>
      <c r="FF12" s="2">
        <v>0.2806167</v>
      </c>
      <c r="FG12" s="2">
        <v>0.1067611</v>
      </c>
      <c r="FH12" s="2">
        <v>0.29005449999999999</v>
      </c>
      <c r="FI12" s="2">
        <v>0.52012970000000003</v>
      </c>
      <c r="FJ12" s="2">
        <v>0.62636440000000004</v>
      </c>
      <c r="FK12" s="2">
        <f t="shared" si="46"/>
        <v>0.64406375913940062</v>
      </c>
      <c r="FL12" s="2">
        <f t="shared" si="47"/>
        <v>4.6699999999999992E-2</v>
      </c>
      <c r="FM12" s="2">
        <f t="shared" si="48"/>
        <v>0.38439359955316144</v>
      </c>
      <c r="FN12" s="2">
        <f t="shared" si="49"/>
        <v>0.18671271140079487</v>
      </c>
      <c r="FO12" s="2">
        <v>0.44140869999999999</v>
      </c>
      <c r="FP12" s="2">
        <v>0.36820000000000003</v>
      </c>
      <c r="FQ12" s="2">
        <v>9.0187000000000003E-2</v>
      </c>
      <c r="FR12" s="2">
        <v>0.12719130000000001</v>
      </c>
      <c r="FS12" s="2">
        <v>0.25736520000000002</v>
      </c>
      <c r="FT12" s="2">
        <v>8.71696E-2</v>
      </c>
      <c r="FU12" s="2">
        <v>0.33585340000000002</v>
      </c>
      <c r="FV12" s="2">
        <v>0.54676230000000003</v>
      </c>
      <c r="FW12" s="2">
        <v>0.65501069999999995</v>
      </c>
      <c r="FX12" s="2">
        <f t="shared" si="50"/>
        <v>0.6701733688272864</v>
      </c>
      <c r="FY12" s="2">
        <f t="shared" si="51"/>
        <v>4.0021700000000007E-2</v>
      </c>
      <c r="FZ12" s="2">
        <f t="shared" si="52"/>
        <v>0.36318686932465655</v>
      </c>
      <c r="GA12" s="2">
        <f t="shared" si="53"/>
        <v>0.14770552607703225</v>
      </c>
      <c r="GB12" s="2">
        <v>0.4795143</v>
      </c>
      <c r="GC12" s="2">
        <v>0.41605710000000001</v>
      </c>
      <c r="GD12" s="2">
        <v>8.9371400000000004E-2</v>
      </c>
      <c r="GE12" s="2">
        <v>0.11842859999999999</v>
      </c>
      <c r="GF12" s="2">
        <v>0.2693429</v>
      </c>
      <c r="GG12" s="2">
        <v>9.0223800000000007E-2</v>
      </c>
      <c r="GH12" s="2">
        <v>0.38557609999999998</v>
      </c>
      <c r="GI12" s="2">
        <v>0.59698090000000004</v>
      </c>
      <c r="GJ12" s="2">
        <v>0.67930009999999996</v>
      </c>
      <c r="GK12" s="2">
        <f t="shared" si="54"/>
        <v>0.68327973853249413</v>
      </c>
      <c r="GL12" s="2">
        <f t="shared" si="55"/>
        <v>2.8204799999999988E-2</v>
      </c>
      <c r="GM12" s="2">
        <f t="shared" si="56"/>
        <v>0.4315600979307882</v>
      </c>
      <c r="GN12" s="2">
        <f t="shared" si="57"/>
        <v>0.18565151003880548</v>
      </c>
      <c r="GO12" s="2">
        <v>0.5902136</v>
      </c>
      <c r="GP12" s="2">
        <v>0.52756820000000004</v>
      </c>
      <c r="GQ12" s="2">
        <v>6.9672700000000004E-2</v>
      </c>
      <c r="GR12" s="2">
        <v>0.12602730000000001</v>
      </c>
      <c r="GS12" s="2">
        <v>0.29509089999999999</v>
      </c>
      <c r="GT12" s="2">
        <v>9.1054499999999997E-2</v>
      </c>
      <c r="GU12" s="2">
        <v>0.3971925</v>
      </c>
      <c r="GV12" s="2">
        <v>0.64282189999999995</v>
      </c>
      <c r="GW12" s="2">
        <v>0.78385519999999997</v>
      </c>
      <c r="GX12" s="2">
        <f t="shared" si="58"/>
        <v>0.73269113877488168</v>
      </c>
      <c r="GY12" s="2">
        <f t="shared" si="59"/>
        <v>3.4972800000000012E-2</v>
      </c>
      <c r="GZ12" s="2">
        <f t="shared" si="60"/>
        <v>0.52211659112747932</v>
      </c>
      <c r="HA12" s="2">
        <f t="shared" si="61"/>
        <v>0.26364763981890726</v>
      </c>
      <c r="HB12" s="2">
        <v>0.69865330000000003</v>
      </c>
      <c r="HC12" s="2">
        <v>0.6024467</v>
      </c>
      <c r="HD12" s="2">
        <v>6.0879999999999997E-2</v>
      </c>
      <c r="HE12" s="2">
        <v>0.1087933</v>
      </c>
      <c r="HF12" s="2">
        <v>0.32198670000000001</v>
      </c>
      <c r="HG12" s="2">
        <v>8.6726700000000004E-2</v>
      </c>
      <c r="HH12" s="2">
        <v>0.48943759999999997</v>
      </c>
      <c r="HI12" s="2">
        <v>0.72746469999999996</v>
      </c>
      <c r="HJ12" s="2">
        <v>0.83620729999999999</v>
      </c>
      <c r="HK12" s="2">
        <f t="shared" si="62"/>
        <v>0.77914716442995735</v>
      </c>
      <c r="HL12" s="2">
        <f t="shared" si="63"/>
        <v>2.2066599999999992E-2</v>
      </c>
      <c r="HM12" s="2">
        <f t="shared" si="64"/>
        <v>0.61134052706317488</v>
      </c>
      <c r="HN12" s="2">
        <f t="shared" si="65"/>
        <v>0.29533848335766344</v>
      </c>
      <c r="HO12" s="2">
        <v>0.75328569999999995</v>
      </c>
      <c r="HP12" s="2">
        <v>0.63929049999999998</v>
      </c>
      <c r="HQ12" s="2">
        <v>5.0500000000000003E-2</v>
      </c>
      <c r="HR12" s="2">
        <v>0.1076048</v>
      </c>
      <c r="HS12" s="2">
        <v>0.3067667</v>
      </c>
      <c r="HT12" s="2">
        <v>8.6942900000000004E-2</v>
      </c>
      <c r="HU12" s="2">
        <v>0.4774504</v>
      </c>
      <c r="HV12" s="2">
        <v>0.74848349999999997</v>
      </c>
      <c r="HW12" s="2">
        <v>0.87263429999999997</v>
      </c>
      <c r="HX12" s="2">
        <f t="shared" si="66"/>
        <v>0.79304941536148599</v>
      </c>
      <c r="HY12" s="2">
        <f t="shared" si="67"/>
        <v>2.0661899999999997E-2</v>
      </c>
      <c r="HZ12" s="2">
        <f t="shared" si="68"/>
        <v>0.63961148141307445</v>
      </c>
      <c r="IA12" s="2">
        <f t="shared" si="69"/>
        <v>0.34492805678779509</v>
      </c>
      <c r="IB12" s="2">
        <v>0.71219500000000002</v>
      </c>
      <c r="IC12" s="2">
        <v>0.61602999999999997</v>
      </c>
      <c r="ID12" s="2">
        <v>4.1524999999999999E-2</v>
      </c>
      <c r="IE12" s="2">
        <v>9.8995E-2</v>
      </c>
      <c r="IF12" s="2">
        <v>0.26965499999999998</v>
      </c>
      <c r="IG12" s="2">
        <v>7.0285E-2</v>
      </c>
      <c r="IH12" s="2">
        <v>0.46016400000000002</v>
      </c>
      <c r="II12" s="2">
        <v>0.75510549999999999</v>
      </c>
      <c r="IJ12" s="2">
        <v>0.88880000000000003</v>
      </c>
      <c r="IK12" s="2">
        <f t="shared" si="70"/>
        <v>0.82035323586545339</v>
      </c>
      <c r="IL12" s="2">
        <f t="shared" si="71"/>
        <v>2.8709999999999999E-2</v>
      </c>
      <c r="IM12" s="2">
        <f t="shared" si="72"/>
        <v>0.63830168103536955</v>
      </c>
      <c r="IN12" s="2">
        <f t="shared" si="73"/>
        <v>0.37494993450892516</v>
      </c>
      <c r="IO12" s="2">
        <v>0.51504289999999997</v>
      </c>
      <c r="IP12" s="2">
        <v>0.43965710000000002</v>
      </c>
      <c r="IQ12" s="2">
        <v>3.9852400000000003E-2</v>
      </c>
      <c r="IR12" s="2">
        <v>6.85143E-2</v>
      </c>
      <c r="IS12" s="2">
        <v>0.23673810000000001</v>
      </c>
      <c r="IT12" s="2">
        <v>6.4733299999999994E-2</v>
      </c>
      <c r="IU12" s="2">
        <v>0.54368179999999999</v>
      </c>
      <c r="IV12" s="2">
        <v>0.75423810000000002</v>
      </c>
    </row>
    <row r="13" spans="1:256" x14ac:dyDescent="0.2">
      <c r="A13" s="2">
        <v>12</v>
      </c>
      <c r="B13" s="2">
        <v>3</v>
      </c>
      <c r="C13" s="2" t="s">
        <v>257</v>
      </c>
      <c r="D13" s="2">
        <v>3</v>
      </c>
      <c r="E13" s="2">
        <v>1</v>
      </c>
      <c r="F13" s="2">
        <v>-9999</v>
      </c>
      <c r="G13" s="2">
        <v>-9999</v>
      </c>
      <c r="H13" s="2">
        <v>408192.5</v>
      </c>
      <c r="I13" s="2">
        <v>3660244.9</v>
      </c>
      <c r="J13" s="2">
        <f>132.3*1.12</f>
        <v>148.17600000000002</v>
      </c>
      <c r="K13" s="2">
        <f t="shared" si="5"/>
        <v>74.088000000000008</v>
      </c>
      <c r="L13" s="2">
        <f t="shared" si="75"/>
        <v>74.088000000000008</v>
      </c>
      <c r="M13" s="2">
        <v>63.839999999999996</v>
      </c>
      <c r="N13" s="2">
        <v>12</v>
      </c>
      <c r="O13" s="2">
        <v>24.160000000000004</v>
      </c>
      <c r="P13" s="2">
        <v>65.84</v>
      </c>
      <c r="Q13" s="2">
        <v>12</v>
      </c>
      <c r="R13" s="2">
        <v>22.16</v>
      </c>
      <c r="S13" s="2">
        <v>55.84</v>
      </c>
      <c r="T13" s="2">
        <v>20.72</v>
      </c>
      <c r="U13" s="2">
        <v>23.44</v>
      </c>
      <c r="V13" s="2">
        <v>-9999</v>
      </c>
      <c r="W13" s="2">
        <v>-9999</v>
      </c>
      <c r="X13" s="2">
        <v>-9999</v>
      </c>
      <c r="Y13" s="2">
        <v>-9999</v>
      </c>
      <c r="Z13" s="2">
        <v>-9999</v>
      </c>
      <c r="AA13" s="2">
        <v>-9999</v>
      </c>
      <c r="AB13" s="2">
        <v>-9999</v>
      </c>
      <c r="AC13" s="2">
        <v>-9999</v>
      </c>
      <c r="AD13" s="2">
        <v>-9999</v>
      </c>
      <c r="AE13" s="2">
        <v>-9999</v>
      </c>
      <c r="AF13" s="2">
        <v>-9999</v>
      </c>
      <c r="AG13" s="2">
        <v>-9999</v>
      </c>
      <c r="AH13" s="2">
        <v>-9999</v>
      </c>
      <c r="AI13" s="2">
        <v>-9999</v>
      </c>
      <c r="AJ13" s="2">
        <v>5.3198520547046664E-2</v>
      </c>
      <c r="AK13" s="2">
        <v>0.77198151428290318</v>
      </c>
      <c r="AL13" s="2">
        <v>5.0356230000000002</v>
      </c>
      <c r="AM13" s="2">
        <v>1.5471405000000003</v>
      </c>
      <c r="AN13" s="2">
        <v>1.9936331999999994E-2</v>
      </c>
      <c r="AO13" s="2">
        <v>0</v>
      </c>
      <c r="AP13" s="2">
        <v>3.5858840000000003E-2</v>
      </c>
      <c r="AQ13" s="2">
        <v>0.27892849000000003</v>
      </c>
      <c r="AR13" s="2">
        <v>0.8589715</v>
      </c>
      <c r="AS13" s="2">
        <f t="shared" si="6"/>
        <v>13.245272328</v>
      </c>
      <c r="AT13" s="2">
        <f t="shared" si="0"/>
        <v>13.245272328</v>
      </c>
      <c r="AU13" s="2">
        <f t="shared" si="7"/>
        <v>13.388707688</v>
      </c>
      <c r="AV13" s="2">
        <f t="shared" si="8"/>
        <v>0.14343536000000001</v>
      </c>
      <c r="AW13" s="2">
        <f t="shared" si="9"/>
        <v>1.1157139600000001</v>
      </c>
      <c r="AX13" s="2">
        <f t="shared" si="10"/>
        <v>3.435886</v>
      </c>
      <c r="AY13" s="2">
        <v>10</v>
      </c>
      <c r="AZ13" s="2">
        <v>168.2</v>
      </c>
      <c r="BA13" s="2">
        <v>110.7</v>
      </c>
      <c r="BB13" s="2">
        <f t="shared" si="11"/>
        <v>1649.0196078431372</v>
      </c>
      <c r="BC13" s="2">
        <f t="shared" si="12"/>
        <v>1085.2941176470588</v>
      </c>
      <c r="BD13" s="2">
        <f t="shared" si="13"/>
        <v>2734.3137254901958</v>
      </c>
      <c r="BE13" s="2">
        <v>3.5562946593712708</v>
      </c>
      <c r="BF13" s="2">
        <f t="shared" si="1"/>
        <v>58.643996245710568</v>
      </c>
      <c r="BG13" s="2">
        <v>1.1007810826130655</v>
      </c>
      <c r="BH13" s="2">
        <f t="shared" si="14"/>
        <v>11.94671233777121</v>
      </c>
      <c r="BI13" s="2">
        <f t="shared" si="2"/>
        <v>70.590708583481785</v>
      </c>
      <c r="BJ13" s="2">
        <v>13</v>
      </c>
      <c r="BK13" s="2">
        <v>310</v>
      </c>
      <c r="BL13" s="2">
        <v>344.3</v>
      </c>
      <c r="BM13" s="2">
        <v>99</v>
      </c>
      <c r="BN13" s="2">
        <v>153</v>
      </c>
      <c r="BO13" s="2">
        <v>254.1</v>
      </c>
      <c r="BP13" s="2">
        <v>141.4</v>
      </c>
      <c r="BQ13" s="2">
        <f t="shared" si="15"/>
        <v>112.69999999999999</v>
      </c>
      <c r="BR13" s="2">
        <f t="shared" si="74"/>
        <v>1104.9019607843138</v>
      </c>
      <c r="BS13" s="2">
        <f t="shared" si="16"/>
        <v>3039.2156862745096</v>
      </c>
      <c r="BT13" s="2">
        <f t="shared" si="17"/>
        <v>3375.4901960784314</v>
      </c>
      <c r="BU13" s="2">
        <f t="shared" si="18"/>
        <v>1500</v>
      </c>
      <c r="BV13" s="2">
        <f t="shared" si="19"/>
        <v>2491.1764705882351</v>
      </c>
      <c r="BW13" s="2">
        <f t="shared" si="20"/>
        <v>10405.882352941175</v>
      </c>
      <c r="BX13" s="2">
        <f t="shared" si="21"/>
        <v>1386.2745098039215</v>
      </c>
      <c r="BY13" s="2">
        <v>3.0661736264916466</v>
      </c>
      <c r="BZ13" s="2">
        <f t="shared" si="22"/>
        <v>93.187629824746111</v>
      </c>
      <c r="CA13" s="2">
        <v>0.73942754245754261</v>
      </c>
      <c r="CB13" s="2">
        <f t="shared" si="23"/>
        <v>24.95930420275803</v>
      </c>
      <c r="CC13" s="2">
        <v>2.0431796401939475</v>
      </c>
      <c r="CD13" s="2">
        <f t="shared" si="24"/>
        <v>30.647694602909208</v>
      </c>
      <c r="CE13" s="2">
        <v>3.4676747672040893</v>
      </c>
      <c r="CF13" s="2">
        <f t="shared" si="25"/>
        <v>48.071491380652773</v>
      </c>
      <c r="CG13" s="2">
        <f t="shared" si="26"/>
        <v>196.86612001106613</v>
      </c>
      <c r="CH13" s="2">
        <f t="shared" si="27"/>
        <v>175.77332143845189</v>
      </c>
      <c r="CI13" s="2">
        <f t="shared" si="28"/>
        <v>10405.882352941177</v>
      </c>
      <c r="CJ13" s="2">
        <v>6.54</v>
      </c>
      <c r="CK13" s="2">
        <f t="shared" si="29"/>
        <v>6540</v>
      </c>
      <c r="CL13" s="2">
        <f t="shared" si="30"/>
        <v>4718.0020535921303</v>
      </c>
      <c r="CM13" s="2">
        <v>2.3099999999999996</v>
      </c>
      <c r="CN13" s="2">
        <v>35.321100917431188</v>
      </c>
      <c r="CO13" s="2">
        <f t="shared" si="3"/>
        <v>1666.4502666357523</v>
      </c>
      <c r="CP13" s="2">
        <v>3.45</v>
      </c>
      <c r="CQ13" s="2">
        <v>52.752293577981654</v>
      </c>
      <c r="CR13" s="2">
        <f t="shared" si="4"/>
        <v>2488.8542943261236</v>
      </c>
      <c r="CS13" s="2">
        <v>-9999</v>
      </c>
      <c r="CT13" s="2">
        <f t="shared" si="31"/>
        <v>-248860.54088966909</v>
      </c>
      <c r="CU13" s="2">
        <v>84</v>
      </c>
      <c r="CV13" s="2">
        <v>93</v>
      </c>
      <c r="CW13" s="2">
        <v>-9999</v>
      </c>
      <c r="CX13" s="2">
        <v>-9999</v>
      </c>
      <c r="CY13" s="2">
        <v>94</v>
      </c>
      <c r="CZ13" s="2">
        <v>110</v>
      </c>
      <c r="DA13" s="2">
        <v>34.46</v>
      </c>
      <c r="DB13" s="2">
        <v>33.24</v>
      </c>
      <c r="DC13" s="2">
        <v>34.64</v>
      </c>
      <c r="DD13" s="2">
        <v>0.40529999999999999</v>
      </c>
      <c r="DE13" s="2">
        <v>0.74043530000000002</v>
      </c>
      <c r="DF13" s="2">
        <v>0.67132349999999996</v>
      </c>
      <c r="DG13" s="2">
        <v>0.39729999999999999</v>
      </c>
      <c r="DH13" s="2">
        <v>0.48493530000000001</v>
      </c>
      <c r="DI13" s="2">
        <v>0.56778240000000002</v>
      </c>
      <c r="DJ13" s="2">
        <v>7.9106300000000004E-2</v>
      </c>
      <c r="DK13" s="2">
        <v>0.2084213</v>
      </c>
      <c r="DL13" s="2">
        <v>0.3010659</v>
      </c>
      <c r="DM13" s="2">
        <f t="shared" si="32"/>
        <v>0.31427725225193592</v>
      </c>
      <c r="DN13" s="2">
        <f t="shared" si="33"/>
        <v>0.22212619132376543</v>
      </c>
      <c r="DO13" s="2">
        <v>0.77878879999999995</v>
      </c>
      <c r="DP13" s="2">
        <v>0.69269639999999999</v>
      </c>
      <c r="DQ13" s="2">
        <v>0.4276857</v>
      </c>
      <c r="DR13" s="2">
        <v>0.42715540000000002</v>
      </c>
      <c r="DS13" s="2">
        <v>0.56099290000000002</v>
      </c>
      <c r="DT13" s="2">
        <v>0.2879929</v>
      </c>
      <c r="DU13" s="2">
        <v>0.13523869999999999</v>
      </c>
      <c r="DV13" s="2">
        <v>0.29148099999999999</v>
      </c>
      <c r="DW13" s="2">
        <v>0.29102410000000001</v>
      </c>
      <c r="DX13" s="2">
        <f t="shared" si="34"/>
        <v>0.46007154040981391</v>
      </c>
      <c r="DY13" s="2">
        <f t="shared" si="35"/>
        <v>0.13916250000000002</v>
      </c>
      <c r="DZ13" s="2">
        <f t="shared" si="36"/>
        <v>0.24589379102458631</v>
      </c>
      <c r="EA13" s="2">
        <f t="shared" si="37"/>
        <v>0.11265122618926851</v>
      </c>
      <c r="EB13" s="2">
        <v>0.72836500000000004</v>
      </c>
      <c r="EC13" s="2">
        <v>0.65912000000000004</v>
      </c>
      <c r="ED13" s="2">
        <v>0.35173500000000002</v>
      </c>
      <c r="EE13" s="2">
        <v>0.34114</v>
      </c>
      <c r="EF13" s="2">
        <v>0.50733499999999998</v>
      </c>
      <c r="EG13" s="2">
        <v>0.24878500000000001</v>
      </c>
      <c r="EH13" s="2">
        <v>0.1956446</v>
      </c>
      <c r="EI13" s="2">
        <v>0.35788969999999998</v>
      </c>
      <c r="EJ13" s="2">
        <v>0.34413899999999997</v>
      </c>
      <c r="EK13" s="2">
        <f t="shared" si="38"/>
        <v>0.49079465793378702</v>
      </c>
      <c r="EL13" s="2">
        <f t="shared" si="39"/>
        <v>9.2354999999999993E-2</v>
      </c>
      <c r="EM13" s="2">
        <f t="shared" si="40"/>
        <v>0.31792489301854354</v>
      </c>
      <c r="EN13" s="2">
        <f t="shared" si="41"/>
        <v>0.13662385122910614</v>
      </c>
      <c r="EO13" s="2">
        <v>0.59982690000000005</v>
      </c>
      <c r="EP13" s="2">
        <v>0.54666539999999997</v>
      </c>
      <c r="EQ13" s="2">
        <v>0.14048849999999999</v>
      </c>
      <c r="ER13" s="2">
        <v>0.17598849999999999</v>
      </c>
      <c r="ES13" s="2">
        <v>0.36260379999999998</v>
      </c>
      <c r="ET13" s="2">
        <v>0.13579620000000001</v>
      </c>
      <c r="EU13" s="2">
        <v>0.34427930000000001</v>
      </c>
      <c r="EV13" s="2">
        <v>0.54135449999999996</v>
      </c>
      <c r="EW13" s="2">
        <v>0.61651460000000002</v>
      </c>
      <c r="EX13" s="2">
        <f t="shared" si="42"/>
        <v>0.6307995222009749</v>
      </c>
      <c r="EY13" s="2">
        <f t="shared" si="43"/>
        <v>4.0192299999999986E-2</v>
      </c>
      <c r="EZ13" s="2">
        <f t="shared" si="44"/>
        <v>0.45476103253749894</v>
      </c>
      <c r="FA13" s="2">
        <f t="shared" si="45"/>
        <v>0.19591175341091682</v>
      </c>
      <c r="FB13" s="2">
        <v>0.56967219999999996</v>
      </c>
      <c r="FC13" s="2">
        <v>0.50379439999999998</v>
      </c>
      <c r="FD13" s="2">
        <v>0.1023722</v>
      </c>
      <c r="FE13" s="2">
        <v>0.1575722</v>
      </c>
      <c r="FF13" s="2">
        <v>0.31775560000000003</v>
      </c>
      <c r="FG13" s="2">
        <v>0.1115056</v>
      </c>
      <c r="FH13" s="2">
        <v>0.33569779999999999</v>
      </c>
      <c r="FI13" s="2">
        <v>0.56427240000000001</v>
      </c>
      <c r="FJ13" s="2">
        <v>0.69299290000000002</v>
      </c>
      <c r="FK13" s="2">
        <f t="shared" si="46"/>
        <v>0.67260941269665575</v>
      </c>
      <c r="FL13" s="2">
        <f t="shared" si="47"/>
        <v>4.6066599999999999E-2</v>
      </c>
      <c r="FM13" s="2">
        <f t="shared" si="48"/>
        <v>0.44717430310119133</v>
      </c>
      <c r="FN13" s="2">
        <f t="shared" si="49"/>
        <v>0.21115977450720741</v>
      </c>
      <c r="FO13" s="2">
        <v>0.49339129999999998</v>
      </c>
      <c r="FP13" s="2">
        <v>0.41651300000000002</v>
      </c>
      <c r="FQ13" s="2">
        <v>8.4612999999999994E-2</v>
      </c>
      <c r="FR13" s="2">
        <v>0.129413</v>
      </c>
      <c r="FS13" s="2">
        <v>0.27839130000000001</v>
      </c>
      <c r="FT13" s="2">
        <v>8.8826100000000005E-2</v>
      </c>
      <c r="FU13" s="2">
        <v>0.36455939999999998</v>
      </c>
      <c r="FV13" s="2">
        <v>0.58277270000000003</v>
      </c>
      <c r="FW13" s="2">
        <v>0.7053661</v>
      </c>
      <c r="FX13" s="2">
        <f t="shared" si="50"/>
        <v>0.6948696483478507</v>
      </c>
      <c r="FY13" s="2">
        <f t="shared" si="51"/>
        <v>4.0586899999999995E-2</v>
      </c>
      <c r="FZ13" s="2">
        <f t="shared" si="52"/>
        <v>0.41174040993339867</v>
      </c>
      <c r="GA13" s="2">
        <f t="shared" si="53"/>
        <v>0.1733884044102946</v>
      </c>
      <c r="GB13" s="2">
        <v>0.55724549999999995</v>
      </c>
      <c r="GC13" s="2">
        <v>0.48995</v>
      </c>
      <c r="GD13" s="2">
        <v>8.1427299999999994E-2</v>
      </c>
      <c r="GE13" s="2">
        <v>0.1195773</v>
      </c>
      <c r="GF13" s="2">
        <v>0.3011818</v>
      </c>
      <c r="GG13" s="2">
        <v>9.4081799999999993E-2</v>
      </c>
      <c r="GH13" s="2">
        <v>0.4302146</v>
      </c>
      <c r="GI13" s="2">
        <v>0.64490009999999998</v>
      </c>
      <c r="GJ13" s="2">
        <v>0.74342779999999997</v>
      </c>
      <c r="GK13" s="2">
        <f t="shared" si="54"/>
        <v>0.71110745703427447</v>
      </c>
      <c r="GL13" s="2">
        <f t="shared" si="55"/>
        <v>2.5495500000000004E-2</v>
      </c>
      <c r="GM13" s="2">
        <f t="shared" si="56"/>
        <v>0.5007168818649167</v>
      </c>
      <c r="GN13" s="2">
        <f t="shared" si="57"/>
        <v>0.21930549615461409</v>
      </c>
      <c r="GO13" s="2">
        <v>0.67450480000000002</v>
      </c>
      <c r="GP13" s="2">
        <v>0.59651900000000002</v>
      </c>
      <c r="GQ13" s="2">
        <v>6.5895200000000001E-2</v>
      </c>
      <c r="GR13" s="2">
        <v>0.12920000000000001</v>
      </c>
      <c r="GS13" s="2">
        <v>0.31677620000000001</v>
      </c>
      <c r="GT13" s="2">
        <v>9.2718999999999996E-2</v>
      </c>
      <c r="GU13" s="2">
        <v>0.41970380000000002</v>
      </c>
      <c r="GV13" s="2">
        <v>0.67780339999999994</v>
      </c>
      <c r="GW13" s="2">
        <v>0.82106409999999996</v>
      </c>
      <c r="GX13" s="2">
        <f t="shared" si="58"/>
        <v>0.75829999017235916</v>
      </c>
      <c r="GY13" s="2">
        <f t="shared" si="59"/>
        <v>3.6481000000000013E-2</v>
      </c>
      <c r="GZ13" s="2">
        <f t="shared" si="60"/>
        <v>0.57189168153549064</v>
      </c>
      <c r="HA13" s="2">
        <f t="shared" si="61"/>
        <v>0.2969048504516254</v>
      </c>
      <c r="HB13" s="2">
        <v>0.73208119999999999</v>
      </c>
      <c r="HC13" s="2">
        <v>0.63006249999999997</v>
      </c>
      <c r="HD13" s="2">
        <v>6.4924999999999997E-2</v>
      </c>
      <c r="HE13" s="2">
        <v>0.118425</v>
      </c>
      <c r="HF13" s="2">
        <v>0.32983750000000001</v>
      </c>
      <c r="HG13" s="2">
        <v>9.1106300000000001E-2</v>
      </c>
      <c r="HH13" s="2">
        <v>0.47080240000000001</v>
      </c>
      <c r="HI13" s="2">
        <v>0.72032890000000005</v>
      </c>
      <c r="HJ13" s="2">
        <v>0.83561110000000005</v>
      </c>
      <c r="HK13" s="2">
        <f t="shared" si="62"/>
        <v>0.77864994305671553</v>
      </c>
      <c r="HL13" s="2">
        <f t="shared" si="63"/>
        <v>2.7318700000000001E-2</v>
      </c>
      <c r="HM13" s="2">
        <f t="shared" si="64"/>
        <v>0.61470879764515063</v>
      </c>
      <c r="HN13" s="2">
        <f t="shared" si="65"/>
        <v>0.30847147064867453</v>
      </c>
      <c r="HO13" s="2">
        <v>0.76204289999999997</v>
      </c>
      <c r="HP13" s="2">
        <v>0.64693330000000004</v>
      </c>
      <c r="HQ13" s="2">
        <v>5.11E-2</v>
      </c>
      <c r="HR13" s="2">
        <v>0.1065571</v>
      </c>
      <c r="HS13" s="2">
        <v>0.30248570000000002</v>
      </c>
      <c r="HT13" s="2">
        <v>8.6818999999999993E-2</v>
      </c>
      <c r="HU13" s="2">
        <v>0.47849239999999998</v>
      </c>
      <c r="HV13" s="2">
        <v>0.75388129999999998</v>
      </c>
      <c r="HW13" s="2">
        <v>0.87384300000000004</v>
      </c>
      <c r="HX13" s="2">
        <f t="shared" si="66"/>
        <v>0.795446114379736</v>
      </c>
      <c r="HY13" s="2">
        <f t="shared" si="67"/>
        <v>1.9738100000000008E-2</v>
      </c>
      <c r="HZ13" s="2">
        <f t="shared" si="68"/>
        <v>0.64664579800531397</v>
      </c>
      <c r="IA13" s="2">
        <f t="shared" si="69"/>
        <v>0.35646793646281716</v>
      </c>
      <c r="IB13" s="2">
        <v>0.65005239999999997</v>
      </c>
      <c r="IC13" s="2">
        <v>0.55730950000000001</v>
      </c>
      <c r="ID13" s="2">
        <v>4.0271399999999999E-2</v>
      </c>
      <c r="IE13" s="2">
        <v>9.0238100000000002E-2</v>
      </c>
      <c r="IF13" s="2">
        <v>0.2402524</v>
      </c>
      <c r="IG13" s="2">
        <v>6.3381000000000007E-2</v>
      </c>
      <c r="IH13" s="2">
        <v>0.45345419999999997</v>
      </c>
      <c r="II13" s="2">
        <v>0.75562249999999997</v>
      </c>
      <c r="IJ13" s="2">
        <v>0.88289399999999996</v>
      </c>
      <c r="IK13" s="2">
        <f t="shared" si="70"/>
        <v>0.8223211865326181</v>
      </c>
      <c r="IL13" s="2">
        <f t="shared" si="71"/>
        <v>2.6857099999999995E-2</v>
      </c>
      <c r="IM13" s="2">
        <f t="shared" si="72"/>
        <v>0.61052552416997785</v>
      </c>
      <c r="IN13" s="2">
        <f t="shared" si="73"/>
        <v>0.36652251426309601</v>
      </c>
      <c r="IO13" s="2">
        <v>0.50658999999999998</v>
      </c>
      <c r="IP13" s="2">
        <v>0.428925</v>
      </c>
      <c r="IQ13" s="2">
        <v>3.6714999999999998E-2</v>
      </c>
      <c r="IR13" s="2">
        <v>6.4769999999999994E-2</v>
      </c>
      <c r="IS13" s="2">
        <v>0.22597999999999999</v>
      </c>
      <c r="IT13" s="2">
        <v>6.4665E-2</v>
      </c>
      <c r="IU13" s="2">
        <v>0.55230500000000005</v>
      </c>
      <c r="IV13" s="2">
        <v>0.77148749999999999</v>
      </c>
    </row>
    <row r="14" spans="1:256" x14ac:dyDescent="0.2">
      <c r="A14" s="2">
        <v>13</v>
      </c>
      <c r="B14" s="2">
        <v>4</v>
      </c>
      <c r="C14" s="2" t="s">
        <v>258</v>
      </c>
      <c r="D14" s="2">
        <v>6</v>
      </c>
      <c r="E14" s="2">
        <v>1</v>
      </c>
      <c r="F14" s="2">
        <v>-9999</v>
      </c>
      <c r="G14" s="2">
        <v>-9999</v>
      </c>
      <c r="H14" s="2">
        <v>408192.5</v>
      </c>
      <c r="I14" s="2">
        <v>3660255.06</v>
      </c>
      <c r="J14" s="2">
        <v>74.099999999999994</v>
      </c>
      <c r="K14" s="2">
        <f t="shared" si="5"/>
        <v>37.049999999999997</v>
      </c>
      <c r="L14" s="2">
        <f t="shared" si="75"/>
        <v>37.049999999999997</v>
      </c>
      <c r="M14" s="2">
        <v>65.84</v>
      </c>
      <c r="N14" s="2">
        <v>8</v>
      </c>
      <c r="O14" s="2">
        <v>26.160000000000004</v>
      </c>
      <c r="P14" s="2">
        <v>59.84</v>
      </c>
      <c r="Q14" s="2">
        <v>16</v>
      </c>
      <c r="R14" s="2">
        <v>24.16</v>
      </c>
      <c r="S14" s="2">
        <v>55.120000000000005</v>
      </c>
      <c r="T14" s="2">
        <v>15.439999999999998</v>
      </c>
      <c r="U14" s="2">
        <v>29.439999999999998</v>
      </c>
      <c r="V14" s="2">
        <v>8.5</v>
      </c>
      <c r="W14" s="2">
        <v>0.45</v>
      </c>
      <c r="X14" s="2">
        <v>312</v>
      </c>
      <c r="Y14" s="2">
        <v>0.76</v>
      </c>
      <c r="Z14" s="2">
        <v>4645</v>
      </c>
      <c r="AA14" s="2">
        <v>280</v>
      </c>
      <c r="AB14" s="2">
        <v>274</v>
      </c>
      <c r="AC14" s="2">
        <v>27.6</v>
      </c>
      <c r="AD14" s="2">
        <v>0</v>
      </c>
      <c r="AE14" s="2">
        <v>3</v>
      </c>
      <c r="AF14" s="2">
        <v>84</v>
      </c>
      <c r="AG14" s="2">
        <v>8</v>
      </c>
      <c r="AH14" s="2">
        <v>4</v>
      </c>
      <c r="AI14" s="2">
        <v>32</v>
      </c>
      <c r="AJ14" s="2">
        <v>5.4363257874502934E-2</v>
      </c>
      <c r="AK14" s="2">
        <v>0.77098841731153178</v>
      </c>
      <c r="AL14" s="2">
        <v>2.6492906999999999</v>
      </c>
      <c r="AM14" s="2">
        <v>1.2119404499999999</v>
      </c>
      <c r="AN14" s="2">
        <v>1.3928672999999996E-2</v>
      </c>
      <c r="AO14" s="2">
        <v>0.18282489000000002</v>
      </c>
      <c r="AP14" s="2">
        <v>9.5053195000000007E-2</v>
      </c>
      <c r="AQ14" s="2">
        <v>0.55128635000000004</v>
      </c>
      <c r="AR14" s="2">
        <v>0.93596230000000002</v>
      </c>
      <c r="AS14" s="2">
        <f t="shared" si="6"/>
        <v>7.7781769919999997</v>
      </c>
      <c r="AT14" s="2">
        <f t="shared" si="0"/>
        <v>8.5094765519999989</v>
      </c>
      <c r="AU14" s="2">
        <f t="shared" si="7"/>
        <v>8.8896893319999997</v>
      </c>
      <c r="AV14" s="2">
        <f t="shared" si="8"/>
        <v>0.38021278000000003</v>
      </c>
      <c r="AW14" s="2">
        <f t="shared" si="9"/>
        <v>2.2051454000000001</v>
      </c>
      <c r="AX14" s="2">
        <f t="shared" si="10"/>
        <v>3.7438492000000001</v>
      </c>
      <c r="AY14" s="2">
        <v>9</v>
      </c>
      <c r="AZ14" s="2">
        <v>146.80000000000001</v>
      </c>
      <c r="BA14" s="2">
        <v>95</v>
      </c>
      <c r="BB14" s="2">
        <f t="shared" si="11"/>
        <v>1439.2156862745098</v>
      </c>
      <c r="BC14" s="2">
        <f t="shared" si="12"/>
        <v>931.37254901960785</v>
      </c>
      <c r="BD14" s="2">
        <f t="shared" si="13"/>
        <v>2370.5882352941176</v>
      </c>
      <c r="BE14" s="2">
        <v>3.5302446103715481</v>
      </c>
      <c r="BF14" s="2">
        <f t="shared" si="1"/>
        <v>50.807834196327775</v>
      </c>
      <c r="BG14" s="2">
        <v>1.4825372033497537</v>
      </c>
      <c r="BH14" s="2">
        <f t="shared" si="14"/>
        <v>13.807944541002607</v>
      </c>
      <c r="BI14" s="2">
        <f t="shared" si="2"/>
        <v>64.615778737330388</v>
      </c>
      <c r="BJ14" s="2">
        <v>9</v>
      </c>
      <c r="BK14" s="2">
        <v>187.8</v>
      </c>
      <c r="BL14" s="2">
        <v>217.1</v>
      </c>
      <c r="BM14" s="2">
        <v>83</v>
      </c>
      <c r="BN14" s="2">
        <v>139.80000000000001</v>
      </c>
      <c r="BO14" s="2">
        <v>243.8</v>
      </c>
      <c r="BP14" s="2">
        <v>139.80000000000001</v>
      </c>
      <c r="BQ14" s="2">
        <f t="shared" si="15"/>
        <v>104</v>
      </c>
      <c r="BR14" s="2">
        <f t="shared" si="74"/>
        <v>1019.6078431372549</v>
      </c>
      <c r="BS14" s="2">
        <f t="shared" si="16"/>
        <v>1841.1764705882354</v>
      </c>
      <c r="BT14" s="2">
        <f t="shared" si="17"/>
        <v>2128.4313725490197</v>
      </c>
      <c r="BU14" s="2">
        <f t="shared" si="18"/>
        <v>1370.5882352941176</v>
      </c>
      <c r="BV14" s="2">
        <f t="shared" si="19"/>
        <v>2390.1960784313724</v>
      </c>
      <c r="BW14" s="2">
        <f t="shared" si="20"/>
        <v>7730.3921568627447</v>
      </c>
      <c r="BX14" s="2">
        <f t="shared" si="21"/>
        <v>1370.5882352941176</v>
      </c>
      <c r="BY14" s="2">
        <v>2.6274974777996065</v>
      </c>
      <c r="BZ14" s="2">
        <f t="shared" si="22"/>
        <v>48.376865326545698</v>
      </c>
      <c r="CA14" s="2">
        <v>0.54759151044256604</v>
      </c>
      <c r="CB14" s="2">
        <f t="shared" si="23"/>
        <v>11.655109501674616</v>
      </c>
      <c r="CC14" s="2">
        <v>1.2383478972104818</v>
      </c>
      <c r="CD14" s="2">
        <f t="shared" si="24"/>
        <v>16.972650591178954</v>
      </c>
      <c r="CE14" s="2">
        <v>3.0966562227091634</v>
      </c>
      <c r="CF14" s="2">
        <f t="shared" si="25"/>
        <v>42.442405875955004</v>
      </c>
      <c r="CG14" s="2">
        <f t="shared" si="26"/>
        <v>119.44703129535428</v>
      </c>
      <c r="CH14" s="2">
        <f t="shared" si="27"/>
        <v>106.64913508513774</v>
      </c>
      <c r="CI14" s="2">
        <f t="shared" si="28"/>
        <v>7730.3921568627447</v>
      </c>
      <c r="CJ14" s="2">
        <v>6.33</v>
      </c>
      <c r="CK14" s="2">
        <f t="shared" si="29"/>
        <v>6330</v>
      </c>
      <c r="CL14" s="2">
        <f t="shared" si="30"/>
        <v>4566.506574807062</v>
      </c>
      <c r="CM14" s="2">
        <v>2.2599999999999998</v>
      </c>
      <c r="CN14" s="2">
        <v>35.703001579778828</v>
      </c>
      <c r="CO14" s="2">
        <f t="shared" si="3"/>
        <v>1630.3799145440694</v>
      </c>
      <c r="CP14" s="2">
        <v>3.31</v>
      </c>
      <c r="CQ14" s="2">
        <v>52.290679304897317</v>
      </c>
      <c r="CR14" s="2">
        <f t="shared" si="4"/>
        <v>2387.8573084694117</v>
      </c>
      <c r="CS14" s="2">
        <v>-9999</v>
      </c>
      <c r="CT14" s="2">
        <f t="shared" si="31"/>
        <v>-238761.85227385646</v>
      </c>
      <c r="CU14" s="2">
        <v>83</v>
      </c>
      <c r="CV14" s="2">
        <v>93</v>
      </c>
      <c r="CW14" s="2">
        <v>-9999</v>
      </c>
      <c r="CX14" s="2">
        <v>-9999</v>
      </c>
      <c r="CY14" s="2">
        <v>90</v>
      </c>
      <c r="CZ14" s="2">
        <v>107</v>
      </c>
      <c r="DA14" s="2">
        <v>36.270000000000003</v>
      </c>
      <c r="DB14" s="2">
        <v>35.549999999999997</v>
      </c>
      <c r="DC14" s="2">
        <v>38.83</v>
      </c>
      <c r="DD14" s="2">
        <v>0.40749999999999997</v>
      </c>
      <c r="DE14" s="2">
        <v>0.6767263</v>
      </c>
      <c r="DF14" s="2">
        <v>0.61612630000000002</v>
      </c>
      <c r="DG14" s="2">
        <v>0.42371049999999999</v>
      </c>
      <c r="DH14" s="2">
        <v>0.4440421</v>
      </c>
      <c r="DI14" s="2">
        <v>0.60433680000000001</v>
      </c>
      <c r="DJ14" s="2">
        <v>0.1511759</v>
      </c>
      <c r="DK14" s="2">
        <v>0.20745050000000001</v>
      </c>
      <c r="DL14" s="2">
        <v>0.23043279999999999</v>
      </c>
      <c r="DM14" s="2">
        <f t="shared" si="32"/>
        <v>0.23713757394231377</v>
      </c>
      <c r="DN14" s="2">
        <f t="shared" si="33"/>
        <v>0.21534619011575007</v>
      </c>
      <c r="DO14" s="2">
        <v>0.5633783</v>
      </c>
      <c r="DP14" s="2">
        <v>0.4972569</v>
      </c>
      <c r="DQ14" s="2">
        <v>0.26866669999999998</v>
      </c>
      <c r="DR14" s="2">
        <v>0.35110089999999999</v>
      </c>
      <c r="DS14" s="2">
        <v>0.36406189999999999</v>
      </c>
      <c r="DT14" s="2">
        <v>0.18100949999999999</v>
      </c>
      <c r="DU14" s="2">
        <v>1.7722499999999999E-2</v>
      </c>
      <c r="DV14" s="2">
        <v>0.23211970000000001</v>
      </c>
      <c r="DW14" s="2">
        <v>0.35458800000000001</v>
      </c>
      <c r="DX14" s="2">
        <f t="shared" si="34"/>
        <v>0.51366881617350535</v>
      </c>
      <c r="DY14" s="2">
        <f t="shared" si="35"/>
        <v>0.1700914</v>
      </c>
      <c r="DZ14" s="2">
        <f t="shared" si="36"/>
        <v>0.16259334132231074</v>
      </c>
      <c r="EA14" s="2">
        <f t="shared" si="37"/>
        <v>0.14676393215167527</v>
      </c>
      <c r="EB14" s="2">
        <v>0.7037409</v>
      </c>
      <c r="EC14" s="2">
        <v>0.61379090000000003</v>
      </c>
      <c r="ED14" s="2">
        <v>0.28468640000000001</v>
      </c>
      <c r="EE14" s="2">
        <v>0.32459090000000002</v>
      </c>
      <c r="EF14" s="2">
        <v>0.56182730000000003</v>
      </c>
      <c r="EG14" s="2">
        <v>0.24285000000000001</v>
      </c>
      <c r="EH14" s="2">
        <v>0.26581139999999998</v>
      </c>
      <c r="EI14" s="2">
        <v>0.36644650000000001</v>
      </c>
      <c r="EJ14" s="2">
        <v>0.42343330000000001</v>
      </c>
      <c r="EK14" s="2">
        <f t="shared" si="38"/>
        <v>0.48689555329551548</v>
      </c>
      <c r="EL14" s="2">
        <f t="shared" si="39"/>
        <v>8.1740900000000005E-2</v>
      </c>
      <c r="EM14" s="2">
        <f t="shared" si="40"/>
        <v>0.30158891053821735</v>
      </c>
      <c r="EN14" s="2">
        <f t="shared" si="41"/>
        <v>4.6517398772584345E-2</v>
      </c>
      <c r="EO14" s="2">
        <v>0.63885000000000003</v>
      </c>
      <c r="EP14" s="2">
        <v>0.57735000000000003</v>
      </c>
      <c r="EQ14" s="2">
        <v>0.13235710000000001</v>
      </c>
      <c r="ER14" s="2">
        <v>0.1799714</v>
      </c>
      <c r="ES14" s="2">
        <v>0.32934999999999998</v>
      </c>
      <c r="ET14" s="2">
        <v>0.12537499999999999</v>
      </c>
      <c r="EU14" s="2">
        <v>0.2911241</v>
      </c>
      <c r="EV14" s="2">
        <v>0.55728480000000002</v>
      </c>
      <c r="EW14" s="2">
        <v>0.65455929999999996</v>
      </c>
      <c r="EX14" s="2">
        <f t="shared" si="42"/>
        <v>0.67188982302332423</v>
      </c>
      <c r="EY14" s="2">
        <f t="shared" si="43"/>
        <v>5.4596400000000017E-2</v>
      </c>
      <c r="EZ14" s="2">
        <f t="shared" si="44"/>
        <v>0.4740775906621808</v>
      </c>
      <c r="FA14" s="2">
        <f t="shared" si="45"/>
        <v>0.26444870974621459</v>
      </c>
      <c r="FB14" s="2">
        <v>0.56904999999999994</v>
      </c>
      <c r="FC14" s="2">
        <v>0.50302780000000002</v>
      </c>
      <c r="FD14" s="2">
        <v>0.10223889999999999</v>
      </c>
      <c r="FE14" s="2">
        <v>0.1547</v>
      </c>
      <c r="FF14" s="2">
        <v>0.32283889999999998</v>
      </c>
      <c r="FG14" s="2">
        <v>0.1129778</v>
      </c>
      <c r="FH14" s="2">
        <v>0.34993600000000002</v>
      </c>
      <c r="FI14" s="2">
        <v>0.57091009999999998</v>
      </c>
      <c r="FJ14" s="2">
        <v>0.69382410000000005</v>
      </c>
      <c r="FK14" s="2">
        <f t="shared" si="46"/>
        <v>0.66870030811060777</v>
      </c>
      <c r="FL14" s="2">
        <f t="shared" si="47"/>
        <v>4.1722200000000001E-2</v>
      </c>
      <c r="FM14" s="2">
        <f t="shared" si="48"/>
        <v>0.45130789810869187</v>
      </c>
      <c r="FN14" s="2">
        <f t="shared" si="49"/>
        <v>0.20385409030938031</v>
      </c>
      <c r="FO14" s="2">
        <v>0.52236499999999997</v>
      </c>
      <c r="FP14" s="2">
        <v>0.44445499999999999</v>
      </c>
      <c r="FQ14" s="2">
        <v>9.2274999999999996E-2</v>
      </c>
      <c r="FR14" s="2">
        <v>0.13303000000000001</v>
      </c>
      <c r="FS14" s="2">
        <v>0.30460999999999999</v>
      </c>
      <c r="FT14" s="2">
        <v>9.758E-2</v>
      </c>
      <c r="FU14" s="2">
        <v>0.38862819999999998</v>
      </c>
      <c r="FV14" s="2">
        <v>0.59254560000000001</v>
      </c>
      <c r="FW14" s="2">
        <v>0.70168770000000003</v>
      </c>
      <c r="FX14" s="2">
        <f t="shared" si="50"/>
        <v>0.68519788045713736</v>
      </c>
      <c r="FY14" s="2">
        <f t="shared" si="51"/>
        <v>3.5450000000000009E-2</v>
      </c>
      <c r="FZ14" s="2">
        <f t="shared" si="52"/>
        <v>0.43354431848239172</v>
      </c>
      <c r="GA14" s="2">
        <f t="shared" si="53"/>
        <v>0.1679396188348885</v>
      </c>
      <c r="GB14" s="2">
        <v>0.5692952</v>
      </c>
      <c r="GC14" s="2">
        <v>0.50048099999999995</v>
      </c>
      <c r="GD14" s="2">
        <v>8.6542900000000006E-2</v>
      </c>
      <c r="GE14" s="2">
        <v>0.1249619</v>
      </c>
      <c r="GF14" s="2">
        <v>0.30975239999999998</v>
      </c>
      <c r="GG14" s="2">
        <v>9.7204799999999994E-2</v>
      </c>
      <c r="GH14" s="2">
        <v>0.42364180000000001</v>
      </c>
      <c r="GI14" s="2">
        <v>0.63900389999999996</v>
      </c>
      <c r="GJ14" s="2">
        <v>0.73521300000000001</v>
      </c>
      <c r="GK14" s="2">
        <f t="shared" si="54"/>
        <v>0.70831267816954246</v>
      </c>
      <c r="GL14" s="2">
        <f t="shared" si="55"/>
        <v>2.7757100000000007E-2</v>
      </c>
      <c r="GM14" s="2">
        <f t="shared" si="56"/>
        <v>0.50049509397589165</v>
      </c>
      <c r="GN14" s="2">
        <f t="shared" si="57"/>
        <v>0.21835262328070704</v>
      </c>
      <c r="GO14" s="2">
        <v>0.60979499999999998</v>
      </c>
      <c r="GP14" s="2">
        <v>0.54708500000000004</v>
      </c>
      <c r="GQ14" s="2">
        <v>7.0275000000000004E-2</v>
      </c>
      <c r="GR14" s="2">
        <v>0.126445</v>
      </c>
      <c r="GS14" s="2">
        <v>0.30385499999999999</v>
      </c>
      <c r="GT14" s="2">
        <v>9.2259999999999995E-2</v>
      </c>
      <c r="GU14" s="2">
        <v>0.41136460000000002</v>
      </c>
      <c r="GV14" s="2">
        <v>0.65565430000000002</v>
      </c>
      <c r="GW14" s="2">
        <v>0.79242860000000004</v>
      </c>
      <c r="GX14" s="2">
        <f t="shared" si="58"/>
        <v>0.73717158912051051</v>
      </c>
      <c r="GY14" s="2">
        <f t="shared" si="59"/>
        <v>3.4185000000000007E-2</v>
      </c>
      <c r="GZ14" s="2">
        <f t="shared" si="60"/>
        <v>0.53765988087224026</v>
      </c>
      <c r="HA14" s="2">
        <f t="shared" si="61"/>
        <v>0.27006750854960254</v>
      </c>
      <c r="HB14" s="2">
        <v>0.6395267</v>
      </c>
      <c r="HC14" s="2">
        <v>0.55298670000000005</v>
      </c>
      <c r="HD14" s="2">
        <v>6.9433300000000003E-2</v>
      </c>
      <c r="HE14" s="2">
        <v>0.11728</v>
      </c>
      <c r="HF14" s="2">
        <v>0.32549329999999999</v>
      </c>
      <c r="HG14" s="2">
        <v>9.2506699999999997E-2</v>
      </c>
      <c r="HH14" s="2">
        <v>0.46935329999999997</v>
      </c>
      <c r="HI14" s="2">
        <v>0.68881700000000001</v>
      </c>
      <c r="HJ14" s="2">
        <v>0.80334490000000003</v>
      </c>
      <c r="HK14" s="2">
        <f t="shared" si="62"/>
        <v>0.74726098563262289</v>
      </c>
      <c r="HL14" s="2">
        <f t="shared" si="63"/>
        <v>2.4773299999999998E-2</v>
      </c>
      <c r="HM14" s="2">
        <f t="shared" si="64"/>
        <v>0.55847103057790171</v>
      </c>
      <c r="HN14" s="2">
        <f t="shared" si="65"/>
        <v>0.24754809645406539</v>
      </c>
      <c r="HO14" s="2">
        <v>0.68516500000000002</v>
      </c>
      <c r="HP14" s="2">
        <v>0.58638000000000001</v>
      </c>
      <c r="HQ14" s="2">
        <v>4.9064999999999998E-2</v>
      </c>
      <c r="HR14" s="2">
        <v>0.100465</v>
      </c>
      <c r="HS14" s="2">
        <v>0.291265</v>
      </c>
      <c r="HT14" s="2">
        <v>8.0005000000000007E-2</v>
      </c>
      <c r="HU14" s="2">
        <v>0.48571180000000003</v>
      </c>
      <c r="HV14" s="2">
        <v>0.74344429999999995</v>
      </c>
      <c r="HW14" s="2">
        <v>0.86562709999999998</v>
      </c>
      <c r="HX14" s="2">
        <f t="shared" si="66"/>
        <v>0.79088307173569272</v>
      </c>
      <c r="HY14" s="2">
        <f t="shared" si="67"/>
        <v>2.0459999999999992E-2</v>
      </c>
      <c r="HZ14" s="2">
        <f t="shared" si="68"/>
        <v>0.61412610745295293</v>
      </c>
      <c r="IA14" s="2">
        <f t="shared" si="69"/>
        <v>0.32132552290321525</v>
      </c>
      <c r="IB14" s="2">
        <v>0.60309000000000001</v>
      </c>
      <c r="IC14" s="2">
        <v>0.51907999999999999</v>
      </c>
      <c r="ID14" s="2">
        <v>4.1864999999999999E-2</v>
      </c>
      <c r="IE14" s="2">
        <v>9.0819999999999998E-2</v>
      </c>
      <c r="IF14" s="2">
        <v>0.24188000000000001</v>
      </c>
      <c r="IG14" s="2">
        <v>6.3159999999999994E-2</v>
      </c>
      <c r="IH14" s="2">
        <v>0.45237319999999998</v>
      </c>
      <c r="II14" s="2">
        <v>0.73780349999999995</v>
      </c>
      <c r="IJ14" s="2">
        <v>0.86991079999999998</v>
      </c>
      <c r="IK14" s="2">
        <f t="shared" si="70"/>
        <v>0.81040150093808627</v>
      </c>
      <c r="IL14" s="2">
        <f t="shared" si="71"/>
        <v>2.7660000000000004E-2</v>
      </c>
      <c r="IM14" s="2">
        <f t="shared" si="72"/>
        <v>0.57878187224074229</v>
      </c>
      <c r="IN14" s="2">
        <f t="shared" si="73"/>
        <v>0.32974876284735444</v>
      </c>
      <c r="IO14" s="2">
        <v>0.45212799999999997</v>
      </c>
      <c r="IP14" s="2">
        <v>0.37884400000000001</v>
      </c>
      <c r="IQ14" s="2">
        <v>4.3284000000000003E-2</v>
      </c>
      <c r="IR14" s="2">
        <v>6.8351999999999996E-2</v>
      </c>
      <c r="IS14" s="2">
        <v>0.22186400000000001</v>
      </c>
      <c r="IT14" s="2">
        <v>8.1420000000000006E-2</v>
      </c>
      <c r="IU14" s="2">
        <v>0.52547840000000001</v>
      </c>
      <c r="IV14" s="2">
        <v>0.72405220000000003</v>
      </c>
    </row>
    <row r="15" spans="1:256" x14ac:dyDescent="0.2">
      <c r="A15" s="2">
        <v>14</v>
      </c>
      <c r="B15" s="2">
        <v>4</v>
      </c>
      <c r="C15" s="2" t="s">
        <v>258</v>
      </c>
      <c r="D15" s="2">
        <v>6</v>
      </c>
      <c r="E15" s="2">
        <v>1</v>
      </c>
      <c r="F15" s="2">
        <v>-9999</v>
      </c>
      <c r="G15" s="2">
        <v>-9999</v>
      </c>
      <c r="H15" s="2">
        <v>408151.5</v>
      </c>
      <c r="I15" s="2">
        <v>3660255.06</v>
      </c>
      <c r="J15" s="2">
        <v>74.099999999999994</v>
      </c>
      <c r="K15" s="2">
        <f t="shared" si="5"/>
        <v>37.049999999999997</v>
      </c>
      <c r="L15" s="2">
        <f t="shared" si="75"/>
        <v>37.049999999999997</v>
      </c>
      <c r="M15" s="2">
        <v>61.839999999999996</v>
      </c>
      <c r="N15" s="2">
        <v>12</v>
      </c>
      <c r="O15" s="2">
        <v>26.160000000000004</v>
      </c>
      <c r="P15" s="2">
        <v>57.84</v>
      </c>
      <c r="Q15" s="2">
        <v>16</v>
      </c>
      <c r="R15" s="2">
        <v>26.16</v>
      </c>
      <c r="S15" s="2">
        <v>57.11999999999999</v>
      </c>
      <c r="T15" s="2">
        <v>17.440000000000012</v>
      </c>
      <c r="U15" s="2">
        <v>25.44</v>
      </c>
      <c r="V15" s="2">
        <v>-9999</v>
      </c>
      <c r="W15" s="2">
        <v>-9999</v>
      </c>
      <c r="X15" s="2">
        <v>-9999</v>
      </c>
      <c r="Y15" s="2">
        <v>-9999</v>
      </c>
      <c r="Z15" s="2">
        <v>-9999</v>
      </c>
      <c r="AA15" s="2">
        <v>-9999</v>
      </c>
      <c r="AB15" s="2">
        <v>-9999</v>
      </c>
      <c r="AC15" s="2">
        <v>-9999</v>
      </c>
      <c r="AD15" s="2">
        <v>-9999</v>
      </c>
      <c r="AE15" s="2">
        <v>-9999</v>
      </c>
      <c r="AF15" s="2">
        <v>-9999</v>
      </c>
      <c r="AG15" s="2">
        <v>-9999</v>
      </c>
      <c r="AH15" s="2">
        <v>-9999</v>
      </c>
      <c r="AI15" s="2">
        <v>-9999</v>
      </c>
      <c r="AJ15" s="2">
        <v>6.0578038788231106E-2</v>
      </c>
      <c r="AK15" s="2">
        <v>0.97067868048961647</v>
      </c>
      <c r="AL15" s="2">
        <v>2.7371525999999995</v>
      </c>
      <c r="AM15" s="2">
        <v>1.2296715</v>
      </c>
      <c r="AN15" s="2">
        <v>0.20889450000000001</v>
      </c>
      <c r="AO15" s="2">
        <v>0.45106297499999998</v>
      </c>
      <c r="AP15" s="2">
        <v>0.27247275000000004</v>
      </c>
      <c r="AQ15" s="2">
        <v>0.22291511000000003</v>
      </c>
      <c r="AR15" s="2">
        <v>0.15343996000000001</v>
      </c>
      <c r="AS15" s="2">
        <f t="shared" si="6"/>
        <v>8.7692261999999985</v>
      </c>
      <c r="AT15" s="2">
        <f t="shared" si="0"/>
        <v>10.573478099999999</v>
      </c>
      <c r="AU15" s="2">
        <f t="shared" si="7"/>
        <v>11.663369099999999</v>
      </c>
      <c r="AV15" s="2">
        <f t="shared" si="8"/>
        <v>1.0898910000000002</v>
      </c>
      <c r="AW15" s="2">
        <f t="shared" si="9"/>
        <v>0.89166044000000011</v>
      </c>
      <c r="AX15" s="2">
        <f t="shared" si="10"/>
        <v>0.61375984000000006</v>
      </c>
      <c r="AY15" s="2">
        <v>11</v>
      </c>
      <c r="AZ15" s="2">
        <v>141.1</v>
      </c>
      <c r="BA15" s="2">
        <v>104.6</v>
      </c>
      <c r="BB15" s="2">
        <f t="shared" si="11"/>
        <v>1383.3333333333333</v>
      </c>
      <c r="BC15" s="2">
        <f t="shared" si="12"/>
        <v>1025.4901960784314</v>
      </c>
      <c r="BD15" s="2">
        <f t="shared" si="13"/>
        <v>2408.8235294117649</v>
      </c>
      <c r="BE15" s="2">
        <v>3.5867066293291123</v>
      </c>
      <c r="BF15" s="2">
        <f t="shared" si="1"/>
        <v>49.616108372386051</v>
      </c>
      <c r="BG15" s="2">
        <v>1.3501590964668519</v>
      </c>
      <c r="BH15" s="2">
        <f t="shared" si="14"/>
        <v>13.845749165728698</v>
      </c>
      <c r="BI15" s="2">
        <f t="shared" si="2"/>
        <v>63.461857538114749</v>
      </c>
      <c r="BJ15" s="2">
        <v>11</v>
      </c>
      <c r="BK15" s="2">
        <v>241.5</v>
      </c>
      <c r="BL15" s="2">
        <v>293.2</v>
      </c>
      <c r="BM15" s="2">
        <v>68</v>
      </c>
      <c r="BN15" s="2">
        <v>119.5</v>
      </c>
      <c r="BO15" s="2">
        <v>233.4</v>
      </c>
      <c r="BP15" s="2">
        <v>130.69999999999999</v>
      </c>
      <c r="BQ15" s="2">
        <f t="shared" si="15"/>
        <v>102.70000000000002</v>
      </c>
      <c r="BR15" s="2">
        <f t="shared" si="74"/>
        <v>1006.8627450980393</v>
      </c>
      <c r="BS15" s="2">
        <f t="shared" si="16"/>
        <v>2367.6470588235293</v>
      </c>
      <c r="BT15" s="2">
        <f t="shared" si="17"/>
        <v>2874.5098039215686</v>
      </c>
      <c r="BU15" s="2">
        <f t="shared" si="18"/>
        <v>1171.5686274509803</v>
      </c>
      <c r="BV15" s="2">
        <f t="shared" si="19"/>
        <v>2288.2352941176468</v>
      </c>
      <c r="BW15" s="2">
        <f t="shared" si="20"/>
        <v>8701.9607843137255</v>
      </c>
      <c r="BX15" s="2">
        <f t="shared" si="21"/>
        <v>1281.3725490196077</v>
      </c>
      <c r="BY15" s="2">
        <v>2.983971130099452</v>
      </c>
      <c r="BZ15" s="2">
        <f t="shared" si="22"/>
        <v>70.649904697942901</v>
      </c>
      <c r="CA15" s="2">
        <v>0.7418075148872556</v>
      </c>
      <c r="CB15" s="2">
        <f t="shared" si="23"/>
        <v>21.323329741661112</v>
      </c>
      <c r="CC15" s="2">
        <v>1.6217811368002648</v>
      </c>
      <c r="CD15" s="2">
        <f t="shared" si="24"/>
        <v>19.000279004669768</v>
      </c>
      <c r="CE15" s="2">
        <v>2.9813387941293144</v>
      </c>
      <c r="CF15" s="2">
        <f t="shared" si="25"/>
        <v>38.202056901245228</v>
      </c>
      <c r="CG15" s="2">
        <f t="shared" si="26"/>
        <v>149.17557034551902</v>
      </c>
      <c r="CH15" s="2">
        <f t="shared" si="27"/>
        <v>133.19247352278484</v>
      </c>
      <c r="CI15" s="2">
        <f t="shared" si="28"/>
        <v>8701.9607843137255</v>
      </c>
      <c r="CJ15" s="2">
        <v>7.04</v>
      </c>
      <c r="CK15" s="2">
        <f t="shared" si="29"/>
        <v>7040</v>
      </c>
      <c r="CL15" s="2">
        <f t="shared" si="30"/>
        <v>5078.7055745089592</v>
      </c>
      <c r="CM15" s="2">
        <v>2.5300000000000002</v>
      </c>
      <c r="CN15" s="2">
        <v>35.937500000000007</v>
      </c>
      <c r="CO15" s="2">
        <f t="shared" si="3"/>
        <v>1825.1598158391578</v>
      </c>
      <c r="CP15" s="2">
        <v>3.7</v>
      </c>
      <c r="CQ15" s="2">
        <v>52.55681818181818</v>
      </c>
      <c r="CR15" s="2">
        <f t="shared" si="4"/>
        <v>2669.2060547845381</v>
      </c>
      <c r="CS15" s="2">
        <v>-9999</v>
      </c>
      <c r="CT15" s="2">
        <f t="shared" si="31"/>
        <v>-266893.91341790598</v>
      </c>
      <c r="CU15" s="2">
        <v>76</v>
      </c>
      <c r="CV15" s="2">
        <v>86</v>
      </c>
      <c r="CW15" s="2">
        <v>-9999</v>
      </c>
      <c r="CX15" s="2">
        <v>-9999</v>
      </c>
      <c r="CY15" s="2">
        <v>94</v>
      </c>
      <c r="CZ15" s="2">
        <v>108</v>
      </c>
      <c r="DA15" s="2">
        <v>35.520000000000003</v>
      </c>
      <c r="DB15" s="2">
        <v>34.85</v>
      </c>
      <c r="DC15" s="2">
        <v>36.99</v>
      </c>
      <c r="DD15" s="2">
        <v>0.40849999999999997</v>
      </c>
      <c r="DE15" s="2">
        <v>0.75371049999999995</v>
      </c>
      <c r="DF15" s="2">
        <v>0.68208950000000002</v>
      </c>
      <c r="DG15" s="2">
        <v>0.44936320000000002</v>
      </c>
      <c r="DH15" s="2">
        <v>0.4918632</v>
      </c>
      <c r="DI15" s="2">
        <v>0.64439469999999999</v>
      </c>
      <c r="DJ15" s="2">
        <v>0.13361290000000001</v>
      </c>
      <c r="DK15" s="2">
        <v>0.2101896</v>
      </c>
      <c r="DL15" s="2">
        <v>0.25285400000000002</v>
      </c>
      <c r="DM15" s="2">
        <f t="shared" si="32"/>
        <v>0.26805707233926512</v>
      </c>
      <c r="DN15" s="2">
        <f t="shared" si="33"/>
        <v>0.22500966301222336</v>
      </c>
      <c r="DO15" s="2">
        <v>0.55696789999999996</v>
      </c>
      <c r="DP15" s="2">
        <v>0.49103219999999997</v>
      </c>
      <c r="DQ15" s="2">
        <v>0.26753329999999997</v>
      </c>
      <c r="DR15" s="2">
        <v>0.3477555</v>
      </c>
      <c r="DS15" s="2">
        <v>0.35539999999999999</v>
      </c>
      <c r="DT15" s="2">
        <v>0.17773810000000001</v>
      </c>
      <c r="DU15" s="2">
        <v>1.07005E-2</v>
      </c>
      <c r="DV15" s="2">
        <v>0.2312428</v>
      </c>
      <c r="DW15" s="2">
        <v>0.35115429999999997</v>
      </c>
      <c r="DX15" s="2">
        <f t="shared" si="34"/>
        <v>0.51616537771571214</v>
      </c>
      <c r="DY15" s="2">
        <f t="shared" si="35"/>
        <v>0.17001739999999999</v>
      </c>
      <c r="DZ15" s="2">
        <f t="shared" si="36"/>
        <v>0.16052959703767819</v>
      </c>
      <c r="EA15" s="2">
        <f t="shared" si="37"/>
        <v>0.1511017784631116</v>
      </c>
      <c r="EB15" s="2">
        <v>0.83701360000000002</v>
      </c>
      <c r="EC15" s="2">
        <v>0.73788640000000005</v>
      </c>
      <c r="ED15" s="2">
        <v>0.30100909999999997</v>
      </c>
      <c r="EE15" s="2">
        <v>0.32579550000000002</v>
      </c>
      <c r="EF15" s="2">
        <v>0.6033636</v>
      </c>
      <c r="EG15" s="2">
        <v>0.26298640000000001</v>
      </c>
      <c r="EH15" s="2">
        <v>0.29620210000000002</v>
      </c>
      <c r="EI15" s="2">
        <v>0.43723919999999999</v>
      </c>
      <c r="EJ15" s="2">
        <v>0.46854899999999999</v>
      </c>
      <c r="EK15" s="2">
        <f t="shared" si="38"/>
        <v>0.52184290909090902</v>
      </c>
      <c r="EL15" s="2">
        <f t="shared" si="39"/>
        <v>6.2809100000000007E-2</v>
      </c>
      <c r="EM15" s="2">
        <f t="shared" si="40"/>
        <v>0.39530824651740226</v>
      </c>
      <c r="EN15" s="2">
        <f t="shared" si="41"/>
        <v>0.1095908757637475</v>
      </c>
      <c r="EO15" s="2">
        <v>0.63122670000000003</v>
      </c>
      <c r="EP15" s="2">
        <v>0.56984330000000005</v>
      </c>
      <c r="EQ15" s="2">
        <v>0.13455</v>
      </c>
      <c r="ER15" s="2">
        <v>0.17806</v>
      </c>
      <c r="ES15" s="2">
        <v>0.3423233</v>
      </c>
      <c r="ET15" s="2">
        <v>0.12817999999999999</v>
      </c>
      <c r="EU15" s="2">
        <v>0.31477149999999998</v>
      </c>
      <c r="EV15" s="2">
        <v>0.55651550000000005</v>
      </c>
      <c r="EW15" s="2">
        <v>0.64616450000000003</v>
      </c>
      <c r="EX15" s="2">
        <f t="shared" si="42"/>
        <v>0.66242067656237436</v>
      </c>
      <c r="EY15" s="2">
        <f t="shared" si="43"/>
        <v>4.9880000000000008E-2</v>
      </c>
      <c r="EZ15" s="2">
        <f t="shared" si="44"/>
        <v>0.47092987894174176</v>
      </c>
      <c r="FA15" s="2">
        <f t="shared" si="45"/>
        <v>0.2416712022504994</v>
      </c>
      <c r="FB15" s="2">
        <v>0.59768330000000003</v>
      </c>
      <c r="FC15" s="2">
        <v>0.52464999999999995</v>
      </c>
      <c r="FD15" s="2">
        <v>0.1038944</v>
      </c>
      <c r="FE15" s="2">
        <v>0.15604999999999999</v>
      </c>
      <c r="FF15" s="2">
        <v>0.32426670000000002</v>
      </c>
      <c r="FG15" s="2">
        <v>0.1135611</v>
      </c>
      <c r="FH15" s="2">
        <v>0.3491899</v>
      </c>
      <c r="FI15" s="2">
        <v>0.58458390000000005</v>
      </c>
      <c r="FJ15" s="2">
        <v>0.70236140000000002</v>
      </c>
      <c r="FK15" s="2">
        <f t="shared" si="46"/>
        <v>0.68066926080542789</v>
      </c>
      <c r="FL15" s="2">
        <f t="shared" si="47"/>
        <v>4.2488899999999996E-2</v>
      </c>
      <c r="FM15" s="2">
        <f t="shared" si="48"/>
        <v>0.4682815279071737</v>
      </c>
      <c r="FN15" s="2">
        <f t="shared" si="49"/>
        <v>0.22282691733299759</v>
      </c>
      <c r="FO15" s="2">
        <v>0.52763329999999997</v>
      </c>
      <c r="FP15" s="2">
        <v>0.45187139999999998</v>
      </c>
      <c r="FQ15" s="2">
        <v>0.1108476</v>
      </c>
      <c r="FR15" s="2">
        <v>0.13083330000000001</v>
      </c>
      <c r="FS15" s="2">
        <v>0.32199519999999998</v>
      </c>
      <c r="FT15" s="2">
        <v>0.1061095</v>
      </c>
      <c r="FU15" s="2">
        <v>0.40664529999999999</v>
      </c>
      <c r="FV15" s="2">
        <v>0.60158449999999997</v>
      </c>
      <c r="FW15" s="2">
        <v>0.66606399999999999</v>
      </c>
      <c r="FX15" s="2">
        <f t="shared" si="50"/>
        <v>0.66513386818753606</v>
      </c>
      <c r="FY15" s="2">
        <f t="shared" si="51"/>
        <v>2.4723800000000018E-2</v>
      </c>
      <c r="FZ15" s="2">
        <f t="shared" si="52"/>
        <v>0.44477238345783487</v>
      </c>
      <c r="GA15" s="2">
        <f t="shared" si="53"/>
        <v>0.15293147649840261</v>
      </c>
      <c r="GB15" s="2">
        <v>0.55441430000000003</v>
      </c>
      <c r="GC15" s="2">
        <v>0.47869050000000002</v>
      </c>
      <c r="GD15" s="2">
        <v>8.6952399999999999E-2</v>
      </c>
      <c r="GE15" s="2">
        <v>0.1206619</v>
      </c>
      <c r="GF15" s="2">
        <v>0.30121429999999999</v>
      </c>
      <c r="GG15" s="2">
        <v>9.6823800000000002E-2</v>
      </c>
      <c r="GH15" s="2">
        <v>0.42747469999999999</v>
      </c>
      <c r="GI15" s="2">
        <v>0.64131050000000001</v>
      </c>
      <c r="GJ15" s="2">
        <v>0.72736210000000001</v>
      </c>
      <c r="GK15" s="2">
        <f t="shared" si="54"/>
        <v>0.70264700422165105</v>
      </c>
      <c r="GL15" s="2">
        <f t="shared" si="55"/>
        <v>2.3838100000000001E-2</v>
      </c>
      <c r="GM15" s="2">
        <f t="shared" si="56"/>
        <v>0.48850841640951537</v>
      </c>
      <c r="GN15" s="2">
        <f t="shared" si="57"/>
        <v>0.20799539153224525</v>
      </c>
      <c r="GO15" s="2">
        <v>0.62287139999999996</v>
      </c>
      <c r="GP15" s="2">
        <v>0.56085240000000003</v>
      </c>
      <c r="GQ15" s="2">
        <v>7.0576200000000006E-2</v>
      </c>
      <c r="GR15" s="2">
        <v>0.12677140000000001</v>
      </c>
      <c r="GS15" s="2">
        <v>0.30879519999999999</v>
      </c>
      <c r="GT15" s="2">
        <v>9.1600000000000001E-2</v>
      </c>
      <c r="GU15" s="2">
        <v>0.41665459999999999</v>
      </c>
      <c r="GV15" s="2">
        <v>0.66058240000000001</v>
      </c>
      <c r="GW15" s="2">
        <v>0.79495680000000002</v>
      </c>
      <c r="GX15" s="2">
        <f t="shared" si="58"/>
        <v>0.74358665721259098</v>
      </c>
      <c r="GY15" s="2">
        <f t="shared" si="59"/>
        <v>3.5171400000000005E-2</v>
      </c>
      <c r="GZ15" s="2">
        <f t="shared" si="60"/>
        <v>0.54825568500732313</v>
      </c>
      <c r="HA15" s="2">
        <f t="shared" si="61"/>
        <v>0.27604604279232126</v>
      </c>
      <c r="HB15" s="2">
        <v>0.67988130000000002</v>
      </c>
      <c r="HC15" s="2">
        <v>0.58898130000000004</v>
      </c>
      <c r="HD15" s="2">
        <v>6.8131300000000006E-2</v>
      </c>
      <c r="HE15" s="2">
        <v>0.1175563</v>
      </c>
      <c r="HF15" s="2">
        <v>0.33608749999999998</v>
      </c>
      <c r="HG15" s="2">
        <v>9.3649999999999997E-2</v>
      </c>
      <c r="HH15" s="2">
        <v>0.4804795</v>
      </c>
      <c r="HI15" s="2">
        <v>0.70489800000000002</v>
      </c>
      <c r="HJ15" s="2">
        <v>0.81724379999999996</v>
      </c>
      <c r="HK15" s="2">
        <f t="shared" si="62"/>
        <v>0.75786370894106025</v>
      </c>
      <c r="HL15" s="2">
        <f t="shared" si="63"/>
        <v>2.3906300000000005E-2</v>
      </c>
      <c r="HM15" s="2">
        <f t="shared" si="64"/>
        <v>0.58608824126160675</v>
      </c>
      <c r="HN15" s="2">
        <f t="shared" si="65"/>
        <v>0.26619114810456879</v>
      </c>
      <c r="HO15" s="2">
        <v>0.74821000000000004</v>
      </c>
      <c r="HP15" s="2">
        <v>0.64119000000000004</v>
      </c>
      <c r="HQ15" s="2">
        <v>4.7960000000000003E-2</v>
      </c>
      <c r="HR15" s="2">
        <v>0.104795</v>
      </c>
      <c r="HS15" s="2">
        <v>0.31392999999999999</v>
      </c>
      <c r="HT15" s="2">
        <v>8.4690000000000001E-2</v>
      </c>
      <c r="HU15" s="2">
        <v>0.49895810000000002</v>
      </c>
      <c r="HV15" s="2">
        <v>0.75406589999999996</v>
      </c>
      <c r="HW15" s="2">
        <v>0.87906309999999999</v>
      </c>
      <c r="HX15" s="2">
        <f t="shared" si="66"/>
        <v>0.79663825189098325</v>
      </c>
      <c r="HY15" s="2">
        <f t="shared" si="67"/>
        <v>2.0104999999999998E-2</v>
      </c>
      <c r="HZ15" s="2">
        <f t="shared" si="68"/>
        <v>0.64574814303542982</v>
      </c>
      <c r="IA15" s="2">
        <f t="shared" si="69"/>
        <v>0.33735362031997368</v>
      </c>
      <c r="IB15" s="2">
        <v>0.70920000000000005</v>
      </c>
      <c r="IC15" s="2">
        <v>0.61722500000000002</v>
      </c>
      <c r="ID15" s="2">
        <v>4.0219999999999999E-2</v>
      </c>
      <c r="IE15" s="2">
        <v>9.9404999999999993E-2</v>
      </c>
      <c r="IF15" s="2">
        <v>0.28347499999999998</v>
      </c>
      <c r="IG15" s="2">
        <v>6.9790000000000005E-2</v>
      </c>
      <c r="IH15" s="2">
        <v>0.48022409999999999</v>
      </c>
      <c r="II15" s="2">
        <v>0.75379260000000003</v>
      </c>
      <c r="IJ15" s="2">
        <v>0.89230849999999995</v>
      </c>
      <c r="IK15" s="2">
        <f t="shared" si="70"/>
        <v>0.82081926597260557</v>
      </c>
      <c r="IL15" s="2">
        <f t="shared" si="71"/>
        <v>2.9614999999999989E-2</v>
      </c>
      <c r="IM15" s="2">
        <f t="shared" si="72"/>
        <v>0.63842745945768242</v>
      </c>
      <c r="IN15" s="2">
        <f t="shared" si="73"/>
        <v>0.3574105804240737</v>
      </c>
      <c r="IO15" s="2">
        <v>0.53130829999999996</v>
      </c>
      <c r="IP15" s="2">
        <v>0.45062079999999999</v>
      </c>
      <c r="IQ15" s="2">
        <v>4.1941699999999998E-2</v>
      </c>
      <c r="IR15" s="2">
        <v>7.0833300000000002E-2</v>
      </c>
      <c r="IS15" s="2">
        <v>0.2407417</v>
      </c>
      <c r="IT15" s="2">
        <v>7.6433299999999996E-2</v>
      </c>
      <c r="IU15" s="2">
        <v>0.53849480000000005</v>
      </c>
      <c r="IV15" s="2">
        <v>0.75270040000000005</v>
      </c>
    </row>
    <row r="16" spans="1:256" x14ac:dyDescent="0.2">
      <c r="A16" s="2">
        <v>15</v>
      </c>
      <c r="B16" s="2">
        <v>4</v>
      </c>
      <c r="C16" s="2" t="s">
        <v>258</v>
      </c>
      <c r="D16" s="2">
        <v>6</v>
      </c>
      <c r="E16" s="2">
        <v>1</v>
      </c>
      <c r="F16" s="2">
        <v>-9999</v>
      </c>
      <c r="G16" s="2">
        <v>-9999</v>
      </c>
      <c r="H16" s="2">
        <v>408110.5</v>
      </c>
      <c r="I16" s="2">
        <v>3660255.06</v>
      </c>
      <c r="J16" s="2">
        <v>74.099999999999994</v>
      </c>
      <c r="K16" s="2">
        <f t="shared" si="5"/>
        <v>37.049999999999997</v>
      </c>
      <c r="L16" s="2">
        <f t="shared" si="75"/>
        <v>37.049999999999997</v>
      </c>
      <c r="M16" s="2">
        <v>65.84</v>
      </c>
      <c r="N16" s="2">
        <v>8</v>
      </c>
      <c r="O16" s="2">
        <v>26.160000000000004</v>
      </c>
      <c r="P16" s="2">
        <v>69.84</v>
      </c>
      <c r="Q16" s="2">
        <v>12</v>
      </c>
      <c r="R16" s="2">
        <v>18.16</v>
      </c>
      <c r="S16" s="2">
        <v>59.12</v>
      </c>
      <c r="T16" s="2">
        <v>19.439999999999998</v>
      </c>
      <c r="U16" s="2">
        <v>21.44</v>
      </c>
      <c r="V16" s="2">
        <v>8.5</v>
      </c>
      <c r="W16" s="2">
        <v>0.4</v>
      </c>
      <c r="X16" s="2">
        <v>306</v>
      </c>
      <c r="Y16" s="2">
        <v>0.49</v>
      </c>
      <c r="Z16" s="2">
        <v>4568</v>
      </c>
      <c r="AA16" s="2">
        <v>256</v>
      </c>
      <c r="AB16" s="2">
        <v>245</v>
      </c>
      <c r="AC16" s="2">
        <v>26.8</v>
      </c>
      <c r="AD16" s="2">
        <v>0</v>
      </c>
      <c r="AE16" s="2">
        <v>3</v>
      </c>
      <c r="AF16" s="2">
        <v>85</v>
      </c>
      <c r="AG16" s="2">
        <v>8</v>
      </c>
      <c r="AH16" s="2">
        <v>4</v>
      </c>
      <c r="AI16" s="2">
        <v>28</v>
      </c>
      <c r="AJ16" s="2">
        <v>5.7074281102760152E-2</v>
      </c>
      <c r="AK16" s="2">
        <v>0.83784643813685045</v>
      </c>
      <c r="AL16" s="2">
        <v>2.6968142999999998</v>
      </c>
      <c r="AM16" s="2">
        <v>2.7397648499999998</v>
      </c>
      <c r="AN16" s="2">
        <v>0.12974526</v>
      </c>
      <c r="AO16" s="2">
        <v>4.4181959399999998E-2</v>
      </c>
      <c r="AP16" s="2">
        <v>0.10130019000000001</v>
      </c>
      <c r="AQ16" s="2">
        <v>0.20173890500000002</v>
      </c>
      <c r="AR16" s="2">
        <v>8.8816989999999998E-2</v>
      </c>
      <c r="AS16" s="2">
        <f t="shared" si="6"/>
        <v>11.39213934</v>
      </c>
      <c r="AT16" s="2">
        <f t="shared" si="0"/>
        <v>11.5688671776</v>
      </c>
      <c r="AU16" s="2">
        <f t="shared" si="7"/>
        <v>11.974067937599999</v>
      </c>
      <c r="AV16" s="2">
        <f t="shared" si="8"/>
        <v>0.40520076000000005</v>
      </c>
      <c r="AW16" s="2">
        <f t="shared" si="9"/>
        <v>0.8069556200000001</v>
      </c>
      <c r="AX16" s="2">
        <f t="shared" si="10"/>
        <v>0.35526795999999999</v>
      </c>
      <c r="AY16" s="2">
        <v>13</v>
      </c>
      <c r="AZ16" s="2">
        <v>136.9</v>
      </c>
      <c r="BA16" s="2">
        <v>104.1</v>
      </c>
      <c r="BB16" s="2">
        <f t="shared" si="11"/>
        <v>1342.1568627450981</v>
      </c>
      <c r="BC16" s="2">
        <f t="shared" si="12"/>
        <v>1020.5882352941177</v>
      </c>
      <c r="BD16" s="2">
        <f t="shared" si="13"/>
        <v>2362.7450980392159</v>
      </c>
      <c r="BE16" s="2">
        <v>3.6506197846214987</v>
      </c>
      <c r="BF16" s="2">
        <f t="shared" si="1"/>
        <v>48.997043972027761</v>
      </c>
      <c r="BG16" s="2">
        <v>1.4600248010356505</v>
      </c>
      <c r="BH16" s="2">
        <f t="shared" si="14"/>
        <v>14.900841351746198</v>
      </c>
      <c r="BI16" s="2">
        <f t="shared" si="2"/>
        <v>63.897885323773963</v>
      </c>
      <c r="BJ16" s="2">
        <v>10</v>
      </c>
      <c r="BK16" s="2">
        <v>222.5</v>
      </c>
      <c r="BL16" s="2">
        <v>219.5</v>
      </c>
      <c r="BM16" s="2">
        <v>67</v>
      </c>
      <c r="BN16" s="2">
        <v>141.69999999999999</v>
      </c>
      <c r="BO16" s="2">
        <v>189.5</v>
      </c>
      <c r="BP16" s="2">
        <v>124.3</v>
      </c>
      <c r="BQ16" s="2">
        <f t="shared" si="15"/>
        <v>65.2</v>
      </c>
      <c r="BR16" s="2">
        <f t="shared" si="74"/>
        <v>639.21568627450984</v>
      </c>
      <c r="BS16" s="2">
        <f t="shared" si="16"/>
        <v>2181.372549019608</v>
      </c>
      <c r="BT16" s="2">
        <f t="shared" si="17"/>
        <v>2151.9607843137255</v>
      </c>
      <c r="BU16" s="2">
        <f t="shared" si="18"/>
        <v>1389.2156862745098</v>
      </c>
      <c r="BV16" s="2">
        <f t="shared" si="19"/>
        <v>1857.8431372549019</v>
      </c>
      <c r="BW16" s="2">
        <f t="shared" si="20"/>
        <v>7580.3921568627457</v>
      </c>
      <c r="BX16" s="2">
        <f t="shared" si="21"/>
        <v>1218.6274509803923</v>
      </c>
      <c r="BY16" s="2">
        <v>2.976767926</v>
      </c>
      <c r="BZ16" s="2">
        <f t="shared" si="22"/>
        <v>64.93439838578432</v>
      </c>
      <c r="CA16" s="2">
        <v>0.7417722807543401</v>
      </c>
      <c r="CB16" s="2">
        <f t="shared" si="23"/>
        <v>15.962648590742907</v>
      </c>
      <c r="CC16" s="2">
        <v>1.9418119690548266</v>
      </c>
      <c r="CD16" s="2">
        <f t="shared" si="24"/>
        <v>26.97595647206558</v>
      </c>
      <c r="CE16" s="2">
        <v>3.7246992196864457</v>
      </c>
      <c r="CF16" s="2">
        <f t="shared" si="25"/>
        <v>45.390207157551494</v>
      </c>
      <c r="CG16" s="2">
        <f t="shared" si="26"/>
        <v>153.2632106061443</v>
      </c>
      <c r="CH16" s="2">
        <f t="shared" si="27"/>
        <v>136.84215232691454</v>
      </c>
      <c r="CI16" s="2">
        <f t="shared" si="28"/>
        <v>7580.3921568627457</v>
      </c>
      <c r="CJ16" s="2">
        <v>7.8500000000000005</v>
      </c>
      <c r="CK16" s="2">
        <f t="shared" si="29"/>
        <v>7850.0000000000009</v>
      </c>
      <c r="CL16" s="2">
        <f t="shared" si="30"/>
        <v>5663.0452783942246</v>
      </c>
      <c r="CM16" s="2">
        <v>2.8</v>
      </c>
      <c r="CN16" s="2">
        <v>35.668789808917197</v>
      </c>
      <c r="CO16" s="2">
        <f t="shared" si="3"/>
        <v>2019.9397171342457</v>
      </c>
      <c r="CP16" s="2">
        <v>4.12</v>
      </c>
      <c r="CQ16" s="2">
        <v>52.484076433121018</v>
      </c>
      <c r="CR16" s="2">
        <f t="shared" si="4"/>
        <v>2972.1970123546757</v>
      </c>
      <c r="CS16" s="2">
        <v>-9999</v>
      </c>
      <c r="CT16" s="2">
        <f t="shared" si="31"/>
        <v>-297189.97926534404</v>
      </c>
      <c r="CU16" s="2">
        <v>88</v>
      </c>
      <c r="CV16" s="2">
        <v>97</v>
      </c>
      <c r="CW16" s="2">
        <v>-9999</v>
      </c>
      <c r="CX16" s="2">
        <v>-9999</v>
      </c>
      <c r="CY16" s="2">
        <v>99</v>
      </c>
      <c r="CZ16" s="2">
        <v>116</v>
      </c>
      <c r="DA16" s="2">
        <v>35.58</v>
      </c>
      <c r="DB16" s="2">
        <v>35.32</v>
      </c>
      <c r="DC16" s="2">
        <v>37.659999999999997</v>
      </c>
      <c r="DD16" s="2">
        <v>0.40989999999999999</v>
      </c>
      <c r="DE16" s="2">
        <v>0.67738670000000001</v>
      </c>
      <c r="DF16" s="2">
        <v>0.61287329999999995</v>
      </c>
      <c r="DG16" s="2">
        <v>0.42370000000000002</v>
      </c>
      <c r="DH16" s="2">
        <v>0.44237330000000002</v>
      </c>
      <c r="DI16" s="2">
        <v>0.60058</v>
      </c>
      <c r="DJ16" s="2">
        <v>0.15023059999999999</v>
      </c>
      <c r="DK16" s="2">
        <v>0.20989949999999999</v>
      </c>
      <c r="DL16" s="2">
        <v>0.23121710000000001</v>
      </c>
      <c r="DM16" s="2">
        <f t="shared" si="32"/>
        <v>0.23766985885274045</v>
      </c>
      <c r="DN16" s="2">
        <f t="shared" si="33"/>
        <v>0.21763724255445246</v>
      </c>
      <c r="DO16" s="2">
        <v>0.59484570000000003</v>
      </c>
      <c r="DP16" s="2">
        <v>0.52716079999999998</v>
      </c>
      <c r="DQ16" s="2">
        <v>0.29860950000000003</v>
      </c>
      <c r="DR16" s="2">
        <v>0.36548209999999998</v>
      </c>
      <c r="DS16" s="2">
        <v>0.40129999999999999</v>
      </c>
      <c r="DT16" s="2">
        <v>0.2003095</v>
      </c>
      <c r="DU16" s="2">
        <v>4.6220299999999999E-2</v>
      </c>
      <c r="DV16" s="2">
        <v>0.23869899999999999</v>
      </c>
      <c r="DW16" s="2">
        <v>0.33162000000000003</v>
      </c>
      <c r="DX16" s="2">
        <f t="shared" si="34"/>
        <v>0.49617508632277069</v>
      </c>
      <c r="DY16" s="2">
        <f t="shared" si="35"/>
        <v>0.16517259999999997</v>
      </c>
      <c r="DZ16" s="2">
        <f t="shared" si="36"/>
        <v>0.17414230884313561</v>
      </c>
      <c r="EA16" s="2">
        <f t="shared" si="37"/>
        <v>0.13216407478595144</v>
      </c>
      <c r="EB16" s="2">
        <v>0.65573179999999998</v>
      </c>
      <c r="EC16" s="2">
        <v>0.58510910000000005</v>
      </c>
      <c r="ED16" s="2">
        <v>0.26514090000000001</v>
      </c>
      <c r="EE16" s="2">
        <v>0.26674550000000002</v>
      </c>
      <c r="EF16" s="2">
        <v>0.53766820000000004</v>
      </c>
      <c r="EG16" s="2">
        <v>0.2288</v>
      </c>
      <c r="EH16" s="2">
        <v>0.33653270000000002</v>
      </c>
      <c r="EI16" s="2">
        <v>0.42004590000000003</v>
      </c>
      <c r="EJ16" s="2">
        <v>0.4206897</v>
      </c>
      <c r="EK16" s="2">
        <f t="shared" si="38"/>
        <v>0.48266416198942763</v>
      </c>
      <c r="EL16" s="2">
        <f t="shared" si="39"/>
        <v>3.7945500000000021E-2</v>
      </c>
      <c r="EM16" s="2">
        <f t="shared" si="40"/>
        <v>0.35325204352598277</v>
      </c>
      <c r="EN16" s="2">
        <f t="shared" si="41"/>
        <v>4.3851580866949527E-2</v>
      </c>
      <c r="EO16" s="2">
        <v>0.56025999999999998</v>
      </c>
      <c r="EP16" s="2">
        <v>0.50971</v>
      </c>
      <c r="EQ16" s="2">
        <v>0.13294329999999999</v>
      </c>
      <c r="ER16" s="2">
        <v>0.16908329999999999</v>
      </c>
      <c r="ES16" s="2">
        <v>0.33525329999999998</v>
      </c>
      <c r="ET16" s="2">
        <v>0.12770670000000001</v>
      </c>
      <c r="EU16" s="2">
        <v>0.32709569999999999</v>
      </c>
      <c r="EV16" s="2">
        <v>0.53303149999999999</v>
      </c>
      <c r="EW16" s="2">
        <v>0.61445289999999997</v>
      </c>
      <c r="EX16" s="2">
        <f t="shared" si="42"/>
        <v>0.62874162368614639</v>
      </c>
      <c r="EY16" s="2">
        <f t="shared" si="43"/>
        <v>4.1376599999999986E-2</v>
      </c>
      <c r="EZ16" s="2">
        <f t="shared" si="44"/>
        <v>0.43344329323894193</v>
      </c>
      <c r="FA16" s="2">
        <f t="shared" si="45"/>
        <v>0.19456668445897374</v>
      </c>
      <c r="FB16" s="2">
        <v>0.53096469999999996</v>
      </c>
      <c r="FC16" s="2">
        <v>0.46222350000000001</v>
      </c>
      <c r="FD16" s="2">
        <v>0.1054529</v>
      </c>
      <c r="FE16" s="2">
        <v>0.15061179999999999</v>
      </c>
      <c r="FF16" s="2">
        <v>0.29992940000000001</v>
      </c>
      <c r="FG16" s="2">
        <v>0.1106471</v>
      </c>
      <c r="FH16" s="2">
        <v>0.33014860000000001</v>
      </c>
      <c r="FI16" s="2">
        <v>0.55694909999999997</v>
      </c>
      <c r="FJ16" s="2">
        <v>0.66772679999999995</v>
      </c>
      <c r="FK16" s="2">
        <f t="shared" si="46"/>
        <v>0.6550964305831033</v>
      </c>
      <c r="FL16" s="2">
        <f t="shared" si="47"/>
        <v>3.9964699999999992E-2</v>
      </c>
      <c r="FM16" s="2">
        <f t="shared" si="48"/>
        <v>0.42002401433527503</v>
      </c>
      <c r="FN16" s="2">
        <f t="shared" si="49"/>
        <v>0.19287770126741377</v>
      </c>
      <c r="FO16" s="2">
        <v>0.48254089999999999</v>
      </c>
      <c r="FP16" s="2">
        <v>0.40984090000000001</v>
      </c>
      <c r="FQ16" s="2">
        <v>9.6140900000000001E-2</v>
      </c>
      <c r="FR16" s="2">
        <v>0.12659090000000001</v>
      </c>
      <c r="FS16" s="2">
        <v>0.28339550000000002</v>
      </c>
      <c r="FT16" s="2">
        <v>9.6190899999999996E-2</v>
      </c>
      <c r="FU16" s="2">
        <v>0.37675769999999997</v>
      </c>
      <c r="FV16" s="2">
        <v>0.5831229</v>
      </c>
      <c r="FW16" s="2">
        <v>0.66882039999999998</v>
      </c>
      <c r="FX16" s="2">
        <f t="shared" si="50"/>
        <v>0.66758038870509617</v>
      </c>
      <c r="FY16" s="2">
        <f t="shared" si="51"/>
        <v>3.040000000000001E-2</v>
      </c>
      <c r="FZ16" s="2">
        <f t="shared" si="52"/>
        <v>0.40994014270885937</v>
      </c>
      <c r="GA16" s="2">
        <f t="shared" si="53"/>
        <v>0.15895266017697748</v>
      </c>
      <c r="GB16" s="2">
        <v>0.50968570000000002</v>
      </c>
      <c r="GC16" s="2">
        <v>0.44492379999999998</v>
      </c>
      <c r="GD16" s="2">
        <v>8.93095E-2</v>
      </c>
      <c r="GE16" s="2">
        <v>0.1160429</v>
      </c>
      <c r="GF16" s="2">
        <v>0.28080480000000002</v>
      </c>
      <c r="GG16" s="2">
        <v>9.2114299999999996E-2</v>
      </c>
      <c r="GH16" s="2">
        <v>0.41363280000000002</v>
      </c>
      <c r="GI16" s="2">
        <v>0.62727460000000002</v>
      </c>
      <c r="GJ16" s="2">
        <v>0.70050639999999997</v>
      </c>
      <c r="GK16" s="2">
        <f t="shared" si="54"/>
        <v>0.69387072116982396</v>
      </c>
      <c r="GL16" s="2">
        <f t="shared" si="55"/>
        <v>2.3928600000000008E-2</v>
      </c>
      <c r="GM16" s="2">
        <f t="shared" si="56"/>
        <v>0.46497345298396253</v>
      </c>
      <c r="GN16" s="2">
        <f t="shared" si="57"/>
        <v>0.20084258456562074</v>
      </c>
      <c r="GO16" s="2">
        <v>0.62642379999999998</v>
      </c>
      <c r="GP16" s="2">
        <v>0.56582379999999999</v>
      </c>
      <c r="GQ16" s="2">
        <v>6.9995199999999994E-2</v>
      </c>
      <c r="GR16" s="2">
        <v>0.12823809999999999</v>
      </c>
      <c r="GS16" s="2">
        <v>0.31165710000000002</v>
      </c>
      <c r="GT16" s="2">
        <v>9.4557100000000005E-2</v>
      </c>
      <c r="GU16" s="2">
        <v>0.41580899999999998</v>
      </c>
      <c r="GV16" s="2">
        <v>0.65911779999999998</v>
      </c>
      <c r="GW16" s="2">
        <v>0.79789290000000002</v>
      </c>
      <c r="GX16" s="2">
        <f t="shared" si="58"/>
        <v>0.73769873792773133</v>
      </c>
      <c r="GY16" s="2">
        <f t="shared" si="59"/>
        <v>3.3680999999999989E-2</v>
      </c>
      <c r="GZ16" s="2">
        <f t="shared" si="60"/>
        <v>0.54970228092865203</v>
      </c>
      <c r="HA16" s="2">
        <f t="shared" si="61"/>
        <v>0.27677338393584977</v>
      </c>
      <c r="HB16" s="2">
        <v>0.72861759999999998</v>
      </c>
      <c r="HC16" s="2">
        <v>0.62405290000000002</v>
      </c>
      <c r="HD16" s="2">
        <v>6.4617599999999997E-2</v>
      </c>
      <c r="HE16" s="2">
        <v>0.1136882</v>
      </c>
      <c r="HF16" s="2">
        <v>0.33548240000000001</v>
      </c>
      <c r="HG16" s="2">
        <v>9.0952900000000003E-2</v>
      </c>
      <c r="HH16" s="2">
        <v>0.49224190000000001</v>
      </c>
      <c r="HI16" s="2">
        <v>0.72930519999999999</v>
      </c>
      <c r="HJ16" s="2">
        <v>0.83636960000000005</v>
      </c>
      <c r="HK16" s="2">
        <f t="shared" si="62"/>
        <v>0.77804740409763407</v>
      </c>
      <c r="HL16" s="2">
        <f t="shared" si="63"/>
        <v>2.27353E-2</v>
      </c>
      <c r="HM16" s="2">
        <f t="shared" si="64"/>
        <v>0.61850337683704615</v>
      </c>
      <c r="HN16" s="2">
        <f t="shared" si="65"/>
        <v>0.29657093596845518</v>
      </c>
      <c r="HO16" s="2">
        <v>0.75172380000000005</v>
      </c>
      <c r="HP16" s="2">
        <v>0.63854759999999999</v>
      </c>
      <c r="HQ16" s="2">
        <v>4.8642900000000003E-2</v>
      </c>
      <c r="HR16" s="2">
        <v>0.1046333</v>
      </c>
      <c r="HS16" s="2">
        <v>0.31104290000000001</v>
      </c>
      <c r="HT16" s="2">
        <v>8.0819000000000002E-2</v>
      </c>
      <c r="HU16" s="2">
        <v>0.49573410000000001</v>
      </c>
      <c r="HV16" s="2">
        <v>0.75493710000000003</v>
      </c>
      <c r="HW16" s="2">
        <v>0.87784510000000004</v>
      </c>
      <c r="HX16" s="2">
        <f t="shared" si="66"/>
        <v>0.80585022175436516</v>
      </c>
      <c r="HY16" s="2">
        <f t="shared" si="67"/>
        <v>2.3814299999999997E-2</v>
      </c>
      <c r="HZ16" s="2">
        <f t="shared" si="68"/>
        <v>0.64421151418912559</v>
      </c>
      <c r="IA16" s="2">
        <f t="shared" si="69"/>
        <v>0.33889367376510815</v>
      </c>
      <c r="IB16" s="2">
        <v>0.71331</v>
      </c>
      <c r="IC16" s="2">
        <v>0.61334500000000003</v>
      </c>
      <c r="ID16" s="2">
        <v>3.9405000000000003E-2</v>
      </c>
      <c r="IE16" s="2">
        <v>9.8140000000000005E-2</v>
      </c>
      <c r="IF16" s="2">
        <v>0.28270000000000001</v>
      </c>
      <c r="IG16" s="2">
        <v>6.7239999999999994E-2</v>
      </c>
      <c r="IH16" s="2">
        <v>0.48354340000000001</v>
      </c>
      <c r="II16" s="2">
        <v>0.7578722</v>
      </c>
      <c r="IJ16" s="2">
        <v>0.89514890000000003</v>
      </c>
      <c r="IK16" s="2">
        <f t="shared" si="70"/>
        <v>0.82771122926141827</v>
      </c>
      <c r="IL16" s="2">
        <f t="shared" si="71"/>
        <v>3.0900000000000011E-2</v>
      </c>
      <c r="IM16" s="2">
        <f t="shared" si="72"/>
        <v>0.6379010057904142</v>
      </c>
      <c r="IN16" s="2">
        <f t="shared" si="73"/>
        <v>0.35526612680823327</v>
      </c>
      <c r="IO16" s="2">
        <v>0.5812522</v>
      </c>
      <c r="IP16" s="2">
        <v>0.49249130000000002</v>
      </c>
      <c r="IQ16" s="2">
        <v>3.63565E-2</v>
      </c>
      <c r="IR16" s="2">
        <v>6.8873900000000002E-2</v>
      </c>
      <c r="IS16" s="2">
        <v>0.2469913</v>
      </c>
      <c r="IT16" s="2">
        <v>6.97522E-2</v>
      </c>
      <c r="IU16" s="2">
        <v>0.55424260000000003</v>
      </c>
      <c r="IV16" s="2">
        <v>0.7801633</v>
      </c>
    </row>
    <row r="17" spans="1:256" x14ac:dyDescent="0.2">
      <c r="A17" s="2">
        <v>16</v>
      </c>
      <c r="B17" s="2">
        <v>4</v>
      </c>
      <c r="C17" s="2" t="s">
        <v>258</v>
      </c>
      <c r="D17" s="2">
        <v>6</v>
      </c>
      <c r="E17" s="2">
        <v>1</v>
      </c>
      <c r="F17" s="2">
        <v>-9999</v>
      </c>
      <c r="G17" s="2">
        <v>-9999</v>
      </c>
      <c r="H17" s="2">
        <v>408069.5</v>
      </c>
      <c r="I17" s="2">
        <v>3660255.06</v>
      </c>
      <c r="J17" s="2">
        <v>74.099999999999994</v>
      </c>
      <c r="K17" s="2">
        <f t="shared" si="5"/>
        <v>37.049999999999997</v>
      </c>
      <c r="L17" s="2">
        <f t="shared" si="75"/>
        <v>37.049999999999997</v>
      </c>
      <c r="M17" s="2">
        <v>67.84</v>
      </c>
      <c r="N17" s="2">
        <v>20</v>
      </c>
      <c r="O17" s="2">
        <v>12.160000000000002</v>
      </c>
      <c r="P17" s="2">
        <v>73.84</v>
      </c>
      <c r="Q17" s="2">
        <v>10</v>
      </c>
      <c r="R17" s="2">
        <v>16.16</v>
      </c>
      <c r="S17" s="2">
        <v>75.12</v>
      </c>
      <c r="T17" s="2">
        <v>15.439999999999998</v>
      </c>
      <c r="U17" s="2">
        <v>9.44</v>
      </c>
      <c r="V17" s="2">
        <v>-9999</v>
      </c>
      <c r="W17" s="2">
        <v>-9999</v>
      </c>
      <c r="X17" s="2">
        <v>-9999</v>
      </c>
      <c r="Y17" s="2">
        <v>-9999</v>
      </c>
      <c r="Z17" s="2">
        <v>-9999</v>
      </c>
      <c r="AA17" s="2">
        <v>-9999</v>
      </c>
      <c r="AB17" s="2">
        <v>-9999</v>
      </c>
      <c r="AC17" s="2">
        <v>-9999</v>
      </c>
      <c r="AD17" s="2">
        <v>-9999</v>
      </c>
      <c r="AE17" s="2">
        <v>-9999</v>
      </c>
      <c r="AF17" s="2">
        <v>-9999</v>
      </c>
      <c r="AG17" s="2">
        <v>-9999</v>
      </c>
      <c r="AH17" s="2">
        <v>-9999</v>
      </c>
      <c r="AI17" s="2">
        <v>-9999</v>
      </c>
      <c r="AJ17" s="2">
        <v>5.3767334577536477E-2</v>
      </c>
      <c r="AK17" s="2">
        <v>0.60070759881719915</v>
      </c>
      <c r="AL17" s="2">
        <v>2.6992299999999996</v>
      </c>
      <c r="AM17" s="2">
        <v>1.0608900000000001</v>
      </c>
      <c r="AN17" s="2">
        <v>0.23768871999999999</v>
      </c>
      <c r="AO17" s="2">
        <v>0.43443604000000002</v>
      </c>
      <c r="AP17" s="2">
        <v>7.3944220000000019E-2</v>
      </c>
      <c r="AQ17" s="2">
        <v>0.14991495000000005</v>
      </c>
      <c r="AR17" s="2">
        <v>0.19553341000000002</v>
      </c>
      <c r="AS17" s="2">
        <f t="shared" si="6"/>
        <v>8.4709948799999992</v>
      </c>
      <c r="AT17" s="2">
        <f t="shared" si="0"/>
        <v>10.208739039999999</v>
      </c>
      <c r="AU17" s="2">
        <f t="shared" si="7"/>
        <v>10.504515919999999</v>
      </c>
      <c r="AV17" s="2">
        <f t="shared" si="8"/>
        <v>0.29577688000000008</v>
      </c>
      <c r="AW17" s="2">
        <f t="shared" si="9"/>
        <v>0.59965980000000019</v>
      </c>
      <c r="AX17" s="2">
        <f t="shared" si="10"/>
        <v>0.78213364000000007</v>
      </c>
      <c r="AY17" s="2">
        <v>12</v>
      </c>
      <c r="AZ17" s="2">
        <v>111</v>
      </c>
      <c r="BA17" s="2">
        <v>71.8</v>
      </c>
      <c r="BB17" s="2">
        <f t="shared" si="11"/>
        <v>1088.2352941176471</v>
      </c>
      <c r="BC17" s="2">
        <f t="shared" si="12"/>
        <v>703.92156862745094</v>
      </c>
      <c r="BD17" s="2">
        <f t="shared" si="13"/>
        <v>1792.1568627450979</v>
      </c>
      <c r="BE17" s="2">
        <v>3.6218566593494321</v>
      </c>
      <c r="BF17" s="2">
        <f t="shared" si="1"/>
        <v>39.414322469390882</v>
      </c>
      <c r="BG17" s="2">
        <v>1.6253158267495489</v>
      </c>
      <c r="BH17" s="2">
        <f t="shared" si="14"/>
        <v>11.440948662805647</v>
      </c>
      <c r="BI17" s="2">
        <f t="shared" si="2"/>
        <v>50.855271132196528</v>
      </c>
      <c r="BJ17" s="2">
        <v>11</v>
      </c>
      <c r="BK17" s="2">
        <v>217.1</v>
      </c>
      <c r="BL17" s="2">
        <v>228.1</v>
      </c>
      <c r="BM17" s="2">
        <v>79</v>
      </c>
      <c r="BN17" s="2">
        <v>158</v>
      </c>
      <c r="BO17" s="2">
        <v>184.8</v>
      </c>
      <c r="BP17" s="2">
        <v>113.9</v>
      </c>
      <c r="BQ17" s="2">
        <f t="shared" si="15"/>
        <v>70.900000000000006</v>
      </c>
      <c r="BR17" s="2">
        <f t="shared" si="74"/>
        <v>695.0980392156863</v>
      </c>
      <c r="BS17" s="2">
        <f t="shared" si="16"/>
        <v>2128.4313725490197</v>
      </c>
      <c r="BT17" s="2">
        <f t="shared" si="17"/>
        <v>2236.2745098039218</v>
      </c>
      <c r="BU17" s="2">
        <f t="shared" si="18"/>
        <v>1549.0196078431372</v>
      </c>
      <c r="BV17" s="2">
        <f t="shared" si="19"/>
        <v>1811.7647058823529</v>
      </c>
      <c r="BW17" s="2">
        <f t="shared" si="20"/>
        <v>7725.4901960784318</v>
      </c>
      <c r="BX17" s="2">
        <f t="shared" si="21"/>
        <v>1116.6666666666667</v>
      </c>
      <c r="BY17" s="2">
        <v>3.2483171125592412</v>
      </c>
      <c r="BZ17" s="2">
        <f t="shared" si="22"/>
        <v>69.138200503589331</v>
      </c>
      <c r="CA17" s="2">
        <v>0.85655758049999997</v>
      </c>
      <c r="CB17" s="2">
        <f t="shared" si="23"/>
        <v>19.154978834514708</v>
      </c>
      <c r="CC17" s="2">
        <v>2.1345420640161721</v>
      </c>
      <c r="CD17" s="2">
        <f t="shared" si="24"/>
        <v>33.064475109270113</v>
      </c>
      <c r="CE17" s="2">
        <v>3.2286104050483142</v>
      </c>
      <c r="CF17" s="2">
        <f t="shared" si="25"/>
        <v>36.052816189706178</v>
      </c>
      <c r="CG17" s="2">
        <f t="shared" si="26"/>
        <v>157.41047063708032</v>
      </c>
      <c r="CH17" s="2">
        <f t="shared" si="27"/>
        <v>140.54506306882169</v>
      </c>
      <c r="CI17" s="2">
        <f t="shared" si="28"/>
        <v>7725.4901960784318</v>
      </c>
      <c r="CJ17" s="2">
        <v>7.26</v>
      </c>
      <c r="CK17" s="2">
        <f t="shared" si="29"/>
        <v>7260</v>
      </c>
      <c r="CL17" s="2">
        <f t="shared" si="30"/>
        <v>5237.4151237123651</v>
      </c>
      <c r="CM17" s="2">
        <v>2.5</v>
      </c>
      <c r="CN17" s="2">
        <v>34.435261707988978</v>
      </c>
      <c r="CO17" s="2">
        <f t="shared" si="3"/>
        <v>1803.5176045841476</v>
      </c>
      <c r="CP17" s="2">
        <v>3.81</v>
      </c>
      <c r="CQ17" s="2">
        <v>52.47933884297521</v>
      </c>
      <c r="CR17" s="2">
        <f t="shared" si="4"/>
        <v>2748.5608293862415</v>
      </c>
      <c r="CS17" s="2">
        <v>-9999</v>
      </c>
      <c r="CT17" s="2">
        <f t="shared" si="31"/>
        <v>-274828.59733033029</v>
      </c>
      <c r="CU17" s="2">
        <v>71</v>
      </c>
      <c r="CV17" s="2">
        <v>86</v>
      </c>
      <c r="CW17" s="2">
        <v>-9999</v>
      </c>
      <c r="CX17" s="2">
        <v>-9999</v>
      </c>
      <c r="CY17" s="2">
        <v>89</v>
      </c>
      <c r="CZ17" s="2">
        <v>100</v>
      </c>
      <c r="DA17" s="2">
        <v>37.6</v>
      </c>
      <c r="DB17" s="2">
        <v>37.5</v>
      </c>
      <c r="DC17" s="2">
        <v>39.92</v>
      </c>
      <c r="DD17" s="2">
        <v>0.41120000000000001</v>
      </c>
      <c r="DE17" s="2">
        <v>0.64817060000000004</v>
      </c>
      <c r="DF17" s="2">
        <v>0.58582350000000005</v>
      </c>
      <c r="DG17" s="2">
        <v>0.41385290000000002</v>
      </c>
      <c r="DH17" s="2">
        <v>0.4216471</v>
      </c>
      <c r="DI17" s="2">
        <v>0.5864412</v>
      </c>
      <c r="DJ17" s="2">
        <v>0.1635153</v>
      </c>
      <c r="DK17" s="2">
        <v>0.2116113</v>
      </c>
      <c r="DL17" s="2">
        <v>0.22014439999999999</v>
      </c>
      <c r="DM17" s="2">
        <f t="shared" si="32"/>
        <v>0.22501361215116167</v>
      </c>
      <c r="DN17" s="2">
        <f t="shared" si="33"/>
        <v>0.21644885899808627</v>
      </c>
      <c r="DO17" s="2">
        <v>0.55846759999999995</v>
      </c>
      <c r="DP17" s="2">
        <v>0.49248009999999998</v>
      </c>
      <c r="DQ17" s="2">
        <v>0.2738545</v>
      </c>
      <c r="DR17" s="2">
        <v>0.3485104</v>
      </c>
      <c r="DS17" s="2">
        <v>0.35735450000000002</v>
      </c>
      <c r="DT17" s="2">
        <v>0.1817</v>
      </c>
      <c r="DU17" s="2">
        <v>1.22641E-2</v>
      </c>
      <c r="DV17" s="2">
        <v>0.23148669999999999</v>
      </c>
      <c r="DW17" s="2">
        <v>0.34220899999999999</v>
      </c>
      <c r="DX17" s="2">
        <f t="shared" si="34"/>
        <v>0.50903011696269873</v>
      </c>
      <c r="DY17" s="2">
        <f t="shared" si="35"/>
        <v>0.1668104</v>
      </c>
      <c r="DZ17" s="2">
        <f t="shared" si="36"/>
        <v>0.16104107374362456</v>
      </c>
      <c r="EA17" s="2">
        <f t="shared" si="37"/>
        <v>0.15015795268546234</v>
      </c>
      <c r="EB17" s="2">
        <v>0.73433999999999999</v>
      </c>
      <c r="EC17" s="2">
        <v>0.66069999999999995</v>
      </c>
      <c r="ED17" s="2">
        <v>0.28029500000000002</v>
      </c>
      <c r="EE17" s="2">
        <v>0.29524499999999998</v>
      </c>
      <c r="EF17" s="2">
        <v>0.53174999999999994</v>
      </c>
      <c r="EG17" s="2">
        <v>0.228495</v>
      </c>
      <c r="EH17" s="2">
        <v>0.28589750000000003</v>
      </c>
      <c r="EI17" s="2">
        <v>0.42656460000000002</v>
      </c>
      <c r="EJ17" s="2">
        <v>0.44703150000000003</v>
      </c>
      <c r="EK17" s="2">
        <f t="shared" si="38"/>
        <v>0.52537039056536161</v>
      </c>
      <c r="EL17" s="2">
        <f t="shared" si="39"/>
        <v>6.6749999999999976E-2</v>
      </c>
      <c r="EM17" s="2">
        <f t="shared" si="40"/>
        <v>0.37651319246262738</v>
      </c>
      <c r="EN17" s="2">
        <f t="shared" si="41"/>
        <v>0.11428698041301075</v>
      </c>
      <c r="EO17" s="2">
        <v>0.51332310000000003</v>
      </c>
      <c r="EP17" s="2">
        <v>0.46098080000000002</v>
      </c>
      <c r="EQ17" s="2">
        <v>0.15063850000000001</v>
      </c>
      <c r="ER17" s="2">
        <v>0.17804619999999999</v>
      </c>
      <c r="ES17" s="2">
        <v>0.30785770000000001</v>
      </c>
      <c r="ET17" s="2">
        <v>0.12766540000000001</v>
      </c>
      <c r="EU17" s="2">
        <v>0.26564379999999999</v>
      </c>
      <c r="EV17" s="2">
        <v>0.48064449999999997</v>
      </c>
      <c r="EW17" s="2">
        <v>0.54334530000000003</v>
      </c>
      <c r="EX17" s="2">
        <f t="shared" si="42"/>
        <v>0.601660872230937</v>
      </c>
      <c r="EY17" s="2">
        <f t="shared" si="43"/>
        <v>5.0380799999999976E-2</v>
      </c>
      <c r="EZ17" s="2">
        <f t="shared" si="44"/>
        <v>0.37260038611902974</v>
      </c>
      <c r="FA17" s="2">
        <f t="shared" si="45"/>
        <v>0.18101960966663608</v>
      </c>
      <c r="FB17" s="2">
        <v>0.45878000000000002</v>
      </c>
      <c r="FC17" s="2">
        <v>0.40237000000000001</v>
      </c>
      <c r="FD17" s="2">
        <v>0.106365</v>
      </c>
      <c r="FE17" s="2">
        <v>0.14027500000000001</v>
      </c>
      <c r="FF17" s="2">
        <v>0.26344499999999998</v>
      </c>
      <c r="FG17" s="2">
        <v>0.10205500000000001</v>
      </c>
      <c r="FH17" s="2">
        <v>0.30494700000000002</v>
      </c>
      <c r="FI17" s="2">
        <v>0.53124839999999995</v>
      </c>
      <c r="FJ17" s="2">
        <v>0.62315900000000002</v>
      </c>
      <c r="FK17" s="2">
        <f t="shared" si="46"/>
        <v>0.63606051690782495</v>
      </c>
      <c r="FL17" s="2">
        <f t="shared" si="47"/>
        <v>3.8220000000000004E-2</v>
      </c>
      <c r="FM17" s="2">
        <f t="shared" si="48"/>
        <v>0.37706266274714778</v>
      </c>
      <c r="FN17" s="2">
        <f t="shared" si="49"/>
        <v>0.17874834343356366</v>
      </c>
      <c r="FO17" s="2">
        <v>0.41140949999999998</v>
      </c>
      <c r="FP17" s="2">
        <v>0.34172380000000002</v>
      </c>
      <c r="FQ17" s="2">
        <v>8.6357100000000006E-2</v>
      </c>
      <c r="FR17" s="2">
        <v>0.1187286</v>
      </c>
      <c r="FS17" s="2">
        <v>0.2388238</v>
      </c>
      <c r="FT17" s="2">
        <v>7.9847600000000005E-2</v>
      </c>
      <c r="FU17" s="2">
        <v>0.33515650000000002</v>
      </c>
      <c r="FV17" s="2">
        <v>0.55148109999999995</v>
      </c>
      <c r="FW17" s="2">
        <v>0.65246890000000002</v>
      </c>
      <c r="FX17" s="2">
        <f t="shared" si="50"/>
        <v>0.6749254107472441</v>
      </c>
      <c r="FY17" s="2">
        <f t="shared" si="51"/>
        <v>3.8880999999999999E-2</v>
      </c>
      <c r="FZ17" s="2">
        <f t="shared" si="52"/>
        <v>0.34826587970418937</v>
      </c>
      <c r="GA17" s="2">
        <f t="shared" si="53"/>
        <v>0.1428442393467905</v>
      </c>
      <c r="GB17" s="2">
        <v>0.44515909999999997</v>
      </c>
      <c r="GC17" s="2">
        <v>0.37885000000000002</v>
      </c>
      <c r="GD17" s="2">
        <v>9.0149999999999994E-2</v>
      </c>
      <c r="GE17" s="2">
        <v>0.1128455</v>
      </c>
      <c r="GF17" s="2">
        <v>0.25167270000000003</v>
      </c>
      <c r="GG17" s="2">
        <v>8.6263599999999996E-2</v>
      </c>
      <c r="GH17" s="2">
        <v>0.38015019999999999</v>
      </c>
      <c r="GI17" s="2">
        <v>0.59444980000000003</v>
      </c>
      <c r="GJ17" s="2">
        <v>0.66186210000000001</v>
      </c>
      <c r="GK17" s="2">
        <f t="shared" si="54"/>
        <v>0.67534845613482442</v>
      </c>
      <c r="GL17" s="2">
        <f t="shared" si="55"/>
        <v>2.6581900000000006E-2</v>
      </c>
      <c r="GM17" s="2">
        <f t="shared" si="56"/>
        <v>0.4023480493760434</v>
      </c>
      <c r="GN17" s="2">
        <f t="shared" si="57"/>
        <v>0.16874137069516604</v>
      </c>
      <c r="GO17" s="2">
        <v>0.45809309999999998</v>
      </c>
      <c r="GP17" s="2">
        <v>0.40296549999999998</v>
      </c>
      <c r="GQ17" s="2">
        <v>7.6210299999999995E-2</v>
      </c>
      <c r="GR17" s="2">
        <v>0.1130897</v>
      </c>
      <c r="GS17" s="2">
        <v>0.23516899999999999</v>
      </c>
      <c r="GT17" s="2">
        <v>7.8830999999999998E-2</v>
      </c>
      <c r="GU17" s="2">
        <v>0.35008159999999999</v>
      </c>
      <c r="GV17" s="2">
        <v>0.60240610000000006</v>
      </c>
      <c r="GW17" s="2">
        <v>0.71299159999999995</v>
      </c>
      <c r="GX17" s="2">
        <f t="shared" si="58"/>
        <v>0.70636073143299016</v>
      </c>
      <c r="GY17" s="2">
        <f t="shared" si="59"/>
        <v>3.4258700000000003E-2</v>
      </c>
      <c r="GZ17" s="2">
        <f t="shared" si="60"/>
        <v>0.42794298971158262</v>
      </c>
      <c r="HA17" s="2">
        <f t="shared" si="61"/>
        <v>0.22114675374483417</v>
      </c>
      <c r="HB17" s="2">
        <v>0.61509999999999998</v>
      </c>
      <c r="HC17" s="2">
        <v>0.52156469999999999</v>
      </c>
      <c r="HD17" s="2">
        <v>6.4376500000000003E-2</v>
      </c>
      <c r="HE17" s="2">
        <v>0.1047</v>
      </c>
      <c r="HF17" s="2">
        <v>0.2904176</v>
      </c>
      <c r="HG17" s="2">
        <v>8.1311800000000004E-2</v>
      </c>
      <c r="HH17" s="2">
        <v>0.46972180000000002</v>
      </c>
      <c r="HI17" s="2">
        <v>0.7083121</v>
      </c>
      <c r="HJ17" s="2">
        <v>0.80993979999999999</v>
      </c>
      <c r="HK17" s="2">
        <f t="shared" si="62"/>
        <v>0.76648356618885538</v>
      </c>
      <c r="HL17" s="2">
        <f t="shared" si="63"/>
        <v>2.3388199999999998E-2</v>
      </c>
      <c r="HM17" s="2">
        <f t="shared" si="64"/>
        <v>0.55519546159974631</v>
      </c>
      <c r="HN17" s="2">
        <f t="shared" si="65"/>
        <v>0.26427235336940141</v>
      </c>
      <c r="HO17" s="2">
        <v>0.65306500000000001</v>
      </c>
      <c r="HP17" s="2">
        <v>0.55589</v>
      </c>
      <c r="HQ17" s="2">
        <v>5.3159999999999999E-2</v>
      </c>
      <c r="HR17" s="2">
        <v>0.10238999999999999</v>
      </c>
      <c r="HS17" s="2">
        <v>0.27467999999999998</v>
      </c>
      <c r="HT17" s="2">
        <v>7.918E-2</v>
      </c>
      <c r="HU17" s="2">
        <v>0.45582539999999999</v>
      </c>
      <c r="HV17" s="2">
        <v>0.7282769</v>
      </c>
      <c r="HW17" s="2">
        <v>0.84898399999999996</v>
      </c>
      <c r="HX17" s="2">
        <f t="shared" si="66"/>
        <v>0.7837335864362337</v>
      </c>
      <c r="HY17" s="2">
        <f t="shared" si="67"/>
        <v>2.3209999999999995E-2</v>
      </c>
      <c r="HZ17" s="2">
        <f t="shared" si="68"/>
        <v>0.58729322788962945</v>
      </c>
      <c r="IA17" s="2">
        <f t="shared" si="69"/>
        <v>0.31701827036533214</v>
      </c>
      <c r="IB17" s="2">
        <v>0.60026959999999996</v>
      </c>
      <c r="IC17" s="2">
        <v>0.53012610000000004</v>
      </c>
      <c r="ID17" s="2">
        <v>4.1799999999999997E-2</v>
      </c>
      <c r="IE17" s="2">
        <v>8.8187000000000001E-2</v>
      </c>
      <c r="IF17" s="2">
        <v>0.24418699999999999</v>
      </c>
      <c r="IG17" s="2">
        <v>6.1100000000000002E-2</v>
      </c>
      <c r="IH17" s="2">
        <v>0.46865580000000001</v>
      </c>
      <c r="II17" s="2">
        <v>0.74340249999999997</v>
      </c>
      <c r="IJ17" s="2">
        <v>0.86955119999999997</v>
      </c>
      <c r="IK17" s="2">
        <f t="shared" si="70"/>
        <v>0.81523190663737777</v>
      </c>
      <c r="IL17" s="2">
        <f t="shared" si="71"/>
        <v>2.7087E-2</v>
      </c>
      <c r="IM17" s="2">
        <f t="shared" si="72"/>
        <v>0.59277553844267772</v>
      </c>
      <c r="IN17" s="2">
        <f t="shared" si="73"/>
        <v>0.3365802721481872</v>
      </c>
      <c r="IO17" s="2">
        <v>0.48827730000000003</v>
      </c>
      <c r="IP17" s="2">
        <v>0.4123</v>
      </c>
      <c r="IQ17" s="2">
        <v>3.73864E-2</v>
      </c>
      <c r="IR17" s="2">
        <v>6.3295500000000005E-2</v>
      </c>
      <c r="IS17" s="2">
        <v>0.21065449999999999</v>
      </c>
      <c r="IT17" s="2">
        <v>6.2549999999999994E-2</v>
      </c>
      <c r="IU17" s="2">
        <v>0.53157379999999999</v>
      </c>
      <c r="IV17" s="2">
        <v>0.76098509999999997</v>
      </c>
    </row>
    <row r="18" spans="1:256" x14ac:dyDescent="0.2">
      <c r="A18" s="2">
        <v>17</v>
      </c>
      <c r="B18" s="2">
        <v>5</v>
      </c>
      <c r="C18" s="2" t="s">
        <v>259</v>
      </c>
      <c r="D18" s="2">
        <v>4</v>
      </c>
      <c r="E18" s="2">
        <v>1</v>
      </c>
      <c r="F18" s="2">
        <v>-9999</v>
      </c>
      <c r="G18" s="2">
        <v>-9999</v>
      </c>
      <c r="H18" s="2">
        <v>408069.5</v>
      </c>
      <c r="I18" s="2">
        <v>3660265.22</v>
      </c>
      <c r="J18" s="2">
        <f>132.3*1.12</f>
        <v>148.17600000000002</v>
      </c>
      <c r="K18" s="2">
        <f t="shared" si="5"/>
        <v>74.088000000000008</v>
      </c>
      <c r="L18" s="2">
        <f t="shared" si="75"/>
        <v>74.088000000000008</v>
      </c>
      <c r="M18" s="2">
        <v>61.839999999999996</v>
      </c>
      <c r="N18" s="2">
        <v>12.719999999999999</v>
      </c>
      <c r="O18" s="2">
        <v>25.439999999999998</v>
      </c>
      <c r="P18" s="2">
        <v>73.84</v>
      </c>
      <c r="Q18" s="2">
        <v>10</v>
      </c>
      <c r="R18" s="2">
        <v>16.16</v>
      </c>
      <c r="S18" s="2">
        <v>77.84</v>
      </c>
      <c r="T18" s="2">
        <v>12</v>
      </c>
      <c r="U18" s="2">
        <v>10.16</v>
      </c>
      <c r="V18" s="2">
        <v>8.4</v>
      </c>
      <c r="W18" s="2">
        <v>0.51</v>
      </c>
      <c r="X18" s="2">
        <v>412</v>
      </c>
      <c r="Y18" s="2">
        <v>0.7</v>
      </c>
      <c r="Z18" s="2">
        <v>4335</v>
      </c>
      <c r="AA18" s="2">
        <v>288</v>
      </c>
      <c r="AB18" s="2">
        <v>289</v>
      </c>
      <c r="AC18" s="2">
        <v>26.4</v>
      </c>
      <c r="AD18" s="2">
        <v>0</v>
      </c>
      <c r="AE18" s="2">
        <v>4</v>
      </c>
      <c r="AF18" s="2">
        <v>82</v>
      </c>
      <c r="AG18" s="2">
        <v>9</v>
      </c>
      <c r="AH18" s="2">
        <v>5</v>
      </c>
      <c r="AI18" s="2">
        <v>43</v>
      </c>
      <c r="AJ18" s="2">
        <v>6.5925171723419496E-2</v>
      </c>
      <c r="AK18" s="2">
        <v>0.72344467530438183</v>
      </c>
      <c r="AL18" s="2">
        <v>3.3001644000000003</v>
      </c>
      <c r="AM18" s="2">
        <v>3.8450691999999997</v>
      </c>
      <c r="AN18" s="2">
        <v>0.43693216000000001</v>
      </c>
      <c r="AO18" s="2">
        <v>0.13875568800000002</v>
      </c>
      <c r="AP18" s="2">
        <v>-2.297571E-2</v>
      </c>
      <c r="AQ18" s="2">
        <v>4.5701810000000002E-2</v>
      </c>
      <c r="AR18" s="2">
        <v>0.16353442000000001</v>
      </c>
      <c r="AS18" s="2">
        <f t="shared" si="6"/>
        <v>16.03819584</v>
      </c>
      <c r="AT18" s="2">
        <f t="shared" si="0"/>
        <v>16.593218591999999</v>
      </c>
      <c r="AU18" s="2">
        <f t="shared" si="7"/>
        <v>16.501315752</v>
      </c>
      <c r="AV18" s="2">
        <f t="shared" si="8"/>
        <v>-9.190284E-2</v>
      </c>
      <c r="AW18" s="2">
        <f t="shared" si="9"/>
        <v>0.18280724000000001</v>
      </c>
      <c r="AX18" s="2">
        <f t="shared" si="10"/>
        <v>0.65413768000000005</v>
      </c>
      <c r="AY18" s="2">
        <v>9</v>
      </c>
      <c r="AZ18" s="2">
        <v>90.3</v>
      </c>
      <c r="BA18" s="2">
        <v>69.599999999999994</v>
      </c>
      <c r="BB18" s="2">
        <f t="shared" si="11"/>
        <v>885.29411764705878</v>
      </c>
      <c r="BC18" s="2">
        <f t="shared" si="12"/>
        <v>682.35294117647061</v>
      </c>
      <c r="BD18" s="2">
        <f t="shared" si="13"/>
        <v>1567.6470588235293</v>
      </c>
      <c r="BE18" s="2">
        <v>3.4414003284176968</v>
      </c>
      <c r="BF18" s="2">
        <f t="shared" si="1"/>
        <v>30.466514672168429</v>
      </c>
      <c r="BG18" s="2">
        <v>1.292243883994419</v>
      </c>
      <c r="BH18" s="2">
        <f t="shared" si="14"/>
        <v>8.8176641496089765</v>
      </c>
      <c r="BI18" s="2">
        <f t="shared" si="2"/>
        <v>39.284178821777402</v>
      </c>
      <c r="BJ18" s="2">
        <v>16</v>
      </c>
      <c r="BK18" s="2">
        <v>306.70000000000005</v>
      </c>
      <c r="BL18" s="2">
        <v>344.2</v>
      </c>
      <c r="BM18" s="2">
        <v>54</v>
      </c>
      <c r="BN18" s="2">
        <v>150.9</v>
      </c>
      <c r="BO18" s="2">
        <v>182</v>
      </c>
      <c r="BP18" s="2">
        <v>116</v>
      </c>
      <c r="BQ18" s="2">
        <f t="shared" si="15"/>
        <v>66</v>
      </c>
      <c r="BR18" s="2">
        <f t="shared" si="74"/>
        <v>647.05882352941171</v>
      </c>
      <c r="BS18" s="2">
        <f t="shared" si="16"/>
        <v>3006.8627450980398</v>
      </c>
      <c r="BT18" s="2">
        <f t="shared" si="17"/>
        <v>3374.5098039215686</v>
      </c>
      <c r="BU18" s="2">
        <f t="shared" si="18"/>
        <v>1479.4117647058824</v>
      </c>
      <c r="BV18" s="2">
        <f t="shared" si="19"/>
        <v>1784.313725490196</v>
      </c>
      <c r="BW18" s="2">
        <f t="shared" si="20"/>
        <v>9645.0980392156871</v>
      </c>
      <c r="BX18" s="2">
        <f t="shared" si="21"/>
        <v>1137.2549019607843</v>
      </c>
      <c r="BY18" s="2">
        <v>3.4152097714628771</v>
      </c>
      <c r="BZ18" s="2">
        <f t="shared" si="22"/>
        <v>102.69067028506517</v>
      </c>
      <c r="CA18" s="2">
        <v>0.99687852260555487</v>
      </c>
      <c r="CB18" s="2">
        <f t="shared" si="23"/>
        <v>33.63976347851294</v>
      </c>
      <c r="CC18" s="2">
        <v>2.4334670511659118</v>
      </c>
      <c r="CD18" s="2">
        <f t="shared" si="24"/>
        <v>36.000997845189815</v>
      </c>
      <c r="CE18" s="2">
        <v>3.7542208209311578</v>
      </c>
      <c r="CF18" s="2">
        <f t="shared" si="25"/>
        <v>42.695060316471988</v>
      </c>
      <c r="CG18" s="2">
        <f t="shared" si="26"/>
        <v>215.0264919252399</v>
      </c>
      <c r="CH18" s="2">
        <f t="shared" si="27"/>
        <v>191.98793921896419</v>
      </c>
      <c r="CI18" s="2">
        <f t="shared" si="28"/>
        <v>9645.0980392156871</v>
      </c>
      <c r="CJ18" s="2">
        <v>6.7</v>
      </c>
      <c r="CK18" s="2">
        <f t="shared" si="29"/>
        <v>6700</v>
      </c>
      <c r="CL18" s="2">
        <f t="shared" si="30"/>
        <v>4833.4271802855155</v>
      </c>
      <c r="CM18" s="2">
        <v>2.3099999999999996</v>
      </c>
      <c r="CN18" s="2">
        <v>34.477611940298502</v>
      </c>
      <c r="CO18" s="2">
        <f t="shared" si="3"/>
        <v>1666.4502666357521</v>
      </c>
      <c r="CP18" s="2">
        <v>3.5500000000000003</v>
      </c>
      <c r="CQ18" s="2">
        <v>52.985074626865668</v>
      </c>
      <c r="CR18" s="2">
        <f t="shared" si="4"/>
        <v>2560.9949985094895</v>
      </c>
      <c r="CS18" s="2">
        <v>-9999</v>
      </c>
      <c r="CT18" s="2">
        <f t="shared" si="31"/>
        <v>-256073.88990096387</v>
      </c>
      <c r="CU18" s="2">
        <v>70</v>
      </c>
      <c r="CV18" s="2">
        <v>80</v>
      </c>
      <c r="CW18" s="2">
        <v>-9999</v>
      </c>
      <c r="CX18" s="2">
        <v>-9999</v>
      </c>
      <c r="CY18" s="2">
        <v>93</v>
      </c>
      <c r="CZ18" s="2">
        <v>108</v>
      </c>
      <c r="DA18" s="2">
        <v>39.25</v>
      </c>
      <c r="DB18" s="2">
        <v>38.369999999999997</v>
      </c>
      <c r="DC18" s="2">
        <v>41.13</v>
      </c>
      <c r="DD18" s="2">
        <v>0.40820000000000001</v>
      </c>
      <c r="DE18" s="2">
        <v>0.62458749999999996</v>
      </c>
      <c r="DF18" s="2">
        <v>0.56488130000000003</v>
      </c>
      <c r="DG18" s="2">
        <v>0.40386250000000001</v>
      </c>
      <c r="DH18" s="2">
        <v>0.4069062</v>
      </c>
      <c r="DI18" s="2">
        <v>0.58531880000000003</v>
      </c>
      <c r="DJ18" s="2">
        <v>0.17987829999999999</v>
      </c>
      <c r="DK18" s="2">
        <v>0.2109046</v>
      </c>
      <c r="DL18" s="2">
        <v>0.21446180000000001</v>
      </c>
      <c r="DM18" s="2">
        <f t="shared" si="32"/>
        <v>0.2166165069187739</v>
      </c>
      <c r="DN18" s="2">
        <f t="shared" si="33"/>
        <v>0.21320489271356452</v>
      </c>
      <c r="DO18" s="2">
        <v>0.62830770000000002</v>
      </c>
      <c r="DP18" s="2">
        <v>0.55808150000000001</v>
      </c>
      <c r="DQ18" s="2">
        <v>0.32032729999999998</v>
      </c>
      <c r="DR18" s="2">
        <v>0.37809150000000002</v>
      </c>
      <c r="DS18" s="2">
        <v>0.43395</v>
      </c>
      <c r="DT18" s="2">
        <v>0.21422269999999999</v>
      </c>
      <c r="DU18" s="2">
        <v>6.8543999999999994E-2</v>
      </c>
      <c r="DV18" s="2">
        <v>0.2485088</v>
      </c>
      <c r="DW18" s="2">
        <v>0.32476450000000001</v>
      </c>
      <c r="DX18" s="2">
        <f t="shared" si="34"/>
        <v>0.49147781492513509</v>
      </c>
      <c r="DY18" s="2">
        <f t="shared" si="35"/>
        <v>0.16386880000000004</v>
      </c>
      <c r="DZ18" s="2">
        <f t="shared" si="36"/>
        <v>0.1879891907172743</v>
      </c>
      <c r="EA18" s="2">
        <f t="shared" si="37"/>
        <v>0.12479444971503617</v>
      </c>
      <c r="EB18" s="2">
        <v>0.73853179999999996</v>
      </c>
      <c r="EC18" s="2">
        <v>0.64720909999999998</v>
      </c>
      <c r="ED18" s="2">
        <v>0.27337729999999999</v>
      </c>
      <c r="EE18" s="2">
        <v>0.31730449999999999</v>
      </c>
      <c r="EF18" s="2">
        <v>0.49533179999999999</v>
      </c>
      <c r="EG18" s="2">
        <v>0.21513180000000001</v>
      </c>
      <c r="EH18" s="2">
        <v>0.21766289999999999</v>
      </c>
      <c r="EI18" s="2">
        <v>0.39769640000000001</v>
      </c>
      <c r="EJ18" s="2">
        <v>0.4578796</v>
      </c>
      <c r="EK18" s="2">
        <f t="shared" si="38"/>
        <v>0.54883084559377127</v>
      </c>
      <c r="EL18" s="2">
        <f t="shared" si="39"/>
        <v>0.10217269999999998</v>
      </c>
      <c r="EM18" s="2">
        <f t="shared" si="40"/>
        <v>0.33789846676739632</v>
      </c>
      <c r="EN18" s="2">
        <f t="shared" si="41"/>
        <v>0.13869727688363803</v>
      </c>
      <c r="EO18" s="2">
        <v>0.51238260000000002</v>
      </c>
      <c r="EP18" s="2">
        <v>0.45466089999999998</v>
      </c>
      <c r="EQ18" s="2">
        <v>0.14171300000000001</v>
      </c>
      <c r="ER18" s="2">
        <v>0.17349129999999999</v>
      </c>
      <c r="ES18" s="2">
        <v>0.31926959999999999</v>
      </c>
      <c r="ET18" s="2">
        <v>0.1253087</v>
      </c>
      <c r="EU18" s="2">
        <v>0.29401909999999998</v>
      </c>
      <c r="EV18" s="2">
        <v>0.49215799999999998</v>
      </c>
      <c r="EW18" s="2">
        <v>0.56514370000000003</v>
      </c>
      <c r="EX18" s="2">
        <f t="shared" si="42"/>
        <v>0.60699259971086328</v>
      </c>
      <c r="EY18" s="2">
        <f t="shared" si="43"/>
        <v>4.8182599999999992E-2</v>
      </c>
      <c r="EZ18" s="2">
        <f t="shared" si="44"/>
        <v>0.37384530207892169</v>
      </c>
      <c r="FA18" s="2">
        <f t="shared" si="45"/>
        <v>0.1594176055915138</v>
      </c>
      <c r="FB18" s="2">
        <v>0.45491179999999998</v>
      </c>
      <c r="FC18" s="2">
        <v>0.39331179999999999</v>
      </c>
      <c r="FD18" s="2">
        <v>0.1077529</v>
      </c>
      <c r="FE18" s="2">
        <v>0.14423530000000001</v>
      </c>
      <c r="FF18" s="2">
        <v>0.26049410000000001</v>
      </c>
      <c r="FG18" s="2">
        <v>0.10299410000000001</v>
      </c>
      <c r="FH18" s="2">
        <v>0.28666580000000003</v>
      </c>
      <c r="FI18" s="2">
        <v>0.51612519999999995</v>
      </c>
      <c r="FJ18" s="2">
        <v>0.61553449999999998</v>
      </c>
      <c r="FK18" s="2">
        <f t="shared" si="46"/>
        <v>0.63078325574259031</v>
      </c>
      <c r="FL18" s="2">
        <f t="shared" si="47"/>
        <v>4.1241200000000006E-2</v>
      </c>
      <c r="FM18" s="2">
        <f t="shared" si="48"/>
        <v>0.36009425499815861</v>
      </c>
      <c r="FN18" s="2">
        <f t="shared" si="49"/>
        <v>0.17266903384702745</v>
      </c>
      <c r="FO18" s="2">
        <v>0.39509519999999998</v>
      </c>
      <c r="FP18" s="2">
        <v>0.32735710000000001</v>
      </c>
      <c r="FQ18" s="2">
        <v>8.7857099999999994E-2</v>
      </c>
      <c r="FR18" s="2">
        <v>0.1159524</v>
      </c>
      <c r="FS18" s="2">
        <v>0.229019</v>
      </c>
      <c r="FT18" s="2">
        <v>7.8609499999999999E-2</v>
      </c>
      <c r="FU18" s="2">
        <v>0.3271984</v>
      </c>
      <c r="FV18" s="2">
        <v>0.54460410000000004</v>
      </c>
      <c r="FW18" s="2">
        <v>0.63513900000000001</v>
      </c>
      <c r="FX18" s="2">
        <f t="shared" si="50"/>
        <v>0.66810757841330259</v>
      </c>
      <c r="FY18" s="2">
        <f t="shared" si="51"/>
        <v>3.7342899999999998E-2</v>
      </c>
      <c r="FZ18" s="2">
        <f t="shared" si="52"/>
        <v>0.33616437659114001</v>
      </c>
      <c r="GA18" s="2">
        <f t="shared" si="53"/>
        <v>0.13963506936591996</v>
      </c>
      <c r="GB18" s="2">
        <v>0.42316359999999997</v>
      </c>
      <c r="GC18" s="2">
        <v>0.36266359999999997</v>
      </c>
      <c r="GD18" s="2">
        <v>9.10773E-2</v>
      </c>
      <c r="GE18" s="2">
        <v>0.1118045</v>
      </c>
      <c r="GF18" s="2">
        <v>0.23719090000000001</v>
      </c>
      <c r="GG18" s="2">
        <v>8.3163600000000004E-2</v>
      </c>
      <c r="GH18" s="2">
        <v>0.35875600000000002</v>
      </c>
      <c r="GI18" s="2">
        <v>0.57922700000000005</v>
      </c>
      <c r="GJ18" s="2">
        <v>0.64372890000000005</v>
      </c>
      <c r="GK18" s="2">
        <f t="shared" si="54"/>
        <v>0.67150253827959472</v>
      </c>
      <c r="GL18" s="2">
        <f t="shared" si="55"/>
        <v>2.8640899999999997E-2</v>
      </c>
      <c r="GM18" s="2">
        <f t="shared" si="56"/>
        <v>0.38614773536455427</v>
      </c>
      <c r="GN18" s="2">
        <f t="shared" si="57"/>
        <v>0.17112177110699639</v>
      </c>
      <c r="GO18" s="2">
        <v>0.48548330000000001</v>
      </c>
      <c r="GP18" s="2">
        <v>0.42449999999999999</v>
      </c>
      <c r="GQ18" s="2">
        <v>7.36208E-2</v>
      </c>
      <c r="GR18" s="2">
        <v>0.11765</v>
      </c>
      <c r="GS18" s="2">
        <v>0.2455167</v>
      </c>
      <c r="GT18" s="2">
        <v>8.2541699999999996E-2</v>
      </c>
      <c r="GU18" s="2">
        <v>0.35047909999999999</v>
      </c>
      <c r="GV18" s="2">
        <v>0.60731020000000002</v>
      </c>
      <c r="GW18" s="2">
        <v>0.73471280000000005</v>
      </c>
      <c r="GX18" s="2">
        <f t="shared" si="58"/>
        <v>0.70937300294881389</v>
      </c>
      <c r="GY18" s="2">
        <f t="shared" si="59"/>
        <v>3.5108300000000009E-2</v>
      </c>
      <c r="GZ18" s="2">
        <f t="shared" si="60"/>
        <v>0.44165907019143114</v>
      </c>
      <c r="HA18" s="2">
        <f t="shared" si="61"/>
        <v>0.22946249399688051</v>
      </c>
      <c r="HB18" s="2">
        <v>0.58955630000000003</v>
      </c>
      <c r="HC18" s="2">
        <v>0.49969999999999998</v>
      </c>
      <c r="HD18" s="2">
        <v>6.3350000000000004E-2</v>
      </c>
      <c r="HE18" s="2">
        <v>0.1022875</v>
      </c>
      <c r="HF18" s="2">
        <v>0.2896938</v>
      </c>
      <c r="HG18" s="2">
        <v>7.8412499999999996E-2</v>
      </c>
      <c r="HH18" s="2">
        <v>0.47702929999999999</v>
      </c>
      <c r="HI18" s="2">
        <v>0.70275069999999995</v>
      </c>
      <c r="HJ18" s="2">
        <v>0.80467080000000002</v>
      </c>
      <c r="HK18" s="2">
        <f t="shared" si="62"/>
        <v>0.76522107020567431</v>
      </c>
      <c r="HL18" s="2">
        <f t="shared" si="63"/>
        <v>2.3875000000000007E-2</v>
      </c>
      <c r="HM18" s="2">
        <f t="shared" si="64"/>
        <v>0.54094874034415086</v>
      </c>
      <c r="HN18" s="2">
        <f t="shared" si="65"/>
        <v>0.24430806166432625</v>
      </c>
      <c r="HO18" s="2">
        <v>0.65927139999999995</v>
      </c>
      <c r="HP18" s="2">
        <v>0.55236189999999996</v>
      </c>
      <c r="HQ18" s="2">
        <v>5.0723799999999999E-2</v>
      </c>
      <c r="HR18" s="2">
        <v>0.1020095</v>
      </c>
      <c r="HS18" s="2">
        <v>0.27750950000000002</v>
      </c>
      <c r="HT18" s="2">
        <v>7.9276200000000005E-2</v>
      </c>
      <c r="HU18" s="2">
        <v>0.46074589999999999</v>
      </c>
      <c r="HV18" s="2">
        <v>0.73098010000000002</v>
      </c>
      <c r="HW18" s="2">
        <v>0.85611579999999998</v>
      </c>
      <c r="HX18" s="2">
        <f t="shared" si="66"/>
        <v>0.78531864432299281</v>
      </c>
      <c r="HY18" s="2">
        <f t="shared" si="67"/>
        <v>2.2733299999999998E-2</v>
      </c>
      <c r="HZ18" s="2">
        <f t="shared" si="68"/>
        <v>0.58519173292061799</v>
      </c>
      <c r="IA18" s="2">
        <f t="shared" si="69"/>
        <v>0.31001388555314435</v>
      </c>
      <c r="IB18" s="2">
        <v>0.67589049999999995</v>
      </c>
      <c r="IC18" s="2">
        <v>0.58171430000000002</v>
      </c>
      <c r="ID18" s="2">
        <v>4.0342900000000001E-2</v>
      </c>
      <c r="IE18" s="2">
        <v>9.4371399999999994E-2</v>
      </c>
      <c r="IF18" s="2">
        <v>0.2685381</v>
      </c>
      <c r="IG18" s="2">
        <v>6.9690500000000002E-2</v>
      </c>
      <c r="IH18" s="2">
        <v>0.47935109999999997</v>
      </c>
      <c r="II18" s="2">
        <v>0.75465890000000002</v>
      </c>
      <c r="IJ18" s="2">
        <v>0.88713929999999996</v>
      </c>
      <c r="IK18" s="2">
        <f t="shared" si="70"/>
        <v>0.81305719968722379</v>
      </c>
      <c r="IL18" s="2">
        <f t="shared" si="71"/>
        <v>2.4680899999999992E-2</v>
      </c>
      <c r="IM18" s="2">
        <f t="shared" si="72"/>
        <v>0.62156554577612844</v>
      </c>
      <c r="IN18" s="2">
        <f t="shared" si="73"/>
        <v>0.3479085095497701</v>
      </c>
      <c r="IO18" s="2">
        <v>0.57793640000000002</v>
      </c>
      <c r="IP18" s="2">
        <v>0.49690450000000003</v>
      </c>
      <c r="IQ18" s="2">
        <v>3.9904500000000002E-2</v>
      </c>
      <c r="IR18" s="2">
        <v>6.7709099999999994E-2</v>
      </c>
      <c r="IS18" s="2">
        <v>0.25918180000000002</v>
      </c>
      <c r="IT18" s="2">
        <v>7.9095499999999999E-2</v>
      </c>
      <c r="IU18" s="2">
        <v>0.57496040000000004</v>
      </c>
      <c r="IV18" s="2">
        <v>0.77813560000000004</v>
      </c>
    </row>
    <row r="19" spans="1:256" x14ac:dyDescent="0.2">
      <c r="A19" s="2">
        <v>18</v>
      </c>
      <c r="B19" s="2">
        <v>5</v>
      </c>
      <c r="C19" s="2" t="s">
        <v>259</v>
      </c>
      <c r="D19" s="2">
        <v>4</v>
      </c>
      <c r="E19" s="2">
        <v>1</v>
      </c>
      <c r="F19" s="2">
        <v>-9999</v>
      </c>
      <c r="G19" s="2">
        <v>-9999</v>
      </c>
      <c r="H19" s="2">
        <v>408110.5</v>
      </c>
      <c r="I19" s="2">
        <v>3660265.22</v>
      </c>
      <c r="J19" s="2">
        <f>132.3*1.12</f>
        <v>148.17600000000002</v>
      </c>
      <c r="K19" s="2">
        <f t="shared" si="5"/>
        <v>74.088000000000008</v>
      </c>
      <c r="L19" s="2">
        <f t="shared" si="75"/>
        <v>74.088000000000008</v>
      </c>
      <c r="M19" s="2">
        <v>61.839999999999996</v>
      </c>
      <c r="N19" s="2">
        <v>14.719999999999999</v>
      </c>
      <c r="O19" s="2">
        <v>23.439999999999998</v>
      </c>
      <c r="P19" s="2">
        <v>63.840000000000011</v>
      </c>
      <c r="Q19" s="2">
        <v>23.999999999999986</v>
      </c>
      <c r="R19" s="2">
        <v>12.16</v>
      </c>
      <c r="S19" s="2">
        <v>55.84</v>
      </c>
      <c r="T19" s="2">
        <v>16</v>
      </c>
      <c r="U19" s="2">
        <v>28.16</v>
      </c>
      <c r="V19" s="2">
        <v>-9999</v>
      </c>
      <c r="W19" s="2">
        <v>-9999</v>
      </c>
      <c r="X19" s="2">
        <v>-9999</v>
      </c>
      <c r="Y19" s="2">
        <v>-9999</v>
      </c>
      <c r="Z19" s="2">
        <v>-9999</v>
      </c>
      <c r="AA19" s="2">
        <v>-9999</v>
      </c>
      <c r="AB19" s="2">
        <v>-9999</v>
      </c>
      <c r="AC19" s="2">
        <v>-9999</v>
      </c>
      <c r="AD19" s="2">
        <v>-9999</v>
      </c>
      <c r="AE19" s="2">
        <v>-9999</v>
      </c>
      <c r="AF19" s="2">
        <v>-9999</v>
      </c>
      <c r="AG19" s="2">
        <v>-9999</v>
      </c>
      <c r="AH19" s="2">
        <v>-9999</v>
      </c>
      <c r="AI19" s="2">
        <v>-9999</v>
      </c>
      <c r="AJ19" s="2">
        <v>5.0562355797017684E-2</v>
      </c>
      <c r="AK19" s="2">
        <v>0.66223250266690881</v>
      </c>
      <c r="AL19" s="2">
        <v>3.5696116</v>
      </c>
      <c r="AM19" s="2">
        <v>3.1481884</v>
      </c>
      <c r="AN19" s="2">
        <v>1.3002456000000002</v>
      </c>
      <c r="AO19" s="2">
        <v>0.67407280000000003</v>
      </c>
      <c r="AP19" s="2">
        <v>0.48655880000000007</v>
      </c>
      <c r="AQ19" s="2">
        <v>0.42108010000000001</v>
      </c>
      <c r="AR19" s="2">
        <v>8.0090784999999998E-2</v>
      </c>
      <c r="AS19" s="2">
        <f t="shared" si="6"/>
        <v>18.636582400000002</v>
      </c>
      <c r="AT19" s="2">
        <f t="shared" si="0"/>
        <v>21.332873600000003</v>
      </c>
      <c r="AU19" s="2">
        <f t="shared" si="7"/>
        <v>23.279108800000003</v>
      </c>
      <c r="AV19" s="2">
        <f t="shared" si="8"/>
        <v>1.9462352000000003</v>
      </c>
      <c r="AW19" s="2">
        <f t="shared" si="9"/>
        <v>1.6843204000000001</v>
      </c>
      <c r="AX19" s="2">
        <f t="shared" si="10"/>
        <v>0.32036313999999999</v>
      </c>
      <c r="AY19" s="2">
        <v>17</v>
      </c>
      <c r="AZ19" s="2">
        <v>148.19999999999999</v>
      </c>
      <c r="BA19" s="2">
        <v>124</v>
      </c>
      <c r="BB19" s="2">
        <f t="shared" si="11"/>
        <v>1452.9411764705883</v>
      </c>
      <c r="BC19" s="2">
        <f t="shared" si="12"/>
        <v>1215.686274509804</v>
      </c>
      <c r="BD19" s="2">
        <f t="shared" si="13"/>
        <v>2668.6274509803925</v>
      </c>
      <c r="BE19" s="2">
        <v>3.4089757941701375</v>
      </c>
      <c r="BF19" s="2">
        <f t="shared" si="1"/>
        <v>49.530413009413174</v>
      </c>
      <c r="BG19" s="2">
        <v>1.0815233165839127</v>
      </c>
      <c r="BH19" s="2">
        <f t="shared" si="14"/>
        <v>13.14793051533384</v>
      </c>
      <c r="BI19" s="2">
        <f t="shared" si="2"/>
        <v>62.678343524747014</v>
      </c>
      <c r="BJ19" s="2">
        <v>16</v>
      </c>
      <c r="BK19" s="2">
        <v>305.3</v>
      </c>
      <c r="BL19" s="2">
        <v>355.5</v>
      </c>
      <c r="BM19" s="2">
        <v>89</v>
      </c>
      <c r="BN19" s="2">
        <v>134.80000000000001</v>
      </c>
      <c r="BO19" s="2">
        <v>249.7</v>
      </c>
      <c r="BP19" s="2">
        <v>148.30000000000001</v>
      </c>
      <c r="BQ19" s="2">
        <f t="shared" si="15"/>
        <v>101.39999999999998</v>
      </c>
      <c r="BR19" s="2">
        <f t="shared" si="74"/>
        <v>994.11764705882331</v>
      </c>
      <c r="BS19" s="2">
        <f t="shared" si="16"/>
        <v>2993.1372549019607</v>
      </c>
      <c r="BT19" s="2">
        <f t="shared" si="17"/>
        <v>3485.294117647059</v>
      </c>
      <c r="BU19" s="2">
        <f t="shared" si="18"/>
        <v>1321.5686274509803</v>
      </c>
      <c r="BV19" s="2">
        <f t="shared" si="19"/>
        <v>2448.0392156862745</v>
      </c>
      <c r="BW19" s="2">
        <f t="shared" si="20"/>
        <v>10248.039215686274</v>
      </c>
      <c r="BX19" s="2">
        <f t="shared" si="21"/>
        <v>1453.9215686274511</v>
      </c>
      <c r="BY19" s="2">
        <v>3.4639596651821862</v>
      </c>
      <c r="BZ19" s="2">
        <f t="shared" si="22"/>
        <v>103.68106723334523</v>
      </c>
      <c r="CA19" s="2">
        <v>0.91400310361985315</v>
      </c>
      <c r="CB19" s="2">
        <f t="shared" si="23"/>
        <v>31.855696405574296</v>
      </c>
      <c r="CC19" s="2">
        <v>2.0343622327743649</v>
      </c>
      <c r="CD19" s="2">
        <f t="shared" si="24"/>
        <v>26.885493037057294</v>
      </c>
      <c r="CE19" s="2">
        <v>3.4329263951277476</v>
      </c>
      <c r="CF19" s="2">
        <f t="shared" si="25"/>
        <v>49.91205729386715</v>
      </c>
      <c r="CG19" s="2">
        <f t="shared" si="26"/>
        <v>212.33431396984398</v>
      </c>
      <c r="CH19" s="2">
        <f t="shared" si="27"/>
        <v>189.58420890164638</v>
      </c>
      <c r="CI19" s="2">
        <f t="shared" si="28"/>
        <v>10248.039215686274</v>
      </c>
      <c r="CJ19" s="2">
        <v>7.13</v>
      </c>
      <c r="CK19" s="2">
        <f t="shared" si="29"/>
        <v>7130</v>
      </c>
      <c r="CL19" s="2">
        <f t="shared" si="30"/>
        <v>5143.6322082739889</v>
      </c>
      <c r="CM19" s="2">
        <v>2.4799999999999995</v>
      </c>
      <c r="CN19" s="2">
        <v>34.782608695652165</v>
      </c>
      <c r="CO19" s="2">
        <f t="shared" si="3"/>
        <v>1789.0894637474742</v>
      </c>
      <c r="CP19" s="2">
        <v>3.7600000000000002</v>
      </c>
      <c r="CQ19" s="2">
        <v>52.734922861150068</v>
      </c>
      <c r="CR19" s="2">
        <f t="shared" si="4"/>
        <v>2712.4904772945579</v>
      </c>
      <c r="CS19" s="2">
        <v>-9999</v>
      </c>
      <c r="CT19" s="2">
        <f t="shared" si="31"/>
        <v>-271221.92282468284</v>
      </c>
      <c r="CU19" s="2">
        <v>72</v>
      </c>
      <c r="CV19" s="2">
        <v>83</v>
      </c>
      <c r="CW19" s="2">
        <v>-9999</v>
      </c>
      <c r="CX19" s="2">
        <v>-9999</v>
      </c>
      <c r="CY19" s="2">
        <v>100</v>
      </c>
      <c r="CZ19" s="2">
        <v>113</v>
      </c>
      <c r="DA19" s="2">
        <v>35.14</v>
      </c>
      <c r="DB19" s="2">
        <v>34.06</v>
      </c>
      <c r="DC19" s="2">
        <v>36.4</v>
      </c>
      <c r="DD19" s="2">
        <v>0.40920000000000001</v>
      </c>
      <c r="DE19" s="2">
        <v>0.66271179999999996</v>
      </c>
      <c r="DF19" s="2">
        <v>0.59872349999999996</v>
      </c>
      <c r="DG19" s="2">
        <v>0.40410000000000001</v>
      </c>
      <c r="DH19" s="2">
        <v>0.42791180000000001</v>
      </c>
      <c r="DI19" s="2">
        <v>0.57887060000000001</v>
      </c>
      <c r="DJ19" s="2">
        <v>0.15015020000000001</v>
      </c>
      <c r="DK19" s="2">
        <v>0.21509710000000001</v>
      </c>
      <c r="DL19" s="2">
        <v>0.24185329999999999</v>
      </c>
      <c r="DM19" s="2">
        <f t="shared" si="32"/>
        <v>0.24758410678295883</v>
      </c>
      <c r="DN19" s="2">
        <f t="shared" si="33"/>
        <v>0.2214225917432634</v>
      </c>
      <c r="DO19" s="2">
        <v>0.63673519999999995</v>
      </c>
      <c r="DP19" s="2">
        <v>0.56569460000000005</v>
      </c>
      <c r="DQ19" s="2">
        <v>0.32871430000000001</v>
      </c>
      <c r="DR19" s="2">
        <v>0.38082329999999998</v>
      </c>
      <c r="DS19" s="2">
        <v>0.44102380000000002</v>
      </c>
      <c r="DT19" s="2">
        <v>0.22027620000000001</v>
      </c>
      <c r="DU19" s="2">
        <v>7.2701000000000002E-2</v>
      </c>
      <c r="DV19" s="2">
        <v>0.25121919999999998</v>
      </c>
      <c r="DW19" s="2">
        <v>0.31913619999999998</v>
      </c>
      <c r="DX19" s="2">
        <f t="shared" si="34"/>
        <v>0.48594336084677509</v>
      </c>
      <c r="DY19" s="2">
        <f t="shared" si="35"/>
        <v>0.16054709999999997</v>
      </c>
      <c r="DZ19" s="2">
        <f t="shared" si="36"/>
        <v>0.19170654576759824</v>
      </c>
      <c r="EA19" s="2">
        <f t="shared" si="37"/>
        <v>0.12411489764776221</v>
      </c>
      <c r="EB19" s="2">
        <v>0.7819952</v>
      </c>
      <c r="EC19" s="2">
        <v>0.68499520000000003</v>
      </c>
      <c r="ED19" s="2">
        <v>0.23785709999999999</v>
      </c>
      <c r="EE19" s="2">
        <v>0.3360571</v>
      </c>
      <c r="EF19" s="2">
        <v>0.40460000000000002</v>
      </c>
      <c r="EG19" s="2">
        <v>0.1791952</v>
      </c>
      <c r="EH19" s="2">
        <v>9.2336399999999999E-2</v>
      </c>
      <c r="EI19" s="2">
        <v>0.39673219999999998</v>
      </c>
      <c r="EJ19" s="2">
        <v>0.53099280000000004</v>
      </c>
      <c r="EK19" s="2">
        <f t="shared" si="38"/>
        <v>0.62713901428894836</v>
      </c>
      <c r="EL19" s="2">
        <f t="shared" si="39"/>
        <v>0.1568619</v>
      </c>
      <c r="EM19" s="2">
        <f t="shared" si="40"/>
        <v>0.34410858193370475</v>
      </c>
      <c r="EN19" s="2">
        <f t="shared" si="41"/>
        <v>0.26459113615843832</v>
      </c>
      <c r="EO19" s="2">
        <v>0.58857309999999996</v>
      </c>
      <c r="EP19" s="2">
        <v>0.52785769999999999</v>
      </c>
      <c r="EQ19" s="2">
        <v>0.14279620000000001</v>
      </c>
      <c r="ER19" s="2">
        <v>0.18503459999999999</v>
      </c>
      <c r="ES19" s="2">
        <v>0.34091919999999998</v>
      </c>
      <c r="ET19" s="2">
        <v>0.1305346</v>
      </c>
      <c r="EU19" s="2">
        <v>0.294713</v>
      </c>
      <c r="EV19" s="2">
        <v>0.51950289999999999</v>
      </c>
      <c r="EW19" s="2">
        <v>0.60745979999999999</v>
      </c>
      <c r="EX19" s="2">
        <f t="shared" si="42"/>
        <v>0.63695396391945192</v>
      </c>
      <c r="EY19" s="2">
        <f t="shared" si="43"/>
        <v>5.4499999999999993E-2</v>
      </c>
      <c r="EZ19" s="2">
        <f t="shared" si="44"/>
        <v>0.42397387632850825</v>
      </c>
      <c r="FA19" s="2">
        <f t="shared" si="45"/>
        <v>0.20486008348036852</v>
      </c>
      <c r="FB19" s="2">
        <v>0.5037895</v>
      </c>
      <c r="FC19" s="2">
        <v>0.44433159999999999</v>
      </c>
      <c r="FD19" s="2">
        <v>0.1066053</v>
      </c>
      <c r="FE19" s="2">
        <v>0.15070529999999999</v>
      </c>
      <c r="FF19" s="2">
        <v>0.28247369999999999</v>
      </c>
      <c r="FG19" s="2">
        <v>0.1066</v>
      </c>
      <c r="FH19" s="2">
        <v>0.30295620000000001</v>
      </c>
      <c r="FI19" s="2">
        <v>0.53710530000000001</v>
      </c>
      <c r="FJ19" s="2">
        <v>0.6485088</v>
      </c>
      <c r="FK19" s="2">
        <f t="shared" si="46"/>
        <v>0.65071483044842671</v>
      </c>
      <c r="FL19" s="2">
        <f t="shared" si="47"/>
        <v>4.4105299999999986E-2</v>
      </c>
      <c r="FM19" s="2">
        <f t="shared" si="48"/>
        <v>0.40221425414979167</v>
      </c>
      <c r="FN19" s="2">
        <f t="shared" si="49"/>
        <v>0.19790169638165075</v>
      </c>
      <c r="FO19" s="2">
        <v>0.44210480000000002</v>
      </c>
      <c r="FP19" s="2">
        <v>0.36892380000000002</v>
      </c>
      <c r="FQ19" s="2">
        <v>8.6957099999999996E-2</v>
      </c>
      <c r="FR19" s="2">
        <v>0.1233667</v>
      </c>
      <c r="FS19" s="2">
        <v>0.24997140000000001</v>
      </c>
      <c r="FT19" s="2">
        <v>8.4166699999999997E-2</v>
      </c>
      <c r="FU19" s="2">
        <v>0.33745950000000002</v>
      </c>
      <c r="FV19" s="2">
        <v>0.56177350000000004</v>
      </c>
      <c r="FW19" s="2">
        <v>0.66924519999999998</v>
      </c>
      <c r="FX19" s="2">
        <f t="shared" si="50"/>
        <v>0.68013962374933856</v>
      </c>
      <c r="FY19" s="2">
        <f t="shared" si="51"/>
        <v>3.9199999999999999E-2</v>
      </c>
      <c r="FZ19" s="2">
        <f t="shared" si="52"/>
        <v>0.37119739632698295</v>
      </c>
      <c r="GA19" s="2">
        <f t="shared" si="53"/>
        <v>0.15946855433824367</v>
      </c>
      <c r="GB19" s="2">
        <v>0.48471360000000002</v>
      </c>
      <c r="GC19" s="2">
        <v>0.41588639999999999</v>
      </c>
      <c r="GD19" s="2">
        <v>8.6690900000000001E-2</v>
      </c>
      <c r="GE19" s="2">
        <v>0.11501359999999999</v>
      </c>
      <c r="GF19" s="2">
        <v>0.26316820000000002</v>
      </c>
      <c r="GG19" s="2">
        <v>8.95455E-2</v>
      </c>
      <c r="GH19" s="2">
        <v>0.38936999999999999</v>
      </c>
      <c r="GI19" s="2">
        <v>0.61413039999999997</v>
      </c>
      <c r="GJ19" s="2">
        <v>0.69423449999999998</v>
      </c>
      <c r="GK19" s="2">
        <f t="shared" si="54"/>
        <v>0.68813554717722369</v>
      </c>
      <c r="GL19" s="2">
        <f t="shared" si="55"/>
        <v>2.5468099999999994E-2</v>
      </c>
      <c r="GM19" s="2">
        <f t="shared" si="56"/>
        <v>0.43778174410709092</v>
      </c>
      <c r="GN19" s="2">
        <f t="shared" si="57"/>
        <v>0.19428896677049562</v>
      </c>
      <c r="GO19" s="2">
        <v>0.54795830000000001</v>
      </c>
      <c r="GP19" s="2">
        <v>0.48881669999999999</v>
      </c>
      <c r="GQ19" s="2">
        <v>7.0554199999999997E-2</v>
      </c>
      <c r="GR19" s="2">
        <v>0.1216458</v>
      </c>
      <c r="GS19" s="2">
        <v>0.27247919999999998</v>
      </c>
      <c r="GT19" s="2">
        <v>8.7445800000000004E-2</v>
      </c>
      <c r="GU19" s="2">
        <v>0.38128020000000001</v>
      </c>
      <c r="GV19" s="2">
        <v>0.63503330000000002</v>
      </c>
      <c r="GW19" s="2">
        <v>0.76997669999999996</v>
      </c>
      <c r="GX19" s="2">
        <f t="shared" si="58"/>
        <v>0.72475531712810792</v>
      </c>
      <c r="GY19" s="2">
        <f t="shared" si="59"/>
        <v>3.4199999999999994E-2</v>
      </c>
      <c r="GZ19" s="2">
        <f t="shared" si="60"/>
        <v>0.49597023762621417</v>
      </c>
      <c r="HA19" s="2">
        <f t="shared" si="61"/>
        <v>0.25728003238573915</v>
      </c>
      <c r="HB19" s="2">
        <v>0.64923569999999997</v>
      </c>
      <c r="HC19" s="2">
        <v>0.55637139999999996</v>
      </c>
      <c r="HD19" s="2">
        <v>6.4692899999999998E-2</v>
      </c>
      <c r="HE19" s="2">
        <v>0.10794289999999999</v>
      </c>
      <c r="HF19" s="2">
        <v>0.30719999999999997</v>
      </c>
      <c r="HG19" s="2">
        <v>8.2849999999999993E-2</v>
      </c>
      <c r="HH19" s="2">
        <v>0.47924660000000002</v>
      </c>
      <c r="HI19" s="2">
        <v>0.71415240000000002</v>
      </c>
      <c r="HJ19" s="2">
        <v>0.81808449999999999</v>
      </c>
      <c r="HK19" s="2">
        <f t="shared" si="62"/>
        <v>0.77366037883269678</v>
      </c>
      <c r="HL19" s="2">
        <f t="shared" si="63"/>
        <v>2.5092900000000001E-2</v>
      </c>
      <c r="HM19" s="2">
        <f t="shared" si="64"/>
        <v>0.57771578516213351</v>
      </c>
      <c r="HN19" s="2">
        <f t="shared" si="65"/>
        <v>0.27410159820013824</v>
      </c>
      <c r="HO19" s="2">
        <v>0.70560500000000004</v>
      </c>
      <c r="HP19" s="2">
        <v>0.59596000000000005</v>
      </c>
      <c r="HQ19" s="2">
        <v>4.8634999999999998E-2</v>
      </c>
      <c r="HR19" s="2">
        <v>0.102955</v>
      </c>
      <c r="HS19" s="2">
        <v>0.29067500000000002</v>
      </c>
      <c r="HT19" s="2">
        <v>8.3390000000000006E-2</v>
      </c>
      <c r="HU19" s="2">
        <v>0.47638520000000001</v>
      </c>
      <c r="HV19" s="2">
        <v>0.74481730000000002</v>
      </c>
      <c r="HW19" s="2">
        <v>0.87032359999999998</v>
      </c>
      <c r="HX19" s="2">
        <f t="shared" si="66"/>
        <v>0.78861716487430222</v>
      </c>
      <c r="HY19" s="2">
        <f t="shared" si="67"/>
        <v>1.9564999999999999E-2</v>
      </c>
      <c r="HZ19" s="2">
        <f t="shared" si="68"/>
        <v>0.61681395261548988</v>
      </c>
      <c r="IA19" s="2">
        <f t="shared" si="69"/>
        <v>0.33024371950801762</v>
      </c>
      <c r="IB19" s="2">
        <v>0.70359499999999997</v>
      </c>
      <c r="IC19" s="2">
        <v>0.60641999999999996</v>
      </c>
      <c r="ID19" s="2">
        <v>3.7679999999999998E-2</v>
      </c>
      <c r="IE19" s="2">
        <v>9.4015000000000001E-2</v>
      </c>
      <c r="IF19" s="2">
        <v>0.27779999999999999</v>
      </c>
      <c r="IG19" s="2">
        <v>6.8894999999999998E-2</v>
      </c>
      <c r="IH19" s="2">
        <v>0.4937821</v>
      </c>
      <c r="II19" s="2">
        <v>0.76395679999999999</v>
      </c>
      <c r="IJ19" s="2">
        <v>0.89813050000000005</v>
      </c>
      <c r="IK19" s="2">
        <f t="shared" si="70"/>
        <v>0.82162875894833576</v>
      </c>
      <c r="IL19" s="2">
        <f t="shared" si="71"/>
        <v>2.5120000000000003E-2</v>
      </c>
      <c r="IM19" s="2">
        <f t="shared" si="72"/>
        <v>0.64027415062040016</v>
      </c>
      <c r="IN19" s="2">
        <f t="shared" si="73"/>
        <v>0.3561066882431983</v>
      </c>
      <c r="IO19" s="2">
        <v>0.60964289999999999</v>
      </c>
      <c r="IP19" s="2">
        <v>0.51659520000000003</v>
      </c>
      <c r="IQ19" s="2">
        <v>3.6328600000000003E-2</v>
      </c>
      <c r="IR19" s="2">
        <v>6.8914299999999998E-2</v>
      </c>
      <c r="IS19" s="2">
        <v>0.25870949999999998</v>
      </c>
      <c r="IT19" s="2">
        <v>7.0109500000000005E-2</v>
      </c>
      <c r="IU19" s="2">
        <v>0.56838500000000003</v>
      </c>
      <c r="IV19" s="2">
        <v>0.78561829999999999</v>
      </c>
    </row>
    <row r="20" spans="1:256" x14ac:dyDescent="0.2">
      <c r="A20" s="2">
        <v>19</v>
      </c>
      <c r="B20" s="2">
        <v>5</v>
      </c>
      <c r="C20" s="2" t="s">
        <v>259</v>
      </c>
      <c r="D20" s="2">
        <v>4</v>
      </c>
      <c r="E20" s="2">
        <v>1</v>
      </c>
      <c r="F20" s="2">
        <v>-9999</v>
      </c>
      <c r="G20" s="2">
        <v>-9999</v>
      </c>
      <c r="H20" s="2">
        <v>408151.5</v>
      </c>
      <c r="I20" s="2">
        <v>3660265.22</v>
      </c>
      <c r="J20" s="2">
        <f>132.3*1.12</f>
        <v>148.17600000000002</v>
      </c>
      <c r="K20" s="2">
        <f t="shared" si="5"/>
        <v>74.088000000000008</v>
      </c>
      <c r="L20" s="2">
        <f t="shared" si="75"/>
        <v>74.088000000000008</v>
      </c>
      <c r="M20" s="2">
        <v>61.839999999999996</v>
      </c>
      <c r="N20" s="2">
        <v>14.719999999999999</v>
      </c>
      <c r="O20" s="2">
        <v>23.439999999999998</v>
      </c>
      <c r="P20" s="2">
        <v>65.84</v>
      </c>
      <c r="Q20" s="2">
        <v>16</v>
      </c>
      <c r="R20" s="2">
        <v>18.16</v>
      </c>
      <c r="S20" s="2">
        <v>53.839999999999996</v>
      </c>
      <c r="T20" s="2">
        <v>20</v>
      </c>
      <c r="U20" s="2">
        <v>26.16</v>
      </c>
      <c r="V20" s="2">
        <v>8.5</v>
      </c>
      <c r="W20" s="2">
        <v>0.48</v>
      </c>
      <c r="X20" s="2">
        <v>270</v>
      </c>
      <c r="Y20" s="2">
        <v>0.47</v>
      </c>
      <c r="Z20" s="2">
        <v>4800</v>
      </c>
      <c r="AA20" s="2">
        <v>251</v>
      </c>
      <c r="AB20" s="2">
        <v>251</v>
      </c>
      <c r="AC20" s="2">
        <v>27.9</v>
      </c>
      <c r="AD20" s="2">
        <v>0</v>
      </c>
      <c r="AE20" s="2">
        <v>2</v>
      </c>
      <c r="AF20" s="2">
        <v>86</v>
      </c>
      <c r="AG20" s="2">
        <v>8</v>
      </c>
      <c r="AH20" s="2">
        <v>4</v>
      </c>
      <c r="AI20" s="2">
        <v>28</v>
      </c>
      <c r="AJ20" s="2">
        <v>4.3811475512490941E-2</v>
      </c>
      <c r="AK20" s="2">
        <v>1.1529280094917937</v>
      </c>
      <c r="AL20" s="2">
        <v>4.5056675999999998</v>
      </c>
      <c r="AM20" s="2">
        <v>2.9610696000000001</v>
      </c>
      <c r="AN20" s="2">
        <v>2.6624371999999994</v>
      </c>
      <c r="AO20" s="2">
        <v>1.9538963999999996</v>
      </c>
      <c r="AP20" s="2">
        <v>0.52644444999999995</v>
      </c>
      <c r="AQ20" s="2">
        <v>1.6696947500000001</v>
      </c>
      <c r="AR20" s="2">
        <v>0.24557826000000002</v>
      </c>
      <c r="AS20" s="2">
        <f t="shared" si="6"/>
        <v>25.583223199999999</v>
      </c>
      <c r="AT20" s="2">
        <f t="shared" si="0"/>
        <v>33.398808799999998</v>
      </c>
      <c r="AU20" s="2">
        <f t="shared" si="7"/>
        <v>35.504586599999996</v>
      </c>
      <c r="AV20" s="2">
        <f t="shared" si="8"/>
        <v>2.1057777999999998</v>
      </c>
      <c r="AW20" s="2">
        <f t="shared" si="9"/>
        <v>6.6787790000000005</v>
      </c>
      <c r="AX20" s="2">
        <f t="shared" si="10"/>
        <v>0.98231304000000008</v>
      </c>
      <c r="AY20" s="2">
        <v>11</v>
      </c>
      <c r="AZ20" s="2">
        <v>126.9</v>
      </c>
      <c r="BA20" s="2">
        <v>106.2</v>
      </c>
      <c r="BB20" s="2">
        <f t="shared" si="11"/>
        <v>1244.1176470588234</v>
      </c>
      <c r="BC20" s="2">
        <f t="shared" si="12"/>
        <v>1041.1764705882354</v>
      </c>
      <c r="BD20" s="2">
        <f t="shared" si="13"/>
        <v>2285.2941176470586</v>
      </c>
      <c r="BE20" s="2">
        <v>3.4363974147704592</v>
      </c>
      <c r="BF20" s="2">
        <f t="shared" si="1"/>
        <v>42.752826660232472</v>
      </c>
      <c r="BG20" s="2">
        <v>1.2025249015256592</v>
      </c>
      <c r="BH20" s="2">
        <f t="shared" si="14"/>
        <v>12.520406327649511</v>
      </c>
      <c r="BI20" s="2">
        <f t="shared" si="2"/>
        <v>55.273232987881983</v>
      </c>
      <c r="BJ20" s="2">
        <v>14</v>
      </c>
      <c r="BK20" s="2">
        <v>259.10000000000002</v>
      </c>
      <c r="BL20" s="2">
        <v>284.60000000000002</v>
      </c>
      <c r="BM20" s="2">
        <v>97</v>
      </c>
      <c r="BN20" s="2">
        <v>131.1</v>
      </c>
      <c r="BO20" s="2">
        <v>276.39999999999998</v>
      </c>
      <c r="BP20" s="2">
        <v>169.5</v>
      </c>
      <c r="BQ20" s="2">
        <f t="shared" si="15"/>
        <v>106.89999999999998</v>
      </c>
      <c r="BR20" s="2">
        <f t="shared" si="74"/>
        <v>1048.0392156862742</v>
      </c>
      <c r="BS20" s="2">
        <f t="shared" si="16"/>
        <v>2540.1960784313724</v>
      </c>
      <c r="BT20" s="2">
        <f t="shared" si="17"/>
        <v>2790.1960784313724</v>
      </c>
      <c r="BU20" s="2">
        <f t="shared" si="18"/>
        <v>1285.2941176470588</v>
      </c>
      <c r="BV20" s="2">
        <f t="shared" si="19"/>
        <v>2709.8039215686276</v>
      </c>
      <c r="BW20" s="2">
        <f t="shared" si="20"/>
        <v>9325.49019607843</v>
      </c>
      <c r="BX20" s="2">
        <f t="shared" si="21"/>
        <v>1661.7647058823529</v>
      </c>
      <c r="BY20" s="2">
        <v>2.897291196224931</v>
      </c>
      <c r="BZ20" s="2">
        <f t="shared" si="22"/>
        <v>73.596877347243094</v>
      </c>
      <c r="CA20" s="2">
        <v>0.77654710936329596</v>
      </c>
      <c r="CB20" s="2">
        <f t="shared" si="23"/>
        <v>21.667186992626863</v>
      </c>
      <c r="CC20" s="2">
        <v>1.8441419092259446</v>
      </c>
      <c r="CD20" s="2">
        <f t="shared" si="24"/>
        <v>23.702647480345231</v>
      </c>
      <c r="CE20" s="2">
        <v>3.5192234523524717</v>
      </c>
      <c r="CF20" s="2">
        <f t="shared" si="25"/>
        <v>58.481213252327841</v>
      </c>
      <c r="CG20" s="2">
        <f t="shared" si="26"/>
        <v>177.44792507254303</v>
      </c>
      <c r="CH20" s="2">
        <f t="shared" si="27"/>
        <v>158.43564738619912</v>
      </c>
      <c r="CI20" s="2">
        <f t="shared" si="28"/>
        <v>9325.49019607843</v>
      </c>
      <c r="CJ20" s="2">
        <v>7.08</v>
      </c>
      <c r="CK20" s="2">
        <f t="shared" si="29"/>
        <v>7080</v>
      </c>
      <c r="CL20" s="2">
        <f t="shared" si="30"/>
        <v>5107.5618561823067</v>
      </c>
      <c r="CM20" s="2">
        <v>2.54</v>
      </c>
      <c r="CN20" s="2">
        <v>35.875706214689266</v>
      </c>
      <c r="CO20" s="2">
        <f t="shared" si="3"/>
        <v>1832.3738862574942</v>
      </c>
      <c r="CP20" s="2">
        <v>3.72</v>
      </c>
      <c r="CQ20" s="2">
        <v>52.542372881355931</v>
      </c>
      <c r="CR20" s="2">
        <f t="shared" si="4"/>
        <v>2683.6341956212123</v>
      </c>
      <c r="CS20" s="2">
        <v>-9999</v>
      </c>
      <c r="CT20" s="2">
        <f t="shared" si="31"/>
        <v>-268336.58322016499</v>
      </c>
      <c r="CU20" s="2">
        <v>81</v>
      </c>
      <c r="CV20" s="2">
        <v>90</v>
      </c>
      <c r="CW20" s="2">
        <v>-9999</v>
      </c>
      <c r="CX20" s="2">
        <v>-9999</v>
      </c>
      <c r="CY20" s="2">
        <v>95</v>
      </c>
      <c r="CZ20" s="2">
        <v>110</v>
      </c>
      <c r="DA20" s="2">
        <v>34.14</v>
      </c>
      <c r="DB20" s="2">
        <v>32.99</v>
      </c>
      <c r="DC20" s="2">
        <v>34.549999999999997</v>
      </c>
      <c r="DD20" s="2">
        <v>0.40949999999999998</v>
      </c>
      <c r="DE20" s="2">
        <v>0.7065188</v>
      </c>
      <c r="DF20" s="2">
        <v>0.64136249999999995</v>
      </c>
      <c r="DG20" s="2">
        <v>0.41901250000000001</v>
      </c>
      <c r="DH20" s="2">
        <v>0.46400629999999998</v>
      </c>
      <c r="DI20" s="2">
        <v>0.60036250000000002</v>
      </c>
      <c r="DJ20" s="2">
        <v>0.12824099999999999</v>
      </c>
      <c r="DK20" s="2">
        <v>0.20728379999999999</v>
      </c>
      <c r="DL20" s="2">
        <v>0.25513190000000002</v>
      </c>
      <c r="DM20" s="2">
        <f t="shared" si="32"/>
        <v>0.26530368870780896</v>
      </c>
      <c r="DN20" s="2">
        <f t="shared" si="33"/>
        <v>0.21775712918051937</v>
      </c>
      <c r="DO20" s="2">
        <v>0.57671790000000001</v>
      </c>
      <c r="DP20" s="2">
        <v>0.51007259999999999</v>
      </c>
      <c r="DQ20" s="2">
        <v>0.28572730000000002</v>
      </c>
      <c r="DR20" s="2">
        <v>0.35764049999999997</v>
      </c>
      <c r="DS20" s="2">
        <v>0.38099549999999999</v>
      </c>
      <c r="DT20" s="2">
        <v>0.19077730000000001</v>
      </c>
      <c r="DU20" s="2">
        <v>3.1095999999999999E-2</v>
      </c>
      <c r="DV20" s="2">
        <v>0.2343809</v>
      </c>
      <c r="DW20" s="2">
        <v>0.33730919999999998</v>
      </c>
      <c r="DX20" s="2">
        <f t="shared" si="34"/>
        <v>0.50285734686027994</v>
      </c>
      <c r="DY20" s="2">
        <f t="shared" si="35"/>
        <v>0.16686319999999996</v>
      </c>
      <c r="DZ20" s="2">
        <f t="shared" si="36"/>
        <v>0.1671755209480702</v>
      </c>
      <c r="EA20" s="2">
        <f t="shared" si="37"/>
        <v>0.13918488246549537</v>
      </c>
      <c r="EB20" s="2">
        <v>0.640019</v>
      </c>
      <c r="EC20" s="2">
        <v>0.55818570000000001</v>
      </c>
      <c r="ED20" s="2">
        <v>0.2300952</v>
      </c>
      <c r="EE20" s="2">
        <v>0.30931900000000001</v>
      </c>
      <c r="EF20" s="2">
        <v>0.37209520000000001</v>
      </c>
      <c r="EG20" s="2">
        <v>0.16799049999999999</v>
      </c>
      <c r="EH20" s="2">
        <v>8.5279599999999997E-2</v>
      </c>
      <c r="EI20" s="2">
        <v>0.34508030000000001</v>
      </c>
      <c r="EJ20" s="2">
        <v>0.46834300000000001</v>
      </c>
      <c r="EK20" s="2">
        <f t="shared" si="38"/>
        <v>0.58418681958566077</v>
      </c>
      <c r="EL20" s="2">
        <f t="shared" si="39"/>
        <v>0.14132850000000002</v>
      </c>
      <c r="EM20" s="2">
        <f t="shared" si="40"/>
        <v>0.27297898866453618</v>
      </c>
      <c r="EN20" s="2">
        <f t="shared" si="41"/>
        <v>0.19516148890752857</v>
      </c>
      <c r="EO20" s="2">
        <v>0.52293040000000002</v>
      </c>
      <c r="EP20" s="2">
        <v>0.46292169999999999</v>
      </c>
      <c r="EQ20" s="2">
        <v>0.13815649999999999</v>
      </c>
      <c r="ER20" s="2">
        <v>0.1869304</v>
      </c>
      <c r="ES20" s="2">
        <v>0.32689570000000001</v>
      </c>
      <c r="ET20" s="2">
        <v>0.12789130000000001</v>
      </c>
      <c r="EU20" s="2">
        <v>0.27096330000000002</v>
      </c>
      <c r="EV20" s="2">
        <v>0.47102240000000001</v>
      </c>
      <c r="EW20" s="2">
        <v>0.58054380000000005</v>
      </c>
      <c r="EX20" s="2">
        <f t="shared" si="42"/>
        <v>0.60698513894051154</v>
      </c>
      <c r="EY20" s="2">
        <f t="shared" si="43"/>
        <v>5.9039099999999983E-2</v>
      </c>
      <c r="EZ20" s="2">
        <f t="shared" si="44"/>
        <v>0.36003495579996769</v>
      </c>
      <c r="FA20" s="2">
        <f t="shared" si="45"/>
        <v>0.15819215960336708</v>
      </c>
      <c r="FB20" s="2">
        <v>0.56735880000000005</v>
      </c>
      <c r="FC20" s="2">
        <v>0.49795879999999998</v>
      </c>
      <c r="FD20" s="2">
        <v>0.1031176</v>
      </c>
      <c r="FE20" s="2">
        <v>0.1542647</v>
      </c>
      <c r="FF20" s="2">
        <v>0.3108706</v>
      </c>
      <c r="FG20" s="2">
        <v>0.11279409999999999</v>
      </c>
      <c r="FH20" s="2">
        <v>0.33570850000000002</v>
      </c>
      <c r="FI20" s="2">
        <v>0.57056859999999998</v>
      </c>
      <c r="FJ20" s="2">
        <v>0.69060259999999996</v>
      </c>
      <c r="FK20" s="2">
        <f t="shared" si="46"/>
        <v>0.66832722465786742</v>
      </c>
      <c r="FL20" s="2">
        <f t="shared" si="47"/>
        <v>4.147060000000001E-2</v>
      </c>
      <c r="FM20" s="2">
        <f t="shared" si="48"/>
        <v>0.4474315529929741</v>
      </c>
      <c r="FN20" s="2">
        <f t="shared" si="49"/>
        <v>0.21441472815326426</v>
      </c>
      <c r="FO20" s="2">
        <v>0.4920273</v>
      </c>
      <c r="FP20" s="2">
        <v>0.42334549999999999</v>
      </c>
      <c r="FQ20" s="2">
        <v>8.3740899999999993E-2</v>
      </c>
      <c r="FR20" s="2">
        <v>0.12768180000000001</v>
      </c>
      <c r="FS20" s="2">
        <v>0.27265909999999999</v>
      </c>
      <c r="FT20" s="2">
        <v>8.8145500000000002E-2</v>
      </c>
      <c r="FU20" s="2">
        <v>0.36117630000000001</v>
      </c>
      <c r="FV20" s="2">
        <v>0.58626780000000001</v>
      </c>
      <c r="FW20" s="2">
        <v>0.70771119999999998</v>
      </c>
      <c r="FX20" s="2">
        <f t="shared" si="50"/>
        <v>0.69614052916648284</v>
      </c>
      <c r="FY20" s="2">
        <f t="shared" si="51"/>
        <v>3.953630000000001E-2</v>
      </c>
      <c r="FZ20" s="2">
        <f t="shared" si="52"/>
        <v>0.4219638728699055</v>
      </c>
      <c r="GA20" s="2">
        <f t="shared" si="53"/>
        <v>0.18898723299224768</v>
      </c>
      <c r="GB20" s="2">
        <v>0.54177730000000002</v>
      </c>
      <c r="GC20" s="2">
        <v>0.47120000000000001</v>
      </c>
      <c r="GD20" s="2">
        <v>8.2322699999999999E-2</v>
      </c>
      <c r="GE20" s="2">
        <v>0.1164364</v>
      </c>
      <c r="GF20" s="2">
        <v>0.28635909999999998</v>
      </c>
      <c r="GG20" s="2">
        <v>9.1413599999999998E-2</v>
      </c>
      <c r="GH20" s="2">
        <v>0.42109560000000001</v>
      </c>
      <c r="GI20" s="2">
        <v>0.64419689999999996</v>
      </c>
      <c r="GJ20" s="2">
        <v>0.73420680000000005</v>
      </c>
      <c r="GK20" s="2">
        <f t="shared" si="54"/>
        <v>0.71126053769882047</v>
      </c>
      <c r="GL20" s="2">
        <f t="shared" si="55"/>
        <v>2.5022799999999998E-2</v>
      </c>
      <c r="GM20" s="2">
        <f t="shared" si="56"/>
        <v>0.48926773690178083</v>
      </c>
      <c r="GN20" s="2">
        <f t="shared" si="57"/>
        <v>0.22047580109753892</v>
      </c>
      <c r="GO20" s="2">
        <v>0.62976670000000001</v>
      </c>
      <c r="GP20" s="2">
        <v>0.55976669999999995</v>
      </c>
      <c r="GQ20" s="2">
        <v>6.7938100000000001E-2</v>
      </c>
      <c r="GR20" s="2">
        <v>0.12653329999999999</v>
      </c>
      <c r="GS20" s="2">
        <v>0.30288100000000001</v>
      </c>
      <c r="GT20" s="2">
        <v>9.0661900000000004E-2</v>
      </c>
      <c r="GU20" s="2">
        <v>0.41009839999999997</v>
      </c>
      <c r="GV20" s="2">
        <v>0.66458019999999995</v>
      </c>
      <c r="GW20" s="2">
        <v>0.80432910000000002</v>
      </c>
      <c r="GX20" s="2">
        <f t="shared" si="58"/>
        <v>0.74831121363033071</v>
      </c>
      <c r="GY20" s="2">
        <f t="shared" si="59"/>
        <v>3.5871399999999984E-2</v>
      </c>
      <c r="GZ20" s="2">
        <f t="shared" si="60"/>
        <v>0.54779575149624893</v>
      </c>
      <c r="HA20" s="2">
        <f t="shared" si="61"/>
        <v>0.2827792906413007</v>
      </c>
      <c r="HB20" s="2">
        <v>0.73775880000000005</v>
      </c>
      <c r="HC20" s="2">
        <v>0.63622350000000005</v>
      </c>
      <c r="HD20" s="2">
        <v>6.2523499999999996E-2</v>
      </c>
      <c r="HE20" s="2">
        <v>0.1143824</v>
      </c>
      <c r="HF20" s="2">
        <v>0.33298240000000001</v>
      </c>
      <c r="HG20" s="2">
        <v>8.8252899999999995E-2</v>
      </c>
      <c r="HH20" s="2">
        <v>0.487896</v>
      </c>
      <c r="HI20" s="2">
        <v>0.73062519999999997</v>
      </c>
      <c r="HJ20" s="2">
        <v>0.8427405</v>
      </c>
      <c r="HK20" s="2">
        <f t="shared" si="62"/>
        <v>0.78631561756328638</v>
      </c>
      <c r="HL20" s="2">
        <f t="shared" si="63"/>
        <v>2.61295E-2</v>
      </c>
      <c r="HM20" s="2">
        <f t="shared" si="64"/>
        <v>0.62590593087718527</v>
      </c>
      <c r="HN20" s="2">
        <f t="shared" si="65"/>
        <v>0.30959693940788019</v>
      </c>
      <c r="HO20" s="2">
        <v>0.76351000000000002</v>
      </c>
      <c r="HP20" s="2">
        <v>0.64344000000000001</v>
      </c>
      <c r="HQ20" s="2">
        <v>4.9845E-2</v>
      </c>
      <c r="HR20" s="2">
        <v>0.10721</v>
      </c>
      <c r="HS20" s="2">
        <v>0.31229499999999999</v>
      </c>
      <c r="HT20" s="2">
        <v>8.7540000000000007E-2</v>
      </c>
      <c r="HU20" s="2">
        <v>0.48839110000000002</v>
      </c>
      <c r="HV20" s="2">
        <v>0.75291350000000001</v>
      </c>
      <c r="HW20" s="2">
        <v>0.87656060000000002</v>
      </c>
      <c r="HX20" s="2">
        <f t="shared" si="66"/>
        <v>0.79427765701192632</v>
      </c>
      <c r="HY20" s="2">
        <f t="shared" si="67"/>
        <v>1.9669999999999993E-2</v>
      </c>
      <c r="HZ20" s="2">
        <f t="shared" si="68"/>
        <v>0.64314156638547959</v>
      </c>
      <c r="IA20" s="2">
        <f t="shared" si="69"/>
        <v>0.34121423198590406</v>
      </c>
      <c r="IB20" s="2">
        <v>0.72133999999999998</v>
      </c>
      <c r="IC20" s="2">
        <v>0.62497000000000003</v>
      </c>
      <c r="ID20" s="2">
        <v>3.8989999999999997E-2</v>
      </c>
      <c r="IE20" s="2">
        <v>9.7095000000000001E-2</v>
      </c>
      <c r="IF20" s="2">
        <v>0.28332000000000002</v>
      </c>
      <c r="IG20" s="2">
        <v>7.1474999999999997E-2</v>
      </c>
      <c r="IH20" s="2">
        <v>0.48915730000000002</v>
      </c>
      <c r="II20" s="2">
        <v>0.76257200000000003</v>
      </c>
      <c r="IJ20" s="2">
        <v>0.89699510000000005</v>
      </c>
      <c r="IK20" s="2">
        <f t="shared" si="70"/>
        <v>0.8196931188234331</v>
      </c>
      <c r="IL20" s="2">
        <f t="shared" si="71"/>
        <v>2.5620000000000004E-2</v>
      </c>
      <c r="IM20" s="2">
        <f t="shared" si="72"/>
        <v>0.6479299382602397</v>
      </c>
      <c r="IN20" s="2">
        <f t="shared" si="73"/>
        <v>0.36389877084975397</v>
      </c>
      <c r="IO20" s="2">
        <v>0.56387830000000005</v>
      </c>
      <c r="IP20" s="2">
        <v>0.47535650000000002</v>
      </c>
      <c r="IQ20" s="2">
        <v>3.6643500000000002E-2</v>
      </c>
      <c r="IR20" s="2">
        <v>6.8604299999999993E-2</v>
      </c>
      <c r="IS20" s="2">
        <v>0.24540870000000001</v>
      </c>
      <c r="IT20" s="2">
        <v>6.78174E-2</v>
      </c>
      <c r="IU20" s="2">
        <v>0.54874769999999995</v>
      </c>
      <c r="IV20" s="2">
        <v>0.76480429999999999</v>
      </c>
    </row>
    <row r="21" spans="1:256" x14ac:dyDescent="0.2">
      <c r="A21" s="2">
        <v>20</v>
      </c>
      <c r="B21" s="2">
        <v>5</v>
      </c>
      <c r="C21" s="2" t="s">
        <v>259</v>
      </c>
      <c r="D21" s="2">
        <v>4</v>
      </c>
      <c r="E21" s="2">
        <v>1</v>
      </c>
      <c r="F21" s="2">
        <v>-9999</v>
      </c>
      <c r="G21" s="2">
        <v>-9999</v>
      </c>
      <c r="H21" s="2">
        <v>408192.5</v>
      </c>
      <c r="I21" s="2">
        <v>3660265.22</v>
      </c>
      <c r="J21" s="2">
        <f>132.3*1.12</f>
        <v>148.17600000000002</v>
      </c>
      <c r="K21" s="2">
        <f t="shared" si="5"/>
        <v>74.088000000000008</v>
      </c>
      <c r="L21" s="2">
        <f t="shared" si="75"/>
        <v>74.088000000000008</v>
      </c>
      <c r="M21" s="2">
        <v>57.839999999999989</v>
      </c>
      <c r="N21" s="2">
        <v>14.000000000000014</v>
      </c>
      <c r="O21" s="2">
        <v>28.16</v>
      </c>
      <c r="P21" s="2">
        <v>73.84</v>
      </c>
      <c r="Q21" s="2">
        <v>8</v>
      </c>
      <c r="R21" s="2">
        <v>18.16</v>
      </c>
      <c r="S21" s="2">
        <v>81.84</v>
      </c>
      <c r="T21" s="2">
        <v>10</v>
      </c>
      <c r="U21" s="2">
        <v>8.16</v>
      </c>
      <c r="V21" s="2">
        <v>-9999</v>
      </c>
      <c r="W21" s="2">
        <v>-9999</v>
      </c>
      <c r="X21" s="2">
        <v>-9999</v>
      </c>
      <c r="Y21" s="2">
        <v>-9999</v>
      </c>
      <c r="Z21" s="2">
        <v>-9999</v>
      </c>
      <c r="AA21" s="2">
        <v>-9999</v>
      </c>
      <c r="AB21" s="2">
        <v>-9999</v>
      </c>
      <c r="AC21" s="2">
        <v>-9999</v>
      </c>
      <c r="AD21" s="2">
        <v>-9999</v>
      </c>
      <c r="AE21" s="2">
        <v>-9999</v>
      </c>
      <c r="AF21" s="2">
        <v>-9999</v>
      </c>
      <c r="AG21" s="2">
        <v>-9999</v>
      </c>
      <c r="AH21" s="2">
        <v>-9999</v>
      </c>
      <c r="AI21" s="2">
        <v>-9999</v>
      </c>
      <c r="AJ21" s="2">
        <v>3.2165016580601523E-2</v>
      </c>
      <c r="AK21" s="2">
        <v>0.7029117840727237</v>
      </c>
      <c r="AL21" s="2">
        <v>6.4416719999999996</v>
      </c>
      <c r="AM21" s="2">
        <v>12.463379999999997</v>
      </c>
      <c r="AN21" s="2">
        <v>1.2405903999999999</v>
      </c>
      <c r="AO21" s="2">
        <v>0.69809679999999996</v>
      </c>
      <c r="AP21" s="2">
        <v>0.77942014999999998</v>
      </c>
      <c r="AQ21" s="2">
        <v>4.6248474999999996</v>
      </c>
      <c r="AR21" s="2">
        <v>2.5725272500000003</v>
      </c>
      <c r="AS21" s="2">
        <f t="shared" si="6"/>
        <v>42.772465599999997</v>
      </c>
      <c r="AT21" s="2">
        <f t="shared" si="0"/>
        <v>45.564852799999997</v>
      </c>
      <c r="AU21" s="2">
        <f t="shared" si="7"/>
        <v>48.682533399999997</v>
      </c>
      <c r="AV21" s="2">
        <f t="shared" si="8"/>
        <v>3.1176805999999999</v>
      </c>
      <c r="AW21" s="2">
        <f t="shared" si="9"/>
        <v>18.499389999999998</v>
      </c>
      <c r="AX21" s="2">
        <f t="shared" si="10"/>
        <v>10.290109000000001</v>
      </c>
      <c r="AY21" s="2">
        <v>13</v>
      </c>
      <c r="AZ21" s="2">
        <v>122.9</v>
      </c>
      <c r="BA21" s="2">
        <v>92.3</v>
      </c>
      <c r="BB21" s="2">
        <f t="shared" si="11"/>
        <v>1204.9019607843138</v>
      </c>
      <c r="BC21" s="2">
        <f t="shared" si="12"/>
        <v>904.9019607843137</v>
      </c>
      <c r="BD21" s="2">
        <f t="shared" si="13"/>
        <v>2109.8039215686276</v>
      </c>
      <c r="BE21" s="2">
        <v>3.5038661339161532</v>
      </c>
      <c r="BF21" s="2">
        <f t="shared" si="1"/>
        <v>42.218151750813263</v>
      </c>
      <c r="BG21" s="2">
        <v>1.2045158902147972</v>
      </c>
      <c r="BH21" s="2">
        <f t="shared" si="14"/>
        <v>10.899687908512332</v>
      </c>
      <c r="BI21" s="2">
        <f t="shared" si="2"/>
        <v>53.117839659325597</v>
      </c>
      <c r="BJ21" s="2">
        <v>13</v>
      </c>
      <c r="BK21" s="2">
        <v>208</v>
      </c>
      <c r="BL21" s="2">
        <v>201</v>
      </c>
      <c r="BM21" s="2">
        <v>79</v>
      </c>
      <c r="BN21" s="2">
        <v>118.1</v>
      </c>
      <c r="BO21" s="2">
        <v>201</v>
      </c>
      <c r="BP21" s="2">
        <v>125</v>
      </c>
      <c r="BQ21" s="2">
        <f t="shared" si="15"/>
        <v>76</v>
      </c>
      <c r="BR21" s="2">
        <f t="shared" si="74"/>
        <v>745.0980392156863</v>
      </c>
      <c r="BS21" s="2">
        <f t="shared" si="16"/>
        <v>2039.2156862745098</v>
      </c>
      <c r="BT21" s="2">
        <f t="shared" si="17"/>
        <v>1970.5882352941176</v>
      </c>
      <c r="BU21" s="2">
        <f t="shared" si="18"/>
        <v>1157.8431372549019</v>
      </c>
      <c r="BV21" s="2">
        <f t="shared" si="19"/>
        <v>1970.5882352941176</v>
      </c>
      <c r="BW21" s="2">
        <f t="shared" si="20"/>
        <v>7138.2352941176468</v>
      </c>
      <c r="BX21" s="2">
        <f t="shared" si="21"/>
        <v>1225.4901960784314</v>
      </c>
      <c r="BY21" s="2">
        <v>2.8923141847058829</v>
      </c>
      <c r="BZ21" s="2">
        <f t="shared" si="22"/>
        <v>58.980524550865063</v>
      </c>
      <c r="CA21" s="2">
        <v>0.75489897289871377</v>
      </c>
      <c r="CB21" s="2">
        <f t="shared" si="23"/>
        <v>14.875950348298183</v>
      </c>
      <c r="CC21" s="2">
        <v>1.8361228023628691</v>
      </c>
      <c r="CD21" s="2">
        <f t="shared" si="24"/>
        <v>21.259421858730864</v>
      </c>
      <c r="CE21" s="2">
        <v>3.3632090203396525</v>
      </c>
      <c r="CF21" s="2">
        <f t="shared" si="25"/>
        <v>41.215796817887899</v>
      </c>
      <c r="CG21" s="2">
        <f t="shared" si="26"/>
        <v>136.331693575782</v>
      </c>
      <c r="CH21" s="2">
        <f t="shared" si="27"/>
        <v>121.72472640694821</v>
      </c>
      <c r="CI21" s="2">
        <f t="shared" si="28"/>
        <v>7138.2352941176468</v>
      </c>
      <c r="CJ21" s="2">
        <v>5.99</v>
      </c>
      <c r="CK21" s="2">
        <f t="shared" si="29"/>
        <v>5990</v>
      </c>
      <c r="CL21" s="2">
        <f t="shared" si="30"/>
        <v>4321.2281805836174</v>
      </c>
      <c r="CM21" s="2">
        <v>2.1100000000000003</v>
      </c>
      <c r="CN21" s="2">
        <v>35.225375626043409</v>
      </c>
      <c r="CO21" s="2">
        <f t="shared" si="3"/>
        <v>1522.1688582690206</v>
      </c>
      <c r="CP21" s="2">
        <v>3.16</v>
      </c>
      <c r="CQ21" s="2">
        <v>52.754590984974953</v>
      </c>
      <c r="CR21" s="2">
        <f t="shared" si="4"/>
        <v>2279.6462521943622</v>
      </c>
      <c r="CS21" s="2">
        <v>-9999</v>
      </c>
      <c r="CT21" s="2">
        <f t="shared" si="31"/>
        <v>-227941.8287569143</v>
      </c>
      <c r="CU21" s="2">
        <v>69</v>
      </c>
      <c r="CV21" s="2">
        <v>78</v>
      </c>
      <c r="CW21" s="2">
        <v>-9999</v>
      </c>
      <c r="CX21" s="2">
        <v>-9999</v>
      </c>
      <c r="CY21" s="2">
        <v>89</v>
      </c>
      <c r="CZ21" s="2">
        <v>100</v>
      </c>
      <c r="DA21" s="2">
        <v>37.4</v>
      </c>
      <c r="DB21" s="2">
        <v>36.01</v>
      </c>
      <c r="DC21" s="2">
        <v>37.450000000000003</v>
      </c>
      <c r="DD21" s="2">
        <v>0.4098</v>
      </c>
      <c r="DE21" s="2">
        <v>0.77858130000000003</v>
      </c>
      <c r="DF21" s="2">
        <v>0.69695629999999997</v>
      </c>
      <c r="DG21" s="2">
        <v>0.3448813</v>
      </c>
      <c r="DH21" s="2">
        <v>0.50385630000000003</v>
      </c>
      <c r="DI21" s="2">
        <v>0.49169380000000001</v>
      </c>
      <c r="DJ21" s="2">
        <v>-9999</v>
      </c>
      <c r="DK21" s="2">
        <v>-9999</v>
      </c>
      <c r="DL21" s="2">
        <v>-9999</v>
      </c>
      <c r="DM21" s="2">
        <f t="shared" si="32"/>
        <v>0.40071757735595509</v>
      </c>
      <c r="DN21" s="2">
        <f t="shared" si="33"/>
        <v>0.23119322662403435</v>
      </c>
      <c r="DO21" s="2">
        <v>0.62382590000000004</v>
      </c>
      <c r="DP21" s="2">
        <v>0.5539366</v>
      </c>
      <c r="DQ21" s="2">
        <v>0.3073417</v>
      </c>
      <c r="DR21" s="2">
        <v>0.37639699999999998</v>
      </c>
      <c r="DS21" s="2">
        <v>0.42956250000000001</v>
      </c>
      <c r="DT21" s="2">
        <v>0.2133333</v>
      </c>
      <c r="DU21" s="2">
        <v>6.5529500000000004E-2</v>
      </c>
      <c r="DV21" s="2">
        <v>0.2471892</v>
      </c>
      <c r="DW21" s="2">
        <v>0.33996029999999999</v>
      </c>
      <c r="DX21" s="2">
        <f t="shared" si="34"/>
        <v>0.49033994967743288</v>
      </c>
      <c r="DY21" s="2">
        <f t="shared" si="35"/>
        <v>0.16306369999999998</v>
      </c>
      <c r="DZ21" s="2">
        <f t="shared" si="36"/>
        <v>0.18618691471695836</v>
      </c>
      <c r="EA21" s="2">
        <f t="shared" si="37"/>
        <v>0.12575750804297758</v>
      </c>
      <c r="EB21" s="2">
        <v>0.63017270000000003</v>
      </c>
      <c r="EC21" s="2">
        <v>0.55889999999999995</v>
      </c>
      <c r="ED21" s="2">
        <v>0.2764182</v>
      </c>
      <c r="EE21" s="2">
        <v>0.29589090000000001</v>
      </c>
      <c r="EF21" s="2">
        <v>0.43585449999999998</v>
      </c>
      <c r="EG21" s="2">
        <v>0.20329549999999999</v>
      </c>
      <c r="EH21" s="2">
        <v>0.1909698</v>
      </c>
      <c r="EI21" s="2">
        <v>0.35980099999999998</v>
      </c>
      <c r="EJ21" s="2">
        <v>0.38827980000000001</v>
      </c>
      <c r="EK21" s="2">
        <f t="shared" si="38"/>
        <v>0.51216975044758761</v>
      </c>
      <c r="EL21" s="2">
        <f t="shared" si="39"/>
        <v>9.2595400000000022E-2</v>
      </c>
      <c r="EM21" s="2">
        <f t="shared" si="40"/>
        <v>0.29119892228387412</v>
      </c>
      <c r="EN21" s="2">
        <f t="shared" si="41"/>
        <v>0.12347730011851442</v>
      </c>
      <c r="EO21" s="2">
        <v>0.45129599999999997</v>
      </c>
      <c r="EP21" s="2">
        <v>0.39957599999999999</v>
      </c>
      <c r="EQ21" s="2">
        <v>0.142708</v>
      </c>
      <c r="ER21" s="2">
        <v>0.17689199999999999</v>
      </c>
      <c r="ES21" s="2">
        <v>0.27373599999999998</v>
      </c>
      <c r="ET21" s="2">
        <v>0.115188</v>
      </c>
      <c r="EU21" s="2">
        <v>0.21398300000000001</v>
      </c>
      <c r="EV21" s="2">
        <v>0.4344809</v>
      </c>
      <c r="EW21" s="2">
        <v>0.5172561</v>
      </c>
      <c r="EX21" s="2">
        <f t="shared" si="42"/>
        <v>0.5933230241277776</v>
      </c>
      <c r="EY21" s="2">
        <f t="shared" si="43"/>
        <v>6.1703999999999995E-2</v>
      </c>
      <c r="EZ21" s="2">
        <f t="shared" si="44"/>
        <v>0.31029812312117033</v>
      </c>
      <c r="FA21" s="2">
        <f t="shared" si="45"/>
        <v>0.16087792505318282</v>
      </c>
      <c r="FB21" s="2">
        <v>0.45939999999999998</v>
      </c>
      <c r="FC21" s="2">
        <v>0.39831759999999999</v>
      </c>
      <c r="FD21" s="2">
        <v>0.1124353</v>
      </c>
      <c r="FE21" s="2">
        <v>0.1487</v>
      </c>
      <c r="FF21" s="2">
        <v>0.25871759999999999</v>
      </c>
      <c r="FG21" s="2">
        <v>0.10505879999999999</v>
      </c>
      <c r="FH21" s="2">
        <v>0.26990419999999998</v>
      </c>
      <c r="FI21" s="2">
        <v>0.51036029999999999</v>
      </c>
      <c r="FJ21" s="2">
        <v>0.60638380000000003</v>
      </c>
      <c r="FK21" s="2">
        <f t="shared" si="46"/>
        <v>0.6277538768108496</v>
      </c>
      <c r="FL21" s="2">
        <f t="shared" si="47"/>
        <v>4.3641200000000005E-2</v>
      </c>
      <c r="FM21" s="2">
        <f t="shared" si="48"/>
        <v>0.35761232666958032</v>
      </c>
      <c r="FN21" s="2">
        <f t="shared" si="49"/>
        <v>0.18097980078739179</v>
      </c>
      <c r="FO21" s="2">
        <v>0.405281</v>
      </c>
      <c r="FP21" s="2">
        <v>0.33088099999999998</v>
      </c>
      <c r="FQ21" s="2">
        <v>9.2161900000000005E-2</v>
      </c>
      <c r="FR21" s="2">
        <v>0.12076190000000001</v>
      </c>
      <c r="FS21" s="2">
        <v>0.22697139999999999</v>
      </c>
      <c r="FT21" s="2">
        <v>7.9552399999999995E-2</v>
      </c>
      <c r="FU21" s="2">
        <v>0.30527910000000003</v>
      </c>
      <c r="FV21" s="2">
        <v>0.5403329</v>
      </c>
      <c r="FW21" s="2">
        <v>0.62904159999999998</v>
      </c>
      <c r="FX21" s="2">
        <f t="shared" si="50"/>
        <v>0.67183614000190595</v>
      </c>
      <c r="FY21" s="2">
        <f t="shared" si="51"/>
        <v>4.120950000000001E-2</v>
      </c>
      <c r="FZ21" s="2">
        <f t="shared" si="52"/>
        <v>0.33119424313468843</v>
      </c>
      <c r="GA21" s="2">
        <f t="shared" si="53"/>
        <v>0.14734040401099432</v>
      </c>
      <c r="GB21" s="2">
        <v>0.41008640000000002</v>
      </c>
      <c r="GC21" s="2">
        <v>0.34999550000000001</v>
      </c>
      <c r="GD21" s="2">
        <v>9.5827300000000004E-2</v>
      </c>
      <c r="GE21" s="2">
        <v>0.1136636</v>
      </c>
      <c r="GF21" s="2">
        <v>0.23213639999999999</v>
      </c>
      <c r="GG21" s="2">
        <v>8.4831799999999999E-2</v>
      </c>
      <c r="GH21" s="2">
        <v>0.34197359999999999</v>
      </c>
      <c r="GI21" s="2">
        <v>0.56532400000000005</v>
      </c>
      <c r="GJ21" s="2">
        <v>0.62058769999999996</v>
      </c>
      <c r="GK21" s="2">
        <f t="shared" si="54"/>
        <v>0.65718860207606022</v>
      </c>
      <c r="GL21" s="2">
        <f t="shared" si="55"/>
        <v>2.8831800000000005E-2</v>
      </c>
      <c r="GM21" s="2">
        <f t="shared" si="56"/>
        <v>0.36786644779258559</v>
      </c>
      <c r="GN21" s="2">
        <f t="shared" si="57"/>
        <v>0.16337070370072265</v>
      </c>
      <c r="GO21" s="2">
        <v>0.45714290000000002</v>
      </c>
      <c r="GP21" s="2">
        <v>0.40088570000000001</v>
      </c>
      <c r="GQ21" s="2">
        <v>7.7919000000000002E-2</v>
      </c>
      <c r="GR21" s="2">
        <v>0.1171238</v>
      </c>
      <c r="GS21" s="2">
        <v>0.2371762</v>
      </c>
      <c r="GT21" s="2">
        <v>7.9100000000000004E-2</v>
      </c>
      <c r="GU21" s="2">
        <v>0.33815650000000003</v>
      </c>
      <c r="GV21" s="2">
        <v>0.59156839999999999</v>
      </c>
      <c r="GW21" s="2">
        <v>0.70819730000000003</v>
      </c>
      <c r="GX21" s="2">
        <f t="shared" si="58"/>
        <v>0.70498443895480956</v>
      </c>
      <c r="GY21" s="2">
        <f t="shared" si="59"/>
        <v>3.8023799999999996E-2</v>
      </c>
      <c r="GZ21" s="2">
        <f t="shared" si="60"/>
        <v>0.41811284668758009</v>
      </c>
      <c r="HA21" s="2">
        <f t="shared" si="61"/>
        <v>0.21577407169153101</v>
      </c>
      <c r="HB21" s="2">
        <v>0.53807499999999997</v>
      </c>
      <c r="HC21" s="2">
        <v>0.4484938</v>
      </c>
      <c r="HD21" s="2">
        <v>7.0250000000000007E-2</v>
      </c>
      <c r="HE21" s="2">
        <v>0.106075</v>
      </c>
      <c r="HF21" s="2">
        <v>0.25964999999999999</v>
      </c>
      <c r="HG21" s="2">
        <v>7.6718800000000004E-2</v>
      </c>
      <c r="HH21" s="2">
        <v>0.41940430000000001</v>
      </c>
      <c r="HI21" s="2">
        <v>0.66976460000000004</v>
      </c>
      <c r="HJ21" s="2">
        <v>0.76821649999999997</v>
      </c>
      <c r="HK21" s="2">
        <f t="shared" si="62"/>
        <v>0.75042428859887667</v>
      </c>
      <c r="HL21" s="2">
        <f t="shared" si="63"/>
        <v>2.9356199999999999E-2</v>
      </c>
      <c r="HM21" s="2">
        <f t="shared" si="64"/>
        <v>0.48705044184883906</v>
      </c>
      <c r="HN21" s="2">
        <f t="shared" si="65"/>
        <v>0.23446356302950028</v>
      </c>
      <c r="HO21" s="2">
        <v>0.56568099999999999</v>
      </c>
      <c r="HP21" s="2">
        <v>0.4684429</v>
      </c>
      <c r="HQ21" s="2">
        <v>5.5690499999999997E-2</v>
      </c>
      <c r="HR21" s="2">
        <v>9.5714300000000002E-2</v>
      </c>
      <c r="HS21" s="2">
        <v>0.23744760000000001</v>
      </c>
      <c r="HT21" s="2">
        <v>7.4571399999999996E-2</v>
      </c>
      <c r="HU21" s="2">
        <v>0.42525420000000003</v>
      </c>
      <c r="HV21" s="2">
        <v>0.7096905</v>
      </c>
      <c r="HW21" s="2">
        <v>0.82034739999999995</v>
      </c>
      <c r="HX21" s="2">
        <f t="shared" si="66"/>
        <v>0.76705624219448454</v>
      </c>
      <c r="HY21" s="2">
        <f t="shared" si="67"/>
        <v>2.1142900000000006E-2</v>
      </c>
      <c r="HZ21" s="2">
        <f t="shared" si="68"/>
        <v>0.5253856291156983</v>
      </c>
      <c r="IA21" s="2">
        <f t="shared" si="69"/>
        <v>0.28733367581882435</v>
      </c>
      <c r="IB21" s="2">
        <v>0.54476000000000002</v>
      </c>
      <c r="IC21" s="2">
        <v>0.464115</v>
      </c>
      <c r="ID21" s="2">
        <v>4.231E-2</v>
      </c>
      <c r="IE21" s="2">
        <v>8.6995000000000003E-2</v>
      </c>
      <c r="IF21" s="2">
        <v>0.218975</v>
      </c>
      <c r="IG21" s="2">
        <v>5.8715000000000003E-2</v>
      </c>
      <c r="IH21" s="2">
        <v>0.43081940000000002</v>
      </c>
      <c r="II21" s="2">
        <v>0.72336210000000001</v>
      </c>
      <c r="IJ21" s="2">
        <v>0.85536920000000005</v>
      </c>
      <c r="IK21" s="2">
        <f t="shared" si="70"/>
        <v>0.80541033182816191</v>
      </c>
      <c r="IL21" s="2">
        <f t="shared" si="71"/>
        <v>2.828E-2</v>
      </c>
      <c r="IM21" s="2">
        <f t="shared" si="72"/>
        <v>0.53817393041641703</v>
      </c>
      <c r="IN21" s="2">
        <f t="shared" si="73"/>
        <v>0.31080475703454513</v>
      </c>
      <c r="IO21" s="2">
        <v>0.46054</v>
      </c>
      <c r="IP21" s="2">
        <v>0.38752999999999999</v>
      </c>
      <c r="IQ21" s="2">
        <v>3.5299999999999998E-2</v>
      </c>
      <c r="IR21" s="2">
        <v>6.2780000000000002E-2</v>
      </c>
      <c r="IS21" s="2">
        <v>0.20418500000000001</v>
      </c>
      <c r="IT21" s="2">
        <v>5.6575E-2</v>
      </c>
      <c r="IU21" s="2">
        <v>0.52857259999999995</v>
      </c>
      <c r="IV21" s="2">
        <v>0.75929769999999996</v>
      </c>
    </row>
    <row r="22" spans="1:256" x14ac:dyDescent="0.2">
      <c r="A22" s="2">
        <v>21</v>
      </c>
      <c r="B22" s="2">
        <v>6</v>
      </c>
      <c r="C22" s="2" t="s">
        <v>260</v>
      </c>
      <c r="D22" s="2">
        <v>5</v>
      </c>
      <c r="E22" s="2">
        <v>1</v>
      </c>
      <c r="F22" s="2">
        <v>-9999</v>
      </c>
      <c r="G22" s="2">
        <v>-9999</v>
      </c>
      <c r="H22" s="2">
        <v>408192.5</v>
      </c>
      <c r="I22" s="2">
        <v>3660275.38</v>
      </c>
      <c r="J22" s="2">
        <v>74.099999999999994</v>
      </c>
      <c r="K22" s="2">
        <f t="shared" si="5"/>
        <v>37.049999999999997</v>
      </c>
      <c r="L22" s="2">
        <f t="shared" si="75"/>
        <v>37.049999999999997</v>
      </c>
      <c r="M22" s="2">
        <v>61.12</v>
      </c>
      <c r="N22" s="2">
        <v>15.439999999999998</v>
      </c>
      <c r="O22" s="2">
        <v>23.439999999999998</v>
      </c>
      <c r="P22" s="2">
        <v>65.84</v>
      </c>
      <c r="Q22" s="2">
        <v>12</v>
      </c>
      <c r="R22" s="2">
        <v>22.16</v>
      </c>
      <c r="S22" s="2">
        <v>69.84</v>
      </c>
      <c r="T22" s="2">
        <v>8</v>
      </c>
      <c r="U22" s="2">
        <v>22.16</v>
      </c>
      <c r="V22" s="2">
        <v>8.6</v>
      </c>
      <c r="W22" s="2">
        <v>0.43</v>
      </c>
      <c r="X22" s="2">
        <v>280</v>
      </c>
      <c r="Y22" s="2">
        <v>0.44</v>
      </c>
      <c r="Z22" s="2">
        <v>4486</v>
      </c>
      <c r="AA22" s="2">
        <v>266</v>
      </c>
      <c r="AB22" s="2">
        <v>282</v>
      </c>
      <c r="AC22" s="2">
        <v>26.6</v>
      </c>
      <c r="AD22" s="2">
        <v>0</v>
      </c>
      <c r="AE22" s="2">
        <v>3</v>
      </c>
      <c r="AF22" s="2">
        <v>84</v>
      </c>
      <c r="AG22" s="2">
        <v>8</v>
      </c>
      <c r="AH22" s="2">
        <v>5</v>
      </c>
      <c r="AI22" s="2">
        <v>28</v>
      </c>
      <c r="AJ22" s="2">
        <v>4.3888087169861027E-2</v>
      </c>
      <c r="AK22" s="2">
        <v>0.55281440347757371</v>
      </c>
      <c r="AL22" s="2">
        <v>1.4993676</v>
      </c>
      <c r="AM22" s="2">
        <v>0.46719624000000004</v>
      </c>
      <c r="AN22" s="2">
        <v>0.22179636000000003</v>
      </c>
      <c r="AO22" s="2">
        <v>0.20779151200000001</v>
      </c>
      <c r="AP22" s="2">
        <v>-6.4199909999999999E-2</v>
      </c>
      <c r="AQ22" s="2">
        <v>0.11080968000000004</v>
      </c>
      <c r="AR22" s="2">
        <v>0.38700840000000003</v>
      </c>
      <c r="AS22" s="2">
        <f t="shared" si="6"/>
        <v>4.8203131199999998</v>
      </c>
      <c r="AT22" s="2">
        <f t="shared" si="0"/>
        <v>5.6514791679999998</v>
      </c>
      <c r="AU22" s="2">
        <f t="shared" si="7"/>
        <v>5.3946795280000002</v>
      </c>
      <c r="AV22" s="2">
        <f t="shared" si="8"/>
        <v>-0.25679964</v>
      </c>
      <c r="AW22" s="2">
        <f t="shared" si="9"/>
        <v>0.44323872000000014</v>
      </c>
      <c r="AX22" s="2">
        <f t="shared" si="10"/>
        <v>1.5480336000000001</v>
      </c>
      <c r="AY22" s="2">
        <v>11</v>
      </c>
      <c r="AZ22" s="2">
        <v>120</v>
      </c>
      <c r="BA22" s="2">
        <v>84.7</v>
      </c>
      <c r="BB22" s="2">
        <f t="shared" si="11"/>
        <v>1176.4705882352941</v>
      </c>
      <c r="BC22" s="2">
        <f t="shared" si="12"/>
        <v>830.39215686274508</v>
      </c>
      <c r="BD22" s="2">
        <f t="shared" si="13"/>
        <v>2006.8627450980393</v>
      </c>
      <c r="BE22" s="2">
        <v>3.68571128477612</v>
      </c>
      <c r="BF22" s="2">
        <f t="shared" si="1"/>
        <v>43.361309232660233</v>
      </c>
      <c r="BG22" s="2">
        <v>1.4495944719101124</v>
      </c>
      <c r="BH22" s="2">
        <f t="shared" si="14"/>
        <v>12.037318801057502</v>
      </c>
      <c r="BI22" s="2">
        <f t="shared" si="2"/>
        <v>55.398628033717735</v>
      </c>
      <c r="BJ22" s="2">
        <v>11</v>
      </c>
      <c r="BK22" s="2">
        <v>185.8</v>
      </c>
      <c r="BL22" s="2">
        <v>188.7</v>
      </c>
      <c r="BM22" s="2">
        <v>59</v>
      </c>
      <c r="BN22" s="2">
        <v>93.8</v>
      </c>
      <c r="BO22" s="2">
        <v>151.80000000000001</v>
      </c>
      <c r="BP22" s="2">
        <v>90.3</v>
      </c>
      <c r="BQ22" s="2">
        <f t="shared" si="15"/>
        <v>61.500000000000014</v>
      </c>
      <c r="BR22" s="2">
        <f t="shared" si="74"/>
        <v>602.9411764705884</v>
      </c>
      <c r="BS22" s="2">
        <f t="shared" si="16"/>
        <v>1821.5686274509803</v>
      </c>
      <c r="BT22" s="2">
        <f t="shared" si="17"/>
        <v>1850</v>
      </c>
      <c r="BU22" s="2">
        <f t="shared" si="18"/>
        <v>919.60784313725492</v>
      </c>
      <c r="BV22" s="2">
        <f t="shared" si="19"/>
        <v>1488.2352941176471</v>
      </c>
      <c r="BW22" s="2">
        <f t="shared" si="20"/>
        <v>6079.411764705882</v>
      </c>
      <c r="BX22" s="2">
        <f t="shared" si="21"/>
        <v>885.29411764705878</v>
      </c>
      <c r="BY22" s="2">
        <v>3.2368475608782439</v>
      </c>
      <c r="BZ22" s="2">
        <f t="shared" si="22"/>
        <v>58.961399687370367</v>
      </c>
      <c r="CA22" s="2">
        <v>0.87506676185733867</v>
      </c>
      <c r="CB22" s="2">
        <f t="shared" si="23"/>
        <v>16.188735094360766</v>
      </c>
      <c r="CC22" s="2">
        <v>2.2490390101582016</v>
      </c>
      <c r="CD22" s="2">
        <f t="shared" si="24"/>
        <v>20.682339132631306</v>
      </c>
      <c r="CE22" s="2">
        <v>3.3933606217280059</v>
      </c>
      <c r="CF22" s="2">
        <f t="shared" si="25"/>
        <v>30.0412219747097</v>
      </c>
      <c r="CG22" s="2">
        <f t="shared" si="26"/>
        <v>125.87369588907215</v>
      </c>
      <c r="CH22" s="2">
        <f t="shared" si="27"/>
        <v>112.38722847238584</v>
      </c>
      <c r="CI22" s="2">
        <f t="shared" si="28"/>
        <v>6079.411764705882</v>
      </c>
      <c r="CJ22" s="2">
        <v>6.13</v>
      </c>
      <c r="CK22" s="2">
        <f t="shared" si="29"/>
        <v>6130</v>
      </c>
      <c r="CL22" s="2">
        <f t="shared" si="30"/>
        <v>4422.2251664403302</v>
      </c>
      <c r="CM22" s="2">
        <v>2.2000000000000002</v>
      </c>
      <c r="CN22" s="2">
        <v>35.889070146818931</v>
      </c>
      <c r="CO22" s="2">
        <f t="shared" si="3"/>
        <v>1587.0954920340505</v>
      </c>
      <c r="CP22" s="2">
        <v>3.24</v>
      </c>
      <c r="CQ22" s="2">
        <v>52.854812398042412</v>
      </c>
      <c r="CR22" s="2">
        <f t="shared" si="4"/>
        <v>2337.3588155410553</v>
      </c>
      <c r="CS22" s="2">
        <v>-9999</v>
      </c>
      <c r="CT22" s="2">
        <f t="shared" si="31"/>
        <v>-233712.50796595012</v>
      </c>
      <c r="CU22" s="2">
        <v>72</v>
      </c>
      <c r="CV22" s="2">
        <v>83</v>
      </c>
      <c r="CW22" s="2">
        <v>-9999</v>
      </c>
      <c r="CX22" s="2">
        <v>-9999</v>
      </c>
      <c r="CY22" s="2">
        <v>90</v>
      </c>
      <c r="CZ22" s="2">
        <v>105</v>
      </c>
      <c r="DA22" s="2">
        <v>35.76</v>
      </c>
      <c r="DB22" s="2">
        <v>35.1</v>
      </c>
      <c r="DC22" s="2">
        <v>37.090000000000003</v>
      </c>
      <c r="DD22" s="2">
        <v>0.41010000000000002</v>
      </c>
      <c r="DE22" s="2">
        <v>0.69258819999999999</v>
      </c>
      <c r="DF22" s="2">
        <v>0.62205290000000002</v>
      </c>
      <c r="DG22" s="2">
        <v>0.4677</v>
      </c>
      <c r="DH22" s="2">
        <v>0.44251760000000001</v>
      </c>
      <c r="DI22" s="2">
        <v>0.67567650000000001</v>
      </c>
      <c r="DJ22" s="2">
        <v>0.2081664</v>
      </c>
      <c r="DK22" s="2">
        <v>0.2201196</v>
      </c>
      <c r="DL22" s="2">
        <v>0.19264719999999999</v>
      </c>
      <c r="DM22" s="2">
        <f t="shared" si="32"/>
        <v>0.20317695445887043</v>
      </c>
      <c r="DN22" s="2">
        <f t="shared" si="33"/>
        <v>0.22940772395278636</v>
      </c>
      <c r="DO22" s="2">
        <v>0.59840139999999997</v>
      </c>
      <c r="DP22" s="2">
        <v>0.53052820000000001</v>
      </c>
      <c r="DQ22" s="2">
        <v>0.28558499999999998</v>
      </c>
      <c r="DR22" s="2">
        <v>0.36706349999999999</v>
      </c>
      <c r="DS22" s="2">
        <v>0.40539500000000001</v>
      </c>
      <c r="DT22" s="2">
        <v>0.20018</v>
      </c>
      <c r="DU22" s="2">
        <v>4.9321900000000002E-2</v>
      </c>
      <c r="DV22" s="2">
        <v>0.2395147</v>
      </c>
      <c r="DW22" s="2">
        <v>0.35390759999999999</v>
      </c>
      <c r="DX22" s="2">
        <f t="shared" si="34"/>
        <v>0.4986610006193482</v>
      </c>
      <c r="DY22" s="2">
        <f t="shared" si="35"/>
        <v>0.16688349999999999</v>
      </c>
      <c r="DZ22" s="2">
        <f t="shared" si="36"/>
        <v>0.17544254877873131</v>
      </c>
      <c r="EA22" s="2">
        <f t="shared" si="37"/>
        <v>0.13071715813213408</v>
      </c>
      <c r="EB22" s="2">
        <v>0.62606360000000005</v>
      </c>
      <c r="EC22" s="2">
        <v>0.54407729999999999</v>
      </c>
      <c r="ED22" s="2">
        <v>0.28694999999999998</v>
      </c>
      <c r="EE22" s="2">
        <v>0.31485000000000002</v>
      </c>
      <c r="EF22" s="2">
        <v>0.47193639999999998</v>
      </c>
      <c r="EG22" s="2">
        <v>0.21498639999999999</v>
      </c>
      <c r="EH22" s="2">
        <v>0.1990152</v>
      </c>
      <c r="EI22" s="2">
        <v>0.3292677</v>
      </c>
      <c r="EJ22" s="2">
        <v>0.36964609999999998</v>
      </c>
      <c r="EK22" s="2">
        <f t="shared" si="38"/>
        <v>0.48876666072171687</v>
      </c>
      <c r="EL22" s="2">
        <f t="shared" si="39"/>
        <v>9.9863600000000025E-2</v>
      </c>
      <c r="EM22" s="2">
        <f t="shared" si="40"/>
        <v>0.25302380046379225</v>
      </c>
      <c r="EN22" s="2">
        <f t="shared" si="41"/>
        <v>7.1378873423109584E-2</v>
      </c>
      <c r="EO22" s="2">
        <v>0.48519519999999999</v>
      </c>
      <c r="EP22" s="2">
        <v>0.43789519999999998</v>
      </c>
      <c r="EQ22" s="2">
        <v>0.1342429</v>
      </c>
      <c r="ER22" s="2">
        <v>0.16499520000000001</v>
      </c>
      <c r="ES22" s="2">
        <v>0.28187139999999999</v>
      </c>
      <c r="ET22" s="2">
        <v>0.1144429</v>
      </c>
      <c r="EU22" s="2">
        <v>0.260851</v>
      </c>
      <c r="EV22" s="2">
        <v>0.49090040000000001</v>
      </c>
      <c r="EW22" s="2">
        <v>0.56580540000000001</v>
      </c>
      <c r="EX22" s="2">
        <f t="shared" si="42"/>
        <v>0.61829343398960146</v>
      </c>
      <c r="EY22" s="2">
        <f t="shared" si="43"/>
        <v>5.0552300000000008E-2</v>
      </c>
      <c r="EZ22" s="2">
        <f t="shared" si="44"/>
        <v>0.37116108726669483</v>
      </c>
      <c r="FA22" s="2">
        <f t="shared" si="45"/>
        <v>0.19186924777248365</v>
      </c>
      <c r="FB22" s="2">
        <v>0.47781180000000001</v>
      </c>
      <c r="FC22" s="2">
        <v>0.41562349999999998</v>
      </c>
      <c r="FD22" s="2">
        <v>0.1108529</v>
      </c>
      <c r="FE22" s="2">
        <v>0.14862349999999999</v>
      </c>
      <c r="FF22" s="2">
        <v>0.26732939999999999</v>
      </c>
      <c r="FG22" s="2">
        <v>0.1060294</v>
      </c>
      <c r="FH22" s="2">
        <v>0.28463250000000001</v>
      </c>
      <c r="FI22" s="2">
        <v>0.52444880000000005</v>
      </c>
      <c r="FJ22" s="2">
        <v>0.62261420000000001</v>
      </c>
      <c r="FK22" s="2">
        <f t="shared" si="46"/>
        <v>0.63678685231532139</v>
      </c>
      <c r="FL22" s="2">
        <f t="shared" si="47"/>
        <v>4.2594099999999996E-2</v>
      </c>
      <c r="FM22" s="2">
        <f t="shared" si="48"/>
        <v>0.37632241387572629</v>
      </c>
      <c r="FN22" s="2">
        <f t="shared" si="49"/>
        <v>0.188038889798571</v>
      </c>
      <c r="FO22" s="2">
        <v>0.42636669999999999</v>
      </c>
      <c r="FP22" s="2">
        <v>0.35479050000000001</v>
      </c>
      <c r="FQ22" s="2">
        <v>9.2547599999999994E-2</v>
      </c>
      <c r="FR22" s="2">
        <v>0.1249619</v>
      </c>
      <c r="FS22" s="2">
        <v>0.2424143</v>
      </c>
      <c r="FT22" s="2">
        <v>8.1252400000000002E-2</v>
      </c>
      <c r="FU22" s="2">
        <v>0.31872</v>
      </c>
      <c r="FV22" s="2">
        <v>0.54416390000000003</v>
      </c>
      <c r="FW22" s="2">
        <v>0.64159949999999999</v>
      </c>
      <c r="FX22" s="2">
        <f t="shared" si="50"/>
        <v>0.6798686259047384</v>
      </c>
      <c r="FY22" s="2">
        <f t="shared" si="51"/>
        <v>4.3709499999999998E-2</v>
      </c>
      <c r="FZ22" s="2">
        <f t="shared" si="52"/>
        <v>0.35186736975586896</v>
      </c>
      <c r="GA22" s="2">
        <f t="shared" si="53"/>
        <v>0.15363066220636293</v>
      </c>
      <c r="GB22" s="2">
        <v>0.42637730000000001</v>
      </c>
      <c r="GC22" s="2">
        <v>0.36834090000000003</v>
      </c>
      <c r="GD22" s="2">
        <v>9.9231799999999995E-2</v>
      </c>
      <c r="GE22" s="2">
        <v>0.1173864</v>
      </c>
      <c r="GF22" s="2">
        <v>0.23818639999999999</v>
      </c>
      <c r="GG22" s="2">
        <v>8.7136400000000003E-2</v>
      </c>
      <c r="GH22" s="2">
        <v>0.33902470000000001</v>
      </c>
      <c r="GI22" s="2">
        <v>0.56595879999999998</v>
      </c>
      <c r="GJ22" s="2">
        <v>0.62060649999999995</v>
      </c>
      <c r="GK22" s="2">
        <f t="shared" si="54"/>
        <v>0.66062677587764451</v>
      </c>
      <c r="GL22" s="2">
        <f t="shared" si="55"/>
        <v>3.0249999999999999E-2</v>
      </c>
      <c r="GM22" s="2">
        <f t="shared" si="56"/>
        <v>0.38188224065621401</v>
      </c>
      <c r="GN22" s="2">
        <f t="shared" si="57"/>
        <v>0.17643645122899368</v>
      </c>
      <c r="GO22" s="2">
        <v>0.50696359999999996</v>
      </c>
      <c r="GP22" s="2">
        <v>0.44901360000000001</v>
      </c>
      <c r="GQ22" s="2">
        <v>7.39818E-2</v>
      </c>
      <c r="GR22" s="2">
        <v>0.1191909</v>
      </c>
      <c r="GS22" s="2">
        <v>0.25395450000000003</v>
      </c>
      <c r="GT22" s="2">
        <v>8.0809099999999995E-2</v>
      </c>
      <c r="GU22" s="2">
        <v>0.36020580000000002</v>
      </c>
      <c r="GV22" s="2">
        <v>0.61765550000000002</v>
      </c>
      <c r="GW22" s="2">
        <v>0.74387190000000003</v>
      </c>
      <c r="GX22" s="2">
        <f t="shared" si="58"/>
        <v>0.72503282306238459</v>
      </c>
      <c r="GY22" s="2">
        <f t="shared" si="59"/>
        <v>3.8381800000000008E-2</v>
      </c>
      <c r="GZ22" s="2">
        <f t="shared" si="60"/>
        <v>0.46314544640094668</v>
      </c>
      <c r="HA22" s="2">
        <f t="shared" si="61"/>
        <v>0.24322228494670806</v>
      </c>
      <c r="HB22" s="2">
        <v>0.5806133</v>
      </c>
      <c r="HC22" s="2">
        <v>0.49146000000000001</v>
      </c>
      <c r="HD22" s="2">
        <v>6.5753300000000001E-2</v>
      </c>
      <c r="HE22" s="2">
        <v>0.10325330000000001</v>
      </c>
      <c r="HF22" s="2">
        <v>0.27538000000000001</v>
      </c>
      <c r="HG22" s="2">
        <v>7.4646699999999996E-2</v>
      </c>
      <c r="HH22" s="2">
        <v>0.45380490000000001</v>
      </c>
      <c r="HI22" s="2">
        <v>0.6963937</v>
      </c>
      <c r="HJ22" s="2">
        <v>0.79534079999999996</v>
      </c>
      <c r="HK22" s="2">
        <f t="shared" si="62"/>
        <v>0.77216158471446461</v>
      </c>
      <c r="HL22" s="2">
        <f t="shared" si="63"/>
        <v>2.860660000000001E-2</v>
      </c>
      <c r="HM22" s="2">
        <f t="shared" si="64"/>
        <v>0.53192927317134087</v>
      </c>
      <c r="HN22" s="2">
        <f t="shared" si="65"/>
        <v>0.25584919958321495</v>
      </c>
      <c r="HO22" s="2">
        <v>0.62358179999999996</v>
      </c>
      <c r="HP22" s="2">
        <v>0.52013180000000003</v>
      </c>
      <c r="HQ22" s="2">
        <v>5.1950000000000003E-2</v>
      </c>
      <c r="HR22" s="2">
        <v>9.6118200000000001E-2</v>
      </c>
      <c r="HS22" s="2">
        <v>0.25641819999999999</v>
      </c>
      <c r="HT22" s="2">
        <v>7.4490899999999999E-2</v>
      </c>
      <c r="HU22" s="2">
        <v>0.4544183</v>
      </c>
      <c r="HV22" s="2">
        <v>0.73188120000000001</v>
      </c>
      <c r="HW22" s="2">
        <v>0.84571050000000003</v>
      </c>
      <c r="HX22" s="2">
        <f t="shared" si="66"/>
        <v>0.7865812543593238</v>
      </c>
      <c r="HY22" s="2">
        <f t="shared" si="67"/>
        <v>2.1627300000000002E-2</v>
      </c>
      <c r="HZ22" s="2">
        <f t="shared" si="68"/>
        <v>0.56978311310190377</v>
      </c>
      <c r="IA22" s="2">
        <f t="shared" si="69"/>
        <v>0.30987458383925426</v>
      </c>
      <c r="IB22" s="2">
        <v>0.57042780000000004</v>
      </c>
      <c r="IC22" s="2">
        <v>0.48730560000000001</v>
      </c>
      <c r="ID22" s="2">
        <v>3.9416699999999999E-2</v>
      </c>
      <c r="IE22" s="2">
        <v>8.3605600000000002E-2</v>
      </c>
      <c r="IF22" s="2">
        <v>0.23290559999999999</v>
      </c>
      <c r="IG22" s="2">
        <v>5.6933299999999999E-2</v>
      </c>
      <c r="IH22" s="2">
        <v>0.47116180000000002</v>
      </c>
      <c r="II22" s="2">
        <v>0.74383440000000001</v>
      </c>
      <c r="IJ22" s="2">
        <v>0.87043630000000005</v>
      </c>
      <c r="IK22" s="2">
        <f t="shared" si="70"/>
        <v>0.81849910681424154</v>
      </c>
      <c r="IL22" s="2">
        <f t="shared" si="71"/>
        <v>2.6672300000000003E-2</v>
      </c>
      <c r="IM22" s="2">
        <f t="shared" si="72"/>
        <v>0.56545304596683643</v>
      </c>
      <c r="IN22" s="2">
        <f t="shared" si="73"/>
        <v>0.31273274659337663</v>
      </c>
      <c r="IO22" s="2">
        <v>0.4635087</v>
      </c>
      <c r="IP22" s="2">
        <v>0.38541740000000002</v>
      </c>
      <c r="IQ22" s="2">
        <v>3.70522E-2</v>
      </c>
      <c r="IR22" s="2">
        <v>6.1704299999999997E-2</v>
      </c>
      <c r="IS22" s="2">
        <v>0.2029783</v>
      </c>
      <c r="IT22" s="2">
        <v>6.0743499999999999E-2</v>
      </c>
      <c r="IU22" s="2">
        <v>0.53037179999999995</v>
      </c>
      <c r="IV22" s="2">
        <v>0.75843369999999999</v>
      </c>
    </row>
    <row r="23" spans="1:256" x14ac:dyDescent="0.2">
      <c r="A23" s="2">
        <v>22</v>
      </c>
      <c r="B23" s="2">
        <v>6</v>
      </c>
      <c r="C23" s="2" t="s">
        <v>260</v>
      </c>
      <c r="D23" s="2">
        <v>5</v>
      </c>
      <c r="E23" s="2">
        <v>1</v>
      </c>
      <c r="F23" s="2">
        <v>-9999</v>
      </c>
      <c r="G23" s="2">
        <v>-9999</v>
      </c>
      <c r="H23" s="2">
        <v>408151.5</v>
      </c>
      <c r="I23" s="2">
        <v>3660275.38</v>
      </c>
      <c r="J23" s="2">
        <v>74.099999999999994</v>
      </c>
      <c r="K23" s="2">
        <f t="shared" si="5"/>
        <v>37.049999999999997</v>
      </c>
      <c r="L23" s="2">
        <f t="shared" ref="L23:L73" si="76">J23/2</f>
        <v>37.049999999999997</v>
      </c>
      <c r="M23" s="2">
        <v>59.12</v>
      </c>
      <c r="N23" s="2">
        <v>17.439999999999998</v>
      </c>
      <c r="O23" s="2">
        <v>23.439999999999998</v>
      </c>
      <c r="P23" s="2">
        <v>77.84</v>
      </c>
      <c r="Q23" s="2">
        <v>12</v>
      </c>
      <c r="R23" s="2">
        <v>10.16</v>
      </c>
      <c r="S23" s="2">
        <v>75.84</v>
      </c>
      <c r="T23" s="2">
        <v>12</v>
      </c>
      <c r="U23" s="2">
        <v>12.16</v>
      </c>
      <c r="V23" s="2">
        <v>-9999</v>
      </c>
      <c r="W23" s="2">
        <v>-9999</v>
      </c>
      <c r="X23" s="2">
        <v>-9999</v>
      </c>
      <c r="Y23" s="2">
        <v>-9999</v>
      </c>
      <c r="Z23" s="2">
        <v>-9999</v>
      </c>
      <c r="AA23" s="2">
        <v>-9999</v>
      </c>
      <c r="AB23" s="2">
        <v>-9999</v>
      </c>
      <c r="AC23" s="2">
        <v>-9999</v>
      </c>
      <c r="AD23" s="2">
        <v>-9999</v>
      </c>
      <c r="AE23" s="2">
        <v>-9999</v>
      </c>
      <c r="AF23" s="2">
        <v>-9999</v>
      </c>
      <c r="AG23" s="2">
        <v>-9999</v>
      </c>
      <c r="AH23" s="2">
        <v>-9999</v>
      </c>
      <c r="AI23" s="2">
        <v>-9999</v>
      </c>
      <c r="AJ23" s="2">
        <v>4.7131584114160852E-2</v>
      </c>
      <c r="AK23" s="2">
        <v>0.59002792040525776</v>
      </c>
      <c r="AL23" s="2">
        <v>2.9269563999999999</v>
      </c>
      <c r="AM23" s="2">
        <v>2.8403116000000002</v>
      </c>
      <c r="AN23" s="2">
        <v>0.29284228000000001</v>
      </c>
      <c r="AO23" s="2">
        <v>0.27641048000000001</v>
      </c>
      <c r="AP23" s="2">
        <v>5.869524000000001E-2</v>
      </c>
      <c r="AQ23" s="2">
        <v>0.29125512000000009</v>
      </c>
      <c r="AR23" s="2">
        <v>0.28538772000000001</v>
      </c>
      <c r="AS23" s="2">
        <f t="shared" si="6"/>
        <v>12.705905119999999</v>
      </c>
      <c r="AT23" s="2">
        <f t="shared" si="0"/>
        <v>13.811547039999999</v>
      </c>
      <c r="AU23" s="2">
        <f t="shared" si="7"/>
        <v>14.046327999999999</v>
      </c>
      <c r="AV23" s="2">
        <f t="shared" si="8"/>
        <v>0.23478096000000004</v>
      </c>
      <c r="AW23" s="2">
        <f t="shared" si="9"/>
        <v>1.1650204800000004</v>
      </c>
      <c r="AX23" s="2">
        <f t="shared" si="10"/>
        <v>1.14155088</v>
      </c>
      <c r="AY23" s="2">
        <v>11</v>
      </c>
      <c r="AZ23" s="2">
        <v>106.4</v>
      </c>
      <c r="BA23" s="2">
        <v>73.5</v>
      </c>
      <c r="BB23" s="2">
        <f t="shared" si="11"/>
        <v>1043.1372549019609</v>
      </c>
      <c r="BC23" s="2">
        <f t="shared" si="12"/>
        <v>720.58823529411768</v>
      </c>
      <c r="BD23" s="2">
        <f t="shared" si="13"/>
        <v>1763.7254901960787</v>
      </c>
      <c r="BE23" s="2">
        <v>3.5845228702895686</v>
      </c>
      <c r="BF23" s="2">
        <f t="shared" si="1"/>
        <v>37.39149347047158</v>
      </c>
      <c r="BG23" s="2">
        <v>1.4055838369893339</v>
      </c>
      <c r="BH23" s="2">
        <f t="shared" si="14"/>
        <v>10.128471766540789</v>
      </c>
      <c r="BI23" s="2">
        <f t="shared" si="2"/>
        <v>47.519965237012372</v>
      </c>
      <c r="BJ23" s="2">
        <v>15</v>
      </c>
      <c r="BK23" s="2">
        <v>232.5</v>
      </c>
      <c r="BL23" s="2">
        <v>270.39999999999998</v>
      </c>
      <c r="BM23" s="2">
        <v>57</v>
      </c>
      <c r="BN23" s="2">
        <v>169.5</v>
      </c>
      <c r="BO23" s="2">
        <v>170.3</v>
      </c>
      <c r="BP23" s="2">
        <v>109.9</v>
      </c>
      <c r="BQ23" s="2">
        <f t="shared" si="15"/>
        <v>60.400000000000006</v>
      </c>
      <c r="BR23" s="2">
        <f t="shared" si="74"/>
        <v>592.15686274509801</v>
      </c>
      <c r="BS23" s="2">
        <f t="shared" si="16"/>
        <v>2279.4117647058824</v>
      </c>
      <c r="BT23" s="2">
        <f t="shared" si="17"/>
        <v>2650.9803921568628</v>
      </c>
      <c r="BU23" s="2">
        <f t="shared" si="18"/>
        <v>1661.7647058823529</v>
      </c>
      <c r="BV23" s="2">
        <f t="shared" si="19"/>
        <v>1669.6078431372548</v>
      </c>
      <c r="BW23" s="2">
        <f t="shared" si="20"/>
        <v>8261.7647058823532</v>
      </c>
      <c r="BX23" s="2">
        <f t="shared" si="21"/>
        <v>1077.4509803921569</v>
      </c>
      <c r="BY23" s="2">
        <v>3.2703048911776138</v>
      </c>
      <c r="BZ23" s="2">
        <f t="shared" si="22"/>
        <v>74.543714431254443</v>
      </c>
      <c r="CA23" s="2">
        <v>0.84272369450000006</v>
      </c>
      <c r="CB23" s="2">
        <f t="shared" si="23"/>
        <v>22.340439901254907</v>
      </c>
      <c r="CC23" s="2">
        <v>2.1115825500084617</v>
      </c>
      <c r="CD23" s="2">
        <f t="shared" si="24"/>
        <v>35.089533551611204</v>
      </c>
      <c r="CE23" s="2">
        <v>3.4225673346558221</v>
      </c>
      <c r="CF23" s="2">
        <f t="shared" si="25"/>
        <v>36.876485301830868</v>
      </c>
      <c r="CG23" s="2">
        <f t="shared" si="26"/>
        <v>168.85017318595141</v>
      </c>
      <c r="CH23" s="2">
        <f t="shared" si="27"/>
        <v>150.7590832017423</v>
      </c>
      <c r="CI23" s="2">
        <f t="shared" si="28"/>
        <v>8261.7647058823532</v>
      </c>
      <c r="CJ23" s="2">
        <v>6.4</v>
      </c>
      <c r="CK23" s="2">
        <f t="shared" si="29"/>
        <v>6400</v>
      </c>
      <c r="CL23" s="2">
        <f t="shared" si="30"/>
        <v>4617.0050677354184</v>
      </c>
      <c r="CM23" s="2">
        <v>2.29</v>
      </c>
      <c r="CN23" s="2">
        <v>35.78125</v>
      </c>
      <c r="CO23" s="2">
        <f t="shared" si="3"/>
        <v>1652.0221257990793</v>
      </c>
      <c r="CP23" s="2">
        <v>3.39</v>
      </c>
      <c r="CQ23" s="2">
        <v>52.96875</v>
      </c>
      <c r="CR23" s="2">
        <f t="shared" si="4"/>
        <v>2445.5698718161043</v>
      </c>
      <c r="CS23" s="2">
        <v>-9999</v>
      </c>
      <c r="CT23" s="2">
        <f t="shared" si="31"/>
        <v>-244532.53148289226</v>
      </c>
      <c r="CU23" s="2">
        <v>74</v>
      </c>
      <c r="CV23" s="2">
        <v>83</v>
      </c>
      <c r="CW23" s="2">
        <v>-9999</v>
      </c>
      <c r="CX23" s="2">
        <v>-9999</v>
      </c>
      <c r="CY23" s="2">
        <v>96</v>
      </c>
      <c r="CZ23" s="2">
        <v>107</v>
      </c>
      <c r="DA23" s="2">
        <v>36.049999999999997</v>
      </c>
      <c r="DB23" s="2">
        <v>35.659999999999997</v>
      </c>
      <c r="DC23" s="2">
        <v>37.909999999999997</v>
      </c>
      <c r="DD23" s="2">
        <v>0.41010000000000002</v>
      </c>
      <c r="DE23" s="2">
        <v>0.68773530000000005</v>
      </c>
      <c r="DF23" s="2">
        <v>0.61983529999999998</v>
      </c>
      <c r="DG23" s="2">
        <v>0.44295289999999998</v>
      </c>
      <c r="DH23" s="2">
        <v>0.44021179999999999</v>
      </c>
      <c r="DI23" s="2">
        <v>0.64595880000000006</v>
      </c>
      <c r="DJ23" s="2">
        <v>0.18902749999999999</v>
      </c>
      <c r="DK23" s="2">
        <v>0.21947320000000001</v>
      </c>
      <c r="DL23" s="2">
        <v>0.21630170000000001</v>
      </c>
      <c r="DM23" s="2">
        <f t="shared" si="32"/>
        <v>0.22516481078356984</v>
      </c>
      <c r="DN23" s="2">
        <f t="shared" si="33"/>
        <v>0.22806960373589538</v>
      </c>
      <c r="DO23" s="2">
        <v>0.59081570000000005</v>
      </c>
      <c r="DP23" s="2">
        <v>0.523447</v>
      </c>
      <c r="DQ23" s="2">
        <v>0.27851500000000001</v>
      </c>
      <c r="DR23" s="2">
        <v>0.36399910000000002</v>
      </c>
      <c r="DS23" s="2">
        <v>0.39745999999999998</v>
      </c>
      <c r="DT23" s="2">
        <v>0.19031999999999999</v>
      </c>
      <c r="DU23" s="2">
        <v>4.3630799999999997E-2</v>
      </c>
      <c r="DV23" s="2">
        <v>0.2374676</v>
      </c>
      <c r="DW23" s="2">
        <v>0.3595276</v>
      </c>
      <c r="DX23" s="2">
        <f t="shared" si="34"/>
        <v>0.51270950745177823</v>
      </c>
      <c r="DY23" s="2">
        <f t="shared" si="35"/>
        <v>0.17367910000000003</v>
      </c>
      <c r="DZ23" s="2">
        <f t="shared" si="36"/>
        <v>0.17238280463651884</v>
      </c>
      <c r="EA23" s="2">
        <f t="shared" si="37"/>
        <v>0.13299990780536661</v>
      </c>
      <c r="EB23" s="2">
        <v>0.6356522</v>
      </c>
      <c r="EC23" s="2">
        <v>0.56053909999999996</v>
      </c>
      <c r="ED23" s="2">
        <v>0.26738699999999999</v>
      </c>
      <c r="EE23" s="2">
        <v>0.28904780000000002</v>
      </c>
      <c r="EF23" s="2">
        <v>0.46220869999999997</v>
      </c>
      <c r="EG23" s="2">
        <v>0.20463909999999999</v>
      </c>
      <c r="EH23" s="2">
        <v>0.22892309999999999</v>
      </c>
      <c r="EI23" s="2">
        <v>0.3733493</v>
      </c>
      <c r="EJ23" s="2">
        <v>0.40638010000000002</v>
      </c>
      <c r="EK23" s="2">
        <f t="shared" si="38"/>
        <v>0.51293295551197549</v>
      </c>
      <c r="EL23" s="2">
        <f t="shared" si="39"/>
        <v>8.4408700000000031E-2</v>
      </c>
      <c r="EM23" s="2">
        <f t="shared" si="40"/>
        <v>0.30174933529660064</v>
      </c>
      <c r="EN23" s="2">
        <f t="shared" si="41"/>
        <v>9.686147633902345E-2</v>
      </c>
      <c r="EO23" s="2">
        <v>0.4999364</v>
      </c>
      <c r="EP23" s="2">
        <v>0.44695449999999998</v>
      </c>
      <c r="EQ23" s="2">
        <v>0.13771359999999999</v>
      </c>
      <c r="ER23" s="2">
        <v>0.17396819999999999</v>
      </c>
      <c r="ES23" s="2">
        <v>0.28616360000000002</v>
      </c>
      <c r="ET23" s="2">
        <v>0.1157682</v>
      </c>
      <c r="EU23" s="2">
        <v>0.24243790000000001</v>
      </c>
      <c r="EV23" s="2">
        <v>0.48075210000000002</v>
      </c>
      <c r="EW23" s="2">
        <v>0.56575010000000003</v>
      </c>
      <c r="EX23" s="2">
        <f t="shared" si="42"/>
        <v>0.62394888717738994</v>
      </c>
      <c r="EY23" s="2">
        <f t="shared" si="43"/>
        <v>5.8199999999999988E-2</v>
      </c>
      <c r="EZ23" s="2">
        <f t="shared" si="44"/>
        <v>0.36530569859991241</v>
      </c>
      <c r="FA23" s="2">
        <f t="shared" si="45"/>
        <v>0.1955906332086115</v>
      </c>
      <c r="FB23" s="2">
        <v>0.43822939999999999</v>
      </c>
      <c r="FC23" s="2">
        <v>0.38483529999999999</v>
      </c>
      <c r="FD23" s="2">
        <v>0.11360000000000001</v>
      </c>
      <c r="FE23" s="2">
        <v>0.14406469999999999</v>
      </c>
      <c r="FF23" s="2">
        <v>0.2583588</v>
      </c>
      <c r="FG23" s="2">
        <v>0.1023294</v>
      </c>
      <c r="FH23" s="2">
        <v>0.2839235</v>
      </c>
      <c r="FI23" s="2">
        <v>0.50419550000000002</v>
      </c>
      <c r="FJ23" s="2">
        <v>0.58728829999999999</v>
      </c>
      <c r="FK23" s="2">
        <f t="shared" si="46"/>
        <v>0.62139400931036548</v>
      </c>
      <c r="FL23" s="2">
        <f t="shared" si="47"/>
        <v>4.1735299999999989E-2</v>
      </c>
      <c r="FM23" s="2">
        <f t="shared" si="48"/>
        <v>0.351011662941005</v>
      </c>
      <c r="FN23" s="2">
        <f t="shared" si="49"/>
        <v>0.16595147753124334</v>
      </c>
      <c r="FO23" s="2">
        <v>0.41694209999999998</v>
      </c>
      <c r="FP23" s="2">
        <v>0.3465316</v>
      </c>
      <c r="FQ23" s="2">
        <v>9.0642100000000003E-2</v>
      </c>
      <c r="FR23" s="2">
        <v>0.12201049999999999</v>
      </c>
      <c r="FS23" s="2">
        <v>0.24114740000000001</v>
      </c>
      <c r="FT23" s="2">
        <v>8.3284200000000003E-2</v>
      </c>
      <c r="FU23" s="2">
        <v>0.327681</v>
      </c>
      <c r="FV23" s="2">
        <v>0.54693190000000003</v>
      </c>
      <c r="FW23" s="2">
        <v>0.64271219999999996</v>
      </c>
      <c r="FX23" s="2">
        <f t="shared" si="50"/>
        <v>0.66701390950455808</v>
      </c>
      <c r="FY23" s="2">
        <f t="shared" si="51"/>
        <v>3.8726299999999991E-2</v>
      </c>
      <c r="FZ23" s="2">
        <f t="shared" si="52"/>
        <v>0.34772019719122171</v>
      </c>
      <c r="GA23" s="2">
        <f t="shared" si="53"/>
        <v>0.14533359566563295</v>
      </c>
      <c r="GB23" s="2">
        <v>0.42409049999999998</v>
      </c>
      <c r="GC23" s="2">
        <v>0.37067620000000001</v>
      </c>
      <c r="GD23" s="2">
        <v>9.6704799999999994E-2</v>
      </c>
      <c r="GE23" s="2">
        <v>0.11599520000000001</v>
      </c>
      <c r="GF23" s="2">
        <v>0.2478476</v>
      </c>
      <c r="GG23" s="2">
        <v>8.5257100000000002E-2</v>
      </c>
      <c r="GH23" s="2">
        <v>0.3620157</v>
      </c>
      <c r="GI23" s="2">
        <v>0.56994440000000002</v>
      </c>
      <c r="GJ23" s="2">
        <v>0.62821910000000003</v>
      </c>
      <c r="GK23" s="2">
        <f t="shared" si="54"/>
        <v>0.66523018857848737</v>
      </c>
      <c r="GL23" s="2">
        <f t="shared" si="55"/>
        <v>3.0738100000000004E-2</v>
      </c>
      <c r="GM23" s="2">
        <f t="shared" si="56"/>
        <v>0.38718209527508346</v>
      </c>
      <c r="GN23" s="2">
        <f t="shared" si="57"/>
        <v>0.16471969572752948</v>
      </c>
      <c r="GO23" s="2">
        <v>0.51371900000000004</v>
      </c>
      <c r="GP23" s="2">
        <v>0.45738570000000001</v>
      </c>
      <c r="GQ23" s="2">
        <v>7.2928599999999996E-2</v>
      </c>
      <c r="GR23" s="2">
        <v>0.1173333</v>
      </c>
      <c r="GS23" s="2">
        <v>0.26187139999999998</v>
      </c>
      <c r="GT23" s="2">
        <v>8.2485699999999995E-2</v>
      </c>
      <c r="GU23" s="2">
        <v>0.38091789999999998</v>
      </c>
      <c r="GV23" s="2">
        <v>0.62751020000000002</v>
      </c>
      <c r="GW23" s="2">
        <v>0.75079370000000001</v>
      </c>
      <c r="GX23" s="2">
        <f t="shared" si="58"/>
        <v>0.72329738427087209</v>
      </c>
      <c r="GY23" s="2">
        <f t="shared" si="59"/>
        <v>3.4847600000000006E-2</v>
      </c>
      <c r="GZ23" s="2">
        <f t="shared" si="60"/>
        <v>0.47461578328846898</v>
      </c>
      <c r="HA23" s="2">
        <f t="shared" si="61"/>
        <v>0.24053290319162385</v>
      </c>
      <c r="HB23" s="2">
        <v>0.64269379999999998</v>
      </c>
      <c r="HC23" s="2">
        <v>0.54669999999999996</v>
      </c>
      <c r="HD23" s="2">
        <v>6.1687499999999999E-2</v>
      </c>
      <c r="HE23" s="2">
        <v>0.1055</v>
      </c>
      <c r="HF23" s="2">
        <v>0.30777500000000002</v>
      </c>
      <c r="HG23" s="2">
        <v>8.1525E-2</v>
      </c>
      <c r="HH23" s="2">
        <v>0.48873670000000002</v>
      </c>
      <c r="HI23" s="2">
        <v>0.71770520000000004</v>
      </c>
      <c r="HJ23" s="2">
        <v>0.82478560000000001</v>
      </c>
      <c r="HK23" s="2">
        <f t="shared" si="62"/>
        <v>0.77486085696753537</v>
      </c>
      <c r="HL23" s="2">
        <f t="shared" si="63"/>
        <v>2.3974999999999996E-2</v>
      </c>
      <c r="HM23" s="2">
        <f t="shared" si="64"/>
        <v>0.57437944801249774</v>
      </c>
      <c r="HN23" s="2">
        <f t="shared" si="65"/>
        <v>0.26459513833773229</v>
      </c>
      <c r="HO23" s="2">
        <v>0.66141899999999998</v>
      </c>
      <c r="HP23" s="2">
        <v>0.56888099999999997</v>
      </c>
      <c r="HQ23" s="2">
        <v>4.9190499999999998E-2</v>
      </c>
      <c r="HR23" s="2">
        <v>9.7799999999999998E-2</v>
      </c>
      <c r="HS23" s="2">
        <v>0.27924759999999998</v>
      </c>
      <c r="HT23" s="2">
        <v>7.7785699999999999E-2</v>
      </c>
      <c r="HU23" s="2">
        <v>0.48029480000000002</v>
      </c>
      <c r="HV23" s="2">
        <v>0.74166929999999998</v>
      </c>
      <c r="HW23" s="2">
        <v>0.86107560000000005</v>
      </c>
      <c r="HX23" s="2">
        <f t="shared" si="66"/>
        <v>0.78954219311646701</v>
      </c>
      <c r="HY23" s="2">
        <f t="shared" si="67"/>
        <v>2.0014299999999999E-2</v>
      </c>
      <c r="HZ23" s="2">
        <f t="shared" si="68"/>
        <v>0.60566813036296974</v>
      </c>
      <c r="IA23" s="2">
        <f t="shared" si="69"/>
        <v>0.32226161510111129</v>
      </c>
      <c r="IB23" s="2">
        <v>0.63933329999999999</v>
      </c>
      <c r="IC23" s="2">
        <v>0.55374999999999996</v>
      </c>
      <c r="ID23" s="2">
        <v>3.8883300000000003E-2</v>
      </c>
      <c r="IE23" s="2">
        <v>8.8211100000000001E-2</v>
      </c>
      <c r="IF23" s="2">
        <v>0.26143329999999998</v>
      </c>
      <c r="IG23" s="2">
        <v>6.5788899999999997E-2</v>
      </c>
      <c r="IH23" s="2">
        <v>0.49486839999999999</v>
      </c>
      <c r="II23" s="2">
        <v>0.75703200000000004</v>
      </c>
      <c r="IJ23" s="2">
        <v>0.8846619</v>
      </c>
      <c r="IK23" s="2">
        <f t="shared" si="70"/>
        <v>0.81339716718605648</v>
      </c>
      <c r="IL23" s="2">
        <f t="shared" si="71"/>
        <v>2.2422200000000003E-2</v>
      </c>
      <c r="IM23" s="2">
        <f t="shared" si="72"/>
        <v>0.61149924458897931</v>
      </c>
      <c r="IN23" s="2">
        <f t="shared" si="73"/>
        <v>0.33339463023899407</v>
      </c>
      <c r="IO23" s="2">
        <v>0.52020420000000001</v>
      </c>
      <c r="IP23" s="2">
        <v>0.43725000000000003</v>
      </c>
      <c r="IQ23" s="2">
        <v>3.4474999999999999E-2</v>
      </c>
      <c r="IR23" s="2">
        <v>6.3204200000000002E-2</v>
      </c>
      <c r="IS23" s="2">
        <v>0.2223667</v>
      </c>
      <c r="IT23" s="2">
        <v>6.3333299999999995E-2</v>
      </c>
      <c r="IU23" s="2">
        <v>0.5534405</v>
      </c>
      <c r="IV23" s="2">
        <v>0.7786187</v>
      </c>
    </row>
    <row r="24" spans="1:256" x14ac:dyDescent="0.2">
      <c r="A24" s="2">
        <v>23</v>
      </c>
      <c r="B24" s="2">
        <v>6</v>
      </c>
      <c r="C24" s="2" t="s">
        <v>260</v>
      </c>
      <c r="D24" s="2">
        <v>5</v>
      </c>
      <c r="E24" s="2">
        <v>1</v>
      </c>
      <c r="F24" s="2">
        <v>-9999</v>
      </c>
      <c r="G24" s="2">
        <v>-9999</v>
      </c>
      <c r="H24" s="2">
        <v>408110.5</v>
      </c>
      <c r="I24" s="2">
        <v>3660275.38</v>
      </c>
      <c r="J24" s="2">
        <v>74.099999999999994</v>
      </c>
      <c r="K24" s="2">
        <f t="shared" si="5"/>
        <v>37.049999999999997</v>
      </c>
      <c r="L24" s="2">
        <f t="shared" si="76"/>
        <v>37.049999999999997</v>
      </c>
      <c r="M24" s="2">
        <v>59.12</v>
      </c>
      <c r="N24" s="2">
        <v>13.439999999999998</v>
      </c>
      <c r="O24" s="2">
        <v>27.439999999999998</v>
      </c>
      <c r="P24" s="2">
        <v>57.84</v>
      </c>
      <c r="Q24" s="2">
        <v>18</v>
      </c>
      <c r="R24" s="2">
        <v>24.16</v>
      </c>
      <c r="S24" s="2">
        <v>55.84</v>
      </c>
      <c r="T24" s="2">
        <v>20</v>
      </c>
      <c r="U24" s="2">
        <v>24.16</v>
      </c>
      <c r="V24" s="2">
        <v>8.5</v>
      </c>
      <c r="W24" s="2">
        <v>0.42</v>
      </c>
      <c r="X24" s="2">
        <v>331</v>
      </c>
      <c r="Y24" s="2">
        <v>0.6</v>
      </c>
      <c r="Z24" s="2">
        <v>4689</v>
      </c>
      <c r="AA24" s="2">
        <v>284</v>
      </c>
      <c r="AB24" s="2">
        <v>266</v>
      </c>
      <c r="AC24" s="2">
        <v>27.8</v>
      </c>
      <c r="AD24" s="2">
        <v>0</v>
      </c>
      <c r="AE24" s="2">
        <v>3</v>
      </c>
      <c r="AF24" s="2">
        <v>84</v>
      </c>
      <c r="AG24" s="2">
        <v>9</v>
      </c>
      <c r="AH24" s="2">
        <v>4</v>
      </c>
      <c r="AI24" s="2">
        <v>35</v>
      </c>
      <c r="AJ24" s="2">
        <v>5.0979698090268984E-2</v>
      </c>
      <c r="AK24" s="2">
        <v>0.83679433895614885</v>
      </c>
      <c r="AL24" s="2">
        <v>1.7270412000000002</v>
      </c>
      <c r="AM24" s="2">
        <v>0.55533352000000002</v>
      </c>
      <c r="AN24" s="2">
        <v>0.147989484</v>
      </c>
      <c r="AO24" s="2">
        <v>0.15248003600000001</v>
      </c>
      <c r="AP24" s="2">
        <v>1.9175400000000058E-3</v>
      </c>
      <c r="AQ24" s="2">
        <v>0.18887634</v>
      </c>
      <c r="AR24" s="2">
        <v>1.2799830000000001</v>
      </c>
      <c r="AS24" s="2">
        <f t="shared" si="6"/>
        <v>5.156707376</v>
      </c>
      <c r="AT24" s="2">
        <f t="shared" si="0"/>
        <v>5.7666275200000001</v>
      </c>
      <c r="AU24" s="2">
        <f t="shared" si="7"/>
        <v>5.7742976800000001</v>
      </c>
      <c r="AV24" s="2">
        <f t="shared" si="8"/>
        <v>7.6701600000000231E-3</v>
      </c>
      <c r="AW24" s="2">
        <f t="shared" si="9"/>
        <v>0.75550536000000001</v>
      </c>
      <c r="AX24" s="2">
        <f t="shared" si="10"/>
        <v>5.1199320000000004</v>
      </c>
      <c r="AY24" s="2">
        <v>15</v>
      </c>
      <c r="AZ24" s="2">
        <v>124.8</v>
      </c>
      <c r="BA24" s="2">
        <v>87.6</v>
      </c>
      <c r="BB24" s="2">
        <f t="shared" si="11"/>
        <v>1223.5294117647059</v>
      </c>
      <c r="BC24" s="2">
        <f t="shared" si="12"/>
        <v>858.82352941176475</v>
      </c>
      <c r="BD24" s="2">
        <f t="shared" si="13"/>
        <v>2082.3529411764707</v>
      </c>
      <c r="BE24" s="2">
        <v>3.6620025641127434</v>
      </c>
      <c r="BF24" s="2">
        <f t="shared" si="1"/>
        <v>44.8056784314971</v>
      </c>
      <c r="BG24" s="2">
        <v>1.4246110813397128</v>
      </c>
      <c r="BH24" s="2">
        <f t="shared" si="14"/>
        <v>12.234895169152828</v>
      </c>
      <c r="BI24" s="2">
        <f t="shared" si="2"/>
        <v>57.040573600649928</v>
      </c>
      <c r="BJ24" s="2">
        <v>8</v>
      </c>
      <c r="BK24" s="2">
        <v>185.8</v>
      </c>
      <c r="BL24" s="2">
        <v>144.4</v>
      </c>
      <c r="BM24" s="2">
        <v>48</v>
      </c>
      <c r="BN24" s="2">
        <v>94.9</v>
      </c>
      <c r="BO24" s="2">
        <v>130.80000000000001</v>
      </c>
      <c r="BP24" s="2">
        <v>82.7</v>
      </c>
      <c r="BQ24" s="2">
        <f t="shared" si="15"/>
        <v>48.100000000000009</v>
      </c>
      <c r="BR24" s="2">
        <f t="shared" si="74"/>
        <v>471.56862745098044</v>
      </c>
      <c r="BS24" s="2">
        <f t="shared" si="16"/>
        <v>1821.5686274509803</v>
      </c>
      <c r="BT24" s="2">
        <f t="shared" si="17"/>
        <v>1415.686274509804</v>
      </c>
      <c r="BU24" s="2">
        <f t="shared" si="18"/>
        <v>930.39215686274508</v>
      </c>
      <c r="BV24" s="2">
        <f t="shared" si="19"/>
        <v>1282.3529411764705</v>
      </c>
      <c r="BW24" s="2">
        <f t="shared" si="20"/>
        <v>5449.9999999999991</v>
      </c>
      <c r="BX24" s="2">
        <f t="shared" si="21"/>
        <v>810.78431372549016</v>
      </c>
      <c r="BY24" s="2">
        <v>3.2224961564733912</v>
      </c>
      <c r="BZ24" s="2">
        <f t="shared" si="22"/>
        <v>58.699979007132939</v>
      </c>
      <c r="CA24" s="2">
        <v>0.91006509578829675</v>
      </c>
      <c r="CB24" s="2">
        <f t="shared" si="23"/>
        <v>12.883666650179418</v>
      </c>
      <c r="CC24" s="2">
        <v>2.1875779214841811</v>
      </c>
      <c r="CD24" s="2">
        <f t="shared" si="24"/>
        <v>20.353053406749879</v>
      </c>
      <c r="CE24" s="2">
        <v>3.4313875580099493</v>
      </c>
      <c r="CF24" s="2">
        <f t="shared" si="25"/>
        <v>27.82115206347282</v>
      </c>
      <c r="CG24" s="2">
        <f t="shared" si="26"/>
        <v>119.75785112753506</v>
      </c>
      <c r="CH24" s="2">
        <f t="shared" si="27"/>
        <v>106.92665279244201</v>
      </c>
      <c r="CI24" s="2">
        <f t="shared" si="28"/>
        <v>5450</v>
      </c>
      <c r="CJ24" s="2">
        <v>6.22</v>
      </c>
      <c r="CK24" s="2">
        <f t="shared" si="29"/>
        <v>6220</v>
      </c>
      <c r="CL24" s="2">
        <f t="shared" si="30"/>
        <v>4487.151800205359</v>
      </c>
      <c r="CM24" s="2">
        <v>2.41</v>
      </c>
      <c r="CN24" s="2">
        <v>38.745980707395503</v>
      </c>
      <c r="CO24" s="2">
        <f t="shared" si="3"/>
        <v>1738.5909708191184</v>
      </c>
      <c r="CP24" s="2">
        <v>3.52</v>
      </c>
      <c r="CQ24" s="2">
        <v>56.59163987138264</v>
      </c>
      <c r="CR24" s="2">
        <f t="shared" si="4"/>
        <v>2539.3527872544796</v>
      </c>
      <c r="CS24" s="2">
        <v>-9999</v>
      </c>
      <c r="CT24" s="2">
        <f t="shared" si="31"/>
        <v>-253909.88519757544</v>
      </c>
      <c r="CU24" s="2">
        <v>77</v>
      </c>
      <c r="CV24" s="2">
        <v>92</v>
      </c>
      <c r="CW24" s="2">
        <v>-9999</v>
      </c>
      <c r="CX24" s="2">
        <v>-9999</v>
      </c>
      <c r="CY24" s="2">
        <v>96</v>
      </c>
      <c r="CZ24" s="2">
        <v>106</v>
      </c>
      <c r="DA24" s="2">
        <v>34.409999999999997</v>
      </c>
      <c r="DB24" s="2">
        <v>33.89</v>
      </c>
      <c r="DC24" s="2">
        <v>36.44</v>
      </c>
      <c r="DD24" s="2">
        <v>0.40939999999999999</v>
      </c>
      <c r="DE24" s="2">
        <v>0.65750629999999999</v>
      </c>
      <c r="DF24" s="2">
        <v>0.58586879999999997</v>
      </c>
      <c r="DG24" s="2">
        <v>0.4988688</v>
      </c>
      <c r="DH24" s="2">
        <v>0.41533130000000001</v>
      </c>
      <c r="DI24" s="2">
        <v>0.73565000000000003</v>
      </c>
      <c r="DJ24" s="2">
        <v>0.2783467</v>
      </c>
      <c r="DK24" s="2">
        <v>0.2257701</v>
      </c>
      <c r="DL24" s="2">
        <v>0.13648189999999999</v>
      </c>
      <c r="DM24" s="2">
        <f t="shared" si="32"/>
        <v>0.1436608471112612</v>
      </c>
      <c r="DN24" s="2">
        <f t="shared" si="33"/>
        <v>0.23095995416182827</v>
      </c>
      <c r="DO24" s="2">
        <v>0.59097500000000003</v>
      </c>
      <c r="DP24" s="2">
        <v>0.52361570000000002</v>
      </c>
      <c r="DQ24" s="2">
        <v>0.28041359999999999</v>
      </c>
      <c r="DR24" s="2">
        <v>0.36412339999999999</v>
      </c>
      <c r="DS24" s="2">
        <v>0.39778180000000002</v>
      </c>
      <c r="DT24" s="2">
        <v>0.1910364</v>
      </c>
      <c r="DU24" s="2">
        <v>4.3929000000000003E-2</v>
      </c>
      <c r="DV24" s="2">
        <v>0.23745150000000001</v>
      </c>
      <c r="DW24" s="2">
        <v>0.35657470000000002</v>
      </c>
      <c r="DX24" s="2">
        <f t="shared" si="34"/>
        <v>0.51142297925580116</v>
      </c>
      <c r="DY24" s="2">
        <f t="shared" si="35"/>
        <v>0.17308699999999999</v>
      </c>
      <c r="DZ24" s="2">
        <f t="shared" si="36"/>
        <v>0.17239440035954889</v>
      </c>
      <c r="EA24" s="2">
        <f t="shared" si="37"/>
        <v>0.13279244546300384</v>
      </c>
      <c r="EB24" s="2">
        <v>0.70512379999999997</v>
      </c>
      <c r="EC24" s="2">
        <v>0.62731899999999996</v>
      </c>
      <c r="ED24" s="2">
        <v>0.25228099999999998</v>
      </c>
      <c r="EE24" s="2">
        <v>0.28977619999999998</v>
      </c>
      <c r="EF24" s="2">
        <v>0.48436669999999998</v>
      </c>
      <c r="EG24" s="2">
        <v>0.20688570000000001</v>
      </c>
      <c r="EH24" s="2">
        <v>0.2501003</v>
      </c>
      <c r="EI24" s="2">
        <v>0.416246</v>
      </c>
      <c r="EJ24" s="2">
        <v>0.47149780000000002</v>
      </c>
      <c r="EK24" s="2">
        <f t="shared" si="38"/>
        <v>0.54630801543185681</v>
      </c>
      <c r="EL24" s="2">
        <f t="shared" si="39"/>
        <v>8.2890499999999978E-2</v>
      </c>
      <c r="EM24" s="2">
        <f t="shared" si="40"/>
        <v>0.35729018064559109</v>
      </c>
      <c r="EN24" s="2">
        <f t="shared" si="41"/>
        <v>0.13304607095539778</v>
      </c>
      <c r="EO24" s="2">
        <v>0.59355599999999997</v>
      </c>
      <c r="EP24" s="2">
        <v>0.53380399999999995</v>
      </c>
      <c r="EQ24" s="2">
        <v>0.12564400000000001</v>
      </c>
      <c r="ER24" s="2">
        <v>0.172956</v>
      </c>
      <c r="ES24" s="2">
        <v>0.31026799999999999</v>
      </c>
      <c r="ET24" s="2">
        <v>0.117616</v>
      </c>
      <c r="EU24" s="2">
        <v>0.2822694</v>
      </c>
      <c r="EV24" s="2">
        <v>0.54545509999999997</v>
      </c>
      <c r="EW24" s="2">
        <v>0.64743799999999996</v>
      </c>
      <c r="EX24" s="2">
        <f t="shared" si="42"/>
        <v>0.66923332189681262</v>
      </c>
      <c r="EY24" s="2">
        <f t="shared" si="43"/>
        <v>5.534E-2</v>
      </c>
      <c r="EZ24" s="2">
        <f t="shared" si="44"/>
        <v>0.44853326262057069</v>
      </c>
      <c r="FA24" s="2">
        <f t="shared" si="45"/>
        <v>0.24946877845829685</v>
      </c>
      <c r="FB24" s="2">
        <v>0.55482350000000002</v>
      </c>
      <c r="FC24" s="2">
        <v>0.49215880000000001</v>
      </c>
      <c r="FD24" s="2">
        <v>0.1072765</v>
      </c>
      <c r="FE24" s="2">
        <v>0.15396470000000001</v>
      </c>
      <c r="FF24" s="2">
        <v>0.31230000000000002</v>
      </c>
      <c r="FG24" s="2">
        <v>0.11462940000000001</v>
      </c>
      <c r="FH24" s="2">
        <v>0.33850930000000001</v>
      </c>
      <c r="FI24" s="2">
        <v>0.56430219999999998</v>
      </c>
      <c r="FJ24" s="2">
        <v>0.67493340000000002</v>
      </c>
      <c r="FK24" s="2">
        <f t="shared" si="46"/>
        <v>0.65754304746457892</v>
      </c>
      <c r="FL24" s="2">
        <f t="shared" si="47"/>
        <v>3.9335300000000004E-2</v>
      </c>
      <c r="FM24" s="2">
        <f t="shared" si="48"/>
        <v>0.4426147356720283</v>
      </c>
      <c r="FN24" s="2">
        <f t="shared" si="49"/>
        <v>0.20682002375237915</v>
      </c>
      <c r="FO24" s="2">
        <v>0.47364000000000001</v>
      </c>
      <c r="FP24" s="2">
        <v>0.40235500000000002</v>
      </c>
      <c r="FQ24" s="2">
        <v>8.7110000000000007E-2</v>
      </c>
      <c r="FR24" s="2">
        <v>0.12848999999999999</v>
      </c>
      <c r="FS24" s="2">
        <v>0.271505</v>
      </c>
      <c r="FT24" s="2">
        <v>8.7934999999999999E-2</v>
      </c>
      <c r="FU24" s="2">
        <v>0.35673569999999999</v>
      </c>
      <c r="FV24" s="2">
        <v>0.57237000000000005</v>
      </c>
      <c r="FW24" s="2">
        <v>0.68852409999999997</v>
      </c>
      <c r="FX24" s="2">
        <f t="shared" si="50"/>
        <v>0.68682722699550369</v>
      </c>
      <c r="FY24" s="2">
        <f t="shared" si="51"/>
        <v>4.0554999999999994E-2</v>
      </c>
      <c r="FZ24" s="2">
        <f t="shared" si="52"/>
        <v>0.39850559492455223</v>
      </c>
      <c r="GA24" s="2">
        <f t="shared" si="53"/>
        <v>0.16720477740105297</v>
      </c>
      <c r="GB24" s="2">
        <v>0.4937318</v>
      </c>
      <c r="GC24" s="2">
        <v>0.4334364</v>
      </c>
      <c r="GD24" s="2">
        <v>9.0131799999999998E-2</v>
      </c>
      <c r="GE24" s="2">
        <v>0.1180682</v>
      </c>
      <c r="GF24" s="2">
        <v>0.27735910000000003</v>
      </c>
      <c r="GG24" s="2">
        <v>9.2959100000000003E-2</v>
      </c>
      <c r="GH24" s="2">
        <v>0.4022251</v>
      </c>
      <c r="GI24" s="2">
        <v>0.61279799999999995</v>
      </c>
      <c r="GJ24" s="2">
        <v>0.69011549999999999</v>
      </c>
      <c r="GK24" s="2">
        <f t="shared" si="54"/>
        <v>0.68310706711148916</v>
      </c>
      <c r="GL24" s="2">
        <f t="shared" si="55"/>
        <v>2.5109099999999995E-2</v>
      </c>
      <c r="GM24" s="2">
        <f t="shared" si="56"/>
        <v>0.44988134146060799</v>
      </c>
      <c r="GN24" s="2">
        <f t="shared" si="57"/>
        <v>0.1933571358664613</v>
      </c>
      <c r="GO24" s="2">
        <v>0.55527919999999997</v>
      </c>
      <c r="GP24" s="2">
        <v>0.49777919999999998</v>
      </c>
      <c r="GQ24" s="2">
        <v>7.1808300000000005E-2</v>
      </c>
      <c r="GR24" s="2">
        <v>0.1242458</v>
      </c>
      <c r="GS24" s="2">
        <v>0.28159580000000001</v>
      </c>
      <c r="GT24" s="2">
        <v>8.9124999999999996E-2</v>
      </c>
      <c r="GU24" s="2">
        <v>0.38730199999999998</v>
      </c>
      <c r="GV24" s="2">
        <v>0.63366699999999998</v>
      </c>
      <c r="GW24" s="2">
        <v>0.77053539999999998</v>
      </c>
      <c r="GX24" s="2">
        <f t="shared" si="58"/>
        <v>0.72338789846496965</v>
      </c>
      <c r="GY24" s="2">
        <f t="shared" si="59"/>
        <v>3.5120800000000008E-2</v>
      </c>
      <c r="GZ24" s="2">
        <f t="shared" si="60"/>
        <v>0.49936507653572781</v>
      </c>
      <c r="HA24" s="2">
        <f t="shared" si="61"/>
        <v>0.25346368343917924</v>
      </c>
      <c r="HB24" s="2">
        <v>0.65514119999999998</v>
      </c>
      <c r="HC24" s="2">
        <v>0.56336470000000005</v>
      </c>
      <c r="HD24" s="2">
        <v>0.2042824</v>
      </c>
      <c r="HE24" s="2">
        <v>0.1106118</v>
      </c>
      <c r="HF24" s="2">
        <v>0.4537118</v>
      </c>
      <c r="HG24" s="2">
        <v>0.14089409999999999</v>
      </c>
      <c r="HH24" s="2">
        <v>0.53083279999999999</v>
      </c>
      <c r="HI24" s="2">
        <v>0.71036980000000005</v>
      </c>
      <c r="HJ24" s="2">
        <v>0.67571879999999995</v>
      </c>
      <c r="HK24" s="2">
        <f t="shared" si="62"/>
        <v>0.64601042189963176</v>
      </c>
      <c r="HL24" s="2">
        <f t="shared" si="63"/>
        <v>-3.0282299999999998E-2</v>
      </c>
      <c r="HM24" s="2">
        <f t="shared" si="64"/>
        <v>0.57848632404481692</v>
      </c>
      <c r="HN24" s="2">
        <f t="shared" si="65"/>
        <v>0.10841862621957435</v>
      </c>
      <c r="HO24" s="2">
        <v>0.70577920000000005</v>
      </c>
      <c r="HP24" s="2">
        <v>0.59509999999999996</v>
      </c>
      <c r="HQ24" s="2">
        <v>4.9662499999999998E-2</v>
      </c>
      <c r="HR24" s="2">
        <v>0.10330830000000001</v>
      </c>
      <c r="HS24" s="2">
        <v>0.29962919999999998</v>
      </c>
      <c r="HT24" s="2">
        <v>8.1595799999999996E-2</v>
      </c>
      <c r="HU24" s="2">
        <v>0.48679040000000001</v>
      </c>
      <c r="HV24" s="2">
        <v>0.74412040000000002</v>
      </c>
      <c r="HW24" s="2">
        <v>0.86805010000000005</v>
      </c>
      <c r="HX24" s="2">
        <f t="shared" si="66"/>
        <v>0.79273967296396253</v>
      </c>
      <c r="HY24" s="2">
        <f t="shared" si="67"/>
        <v>2.171250000000001E-2</v>
      </c>
      <c r="HZ24" s="2">
        <f t="shared" si="68"/>
        <v>0.61555610888208956</v>
      </c>
      <c r="IA24" s="2">
        <f t="shared" si="69"/>
        <v>0.31777222417082823</v>
      </c>
      <c r="IB24" s="2">
        <v>0.68345789999999995</v>
      </c>
      <c r="IC24" s="2">
        <v>0.59770529999999999</v>
      </c>
      <c r="ID24" s="2">
        <v>3.9168399999999999E-2</v>
      </c>
      <c r="IE24" s="2">
        <v>9.4642100000000007E-2</v>
      </c>
      <c r="IF24" s="2">
        <v>0.27725260000000002</v>
      </c>
      <c r="IG24" s="2">
        <v>6.9742100000000001E-2</v>
      </c>
      <c r="IH24" s="2">
        <v>0.49061179999999999</v>
      </c>
      <c r="II24" s="2">
        <v>0.7565153</v>
      </c>
      <c r="IJ24" s="2">
        <v>0.89150189999999996</v>
      </c>
      <c r="IK24" s="2">
        <f t="shared" si="70"/>
        <v>0.81481120552310138</v>
      </c>
      <c r="IL24" s="2">
        <f t="shared" si="71"/>
        <v>2.4900000000000005E-2</v>
      </c>
      <c r="IM24" s="2">
        <f t="shared" si="72"/>
        <v>0.63286488484815739</v>
      </c>
      <c r="IN24" s="2">
        <f t="shared" si="73"/>
        <v>0.34959546761395383</v>
      </c>
      <c r="IO24" s="2">
        <v>0.56246669999999999</v>
      </c>
      <c r="IP24" s="2">
        <v>0.47546670000000002</v>
      </c>
      <c r="IQ24" s="2">
        <v>4.0487500000000003E-2</v>
      </c>
      <c r="IR24" s="2">
        <v>6.6304199999999994E-2</v>
      </c>
      <c r="IS24" s="2">
        <v>0.24845829999999999</v>
      </c>
      <c r="IT24" s="2">
        <v>8.1179200000000007E-2</v>
      </c>
      <c r="IU24" s="2">
        <v>0.57527019999999995</v>
      </c>
      <c r="IV24" s="2">
        <v>0.78262109999999996</v>
      </c>
    </row>
    <row r="25" spans="1:256" x14ac:dyDescent="0.2">
      <c r="A25" s="2">
        <v>24</v>
      </c>
      <c r="B25" s="2">
        <v>6</v>
      </c>
      <c r="C25" s="2" t="s">
        <v>260</v>
      </c>
      <c r="D25" s="2">
        <v>5</v>
      </c>
      <c r="E25" s="2">
        <v>1</v>
      </c>
      <c r="F25" s="2">
        <v>-9999</v>
      </c>
      <c r="G25" s="2">
        <v>-9999</v>
      </c>
      <c r="H25" s="2">
        <v>408069.5</v>
      </c>
      <c r="I25" s="2">
        <v>3660275.38</v>
      </c>
      <c r="J25" s="2">
        <v>74.099999999999994</v>
      </c>
      <c r="K25" s="2">
        <f t="shared" si="5"/>
        <v>37.049999999999997</v>
      </c>
      <c r="L25" s="2">
        <f t="shared" si="76"/>
        <v>37.049999999999997</v>
      </c>
      <c r="M25" s="2">
        <v>55.120000000000005</v>
      </c>
      <c r="N25" s="2">
        <v>15.439999999999998</v>
      </c>
      <c r="O25" s="2">
        <v>29.439999999999998</v>
      </c>
      <c r="P25" s="2">
        <v>69.84</v>
      </c>
      <c r="Q25" s="2">
        <v>12</v>
      </c>
      <c r="R25" s="2">
        <v>18.16</v>
      </c>
      <c r="S25" s="2">
        <v>73.84</v>
      </c>
      <c r="T25" s="2">
        <v>12</v>
      </c>
      <c r="U25" s="2">
        <v>14.16</v>
      </c>
      <c r="V25" s="2">
        <v>-9999</v>
      </c>
      <c r="W25" s="2">
        <v>-9999</v>
      </c>
      <c r="X25" s="2">
        <v>-9999</v>
      </c>
      <c r="Y25" s="2">
        <v>-9999</v>
      </c>
      <c r="Z25" s="2">
        <v>-9999</v>
      </c>
      <c r="AA25" s="2">
        <v>-9999</v>
      </c>
      <c r="AB25" s="2">
        <v>-9999</v>
      </c>
      <c r="AC25" s="2">
        <v>-9999</v>
      </c>
      <c r="AD25" s="2">
        <v>-9999</v>
      </c>
      <c r="AE25" s="2">
        <v>-9999</v>
      </c>
      <c r="AF25" s="2">
        <v>-9999</v>
      </c>
      <c r="AG25" s="2">
        <v>-9999</v>
      </c>
      <c r="AH25" s="2">
        <v>-9999</v>
      </c>
      <c r="AI25" s="2">
        <v>-9999</v>
      </c>
      <c r="AJ25" s="2">
        <v>6.0247163736781836E-2</v>
      </c>
      <c r="AK25" s="2">
        <v>0.73060682535192289</v>
      </c>
      <c r="AL25" s="2">
        <v>2.2494751999999996</v>
      </c>
      <c r="AM25" s="2">
        <v>0.45377931999999999</v>
      </c>
      <c r="AN25" s="2">
        <v>0.13857115200000003</v>
      </c>
      <c r="AO25" s="2">
        <v>0.22037164000000001</v>
      </c>
      <c r="AP25" s="2">
        <v>0.11632596000000002</v>
      </c>
      <c r="AQ25" s="2">
        <v>0.28792032000000001</v>
      </c>
      <c r="AR25" s="2">
        <v>2.9496761999999999</v>
      </c>
      <c r="AS25" s="2">
        <f t="shared" si="6"/>
        <v>5.9607936479999992</v>
      </c>
      <c r="AT25" s="2">
        <f t="shared" si="0"/>
        <v>6.8422802079999991</v>
      </c>
      <c r="AU25" s="2">
        <f t="shared" si="7"/>
        <v>7.3075840479999989</v>
      </c>
      <c r="AV25" s="2">
        <f t="shared" si="8"/>
        <v>0.46530384000000008</v>
      </c>
      <c r="AW25" s="2">
        <f t="shared" si="9"/>
        <v>1.15168128</v>
      </c>
      <c r="AX25" s="2">
        <f t="shared" si="10"/>
        <v>11.798704799999999</v>
      </c>
      <c r="AY25" s="2">
        <v>14</v>
      </c>
      <c r="AZ25" s="2">
        <v>120.7</v>
      </c>
      <c r="BA25" s="2">
        <v>83.2</v>
      </c>
      <c r="BB25" s="2">
        <f t="shared" si="11"/>
        <v>1183.3333333333333</v>
      </c>
      <c r="BC25" s="2">
        <f t="shared" si="12"/>
        <v>815.68627450980387</v>
      </c>
      <c r="BD25" s="2">
        <f t="shared" si="13"/>
        <v>1999.0196078431372</v>
      </c>
      <c r="BE25" s="2">
        <v>3.6350912945164509</v>
      </c>
      <c r="BF25" s="2">
        <f t="shared" si="1"/>
        <v>43.015246985111332</v>
      </c>
      <c r="BG25" s="2">
        <v>1.5135818213153722</v>
      </c>
      <c r="BH25" s="2">
        <f t="shared" si="14"/>
        <v>12.346079169944996</v>
      </c>
      <c r="BI25" s="2">
        <f t="shared" si="2"/>
        <v>55.361326155056332</v>
      </c>
      <c r="BJ25" s="2">
        <v>13</v>
      </c>
      <c r="BK25" s="2">
        <v>212.5</v>
      </c>
      <c r="BL25" s="2">
        <v>235.2</v>
      </c>
      <c r="BM25" s="2">
        <v>73</v>
      </c>
      <c r="BN25" s="2">
        <v>129.69999999999999</v>
      </c>
      <c r="BO25" s="2">
        <v>189.2</v>
      </c>
      <c r="BP25" s="2">
        <v>119.6</v>
      </c>
      <c r="BQ25" s="2">
        <f t="shared" si="15"/>
        <v>69.599999999999994</v>
      </c>
      <c r="BR25" s="2">
        <f t="shared" si="74"/>
        <v>682.35294117647061</v>
      </c>
      <c r="BS25" s="2">
        <f t="shared" si="16"/>
        <v>2083.3333333333335</v>
      </c>
      <c r="BT25" s="2">
        <f t="shared" si="17"/>
        <v>2305.8823529411766</v>
      </c>
      <c r="BU25" s="2">
        <f t="shared" si="18"/>
        <v>1271.5686274509803</v>
      </c>
      <c r="BV25" s="2">
        <f t="shared" si="19"/>
        <v>1854.9019607843138</v>
      </c>
      <c r="BW25" s="2">
        <f t="shared" si="20"/>
        <v>7515.6862745098051</v>
      </c>
      <c r="BX25" s="2">
        <f t="shared" si="21"/>
        <v>1172.5490196078431</v>
      </c>
      <c r="BY25" s="2">
        <v>3.116477217205138</v>
      </c>
      <c r="BZ25" s="2">
        <f t="shared" si="22"/>
        <v>64.926608691773708</v>
      </c>
      <c r="CA25" s="2">
        <v>0.88646956893106899</v>
      </c>
      <c r="CB25" s="2">
        <f t="shared" si="23"/>
        <v>20.440945354175241</v>
      </c>
      <c r="CC25" s="2">
        <v>2.0673033997992638</v>
      </c>
      <c r="CD25" s="2">
        <f t="shared" si="24"/>
        <v>26.287181466074951</v>
      </c>
      <c r="CE25" s="2">
        <v>2.9707392921393034</v>
      </c>
      <c r="CF25" s="2">
        <f t="shared" si="25"/>
        <v>34.833374445084381</v>
      </c>
      <c r="CG25" s="2">
        <f t="shared" si="26"/>
        <v>146.48810995710829</v>
      </c>
      <c r="CH25" s="2">
        <f t="shared" si="27"/>
        <v>130.79295531884668</v>
      </c>
      <c r="CI25" s="2">
        <f t="shared" si="28"/>
        <v>7515.6862745098042</v>
      </c>
      <c r="CJ25" s="2">
        <v>6.63</v>
      </c>
      <c r="CK25" s="2">
        <f t="shared" si="29"/>
        <v>6630</v>
      </c>
      <c r="CL25" s="2">
        <f t="shared" si="30"/>
        <v>4782.9286873571591</v>
      </c>
      <c r="CM25" s="2">
        <v>2.2699999999999996</v>
      </c>
      <c r="CN25" s="2">
        <v>34.238310708898936</v>
      </c>
      <c r="CO25" s="2">
        <f t="shared" si="3"/>
        <v>1637.5939849624056</v>
      </c>
      <c r="CP25" s="2">
        <v>3.5100000000000002</v>
      </c>
      <c r="CQ25" s="2">
        <v>52.941176470588239</v>
      </c>
      <c r="CR25" s="2">
        <f t="shared" si="4"/>
        <v>2532.1387168361434</v>
      </c>
      <c r="CS25" s="2">
        <v>-9999</v>
      </c>
      <c r="CT25" s="2">
        <f t="shared" si="31"/>
        <v>-253188.55029644596</v>
      </c>
      <c r="CU25" s="2">
        <v>77</v>
      </c>
      <c r="CV25" s="2">
        <v>81</v>
      </c>
      <c r="CW25" s="2">
        <v>-9999</v>
      </c>
      <c r="CX25" s="2">
        <v>-9999</v>
      </c>
      <c r="CY25" s="2">
        <v>88</v>
      </c>
      <c r="CZ25" s="2">
        <v>100</v>
      </c>
      <c r="DA25" s="2">
        <v>37.74</v>
      </c>
      <c r="DB25" s="2">
        <v>36.979999999999997</v>
      </c>
      <c r="DC25" s="2">
        <v>39.4</v>
      </c>
      <c r="DD25" s="2">
        <v>0.41249999999999998</v>
      </c>
      <c r="DE25" s="2">
        <v>0.67795879999999997</v>
      </c>
      <c r="DF25" s="2">
        <v>0.60825879999999999</v>
      </c>
      <c r="DG25" s="2">
        <v>0.45064710000000002</v>
      </c>
      <c r="DH25" s="2">
        <v>0.43505290000000002</v>
      </c>
      <c r="DI25" s="2">
        <v>0.65159409999999995</v>
      </c>
      <c r="DJ25" s="2">
        <v>0.19876550000000001</v>
      </c>
      <c r="DK25" s="2">
        <v>0.21812039999999999</v>
      </c>
      <c r="DL25" s="2">
        <v>0.20133770000000001</v>
      </c>
      <c r="DM25" s="2">
        <f t="shared" si="32"/>
        <v>0.20936160798631515</v>
      </c>
      <c r="DN25" s="2">
        <f t="shared" si="33"/>
        <v>0.22588729517585021</v>
      </c>
      <c r="DO25" s="2">
        <v>0.57873350000000001</v>
      </c>
      <c r="DP25" s="2">
        <v>0.51202959999999997</v>
      </c>
      <c r="DQ25" s="2">
        <v>0.27228180000000002</v>
      </c>
      <c r="DR25" s="2">
        <v>0.35868850000000002</v>
      </c>
      <c r="DS25" s="2">
        <v>0.38370910000000003</v>
      </c>
      <c r="DT25" s="2">
        <v>0.18643180000000001</v>
      </c>
      <c r="DU25" s="2">
        <v>3.3297399999999998E-2</v>
      </c>
      <c r="DV25" s="2">
        <v>0.23467199999999999</v>
      </c>
      <c r="DW25" s="2">
        <v>0.36031029999999997</v>
      </c>
      <c r="DX25" s="2">
        <f t="shared" si="34"/>
        <v>0.51270189591713056</v>
      </c>
      <c r="DY25" s="2">
        <f t="shared" si="35"/>
        <v>0.17225670000000001</v>
      </c>
      <c r="DZ25" s="2">
        <f t="shared" si="36"/>
        <v>0.16780375921205093</v>
      </c>
      <c r="EA25" s="2">
        <f t="shared" si="37"/>
        <v>0.13790600633198746</v>
      </c>
      <c r="EB25" s="2">
        <v>0.80528100000000002</v>
      </c>
      <c r="EC25" s="2">
        <v>0.71888099999999999</v>
      </c>
      <c r="ED25" s="2">
        <v>0.2760571</v>
      </c>
      <c r="EE25" s="2">
        <v>0.31009520000000002</v>
      </c>
      <c r="EF25" s="2">
        <v>0.51944290000000004</v>
      </c>
      <c r="EG25" s="2">
        <v>0.22588569999999999</v>
      </c>
      <c r="EH25" s="2">
        <v>0.25045909999999999</v>
      </c>
      <c r="EI25" s="2">
        <v>0.44059540000000003</v>
      </c>
      <c r="EJ25" s="2">
        <v>0.4863558</v>
      </c>
      <c r="EK25" s="2">
        <f t="shared" si="38"/>
        <v>0.56188325321211408</v>
      </c>
      <c r="EL25" s="2">
        <f t="shared" si="39"/>
        <v>8.420950000000002E-2</v>
      </c>
      <c r="EM25" s="2">
        <f t="shared" si="40"/>
        <v>0.40103874736572093</v>
      </c>
      <c r="EN25" s="2">
        <f t="shared" si="41"/>
        <v>0.17209517167657873</v>
      </c>
      <c r="EO25" s="2">
        <v>0.5126773</v>
      </c>
      <c r="EP25" s="2">
        <v>0.45551819999999998</v>
      </c>
      <c r="EQ25" s="2">
        <v>0.13230449999999999</v>
      </c>
      <c r="ER25" s="2">
        <v>0.1699</v>
      </c>
      <c r="ES25" s="2">
        <v>0.28729090000000002</v>
      </c>
      <c r="ET25" s="2">
        <v>0.1173227</v>
      </c>
      <c r="EU25" s="2">
        <v>0.25478709999999999</v>
      </c>
      <c r="EV25" s="2">
        <v>0.49838199999999999</v>
      </c>
      <c r="EW25" s="2">
        <v>0.58606469999999999</v>
      </c>
      <c r="EX25" s="2">
        <f t="shared" si="42"/>
        <v>0.62754698412698418</v>
      </c>
      <c r="EY25" s="2">
        <f t="shared" si="43"/>
        <v>5.2577299999999993E-2</v>
      </c>
      <c r="EZ25" s="2">
        <f t="shared" si="44"/>
        <v>0.3806827541975063</v>
      </c>
      <c r="FA25" s="2">
        <f t="shared" si="45"/>
        <v>0.20304079685287141</v>
      </c>
      <c r="FB25" s="2">
        <v>0.48330000000000001</v>
      </c>
      <c r="FC25" s="2">
        <v>0.42941760000000001</v>
      </c>
      <c r="FD25" s="2">
        <v>0.1057</v>
      </c>
      <c r="FE25" s="2">
        <v>0.1425941</v>
      </c>
      <c r="FF25" s="2">
        <v>0.27281759999999999</v>
      </c>
      <c r="FG25" s="2">
        <v>0.1034765</v>
      </c>
      <c r="FH25" s="2">
        <v>0.31267250000000002</v>
      </c>
      <c r="FI25" s="2">
        <v>0.54384060000000001</v>
      </c>
      <c r="FJ25" s="2">
        <v>0.64053579999999999</v>
      </c>
      <c r="FK25" s="2">
        <f t="shared" si="46"/>
        <v>0.64730523461658729</v>
      </c>
      <c r="FL25" s="2">
        <f t="shared" si="47"/>
        <v>3.9117600000000002E-2</v>
      </c>
      <c r="FM25" s="2">
        <f t="shared" si="48"/>
        <v>0.40133447237562797</v>
      </c>
      <c r="FN25" s="2">
        <f t="shared" si="49"/>
        <v>0.19538606089723543</v>
      </c>
      <c r="FO25" s="2">
        <v>0.42155500000000001</v>
      </c>
      <c r="FP25" s="2">
        <v>0.35684500000000002</v>
      </c>
      <c r="FQ25" s="2">
        <v>8.8349999999999998E-2</v>
      </c>
      <c r="FR25" s="2">
        <v>0.117835</v>
      </c>
      <c r="FS25" s="2">
        <v>0.23966000000000001</v>
      </c>
      <c r="FT25" s="2">
        <v>8.1744999999999998E-2</v>
      </c>
      <c r="FU25" s="2">
        <v>0.33995389999999998</v>
      </c>
      <c r="FV25" s="2">
        <v>0.56239309999999998</v>
      </c>
      <c r="FW25" s="2">
        <v>0.65268219999999999</v>
      </c>
      <c r="FX25" s="2">
        <f t="shared" si="50"/>
        <v>0.67516391814027421</v>
      </c>
      <c r="FY25" s="2">
        <f t="shared" si="51"/>
        <v>3.6089999999999997E-2</v>
      </c>
      <c r="FZ25" s="2">
        <f t="shared" si="52"/>
        <v>0.36782841547995243</v>
      </c>
      <c r="GA25" s="2">
        <f t="shared" si="53"/>
        <v>0.16030706654324423</v>
      </c>
      <c r="GB25" s="2">
        <v>0.45709090000000002</v>
      </c>
      <c r="GC25" s="2">
        <v>0.39631359999999999</v>
      </c>
      <c r="GD25" s="2">
        <v>9.1649999999999995E-2</v>
      </c>
      <c r="GE25" s="2">
        <v>0.1140591</v>
      </c>
      <c r="GF25" s="2">
        <v>0.25686360000000003</v>
      </c>
      <c r="GG25" s="2">
        <v>8.6599999999999996E-2</v>
      </c>
      <c r="GH25" s="2">
        <v>0.3842776</v>
      </c>
      <c r="GI25" s="2">
        <v>0.59970480000000004</v>
      </c>
      <c r="GJ25" s="2">
        <v>0.66510899999999995</v>
      </c>
      <c r="GK25" s="2">
        <f t="shared" si="54"/>
        <v>0.6814366398260483</v>
      </c>
      <c r="GL25" s="2">
        <f t="shared" si="55"/>
        <v>2.74591E-2</v>
      </c>
      <c r="GM25" s="2">
        <f t="shared" si="56"/>
        <v>0.41903522333887278</v>
      </c>
      <c r="GN25" s="2">
        <f t="shared" si="57"/>
        <v>0.18139016276076211</v>
      </c>
      <c r="GO25" s="2">
        <v>0.53837389999999996</v>
      </c>
      <c r="GP25" s="2">
        <v>0.47348259999999998</v>
      </c>
      <c r="GQ25" s="2">
        <v>7.11783E-2</v>
      </c>
      <c r="GR25" s="2">
        <v>0.1185696</v>
      </c>
      <c r="GS25" s="2">
        <v>0.26023039999999997</v>
      </c>
      <c r="GT25" s="2">
        <v>8.3321699999999999E-2</v>
      </c>
      <c r="GU25" s="2">
        <v>0.37285639999999998</v>
      </c>
      <c r="GV25" s="2">
        <v>0.63826059999999996</v>
      </c>
      <c r="GW25" s="2">
        <v>0.76578429999999997</v>
      </c>
      <c r="GX25" s="2">
        <f t="shared" si="58"/>
        <v>0.73195338683432853</v>
      </c>
      <c r="GY25" s="2">
        <f t="shared" si="59"/>
        <v>3.5247899999999999E-2</v>
      </c>
      <c r="GZ25" s="2">
        <f t="shared" si="60"/>
        <v>0.48749455383176737</v>
      </c>
      <c r="HA25" s="2">
        <f t="shared" si="61"/>
        <v>0.25928096729142036</v>
      </c>
      <c r="HB25" s="2">
        <v>0.63395000000000001</v>
      </c>
      <c r="HC25" s="2">
        <v>0.54680629999999997</v>
      </c>
      <c r="HD25" s="2">
        <v>6.4625000000000002E-2</v>
      </c>
      <c r="HE25" s="2">
        <v>0.1075</v>
      </c>
      <c r="HF25" s="2">
        <v>0.29896250000000002</v>
      </c>
      <c r="HG25" s="2">
        <v>8.2618800000000006E-2</v>
      </c>
      <c r="HH25" s="2">
        <v>0.47026839999999998</v>
      </c>
      <c r="HI25" s="2">
        <v>0.70959899999999998</v>
      </c>
      <c r="HJ25" s="2">
        <v>0.81468719999999994</v>
      </c>
      <c r="HK25" s="2">
        <f t="shared" si="62"/>
        <v>0.76940441727298203</v>
      </c>
      <c r="HL25" s="2">
        <f t="shared" si="63"/>
        <v>2.4881199999999992E-2</v>
      </c>
      <c r="HM25" s="2">
        <f t="shared" si="64"/>
        <v>0.57087053063818505</v>
      </c>
      <c r="HN25" s="2">
        <f t="shared" si="65"/>
        <v>0.27624782206274945</v>
      </c>
      <c r="HO25" s="2">
        <v>0.66270949999999995</v>
      </c>
      <c r="HP25" s="2">
        <v>0.56561899999999998</v>
      </c>
      <c r="HQ25" s="2">
        <v>5.2495199999999999E-2</v>
      </c>
      <c r="HR25" s="2">
        <v>0.1021286</v>
      </c>
      <c r="HS25" s="2">
        <v>0.28295239999999999</v>
      </c>
      <c r="HT25" s="2">
        <v>7.9457100000000003E-2</v>
      </c>
      <c r="HU25" s="2">
        <v>0.46902129999999997</v>
      </c>
      <c r="HV25" s="2">
        <v>0.73200989999999999</v>
      </c>
      <c r="HW25" s="2">
        <v>0.85252830000000002</v>
      </c>
      <c r="HX25" s="2">
        <f t="shared" si="66"/>
        <v>0.78587799558751348</v>
      </c>
      <c r="HY25" s="2">
        <f t="shared" si="67"/>
        <v>2.2671499999999997E-2</v>
      </c>
      <c r="HZ25" s="2">
        <f t="shared" si="68"/>
        <v>0.59536461475065328</v>
      </c>
      <c r="IA25" s="2">
        <f t="shared" si="69"/>
        <v>0.31440671216963373</v>
      </c>
      <c r="IB25" s="2">
        <v>0.62393330000000002</v>
      </c>
      <c r="IC25" s="2">
        <v>0.53840560000000004</v>
      </c>
      <c r="ID25" s="2">
        <v>4.02222E-2</v>
      </c>
      <c r="IE25" s="2">
        <v>8.6866700000000005E-2</v>
      </c>
      <c r="IF25" s="2">
        <v>0.25474999999999998</v>
      </c>
      <c r="IG25" s="2">
        <v>6.1822200000000001E-2</v>
      </c>
      <c r="IH25" s="2">
        <v>0.4909734</v>
      </c>
      <c r="II25" s="2">
        <v>0.75494150000000004</v>
      </c>
      <c r="IJ25" s="2">
        <v>0.87827759999999999</v>
      </c>
      <c r="IK25" s="2">
        <f t="shared" si="70"/>
        <v>0.81969608701643648</v>
      </c>
      <c r="IL25" s="2">
        <f t="shared" si="71"/>
        <v>2.5044500000000004E-2</v>
      </c>
      <c r="IM25" s="2">
        <f t="shared" si="72"/>
        <v>0.60190617862005491</v>
      </c>
      <c r="IN25" s="2">
        <f t="shared" si="73"/>
        <v>0.32902722611261948</v>
      </c>
      <c r="IO25" s="2">
        <v>0.48281299999999999</v>
      </c>
      <c r="IP25" s="2">
        <v>0.40525650000000002</v>
      </c>
      <c r="IQ25" s="2">
        <v>4.3395700000000002E-2</v>
      </c>
      <c r="IR25" s="2">
        <v>6.3178300000000007E-2</v>
      </c>
      <c r="IS25" s="2">
        <v>0.21662609999999999</v>
      </c>
      <c r="IT25" s="2">
        <v>7.5082599999999999E-2</v>
      </c>
      <c r="IU25" s="2">
        <v>0.54584529999999998</v>
      </c>
      <c r="IV25" s="2">
        <v>0.75673539999999995</v>
      </c>
    </row>
    <row r="26" spans="1:256" x14ac:dyDescent="0.2">
      <c r="A26" s="2">
        <v>25</v>
      </c>
      <c r="B26" s="2">
        <v>7</v>
      </c>
      <c r="C26" s="2" t="s">
        <v>260</v>
      </c>
      <c r="D26" s="2">
        <v>5</v>
      </c>
      <c r="E26" s="2">
        <v>2</v>
      </c>
      <c r="F26" s="2">
        <v>-9999</v>
      </c>
      <c r="G26" s="2">
        <v>-9999</v>
      </c>
      <c r="H26" s="2">
        <v>408069.5</v>
      </c>
      <c r="I26" s="2">
        <v>3660285.54</v>
      </c>
      <c r="J26" s="2">
        <v>74.099999999999994</v>
      </c>
      <c r="K26" s="2">
        <f t="shared" si="5"/>
        <v>37.049999999999997</v>
      </c>
      <c r="L26" s="2">
        <f t="shared" si="76"/>
        <v>37.049999999999997</v>
      </c>
      <c r="M26" s="2">
        <v>53.839999999999996</v>
      </c>
      <c r="N26" s="2">
        <v>16</v>
      </c>
      <c r="O26" s="2">
        <v>30.160000000000004</v>
      </c>
      <c r="P26" s="2">
        <v>69.12</v>
      </c>
      <c r="Q26" s="2">
        <v>10.719999999999999</v>
      </c>
      <c r="R26" s="2">
        <v>20.16</v>
      </c>
      <c r="S26" s="2">
        <v>81.12</v>
      </c>
      <c r="T26" s="2">
        <v>8.7199999999999989</v>
      </c>
      <c r="U26" s="2">
        <v>10.16</v>
      </c>
      <c r="V26" s="2">
        <v>8.6</v>
      </c>
      <c r="W26" s="2">
        <v>0.47</v>
      </c>
      <c r="X26" s="2">
        <v>425</v>
      </c>
      <c r="Y26" s="2">
        <v>0.56999999999999995</v>
      </c>
      <c r="Z26" s="2">
        <v>4547</v>
      </c>
      <c r="AA26" s="2">
        <v>294</v>
      </c>
      <c r="AB26" s="2">
        <v>315</v>
      </c>
      <c r="AC26" s="2">
        <v>27.6</v>
      </c>
      <c r="AD26" s="2">
        <v>0</v>
      </c>
      <c r="AE26" s="2">
        <v>4</v>
      </c>
      <c r="AF26" s="2">
        <v>82</v>
      </c>
      <c r="AG26" s="2">
        <v>9</v>
      </c>
      <c r="AH26" s="2">
        <v>5</v>
      </c>
      <c r="AI26" s="2">
        <v>39</v>
      </c>
      <c r="AJ26" s="2">
        <v>5.3449797226238986E-2</v>
      </c>
      <c r="AK26" s="2">
        <v>0.61141142263704473</v>
      </c>
      <c r="AL26" s="2">
        <v>2.9869856000000001</v>
      </c>
      <c r="AM26" s="2">
        <v>0.64942840000000002</v>
      </c>
      <c r="AN26" s="2">
        <v>0.23372080000000001</v>
      </c>
      <c r="AO26" s="2">
        <v>0.33157240000000004</v>
      </c>
      <c r="AP26" s="2">
        <v>0.24672252</v>
      </c>
      <c r="AQ26" s="2">
        <v>0.11986530000000002</v>
      </c>
      <c r="AR26" s="2">
        <v>0.17596554</v>
      </c>
      <c r="AS26" s="2">
        <f t="shared" si="6"/>
        <v>8.2077112000000003</v>
      </c>
      <c r="AT26" s="2">
        <f t="shared" si="0"/>
        <v>9.5340008000000012</v>
      </c>
      <c r="AU26" s="2">
        <f t="shared" si="7"/>
        <v>10.520890880000001</v>
      </c>
      <c r="AV26" s="2">
        <f t="shared" si="8"/>
        <v>0.98689008</v>
      </c>
      <c r="AW26" s="2">
        <f t="shared" si="9"/>
        <v>0.47946120000000009</v>
      </c>
      <c r="AX26" s="2">
        <f t="shared" si="10"/>
        <v>0.70386216000000001</v>
      </c>
      <c r="AY26" s="2">
        <v>16</v>
      </c>
      <c r="AZ26" s="2">
        <v>124.4</v>
      </c>
      <c r="BA26" s="2">
        <v>102.4</v>
      </c>
      <c r="BB26" s="2">
        <f t="shared" si="11"/>
        <v>1219.6078431372548</v>
      </c>
      <c r="BC26" s="2">
        <f t="shared" si="12"/>
        <v>1003.9215686274509</v>
      </c>
      <c r="BD26" s="2">
        <f t="shared" si="13"/>
        <v>2223.5294117647059</v>
      </c>
      <c r="BE26" s="2">
        <v>3.6659873393106199</v>
      </c>
      <c r="BF26" s="2">
        <f t="shared" si="1"/>
        <v>44.710669118651083</v>
      </c>
      <c r="BG26" s="2">
        <v>1.5048262520825069</v>
      </c>
      <c r="BH26" s="2">
        <f t="shared" si="14"/>
        <v>15.107275315024381</v>
      </c>
      <c r="BI26" s="2">
        <f t="shared" si="2"/>
        <v>59.817944433675464</v>
      </c>
      <c r="BJ26" s="2">
        <v>14</v>
      </c>
      <c r="BK26" s="2">
        <v>229.60000000000002</v>
      </c>
      <c r="BL26" s="2">
        <v>255.7</v>
      </c>
      <c r="BM26" s="2">
        <v>66</v>
      </c>
      <c r="BN26" s="2">
        <v>107.6</v>
      </c>
      <c r="BO26" s="2">
        <v>193.9</v>
      </c>
      <c r="BP26" s="2">
        <v>117.3</v>
      </c>
      <c r="BQ26" s="2">
        <f t="shared" si="15"/>
        <v>76.600000000000009</v>
      </c>
      <c r="BR26" s="2">
        <f t="shared" si="74"/>
        <v>750.98039215686288</v>
      </c>
      <c r="BS26" s="2">
        <f t="shared" si="16"/>
        <v>2250.9803921568628</v>
      </c>
      <c r="BT26" s="2">
        <f t="shared" si="17"/>
        <v>2506.8627450980393</v>
      </c>
      <c r="BU26" s="2">
        <f t="shared" si="18"/>
        <v>1054.9019607843138</v>
      </c>
      <c r="BV26" s="2">
        <f t="shared" si="19"/>
        <v>1900.9803921568628</v>
      </c>
      <c r="BW26" s="2">
        <f t="shared" si="20"/>
        <v>7713.7254901960787</v>
      </c>
      <c r="BX26" s="2">
        <f t="shared" si="21"/>
        <v>1150</v>
      </c>
      <c r="BY26" s="2">
        <v>3.1472430255785624</v>
      </c>
      <c r="BZ26" s="2">
        <f t="shared" si="22"/>
        <v>70.843823399297833</v>
      </c>
      <c r="CA26" s="2">
        <v>0.81820939486796218</v>
      </c>
      <c r="CB26" s="2">
        <f t="shared" si="23"/>
        <v>20.511386496837055</v>
      </c>
      <c r="CC26" s="2">
        <v>1.9457950470510272</v>
      </c>
      <c r="CD26" s="2">
        <f t="shared" si="24"/>
        <v>20.526230104185348</v>
      </c>
      <c r="CE26" s="2">
        <v>3.4232217387529604</v>
      </c>
      <c r="CF26" s="2">
        <f t="shared" si="25"/>
        <v>39.367049995659038</v>
      </c>
      <c r="CG26" s="2">
        <f t="shared" si="26"/>
        <v>151.24848999597927</v>
      </c>
      <c r="CH26" s="2">
        <f t="shared" si="27"/>
        <v>135.0432946392672</v>
      </c>
      <c r="CI26" s="2">
        <f t="shared" si="28"/>
        <v>7713.7254901960787</v>
      </c>
      <c r="CJ26" s="2">
        <v>6.74</v>
      </c>
      <c r="CK26" s="2">
        <f t="shared" si="29"/>
        <v>6740</v>
      </c>
      <c r="CL26" s="2">
        <f t="shared" si="30"/>
        <v>4862.2834619588621</v>
      </c>
      <c r="CM26" s="2">
        <v>2.4000000000000004</v>
      </c>
      <c r="CN26" s="2">
        <v>35.60830860534125</v>
      </c>
      <c r="CO26" s="2">
        <f t="shared" si="3"/>
        <v>1731.3769004007818</v>
      </c>
      <c r="CP26" s="2">
        <v>3.6300000000000003</v>
      </c>
      <c r="CQ26" s="2">
        <v>53.857566765578639</v>
      </c>
      <c r="CR26" s="2">
        <f t="shared" si="4"/>
        <v>2618.7075618561826</v>
      </c>
      <c r="CS26" s="2">
        <v>-9999</v>
      </c>
      <c r="CT26" s="2">
        <f t="shared" si="31"/>
        <v>-261844.56910999969</v>
      </c>
      <c r="CU26" s="2">
        <v>69</v>
      </c>
      <c r="CV26" s="2">
        <v>82</v>
      </c>
      <c r="CW26" s="2">
        <v>-9999</v>
      </c>
      <c r="CX26" s="2">
        <v>-9999</v>
      </c>
      <c r="CY26" s="2">
        <v>91</v>
      </c>
      <c r="CZ26" s="2">
        <v>106</v>
      </c>
      <c r="DA26" s="2">
        <v>37.32</v>
      </c>
      <c r="DB26" s="2">
        <v>36.89</v>
      </c>
      <c r="DC26" s="2">
        <v>39.71</v>
      </c>
      <c r="DD26" s="2">
        <v>0.41010000000000002</v>
      </c>
      <c r="DE26" s="2">
        <v>0.60201329999999997</v>
      </c>
      <c r="DF26" s="2">
        <v>0.53922000000000003</v>
      </c>
      <c r="DG26" s="2">
        <v>0.38143329999999998</v>
      </c>
      <c r="DH26" s="2">
        <v>0.3636067</v>
      </c>
      <c r="DI26" s="2">
        <v>0.57279329999999995</v>
      </c>
      <c r="DJ26" s="2">
        <v>0.22365950000000001</v>
      </c>
      <c r="DK26" s="2">
        <v>0.2462954</v>
      </c>
      <c r="DL26" s="2">
        <v>0.22318669999999999</v>
      </c>
      <c r="DM26" s="2">
        <f t="shared" si="32"/>
        <v>0.22304139562556552</v>
      </c>
      <c r="DN26" s="2">
        <f t="shared" si="33"/>
        <v>0.24399905841896258</v>
      </c>
      <c r="DO26" s="2">
        <v>0.58668969999999998</v>
      </c>
      <c r="DP26" s="2">
        <v>0.51946289999999995</v>
      </c>
      <c r="DQ26" s="2">
        <v>0.27890949999999998</v>
      </c>
      <c r="DR26" s="2">
        <v>0.3619252</v>
      </c>
      <c r="DS26" s="2">
        <v>0.39209050000000001</v>
      </c>
      <c r="DT26" s="2">
        <v>0.1914429</v>
      </c>
      <c r="DU26" s="2">
        <v>3.9329700000000002E-2</v>
      </c>
      <c r="DV26" s="2">
        <v>0.2367824</v>
      </c>
      <c r="DW26" s="2">
        <v>0.35579529999999998</v>
      </c>
      <c r="DX26" s="2">
        <f t="shared" si="34"/>
        <v>0.507942733667758</v>
      </c>
      <c r="DY26" s="2">
        <f t="shared" si="35"/>
        <v>0.1704823</v>
      </c>
      <c r="DZ26" s="2">
        <f t="shared" si="36"/>
        <v>0.17106456179838231</v>
      </c>
      <c r="EA26" s="2">
        <f t="shared" si="37"/>
        <v>0.1353534340252377</v>
      </c>
      <c r="EB26" s="2">
        <v>0.77670479999999997</v>
      </c>
      <c r="EC26" s="2">
        <v>0.689581</v>
      </c>
      <c r="ED26" s="2">
        <v>0.24846670000000001</v>
      </c>
      <c r="EE26" s="2">
        <v>0.30951430000000002</v>
      </c>
      <c r="EF26" s="2">
        <v>0.50592859999999995</v>
      </c>
      <c r="EG26" s="2">
        <v>0.20886189999999999</v>
      </c>
      <c r="EH26" s="2">
        <v>0.2403131</v>
      </c>
      <c r="EI26" s="2">
        <v>0.42799419999999999</v>
      </c>
      <c r="EJ26" s="2">
        <v>0.51064790000000004</v>
      </c>
      <c r="EK26" s="2">
        <f t="shared" si="38"/>
        <v>0.57615877240982283</v>
      </c>
      <c r="EL26" s="2">
        <f t="shared" si="39"/>
        <v>0.10065240000000003</v>
      </c>
      <c r="EM26" s="2">
        <f t="shared" si="40"/>
        <v>0.38029606923589176</v>
      </c>
      <c r="EN26" s="2">
        <f t="shared" si="41"/>
        <v>0.16247539972643038</v>
      </c>
      <c r="EO26" s="2">
        <v>0.50093909999999997</v>
      </c>
      <c r="EP26" s="2">
        <v>0.45033909999999999</v>
      </c>
      <c r="EQ26" s="2">
        <v>0.12855649999999999</v>
      </c>
      <c r="ER26" s="2">
        <v>0.1646174</v>
      </c>
      <c r="ES26" s="2">
        <v>0.3062435</v>
      </c>
      <c r="ET26" s="2">
        <v>0.1171391</v>
      </c>
      <c r="EU26" s="2">
        <v>0.29905920000000003</v>
      </c>
      <c r="EV26" s="2">
        <v>0.50370060000000005</v>
      </c>
      <c r="EW26" s="2">
        <v>0.59018999999999999</v>
      </c>
      <c r="EX26" s="2">
        <f t="shared" si="42"/>
        <v>0.6209570245318472</v>
      </c>
      <c r="EY26" s="2">
        <f t="shared" si="43"/>
        <v>4.7478300000000001E-2</v>
      </c>
      <c r="EZ26" s="2">
        <f t="shared" si="44"/>
        <v>0.38439396514572544</v>
      </c>
      <c r="FA26" s="2">
        <f t="shared" si="45"/>
        <v>0.1720089073332704</v>
      </c>
      <c r="FB26" s="2">
        <v>0.45918330000000002</v>
      </c>
      <c r="FC26" s="2">
        <v>0.40146670000000001</v>
      </c>
      <c r="FD26" s="2">
        <v>0.1052722</v>
      </c>
      <c r="FE26" s="2">
        <v>0.13924439999999999</v>
      </c>
      <c r="FF26" s="2">
        <v>0.26047779999999998</v>
      </c>
      <c r="FG26" s="2">
        <v>0.1023056</v>
      </c>
      <c r="FH26" s="2">
        <v>0.30205090000000001</v>
      </c>
      <c r="FI26" s="2">
        <v>0.53226039999999997</v>
      </c>
      <c r="FJ26" s="2">
        <v>0.62517829999999996</v>
      </c>
      <c r="FK26" s="2">
        <f t="shared" si="46"/>
        <v>0.63559172763700222</v>
      </c>
      <c r="FL26" s="2">
        <f t="shared" si="47"/>
        <v>3.6938799999999994E-2</v>
      </c>
      <c r="FM26" s="2">
        <f t="shared" si="48"/>
        <v>0.37794681924695528</v>
      </c>
      <c r="FN26" s="2">
        <f t="shared" si="49"/>
        <v>0.18200813377919517</v>
      </c>
      <c r="FO26" s="2">
        <v>0.41760000000000003</v>
      </c>
      <c r="FP26" s="2">
        <v>0.34943180000000001</v>
      </c>
      <c r="FQ26" s="2">
        <v>8.69727E-2</v>
      </c>
      <c r="FR26" s="2">
        <v>0.1190273</v>
      </c>
      <c r="FS26" s="2">
        <v>0.2397273</v>
      </c>
      <c r="FT26" s="2">
        <v>8.4318199999999996E-2</v>
      </c>
      <c r="FU26" s="2">
        <v>0.33529930000000002</v>
      </c>
      <c r="FV26" s="2">
        <v>0.55383590000000005</v>
      </c>
      <c r="FW26" s="2">
        <v>0.65364909999999998</v>
      </c>
      <c r="FX26" s="2">
        <f t="shared" si="50"/>
        <v>0.664016168371659</v>
      </c>
      <c r="FY26" s="2">
        <f t="shared" si="51"/>
        <v>3.4709100000000007E-2</v>
      </c>
      <c r="FZ26" s="2">
        <f t="shared" si="52"/>
        <v>0.356862514896086</v>
      </c>
      <c r="GA26" s="2">
        <f t="shared" si="53"/>
        <v>0.15108605345169501</v>
      </c>
      <c r="GB26" s="2">
        <v>0.4558857</v>
      </c>
      <c r="GC26" s="2">
        <v>0.39224759999999997</v>
      </c>
      <c r="GD26" s="2">
        <v>8.64095E-2</v>
      </c>
      <c r="GE26" s="2">
        <v>0.11260000000000001</v>
      </c>
      <c r="GF26" s="2">
        <v>0.2591619</v>
      </c>
      <c r="GG26" s="2">
        <v>8.6214299999999994E-2</v>
      </c>
      <c r="GH26" s="2">
        <v>0.39232630000000002</v>
      </c>
      <c r="GI26" s="2">
        <v>0.60035959999999999</v>
      </c>
      <c r="GJ26" s="2">
        <v>0.67774469999999998</v>
      </c>
      <c r="GK26" s="2">
        <f t="shared" si="54"/>
        <v>0.68192473713337021</v>
      </c>
      <c r="GL26" s="2">
        <f t="shared" si="55"/>
        <v>2.6385700000000012E-2</v>
      </c>
      <c r="GM26" s="2">
        <f t="shared" si="56"/>
        <v>0.41744778014098854</v>
      </c>
      <c r="GN26" s="2">
        <f t="shared" si="57"/>
        <v>0.17337754291587831</v>
      </c>
      <c r="GO26" s="2">
        <v>0.52893809999999997</v>
      </c>
      <c r="GP26" s="2">
        <v>0.470219</v>
      </c>
      <c r="GQ26" s="2">
        <v>6.8528599999999995E-2</v>
      </c>
      <c r="GR26" s="2">
        <v>0.1174143</v>
      </c>
      <c r="GS26" s="2">
        <v>0.27088099999999998</v>
      </c>
      <c r="GT26" s="2">
        <v>8.6757100000000004E-2</v>
      </c>
      <c r="GU26" s="2">
        <v>0.39262160000000002</v>
      </c>
      <c r="GV26" s="2">
        <v>0.63364779999999998</v>
      </c>
      <c r="GW26" s="2">
        <v>0.76789669999999999</v>
      </c>
      <c r="GX26" s="2">
        <f t="shared" si="58"/>
        <v>0.71818165871684547</v>
      </c>
      <c r="GY26" s="2">
        <f t="shared" si="59"/>
        <v>3.0657199999999996E-2</v>
      </c>
      <c r="GZ26" s="2">
        <f t="shared" si="60"/>
        <v>0.48656753153843302</v>
      </c>
      <c r="HA26" s="2">
        <f t="shared" si="61"/>
        <v>0.24092095721537349</v>
      </c>
      <c r="HB26" s="2">
        <v>0.64748000000000006</v>
      </c>
      <c r="HC26" s="2">
        <v>0.55074670000000003</v>
      </c>
      <c r="HD26" s="2">
        <v>6.2140000000000001E-2</v>
      </c>
      <c r="HE26" s="2">
        <v>0.10468</v>
      </c>
      <c r="HF26" s="2">
        <v>0.30743999999999999</v>
      </c>
      <c r="HG26" s="2">
        <v>8.3080000000000001E-2</v>
      </c>
      <c r="HH26" s="2">
        <v>0.48991449999999997</v>
      </c>
      <c r="HI26" s="2">
        <v>0.72027050000000004</v>
      </c>
      <c r="HJ26" s="2">
        <v>0.82320000000000004</v>
      </c>
      <c r="HK26" s="2">
        <f t="shared" si="62"/>
        <v>0.77255803766973274</v>
      </c>
      <c r="HL26" s="2">
        <f t="shared" si="63"/>
        <v>2.1599999999999994E-2</v>
      </c>
      <c r="HM26" s="2">
        <f t="shared" si="64"/>
        <v>0.5790934639125096</v>
      </c>
      <c r="HN26" s="2">
        <f t="shared" si="65"/>
        <v>0.26871125302581744</v>
      </c>
      <c r="HO26" s="2">
        <v>0.69881499999999996</v>
      </c>
      <c r="HP26" s="2">
        <v>0.587835</v>
      </c>
      <c r="HQ26" s="2">
        <v>5.1554999999999997E-2</v>
      </c>
      <c r="HR26" s="2">
        <v>0.102355</v>
      </c>
      <c r="HS26" s="2">
        <v>0.29385</v>
      </c>
      <c r="HT26" s="2">
        <v>8.3904999999999993E-2</v>
      </c>
      <c r="HU26" s="2">
        <v>0.48201820000000001</v>
      </c>
      <c r="HV26" s="2">
        <v>0.74302420000000002</v>
      </c>
      <c r="HW26" s="2">
        <v>0.86124970000000001</v>
      </c>
      <c r="HX26" s="2">
        <f t="shared" si="66"/>
        <v>0.78560660261651671</v>
      </c>
      <c r="HY26" s="2">
        <f t="shared" si="67"/>
        <v>1.8450000000000008E-2</v>
      </c>
      <c r="HZ26" s="2">
        <f t="shared" si="68"/>
        <v>0.61185188919416245</v>
      </c>
      <c r="IA26" s="2">
        <f t="shared" si="69"/>
        <v>0.31915921501644728</v>
      </c>
      <c r="IB26" s="2">
        <v>0.64701050000000004</v>
      </c>
      <c r="IC26" s="2">
        <v>0.55909469999999994</v>
      </c>
      <c r="ID26" s="2">
        <v>3.95789E-2</v>
      </c>
      <c r="IE26" s="2">
        <v>8.9594699999999999E-2</v>
      </c>
      <c r="IF26" s="2">
        <v>0.26125789999999999</v>
      </c>
      <c r="IG26" s="2">
        <v>6.8263199999999996E-2</v>
      </c>
      <c r="IH26" s="2">
        <v>0.48832140000000002</v>
      </c>
      <c r="II26" s="2">
        <v>0.75577760000000005</v>
      </c>
      <c r="IJ26" s="2">
        <v>0.88360640000000001</v>
      </c>
      <c r="IK26" s="2">
        <f t="shared" si="70"/>
        <v>0.80912705164470622</v>
      </c>
      <c r="IL26" s="2">
        <f t="shared" si="71"/>
        <v>2.1331500000000003E-2</v>
      </c>
      <c r="IM26" s="2">
        <f t="shared" si="72"/>
        <v>0.61309001371476046</v>
      </c>
      <c r="IN26" s="2">
        <f t="shared" si="73"/>
        <v>0.33836052581711884</v>
      </c>
      <c r="IO26" s="2">
        <v>0.47891539999999999</v>
      </c>
      <c r="IP26" s="2">
        <v>0.39991919999999997</v>
      </c>
      <c r="IQ26" s="2">
        <v>3.6026900000000001E-2</v>
      </c>
      <c r="IR26" s="2">
        <v>6.2050000000000001E-2</v>
      </c>
      <c r="IS26" s="2">
        <v>0.20483850000000001</v>
      </c>
      <c r="IT26" s="2">
        <v>6.1615400000000001E-2</v>
      </c>
      <c r="IU26" s="2">
        <v>0.52813109999999996</v>
      </c>
      <c r="IV26" s="2">
        <v>0.75867399999999996</v>
      </c>
    </row>
    <row r="27" spans="1:256" x14ac:dyDescent="0.2">
      <c r="A27" s="2">
        <v>26</v>
      </c>
      <c r="B27" s="2">
        <v>7</v>
      </c>
      <c r="C27" s="2" t="s">
        <v>260</v>
      </c>
      <c r="D27" s="2">
        <v>5</v>
      </c>
      <c r="E27" s="2">
        <v>2</v>
      </c>
      <c r="F27" s="2">
        <v>-9999</v>
      </c>
      <c r="G27" s="2">
        <v>-9999</v>
      </c>
      <c r="H27" s="2">
        <v>408110.5</v>
      </c>
      <c r="I27" s="2">
        <v>3660285.54</v>
      </c>
      <c r="J27" s="2">
        <v>74.099999999999994</v>
      </c>
      <c r="K27" s="2">
        <f t="shared" si="5"/>
        <v>37.049999999999997</v>
      </c>
      <c r="L27" s="2">
        <f t="shared" si="76"/>
        <v>37.049999999999997</v>
      </c>
      <c r="M27" s="2">
        <v>57.839999999999989</v>
      </c>
      <c r="N27" s="2">
        <v>16</v>
      </c>
      <c r="O27" s="2">
        <v>26.160000000000004</v>
      </c>
      <c r="P27" s="2">
        <v>67.12</v>
      </c>
      <c r="Q27" s="2">
        <v>18.72</v>
      </c>
      <c r="R27" s="2">
        <v>14.16</v>
      </c>
      <c r="S27" s="2">
        <v>63.12</v>
      </c>
      <c r="T27" s="2">
        <v>16.72</v>
      </c>
      <c r="U27" s="2">
        <v>20.16</v>
      </c>
      <c r="V27" s="2">
        <v>-9999</v>
      </c>
      <c r="W27" s="2">
        <v>-9999</v>
      </c>
      <c r="X27" s="2">
        <v>-9999</v>
      </c>
      <c r="Y27" s="2">
        <v>-9999</v>
      </c>
      <c r="Z27" s="2">
        <v>-9999</v>
      </c>
      <c r="AA27" s="2">
        <v>-9999</v>
      </c>
      <c r="AB27" s="2">
        <v>-9999</v>
      </c>
      <c r="AC27" s="2">
        <v>-9999</v>
      </c>
      <c r="AD27" s="2">
        <v>-9999</v>
      </c>
      <c r="AE27" s="2">
        <v>-9999</v>
      </c>
      <c r="AF27" s="2">
        <v>-9999</v>
      </c>
      <c r="AG27" s="2">
        <v>-9999</v>
      </c>
      <c r="AH27" s="2">
        <v>-9999</v>
      </c>
      <c r="AI27" s="2">
        <v>-9999</v>
      </c>
      <c r="AJ27" s="2">
        <v>4.6698626721879501E-2</v>
      </c>
      <c r="AK27" s="2">
        <v>0.74725094849995777</v>
      </c>
      <c r="AL27" s="2">
        <v>2.532778</v>
      </c>
      <c r="AM27" s="2">
        <v>1.7486012</v>
      </c>
      <c r="AN27" s="2">
        <v>0.34833903999999999</v>
      </c>
      <c r="AO27" s="2">
        <v>0.208775396</v>
      </c>
      <c r="AP27" s="2">
        <v>4.2696600000000001E-2</v>
      </c>
      <c r="AQ27" s="2">
        <v>2.1001920000000007E-2</v>
      </c>
      <c r="AR27" s="2">
        <v>0.24768642000000002</v>
      </c>
      <c r="AS27" s="2">
        <f t="shared" si="6"/>
        <v>9.9561145599999996</v>
      </c>
      <c r="AT27" s="2">
        <f t="shared" si="0"/>
        <v>10.791216144</v>
      </c>
      <c r="AU27" s="2">
        <f t="shared" si="7"/>
        <v>10.962002544000001</v>
      </c>
      <c r="AV27" s="2">
        <f t="shared" si="8"/>
        <v>0.1707864</v>
      </c>
      <c r="AW27" s="2">
        <f t="shared" si="9"/>
        <v>8.4007680000000029E-2</v>
      </c>
      <c r="AX27" s="2">
        <f t="shared" si="10"/>
        <v>0.99074568000000007</v>
      </c>
      <c r="AY27" s="2">
        <v>16</v>
      </c>
      <c r="AZ27" s="2">
        <v>151.4</v>
      </c>
      <c r="BA27" s="2">
        <v>138.30000000000001</v>
      </c>
      <c r="BB27" s="2">
        <f t="shared" si="11"/>
        <v>1484.313725490196</v>
      </c>
      <c r="BC27" s="2">
        <f t="shared" si="12"/>
        <v>1355.8823529411766</v>
      </c>
      <c r="BD27" s="2">
        <f t="shared" si="13"/>
        <v>2840.1960784313724</v>
      </c>
      <c r="BE27" s="2">
        <v>3.5436722216453682</v>
      </c>
      <c r="BF27" s="2">
        <f t="shared" si="1"/>
        <v>52.599213172265564</v>
      </c>
      <c r="BG27" s="2">
        <v>1.2621285491512042</v>
      </c>
      <c r="BH27" s="2">
        <f t="shared" si="14"/>
        <v>17.112978269373681</v>
      </c>
      <c r="BI27" s="2">
        <f t="shared" si="2"/>
        <v>69.712191441639249</v>
      </c>
      <c r="BJ27" s="2">
        <v>9</v>
      </c>
      <c r="BK27" s="2">
        <v>200.3</v>
      </c>
      <c r="BL27" s="2">
        <v>240.2</v>
      </c>
      <c r="BM27" s="2">
        <v>74</v>
      </c>
      <c r="BN27" s="2">
        <v>130.30000000000001</v>
      </c>
      <c r="BO27" s="2">
        <v>193.7</v>
      </c>
      <c r="BP27" s="2">
        <v>120.9</v>
      </c>
      <c r="BQ27" s="2">
        <f t="shared" si="15"/>
        <v>72.799999999999983</v>
      </c>
      <c r="BR27" s="2">
        <f t="shared" si="74"/>
        <v>713.72549019607834</v>
      </c>
      <c r="BS27" s="2">
        <f t="shared" si="16"/>
        <v>1963.7254901960785</v>
      </c>
      <c r="BT27" s="2">
        <f t="shared" si="17"/>
        <v>2354.9019607843138</v>
      </c>
      <c r="BU27" s="2">
        <f t="shared" si="18"/>
        <v>1277.4509803921569</v>
      </c>
      <c r="BV27" s="2">
        <f t="shared" si="19"/>
        <v>1899.0196078431372</v>
      </c>
      <c r="BW27" s="2">
        <f t="shared" si="20"/>
        <v>7495.0980392156862</v>
      </c>
      <c r="BX27" s="2">
        <f t="shared" si="21"/>
        <v>1185.2941176470588</v>
      </c>
      <c r="BY27" s="2">
        <v>3.1123906576486964</v>
      </c>
      <c r="BZ27" s="2">
        <f t="shared" si="22"/>
        <v>61.118808698728813</v>
      </c>
      <c r="CA27" s="2">
        <v>0.83457715328832216</v>
      </c>
      <c r="CB27" s="2">
        <f t="shared" si="23"/>
        <v>19.653473747044607</v>
      </c>
      <c r="CC27" s="2">
        <v>1.9689418535784635</v>
      </c>
      <c r="CD27" s="2">
        <f t="shared" si="24"/>
        <v>25.152267011889588</v>
      </c>
      <c r="CE27" s="2">
        <v>3.3950817741935491</v>
      </c>
      <c r="CF27" s="2">
        <f t="shared" si="25"/>
        <v>40.241704558823542</v>
      </c>
      <c r="CG27" s="2">
        <f t="shared" si="26"/>
        <v>146.16625401648656</v>
      </c>
      <c r="CH27" s="2">
        <f t="shared" si="27"/>
        <v>130.50558394329155</v>
      </c>
      <c r="CI27" s="2">
        <f t="shared" si="28"/>
        <v>7495.0980392156862</v>
      </c>
      <c r="CJ27" s="2">
        <v>7.1400000000000006</v>
      </c>
      <c r="CK27" s="2">
        <f t="shared" si="29"/>
        <v>7140.0000000000009</v>
      </c>
      <c r="CL27" s="2">
        <f t="shared" si="30"/>
        <v>5150.8462786923255</v>
      </c>
      <c r="CM27" s="2">
        <v>2.5999999999999996</v>
      </c>
      <c r="CN27" s="2">
        <v>36.414565826330524</v>
      </c>
      <c r="CO27" s="2">
        <f t="shared" si="3"/>
        <v>1875.6583087675131</v>
      </c>
      <c r="CP27" s="2">
        <v>3.7800000000000002</v>
      </c>
      <c r="CQ27" s="2">
        <v>52.941176470588232</v>
      </c>
      <c r="CR27" s="2">
        <f t="shared" si="4"/>
        <v>2726.9186181312311</v>
      </c>
      <c r="CS27" s="2">
        <v>-9999</v>
      </c>
      <c r="CT27" s="2">
        <f t="shared" si="31"/>
        <v>-272664.5926269418</v>
      </c>
      <c r="CU27" s="2">
        <v>83</v>
      </c>
      <c r="CV27" s="2">
        <v>95</v>
      </c>
      <c r="CW27" s="2">
        <v>-9999</v>
      </c>
      <c r="CX27" s="2">
        <v>-9999</v>
      </c>
      <c r="CY27" s="2">
        <v>92</v>
      </c>
      <c r="CZ27" s="2">
        <v>103</v>
      </c>
      <c r="DA27" s="2">
        <v>33.44</v>
      </c>
      <c r="DB27" s="2">
        <v>32.44</v>
      </c>
      <c r="DC27" s="2">
        <v>34.409999999999997</v>
      </c>
      <c r="DD27" s="2">
        <v>0.40989999999999999</v>
      </c>
      <c r="DE27" s="2">
        <v>0.76668000000000003</v>
      </c>
      <c r="DF27" s="2">
        <v>0.69199330000000003</v>
      </c>
      <c r="DG27" s="2">
        <v>0.40624670000000002</v>
      </c>
      <c r="DH27" s="2">
        <v>0.4632</v>
      </c>
      <c r="DI27" s="2">
        <v>0.59158670000000002</v>
      </c>
      <c r="DJ27" s="2">
        <v>0.1221894</v>
      </c>
      <c r="DK27" s="2">
        <v>0.24688309999999999</v>
      </c>
      <c r="DL27" s="2">
        <v>0.3068979</v>
      </c>
      <c r="DM27" s="2">
        <f t="shared" si="32"/>
        <v>0.32317611405209801</v>
      </c>
      <c r="DN27" s="2">
        <f t="shared" si="33"/>
        <v>0.26315120123939234</v>
      </c>
      <c r="DO27" s="2">
        <v>0.62496499999999999</v>
      </c>
      <c r="DP27" s="2">
        <v>0.55490130000000004</v>
      </c>
      <c r="DQ27" s="2">
        <v>0.28909049999999997</v>
      </c>
      <c r="DR27" s="2">
        <v>0.37663219999999997</v>
      </c>
      <c r="DS27" s="2">
        <v>0.43017139999999998</v>
      </c>
      <c r="DT27" s="2">
        <v>0.20401900000000001</v>
      </c>
      <c r="DU27" s="2">
        <v>6.5587300000000001E-2</v>
      </c>
      <c r="DV27" s="2">
        <v>0.24755099999999999</v>
      </c>
      <c r="DW27" s="2">
        <v>0.36748259999999999</v>
      </c>
      <c r="DX27" s="2">
        <f t="shared" si="34"/>
        <v>0.50778543373575369</v>
      </c>
      <c r="DY27" s="2">
        <f t="shared" si="35"/>
        <v>0.17261319999999997</v>
      </c>
      <c r="DZ27" s="2">
        <f t="shared" si="36"/>
        <v>0.18679524440049786</v>
      </c>
      <c r="EA27" s="2">
        <f t="shared" si="37"/>
        <v>0.12598363029634851</v>
      </c>
      <c r="EB27" s="2">
        <v>0.77932380000000001</v>
      </c>
      <c r="EC27" s="2">
        <v>0.69457139999999995</v>
      </c>
      <c r="ED27" s="2">
        <v>0.26228570000000001</v>
      </c>
      <c r="EE27" s="2">
        <v>0.30646190000000001</v>
      </c>
      <c r="EF27" s="2">
        <v>0.57231900000000002</v>
      </c>
      <c r="EG27" s="2">
        <v>0.2296667</v>
      </c>
      <c r="EH27" s="2">
        <v>0.30027540000000003</v>
      </c>
      <c r="EI27" s="2">
        <v>0.43181170000000002</v>
      </c>
      <c r="EJ27" s="2">
        <v>0.49145129999999998</v>
      </c>
      <c r="EK27" s="2">
        <f t="shared" si="38"/>
        <v>0.54475944025241074</v>
      </c>
      <c r="EL27" s="2">
        <f t="shared" si="39"/>
        <v>7.6795200000000008E-2</v>
      </c>
      <c r="EM27" s="2">
        <f t="shared" si="40"/>
        <v>0.38784232834807852</v>
      </c>
      <c r="EN27" s="2">
        <f t="shared" si="41"/>
        <v>0.1037860639233763</v>
      </c>
      <c r="EO27" s="2">
        <v>0.53070430000000002</v>
      </c>
      <c r="EP27" s="2">
        <v>0.47395219999999999</v>
      </c>
      <c r="EQ27" s="2">
        <v>0.1244522</v>
      </c>
      <c r="ER27" s="2">
        <v>0.1656957</v>
      </c>
      <c r="ES27" s="2">
        <v>0.31109569999999998</v>
      </c>
      <c r="ET27" s="2">
        <v>0.1161087</v>
      </c>
      <c r="EU27" s="2">
        <v>0.30419370000000001</v>
      </c>
      <c r="EV27" s="2">
        <v>0.52292249999999996</v>
      </c>
      <c r="EW27" s="2">
        <v>0.6188323</v>
      </c>
      <c r="EX27" s="2">
        <f t="shared" si="42"/>
        <v>0.64098216949875775</v>
      </c>
      <c r="EY27" s="2">
        <f t="shared" si="43"/>
        <v>4.9587000000000006E-2</v>
      </c>
      <c r="EZ27" s="2">
        <f t="shared" si="44"/>
        <v>0.40572597027555618</v>
      </c>
      <c r="FA27" s="2">
        <f t="shared" si="45"/>
        <v>0.1900977776781706</v>
      </c>
      <c r="FB27" s="2">
        <v>0.54066669999999994</v>
      </c>
      <c r="FC27" s="2">
        <v>0.46936670000000003</v>
      </c>
      <c r="FD27" s="2">
        <v>0.10063329999999999</v>
      </c>
      <c r="FE27" s="2">
        <v>0.14764440000000001</v>
      </c>
      <c r="FF27" s="2">
        <v>0.30051670000000003</v>
      </c>
      <c r="FG27" s="2">
        <v>0.1099333</v>
      </c>
      <c r="FH27" s="2">
        <v>0.33968110000000001</v>
      </c>
      <c r="FI27" s="2">
        <v>0.5693513</v>
      </c>
      <c r="FJ27" s="2">
        <v>0.68473519999999999</v>
      </c>
      <c r="FK27" s="2">
        <f t="shared" si="46"/>
        <v>0.66205564094681824</v>
      </c>
      <c r="FL27" s="2">
        <f t="shared" si="47"/>
        <v>3.7711100000000011E-2</v>
      </c>
      <c r="FM27" s="2">
        <f t="shared" si="48"/>
        <v>0.43203102457979159</v>
      </c>
      <c r="FN27" s="2">
        <f t="shared" si="49"/>
        <v>0.19944744533238248</v>
      </c>
      <c r="FO27" s="2">
        <v>0.47683809999999999</v>
      </c>
      <c r="FP27" s="2">
        <v>0.40507140000000003</v>
      </c>
      <c r="FQ27" s="2">
        <v>8.1623799999999996E-2</v>
      </c>
      <c r="FR27" s="2">
        <v>0.123919</v>
      </c>
      <c r="FS27" s="2">
        <v>0.27099050000000002</v>
      </c>
      <c r="FT27" s="2">
        <v>8.8180999999999995E-2</v>
      </c>
      <c r="FU27" s="2">
        <v>0.37087560000000003</v>
      </c>
      <c r="FV27" s="2">
        <v>0.58607039999999999</v>
      </c>
      <c r="FW27" s="2">
        <v>0.70645519999999995</v>
      </c>
      <c r="FX27" s="2">
        <f t="shared" si="50"/>
        <v>0.68786541906282461</v>
      </c>
      <c r="FY27" s="2">
        <f t="shared" si="51"/>
        <v>3.5738000000000006E-2</v>
      </c>
      <c r="FZ27" s="2">
        <f t="shared" si="52"/>
        <v>0.40984697233326961</v>
      </c>
      <c r="GA27" s="2">
        <f t="shared" si="53"/>
        <v>0.17101255469631316</v>
      </c>
      <c r="GB27" s="2">
        <v>0.50456190000000001</v>
      </c>
      <c r="GC27" s="2">
        <v>0.43660480000000002</v>
      </c>
      <c r="GD27" s="2">
        <v>8.3742899999999995E-2</v>
      </c>
      <c r="GE27" s="2">
        <v>0.11427619999999999</v>
      </c>
      <c r="GF27" s="2">
        <v>0.27815709999999999</v>
      </c>
      <c r="GG27" s="2">
        <v>8.9452400000000001E-2</v>
      </c>
      <c r="GH27" s="2">
        <v>0.41586190000000001</v>
      </c>
      <c r="GI27" s="2">
        <v>0.62954650000000001</v>
      </c>
      <c r="GJ27" s="2">
        <v>0.71422110000000005</v>
      </c>
      <c r="GK27" s="2">
        <f t="shared" si="54"/>
        <v>0.69882071862579742</v>
      </c>
      <c r="GL27" s="2">
        <f t="shared" si="55"/>
        <v>2.4823799999999993E-2</v>
      </c>
      <c r="GM27" s="2">
        <f t="shared" si="56"/>
        <v>0.46008339669287013</v>
      </c>
      <c r="GN27" s="2">
        <f t="shared" si="57"/>
        <v>0.19565278594924651</v>
      </c>
      <c r="GO27" s="2">
        <v>0.61378639999999995</v>
      </c>
      <c r="GP27" s="2">
        <v>0.54418639999999996</v>
      </c>
      <c r="GQ27" s="2">
        <v>6.6340899999999994E-2</v>
      </c>
      <c r="GR27" s="2">
        <v>0.1241409</v>
      </c>
      <c r="GS27" s="2">
        <v>0.30707269999999998</v>
      </c>
      <c r="GT27" s="2">
        <v>9.2454499999999995E-2</v>
      </c>
      <c r="GU27" s="2">
        <v>0.42244920000000002</v>
      </c>
      <c r="GV27" s="2">
        <v>0.66233569999999997</v>
      </c>
      <c r="GW27" s="2">
        <v>0.80374299999999999</v>
      </c>
      <c r="GX27" s="2">
        <f t="shared" si="58"/>
        <v>0.73817857334515746</v>
      </c>
      <c r="GY27" s="2">
        <f t="shared" si="59"/>
        <v>3.1686400000000003E-2</v>
      </c>
      <c r="GZ27" s="2">
        <f t="shared" si="60"/>
        <v>0.53929087337084392</v>
      </c>
      <c r="HA27" s="2">
        <f t="shared" si="61"/>
        <v>0.26321417557891003</v>
      </c>
      <c r="HB27" s="2">
        <v>0.73043130000000001</v>
      </c>
      <c r="HC27" s="2">
        <v>0.63089379999999995</v>
      </c>
      <c r="HD27" s="2">
        <v>6.06125E-2</v>
      </c>
      <c r="HE27" s="2">
        <v>0.1126563</v>
      </c>
      <c r="HF27" s="2">
        <v>0.34541250000000001</v>
      </c>
      <c r="HG27" s="2">
        <v>8.9425000000000004E-2</v>
      </c>
      <c r="HH27" s="2">
        <v>0.50582329999999998</v>
      </c>
      <c r="HI27" s="2">
        <v>0.73170440000000003</v>
      </c>
      <c r="HJ27" s="2">
        <v>0.8460297</v>
      </c>
      <c r="HK27" s="2">
        <f t="shared" si="62"/>
        <v>0.7818520147982031</v>
      </c>
      <c r="HL27" s="2">
        <f t="shared" si="63"/>
        <v>2.3231299999999996E-2</v>
      </c>
      <c r="HM27" s="2">
        <f t="shared" si="64"/>
        <v>0.62511052027578129</v>
      </c>
      <c r="HN27" s="2">
        <f t="shared" si="65"/>
        <v>0.29006307837337003</v>
      </c>
      <c r="HO27" s="2">
        <v>0.77824760000000004</v>
      </c>
      <c r="HP27" s="2">
        <v>0.66155710000000001</v>
      </c>
      <c r="HQ27" s="2">
        <v>4.6828599999999998E-2</v>
      </c>
      <c r="HR27" s="2">
        <v>0.10593329999999999</v>
      </c>
      <c r="HS27" s="2">
        <v>0.32781900000000003</v>
      </c>
      <c r="HT27" s="2">
        <v>8.7242899999999998E-2</v>
      </c>
      <c r="HU27" s="2">
        <v>0.51037089999999996</v>
      </c>
      <c r="HV27" s="2">
        <v>0.75993929999999998</v>
      </c>
      <c r="HW27" s="2">
        <v>0.88621729999999999</v>
      </c>
      <c r="HX27" s="2">
        <f t="shared" si="66"/>
        <v>0.79839663173657016</v>
      </c>
      <c r="HY27" s="2">
        <f t="shared" si="67"/>
        <v>1.8690399999999996E-2</v>
      </c>
      <c r="HZ27" s="2">
        <f t="shared" si="68"/>
        <v>0.65754793882462537</v>
      </c>
      <c r="IA27" s="2">
        <f t="shared" si="69"/>
        <v>0.33611869426399416</v>
      </c>
      <c r="IB27" s="2">
        <v>0.71253</v>
      </c>
      <c r="IC27" s="2">
        <v>0.625695</v>
      </c>
      <c r="ID27" s="2">
        <v>3.8850000000000003E-2</v>
      </c>
      <c r="IE27" s="2">
        <v>9.8784999999999998E-2</v>
      </c>
      <c r="IF27" s="2">
        <v>0.29348000000000002</v>
      </c>
      <c r="IG27" s="2">
        <v>7.2020000000000001E-2</v>
      </c>
      <c r="IH27" s="2">
        <v>0.49493900000000002</v>
      </c>
      <c r="II27" s="2">
        <v>0.75606030000000002</v>
      </c>
      <c r="IJ27" s="2">
        <v>0.8963082</v>
      </c>
      <c r="IK27" s="2">
        <f t="shared" si="70"/>
        <v>0.81640430820215415</v>
      </c>
      <c r="IL27" s="2">
        <f t="shared" si="71"/>
        <v>2.6764999999999997E-2</v>
      </c>
      <c r="IM27" s="2">
        <f t="shared" si="72"/>
        <v>0.64546991375931007</v>
      </c>
      <c r="IN27" s="2">
        <f t="shared" si="73"/>
        <v>0.3511353427167192</v>
      </c>
      <c r="IO27" s="2">
        <v>0.57347199999999998</v>
      </c>
      <c r="IP27" s="2">
        <v>0.48233599999999999</v>
      </c>
      <c r="IQ27" s="2">
        <v>3.3264000000000002E-2</v>
      </c>
      <c r="IR27" s="2">
        <v>6.6767999999999994E-2</v>
      </c>
      <c r="IS27" s="2">
        <v>0.24393200000000001</v>
      </c>
      <c r="IT27" s="2">
        <v>6.6192000000000001E-2</v>
      </c>
      <c r="IU27" s="2">
        <v>0.56352460000000004</v>
      </c>
      <c r="IV27" s="2">
        <v>0.7864681</v>
      </c>
    </row>
    <row r="28" spans="1:256" x14ac:dyDescent="0.2">
      <c r="A28" s="2">
        <v>27</v>
      </c>
      <c r="B28" s="2">
        <v>7</v>
      </c>
      <c r="C28" s="2" t="s">
        <v>260</v>
      </c>
      <c r="D28" s="2">
        <v>5</v>
      </c>
      <c r="E28" s="2">
        <v>2</v>
      </c>
      <c r="F28" s="2">
        <v>-9999</v>
      </c>
      <c r="G28" s="2">
        <v>-9999</v>
      </c>
      <c r="H28" s="2">
        <v>408151.5</v>
      </c>
      <c r="I28" s="2">
        <v>3660285.54</v>
      </c>
      <c r="J28" s="2">
        <v>74.099999999999994</v>
      </c>
      <c r="K28" s="2">
        <f t="shared" si="5"/>
        <v>37.049999999999997</v>
      </c>
      <c r="L28" s="2">
        <f t="shared" si="76"/>
        <v>37.049999999999997</v>
      </c>
      <c r="M28" s="2">
        <v>61.839999999999996</v>
      </c>
      <c r="N28" s="2">
        <v>12</v>
      </c>
      <c r="O28" s="2">
        <v>26.160000000000004</v>
      </c>
      <c r="P28" s="2">
        <v>65.12</v>
      </c>
      <c r="Q28" s="2">
        <v>16.72</v>
      </c>
      <c r="R28" s="2">
        <v>18.16</v>
      </c>
      <c r="S28" s="2">
        <v>63.12</v>
      </c>
      <c r="T28" s="2">
        <v>14.719999999999999</v>
      </c>
      <c r="U28" s="2">
        <v>22.16</v>
      </c>
      <c r="V28" s="2">
        <v>8.5</v>
      </c>
      <c r="W28" s="2">
        <v>0.44</v>
      </c>
      <c r="X28" s="2">
        <v>365</v>
      </c>
      <c r="Y28" s="2">
        <v>0.5</v>
      </c>
      <c r="Z28" s="2">
        <v>4799</v>
      </c>
      <c r="AA28" s="2">
        <v>295</v>
      </c>
      <c r="AB28" s="2">
        <v>291</v>
      </c>
      <c r="AC28" s="2">
        <v>28.7</v>
      </c>
      <c r="AD28" s="2">
        <v>0</v>
      </c>
      <c r="AE28" s="2">
        <v>3</v>
      </c>
      <c r="AF28" s="2">
        <v>84</v>
      </c>
      <c r="AG28" s="2">
        <v>9</v>
      </c>
      <c r="AH28" s="2">
        <v>4</v>
      </c>
      <c r="AI28" s="2">
        <v>35</v>
      </c>
      <c r="AJ28" s="2">
        <v>4.7842103820142576E-2</v>
      </c>
      <c r="AK28" s="2">
        <v>0.70967331589704397</v>
      </c>
      <c r="AL28" s="2">
        <v>1.3274728</v>
      </c>
      <c r="AM28" s="2">
        <v>0.8166812</v>
      </c>
      <c r="AN28" s="2">
        <v>0.15770125200000001</v>
      </c>
      <c r="AO28" s="2">
        <v>0.11153764000000002</v>
      </c>
      <c r="AP28" s="2">
        <v>-8.9205197999999999E-2</v>
      </c>
      <c r="AQ28" s="2">
        <v>8.2168199999999997E-2</v>
      </c>
      <c r="AR28" s="2">
        <v>0.25866018000000002</v>
      </c>
      <c r="AS28" s="2">
        <f t="shared" si="6"/>
        <v>4.9191130080000001</v>
      </c>
      <c r="AT28" s="2">
        <f t="shared" si="0"/>
        <v>5.3652635680000005</v>
      </c>
      <c r="AU28" s="2">
        <f t="shared" si="7"/>
        <v>5.0084427760000008</v>
      </c>
      <c r="AV28" s="2">
        <f t="shared" si="8"/>
        <v>-0.356820792</v>
      </c>
      <c r="AW28" s="2">
        <f t="shared" si="9"/>
        <v>0.32867279999999999</v>
      </c>
      <c r="AX28" s="2">
        <f t="shared" si="10"/>
        <v>1.0346407200000001</v>
      </c>
      <c r="AY28" s="2">
        <v>18</v>
      </c>
      <c r="AZ28" s="2">
        <v>167.9</v>
      </c>
      <c r="BA28" s="2">
        <v>128.9</v>
      </c>
      <c r="BB28" s="2">
        <f t="shared" si="11"/>
        <v>1646.0784313725489</v>
      </c>
      <c r="BC28" s="2">
        <f t="shared" si="12"/>
        <v>1263.7254901960785</v>
      </c>
      <c r="BD28" s="2">
        <f t="shared" si="13"/>
        <v>2909.8039215686276</v>
      </c>
      <c r="BE28" s="2">
        <v>3.7093828674317373</v>
      </c>
      <c r="BF28" s="2">
        <f t="shared" si="1"/>
        <v>61.059351317822419</v>
      </c>
      <c r="BG28" s="2">
        <v>1.3437381063574572</v>
      </c>
      <c r="BH28" s="2">
        <f t="shared" si="14"/>
        <v>16.981160971517276</v>
      </c>
      <c r="BI28" s="2">
        <f t="shared" si="2"/>
        <v>78.040512289339688</v>
      </c>
      <c r="BJ28" s="2">
        <v>9</v>
      </c>
      <c r="BK28" s="2">
        <v>198.2</v>
      </c>
      <c r="BL28" s="2">
        <v>224.4</v>
      </c>
      <c r="BM28" s="2">
        <v>69</v>
      </c>
      <c r="BN28" s="2">
        <v>101.7</v>
      </c>
      <c r="BO28" s="2">
        <v>197.1</v>
      </c>
      <c r="BP28" s="2">
        <v>119.4</v>
      </c>
      <c r="BQ28" s="2">
        <f t="shared" si="15"/>
        <v>77.699999999999989</v>
      </c>
      <c r="BR28" s="2">
        <f t="shared" si="74"/>
        <v>761.76470588235281</v>
      </c>
      <c r="BS28" s="2">
        <f t="shared" si="16"/>
        <v>1943.1372549019609</v>
      </c>
      <c r="BT28" s="2">
        <f t="shared" si="17"/>
        <v>2200</v>
      </c>
      <c r="BU28" s="2">
        <f t="shared" si="18"/>
        <v>997.05882352941171</v>
      </c>
      <c r="BV28" s="2">
        <f t="shared" si="19"/>
        <v>1932.3529411764705</v>
      </c>
      <c r="BW28" s="2">
        <f t="shared" si="20"/>
        <v>7072.5490196078426</v>
      </c>
      <c r="BX28" s="2">
        <f t="shared" si="21"/>
        <v>1170.5882352941176</v>
      </c>
      <c r="BY28" s="2">
        <v>3.0327570768319179</v>
      </c>
      <c r="BZ28" s="2">
        <f t="shared" si="22"/>
        <v>58.930632610596682</v>
      </c>
      <c r="CA28" s="2">
        <v>0.77837058725416963</v>
      </c>
      <c r="CB28" s="2">
        <f t="shared" si="23"/>
        <v>17.124152919591733</v>
      </c>
      <c r="CC28" s="2">
        <v>1.8727918505862644</v>
      </c>
      <c r="CD28" s="2">
        <f t="shared" si="24"/>
        <v>18.672836392610105</v>
      </c>
      <c r="CE28" s="2">
        <v>3.5728829250297505</v>
      </c>
      <c r="CF28" s="2">
        <f t="shared" si="25"/>
        <v>41.823747181230601</v>
      </c>
      <c r="CG28" s="2">
        <f t="shared" si="26"/>
        <v>136.55136910402911</v>
      </c>
      <c r="CH28" s="2">
        <f t="shared" si="27"/>
        <v>121.92086527145455</v>
      </c>
      <c r="CI28" s="2">
        <f t="shared" si="28"/>
        <v>7072.5490196078426</v>
      </c>
      <c r="CJ28" s="2">
        <v>7.1400000000000006</v>
      </c>
      <c r="CK28" s="2">
        <f t="shared" si="29"/>
        <v>7140.0000000000009</v>
      </c>
      <c r="CL28" s="2">
        <f t="shared" si="30"/>
        <v>5150.8462786923255</v>
      </c>
      <c r="CM28" s="2">
        <v>2.5199999999999996</v>
      </c>
      <c r="CN28" s="2">
        <v>35.294117647058812</v>
      </c>
      <c r="CO28" s="2">
        <f t="shared" si="3"/>
        <v>1817.9457454208202</v>
      </c>
      <c r="CP28" s="2">
        <v>3.7</v>
      </c>
      <c r="CQ28" s="2">
        <v>51.82072829131652</v>
      </c>
      <c r="CR28" s="2">
        <f t="shared" si="4"/>
        <v>2669.2060547845381</v>
      </c>
      <c r="CS28" s="2">
        <v>-9999</v>
      </c>
      <c r="CT28" s="2">
        <f t="shared" si="31"/>
        <v>-266893.91341790598</v>
      </c>
      <c r="CU28" s="2">
        <v>80</v>
      </c>
      <c r="CV28" s="2">
        <v>93</v>
      </c>
      <c r="CW28" s="2">
        <v>-9999</v>
      </c>
      <c r="CX28" s="2">
        <v>-9999</v>
      </c>
      <c r="CY28" s="2">
        <v>98</v>
      </c>
      <c r="CZ28" s="2">
        <v>109</v>
      </c>
      <c r="DA28" s="2">
        <v>31.83</v>
      </c>
      <c r="DB28" s="2">
        <v>30.57</v>
      </c>
      <c r="DC28" s="2">
        <v>31.67</v>
      </c>
      <c r="DD28" s="2">
        <v>0.40889999999999999</v>
      </c>
      <c r="DE28" s="2">
        <v>0.68853120000000001</v>
      </c>
      <c r="DF28" s="2">
        <v>0.61422500000000002</v>
      </c>
      <c r="DG28" s="2">
        <v>0.45888129999999999</v>
      </c>
      <c r="DH28" s="2">
        <v>0.42281879999999999</v>
      </c>
      <c r="DI28" s="2">
        <v>0.68456249999999996</v>
      </c>
      <c r="DJ28" s="2">
        <v>0.23684440000000001</v>
      </c>
      <c r="DK28" s="2">
        <v>0.23891299999999999</v>
      </c>
      <c r="DL28" s="2">
        <v>0.1990807</v>
      </c>
      <c r="DM28" s="2">
        <f t="shared" si="32"/>
        <v>0.20910054403496395</v>
      </c>
      <c r="DN28" s="2">
        <f t="shared" si="33"/>
        <v>0.24735073075371583</v>
      </c>
      <c r="DO28" s="2">
        <v>0.58424779999999998</v>
      </c>
      <c r="DP28" s="2">
        <v>0.51730129999999996</v>
      </c>
      <c r="DQ28" s="2">
        <v>0.275005</v>
      </c>
      <c r="DR28" s="2">
        <v>0.3613034</v>
      </c>
      <c r="DS28" s="2">
        <v>0.39047999999999999</v>
      </c>
      <c r="DT28" s="2">
        <v>0.18751999999999999</v>
      </c>
      <c r="DU28" s="2">
        <v>3.8572799999999997E-2</v>
      </c>
      <c r="DV28" s="2">
        <v>0.23573150000000001</v>
      </c>
      <c r="DW28" s="2">
        <v>0.36008420000000002</v>
      </c>
      <c r="DX28" s="2">
        <f t="shared" si="34"/>
        <v>0.51405072872954793</v>
      </c>
      <c r="DY28" s="2">
        <f t="shared" si="35"/>
        <v>0.1737834</v>
      </c>
      <c r="DZ28" s="2">
        <f t="shared" si="36"/>
        <v>0.16973455117337113</v>
      </c>
      <c r="EA28" s="2">
        <f t="shared" si="37"/>
        <v>0.1351289081620845</v>
      </c>
      <c r="EB28" s="2">
        <v>0.77971900000000005</v>
      </c>
      <c r="EC28" s="2">
        <v>0.68498099999999995</v>
      </c>
      <c r="ED28" s="2">
        <v>0.2573667</v>
      </c>
      <c r="EE28" s="2">
        <v>0.30902380000000002</v>
      </c>
      <c r="EF28" s="2">
        <v>0.59126190000000001</v>
      </c>
      <c r="EG28" s="2">
        <v>0.2336048</v>
      </c>
      <c r="EH28" s="2">
        <v>0.31048730000000002</v>
      </c>
      <c r="EI28" s="2">
        <v>0.43132740000000003</v>
      </c>
      <c r="EJ28" s="2">
        <v>0.50163869999999999</v>
      </c>
      <c r="EK28" s="2">
        <f t="shared" si="38"/>
        <v>0.53893355707228041</v>
      </c>
      <c r="EL28" s="2">
        <f t="shared" si="39"/>
        <v>7.5419000000000014E-2</v>
      </c>
      <c r="EM28" s="2">
        <f t="shared" si="40"/>
        <v>0.37746585553138778</v>
      </c>
      <c r="EN28" s="2">
        <f t="shared" si="41"/>
        <v>7.9143820926743699E-2</v>
      </c>
      <c r="EO28" s="2">
        <v>0.54877600000000004</v>
      </c>
      <c r="EP28" s="2">
        <v>0.47053200000000001</v>
      </c>
      <c r="EQ28" s="2">
        <v>0.14057600000000001</v>
      </c>
      <c r="ER28" s="2">
        <v>0.17910400000000001</v>
      </c>
      <c r="ES28" s="2">
        <v>0.36059200000000002</v>
      </c>
      <c r="ET28" s="2">
        <v>0.13472799999999999</v>
      </c>
      <c r="EU28" s="2">
        <v>0.33549499999999999</v>
      </c>
      <c r="EV28" s="2">
        <v>0.5065752</v>
      </c>
      <c r="EW28" s="2">
        <v>0.59095200000000003</v>
      </c>
      <c r="EX28" s="2">
        <f t="shared" si="42"/>
        <v>0.60577260703668168</v>
      </c>
      <c r="EY28" s="2">
        <f t="shared" si="43"/>
        <v>4.4376000000000027E-2</v>
      </c>
      <c r="EZ28" s="2">
        <f t="shared" si="44"/>
        <v>0.38024383370040604</v>
      </c>
      <c r="FA28" s="2">
        <f t="shared" si="45"/>
        <v>0.12388778205486489</v>
      </c>
      <c r="FB28" s="2">
        <v>0.53905559999999997</v>
      </c>
      <c r="FC28" s="2">
        <v>0.4699333</v>
      </c>
      <c r="FD28" s="2">
        <v>0.10628890000000001</v>
      </c>
      <c r="FE28" s="2">
        <v>0.1515444</v>
      </c>
      <c r="FF28" s="2">
        <v>0.29510560000000002</v>
      </c>
      <c r="FG28" s="2">
        <v>0.1102778</v>
      </c>
      <c r="FH28" s="2">
        <v>0.31969009999999998</v>
      </c>
      <c r="FI28" s="2">
        <v>0.55816060000000001</v>
      </c>
      <c r="FJ28" s="2">
        <v>0.66786089999999998</v>
      </c>
      <c r="FK28" s="2">
        <f t="shared" si="46"/>
        <v>0.66033535314832104</v>
      </c>
      <c r="FL28" s="2">
        <f t="shared" si="47"/>
        <v>4.1266600000000001E-2</v>
      </c>
      <c r="FM28" s="2">
        <f t="shared" si="48"/>
        <v>0.42585184707640639</v>
      </c>
      <c r="FN28" s="2">
        <f t="shared" si="49"/>
        <v>0.20729919846733566</v>
      </c>
      <c r="FO28" s="2">
        <v>0.47383330000000001</v>
      </c>
      <c r="FP28" s="2">
        <v>0.3956286</v>
      </c>
      <c r="FQ28" s="2">
        <v>8.6485699999999999E-2</v>
      </c>
      <c r="FR28" s="2">
        <v>0.1268619</v>
      </c>
      <c r="FS28" s="2">
        <v>0.26915240000000001</v>
      </c>
      <c r="FT28" s="2">
        <v>8.6747599999999994E-2</v>
      </c>
      <c r="FU28" s="2">
        <v>0.35799059999999999</v>
      </c>
      <c r="FV28" s="2">
        <v>0.57503930000000003</v>
      </c>
      <c r="FW28" s="2">
        <v>0.68906469999999997</v>
      </c>
      <c r="FX28" s="2">
        <f t="shared" si="50"/>
        <v>0.69050818534844838</v>
      </c>
      <c r="FY28" s="2">
        <f t="shared" si="51"/>
        <v>4.0114300000000006E-2</v>
      </c>
      <c r="FZ28" s="2">
        <f t="shared" si="52"/>
        <v>0.39428244076595331</v>
      </c>
      <c r="GA28" s="2">
        <f t="shared" si="53"/>
        <v>0.16287551050369123</v>
      </c>
      <c r="GB28" s="2">
        <v>0.52072859999999999</v>
      </c>
      <c r="GC28" s="2">
        <v>0.45284760000000002</v>
      </c>
      <c r="GD28" s="2">
        <v>8.5514300000000001E-2</v>
      </c>
      <c r="GE28" s="2">
        <v>0.1160905</v>
      </c>
      <c r="GF28" s="2">
        <v>0.2747619</v>
      </c>
      <c r="GG28" s="2">
        <v>9.1676199999999999E-2</v>
      </c>
      <c r="GH28" s="2">
        <v>0.40430509999999997</v>
      </c>
      <c r="GI28" s="2">
        <v>0.63240370000000001</v>
      </c>
      <c r="GJ28" s="2">
        <v>0.71437090000000003</v>
      </c>
      <c r="GK28" s="2">
        <f t="shared" si="54"/>
        <v>0.70060260794820683</v>
      </c>
      <c r="GL28" s="2">
        <f t="shared" si="55"/>
        <v>2.44143E-2</v>
      </c>
      <c r="GM28" s="2">
        <f t="shared" si="56"/>
        <v>0.47255837358589808</v>
      </c>
      <c r="GN28" s="2">
        <f t="shared" si="57"/>
        <v>0.21760058878658076</v>
      </c>
      <c r="GO28" s="2">
        <v>0.60765910000000001</v>
      </c>
      <c r="GP28" s="2">
        <v>0.54007729999999998</v>
      </c>
      <c r="GQ28" s="2">
        <v>6.6563600000000001E-2</v>
      </c>
      <c r="GR28" s="2">
        <v>0.12542729999999999</v>
      </c>
      <c r="GS28" s="2">
        <v>0.30032730000000002</v>
      </c>
      <c r="GT28" s="2">
        <v>9.0459100000000001E-2</v>
      </c>
      <c r="GU28" s="2">
        <v>0.40851500000000002</v>
      </c>
      <c r="GV28" s="2">
        <v>0.65470989999999996</v>
      </c>
      <c r="GW28" s="2">
        <v>0.79927400000000004</v>
      </c>
      <c r="GX28" s="2">
        <f t="shared" si="58"/>
        <v>0.74084875598430178</v>
      </c>
      <c r="GY28" s="2">
        <f t="shared" si="59"/>
        <v>3.4968199999999991E-2</v>
      </c>
      <c r="GZ28" s="2">
        <f t="shared" si="60"/>
        <v>0.53365297743140605</v>
      </c>
      <c r="HA28" s="2">
        <f t="shared" si="61"/>
        <v>0.26829585634068992</v>
      </c>
      <c r="HB28" s="2">
        <v>0.7313267</v>
      </c>
      <c r="HC28" s="2">
        <v>0.61728000000000005</v>
      </c>
      <c r="HD28" s="2">
        <v>6.1326699999999998E-2</v>
      </c>
      <c r="HE28" s="2">
        <v>0.1129867</v>
      </c>
      <c r="HF28" s="2">
        <v>0.3260267</v>
      </c>
      <c r="HG28" s="2">
        <v>8.6366700000000005E-2</v>
      </c>
      <c r="HH28" s="2">
        <v>0.484929</v>
      </c>
      <c r="HI28" s="2">
        <v>0.73171509999999995</v>
      </c>
      <c r="HJ28" s="2">
        <v>0.8441168</v>
      </c>
      <c r="HK28" s="2">
        <f t="shared" si="62"/>
        <v>0.78875529630054486</v>
      </c>
      <c r="HL28" s="2">
        <f t="shared" si="63"/>
        <v>2.6619999999999991E-2</v>
      </c>
      <c r="HM28" s="2">
        <f t="shared" si="64"/>
        <v>0.61485850994747726</v>
      </c>
      <c r="HN28" s="2">
        <f t="shared" si="65"/>
        <v>0.30269377257099972</v>
      </c>
      <c r="HO28" s="2">
        <v>0.73136190000000001</v>
      </c>
      <c r="HP28" s="2">
        <v>0.62796669999999999</v>
      </c>
      <c r="HQ28" s="2">
        <v>4.60857E-2</v>
      </c>
      <c r="HR28" s="2">
        <v>0.10207140000000001</v>
      </c>
      <c r="HS28" s="2">
        <v>0.30487619999999999</v>
      </c>
      <c r="HT28" s="2">
        <v>8.2490499999999994E-2</v>
      </c>
      <c r="HU28" s="2">
        <v>0.49758740000000001</v>
      </c>
      <c r="HV28" s="2">
        <v>0.75407179999999996</v>
      </c>
      <c r="HW28" s="2">
        <v>0.88025200000000003</v>
      </c>
      <c r="HX28" s="2">
        <f t="shared" si="66"/>
        <v>0.79728388095925007</v>
      </c>
      <c r="HY28" s="2">
        <f t="shared" si="67"/>
        <v>1.9580900000000012E-2</v>
      </c>
      <c r="HZ28" s="2">
        <f t="shared" si="68"/>
        <v>0.64131586655730421</v>
      </c>
      <c r="IA28" s="2">
        <f t="shared" si="69"/>
        <v>0.33823369610164522</v>
      </c>
      <c r="IB28" s="2">
        <v>0.70506999999999997</v>
      </c>
      <c r="IC28" s="2">
        <v>0.60389499999999996</v>
      </c>
      <c r="ID28" s="2">
        <v>3.7310000000000003E-2</v>
      </c>
      <c r="IE28" s="2">
        <v>9.5409999999999995E-2</v>
      </c>
      <c r="IF28" s="2">
        <v>0.28151500000000002</v>
      </c>
      <c r="IG28" s="2">
        <v>6.9769999999999999E-2</v>
      </c>
      <c r="IH28" s="2">
        <v>0.49290129999999999</v>
      </c>
      <c r="II28" s="2">
        <v>0.76133720000000005</v>
      </c>
      <c r="IJ28" s="2">
        <v>0.89914300000000003</v>
      </c>
      <c r="IK28" s="2">
        <f t="shared" si="70"/>
        <v>0.81991120747509161</v>
      </c>
      <c r="IL28" s="2">
        <f t="shared" si="71"/>
        <v>2.5639999999999996E-2</v>
      </c>
      <c r="IM28" s="2">
        <f t="shared" si="72"/>
        <v>0.63597458528064177</v>
      </c>
      <c r="IN28" s="2">
        <f t="shared" si="73"/>
        <v>0.34904468713232895</v>
      </c>
      <c r="IO28" s="2">
        <v>0.57454349999999998</v>
      </c>
      <c r="IP28" s="2">
        <v>0.48962610000000001</v>
      </c>
      <c r="IQ28" s="2">
        <v>3.4500000000000003E-2</v>
      </c>
      <c r="IR28" s="2">
        <v>7.0921700000000004E-2</v>
      </c>
      <c r="IS28" s="2">
        <v>0.25050430000000001</v>
      </c>
      <c r="IT28" s="2">
        <v>6.8547800000000006E-2</v>
      </c>
      <c r="IU28" s="2">
        <v>0.55114229999999997</v>
      </c>
      <c r="IV28" s="2">
        <v>0.77439910000000001</v>
      </c>
    </row>
    <row r="29" spans="1:256" x14ac:dyDescent="0.2">
      <c r="A29" s="2">
        <v>28</v>
      </c>
      <c r="B29" s="2">
        <v>7</v>
      </c>
      <c r="C29" s="2" t="s">
        <v>260</v>
      </c>
      <c r="D29" s="2">
        <v>5</v>
      </c>
      <c r="E29" s="2">
        <v>2</v>
      </c>
      <c r="F29" s="2">
        <v>-9999</v>
      </c>
      <c r="G29" s="2">
        <v>-9999</v>
      </c>
      <c r="H29" s="2">
        <v>408192.5</v>
      </c>
      <c r="I29" s="2">
        <v>3660285.54</v>
      </c>
      <c r="J29" s="2">
        <v>74.099999999999994</v>
      </c>
      <c r="K29" s="2">
        <f t="shared" si="5"/>
        <v>37.049999999999997</v>
      </c>
      <c r="L29" s="2">
        <f t="shared" si="76"/>
        <v>37.049999999999997</v>
      </c>
      <c r="M29" s="2">
        <v>57.839999999999989</v>
      </c>
      <c r="N29" s="2">
        <v>18</v>
      </c>
      <c r="O29" s="2">
        <v>24.160000000000004</v>
      </c>
      <c r="P29" s="2">
        <v>55.120000000000005</v>
      </c>
      <c r="Q29" s="2">
        <v>18.72</v>
      </c>
      <c r="R29" s="2">
        <v>26.16</v>
      </c>
      <c r="S29" s="2">
        <v>51.12</v>
      </c>
      <c r="T29" s="2">
        <v>22.72</v>
      </c>
      <c r="U29" s="2">
        <v>26.16</v>
      </c>
      <c r="V29" s="2">
        <v>-9999</v>
      </c>
      <c r="W29" s="2">
        <v>-9999</v>
      </c>
      <c r="X29" s="2">
        <v>-9999</v>
      </c>
      <c r="Y29" s="2">
        <v>-9999</v>
      </c>
      <c r="Z29" s="2">
        <v>-9999</v>
      </c>
      <c r="AA29" s="2">
        <v>-9999</v>
      </c>
      <c r="AB29" s="2">
        <v>-9999</v>
      </c>
      <c r="AC29" s="2">
        <v>-9999</v>
      </c>
      <c r="AD29" s="2">
        <v>-9999</v>
      </c>
      <c r="AE29" s="2">
        <v>-9999</v>
      </c>
      <c r="AF29" s="2">
        <v>-9999</v>
      </c>
      <c r="AG29" s="2">
        <v>-9999</v>
      </c>
      <c r="AH29" s="2">
        <v>-9999</v>
      </c>
      <c r="AI29" s="2">
        <v>-9999</v>
      </c>
      <c r="AJ29" s="2">
        <v>5.5920721506006438E-2</v>
      </c>
      <c r="AK29" s="2">
        <v>0.80438007826285129</v>
      </c>
      <c r="AL29" s="2">
        <v>4.7470999999999997</v>
      </c>
      <c r="AM29" s="2">
        <v>3.1534068</v>
      </c>
      <c r="AN29" s="2">
        <v>0.48328572000000003</v>
      </c>
      <c r="AO29" s="2">
        <v>0.34834651999999999</v>
      </c>
      <c r="AP29" s="2">
        <v>-1.5474239999999995E-2</v>
      </c>
      <c r="AQ29" s="2">
        <v>0.29499690000000001</v>
      </c>
      <c r="AR29" s="2">
        <v>0.36802440000000003</v>
      </c>
      <c r="AS29" s="2">
        <f t="shared" si="6"/>
        <v>17.734156479999999</v>
      </c>
      <c r="AT29" s="2">
        <f t="shared" si="0"/>
        <v>19.127542559999998</v>
      </c>
      <c r="AU29" s="2">
        <f t="shared" si="7"/>
        <v>19.0656456</v>
      </c>
      <c r="AV29" s="2">
        <f t="shared" si="8"/>
        <v>-6.189695999999998E-2</v>
      </c>
      <c r="AW29" s="2">
        <f t="shared" si="9"/>
        <v>1.1799876</v>
      </c>
      <c r="AX29" s="2">
        <f t="shared" si="10"/>
        <v>1.4720976000000001</v>
      </c>
      <c r="AY29" s="2">
        <v>16</v>
      </c>
      <c r="AZ29" s="2">
        <v>164.3</v>
      </c>
      <c r="BA29" s="2">
        <v>137.80000000000001</v>
      </c>
      <c r="BB29" s="2">
        <f t="shared" si="11"/>
        <v>1610.7843137254902</v>
      </c>
      <c r="BC29" s="2">
        <f t="shared" si="12"/>
        <v>1350.9803921568628</v>
      </c>
      <c r="BD29" s="2">
        <f t="shared" si="13"/>
        <v>2961.7647058823532</v>
      </c>
      <c r="BE29" s="2">
        <v>3.7364390882411262</v>
      </c>
      <c r="BF29" s="2">
        <f>(BE29/100)*BB29</f>
        <v>60.185974725295786</v>
      </c>
      <c r="BG29" s="2">
        <v>1.2604181546719686</v>
      </c>
      <c r="BH29" s="2">
        <f t="shared" si="14"/>
        <v>17.028002128803653</v>
      </c>
      <c r="BI29" s="2">
        <f>BF29+BH29</f>
        <v>77.213976854099442</v>
      </c>
      <c r="BJ29" s="2">
        <v>14</v>
      </c>
      <c r="BK29" s="2">
        <v>198.89999999999998</v>
      </c>
      <c r="BL29" s="2">
        <v>225.3</v>
      </c>
      <c r="BM29" s="2">
        <v>62</v>
      </c>
      <c r="BN29" s="2">
        <v>114.2</v>
      </c>
      <c r="BO29" s="2">
        <v>225.3</v>
      </c>
      <c r="BP29" s="2">
        <v>121.6</v>
      </c>
      <c r="BQ29" s="2">
        <f t="shared" si="15"/>
        <v>103.70000000000002</v>
      </c>
      <c r="BR29" s="2">
        <f t="shared" si="74"/>
        <v>1016.6666666666667</v>
      </c>
      <c r="BS29" s="2">
        <f t="shared" si="16"/>
        <v>1949.9999999999998</v>
      </c>
      <c r="BT29" s="2">
        <f t="shared" si="17"/>
        <v>2208.8235294117649</v>
      </c>
      <c r="BU29" s="2">
        <f t="shared" si="18"/>
        <v>1119.6078431372548</v>
      </c>
      <c r="BV29" s="2">
        <f t="shared" si="19"/>
        <v>2208.8235294117649</v>
      </c>
      <c r="BW29" s="2">
        <f t="shared" si="20"/>
        <v>7487.2549019607841</v>
      </c>
      <c r="BX29" s="2">
        <f t="shared" si="21"/>
        <v>1192.1568627450981</v>
      </c>
      <c r="BY29" s="2">
        <v>3.0337906572580642</v>
      </c>
      <c r="BZ29" s="2">
        <f t="shared" si="22"/>
        <v>59.158917816532245</v>
      </c>
      <c r="CA29" s="2">
        <v>0.85830381303045411</v>
      </c>
      <c r="CB29" s="2">
        <f t="shared" si="23"/>
        <v>18.958416576055033</v>
      </c>
      <c r="CC29" s="2">
        <v>1.6320227313507225</v>
      </c>
      <c r="CD29" s="2">
        <f t="shared" si="24"/>
        <v>18.27225450198554</v>
      </c>
      <c r="CE29" s="2">
        <v>3.7300081169960477</v>
      </c>
      <c r="CF29" s="2">
        <f t="shared" si="25"/>
        <v>44.467547747717589</v>
      </c>
      <c r="CG29" s="2">
        <f t="shared" si="26"/>
        <v>140.85713664229041</v>
      </c>
      <c r="CH29" s="2">
        <f t="shared" si="27"/>
        <v>125.76530057347357</v>
      </c>
      <c r="CI29" s="2">
        <f t="shared" si="28"/>
        <v>7487.254901960785</v>
      </c>
      <c r="CJ29" s="2">
        <v>7.3900000000000006</v>
      </c>
      <c r="CK29" s="2">
        <f t="shared" si="29"/>
        <v>7390.0000000000009</v>
      </c>
      <c r="CL29" s="2">
        <f t="shared" si="30"/>
        <v>5331.1980391507414</v>
      </c>
      <c r="CM29" s="2">
        <v>2.6500000000000004</v>
      </c>
      <c r="CN29" s="2">
        <v>35.859269282814623</v>
      </c>
      <c r="CO29" s="2">
        <f t="shared" si="3"/>
        <v>1911.7286608591974</v>
      </c>
      <c r="CP29" s="2">
        <v>3.9000000000000004</v>
      </c>
      <c r="CQ29" s="2">
        <v>52.774018944519625</v>
      </c>
      <c r="CR29" s="2">
        <f t="shared" si="4"/>
        <v>2813.4874631512712</v>
      </c>
      <c r="CS29" s="2">
        <v>-9999</v>
      </c>
      <c r="CT29" s="2">
        <f t="shared" si="31"/>
        <v>-281320.61144049559</v>
      </c>
      <c r="CU29" s="2">
        <v>90</v>
      </c>
      <c r="CV29" s="2">
        <v>100</v>
      </c>
      <c r="CW29" s="2">
        <v>-9999</v>
      </c>
      <c r="CX29" s="2">
        <v>-9999</v>
      </c>
      <c r="CY29" s="2">
        <v>92</v>
      </c>
      <c r="CZ29" s="2">
        <v>103</v>
      </c>
      <c r="DA29" s="2">
        <v>31.63</v>
      </c>
      <c r="DB29" s="2">
        <v>30.04</v>
      </c>
      <c r="DC29" s="2">
        <v>31.04</v>
      </c>
      <c r="DD29" s="2">
        <v>0.41010000000000002</v>
      </c>
      <c r="DE29" s="2">
        <v>0.77010670000000003</v>
      </c>
      <c r="DF29" s="2">
        <v>0.69021999999999994</v>
      </c>
      <c r="DG29" s="2">
        <v>0.36446000000000001</v>
      </c>
      <c r="DH29" s="2">
        <v>0.47867999999999999</v>
      </c>
      <c r="DI29" s="2">
        <v>0.53679330000000003</v>
      </c>
      <c r="DJ29" s="2">
        <v>5.7245699999999997E-2</v>
      </c>
      <c r="DK29" s="2">
        <v>0.233103</v>
      </c>
      <c r="DL29" s="2">
        <v>0.35717330000000003</v>
      </c>
      <c r="DM29" s="2">
        <f t="shared" si="32"/>
        <v>0.37225158814259462</v>
      </c>
      <c r="DN29" s="2">
        <f t="shared" si="33"/>
        <v>0.24996762040790912</v>
      </c>
      <c r="DO29" s="2">
        <v>0.56722470000000003</v>
      </c>
      <c r="DP29" s="2">
        <v>0.50106340000000005</v>
      </c>
      <c r="DQ29" s="2">
        <v>0.27002379999999998</v>
      </c>
      <c r="DR29" s="2">
        <v>0.35335179999999999</v>
      </c>
      <c r="DS29" s="2">
        <v>0.36989050000000001</v>
      </c>
      <c r="DT29" s="2">
        <v>0.1855762</v>
      </c>
      <c r="DU29" s="2">
        <v>2.2631700000000001E-2</v>
      </c>
      <c r="DV29" s="2">
        <v>0.2323016</v>
      </c>
      <c r="DW29" s="2">
        <v>0.35508499999999998</v>
      </c>
      <c r="DX29" s="2">
        <f t="shared" si="34"/>
        <v>0.50697136520426589</v>
      </c>
      <c r="DY29" s="2">
        <f t="shared" si="35"/>
        <v>0.1677756</v>
      </c>
      <c r="DZ29" s="2">
        <f t="shared" si="36"/>
        <v>0.16358897921405494</v>
      </c>
      <c r="EA29" s="2">
        <f t="shared" si="37"/>
        <v>0.14352003375168199</v>
      </c>
      <c r="EB29" s="2">
        <v>0.89208569999999998</v>
      </c>
      <c r="EC29" s="2">
        <v>0.79094759999999997</v>
      </c>
      <c r="ED29" s="2">
        <v>0.26374760000000003</v>
      </c>
      <c r="EE29" s="2">
        <v>0.34580949999999999</v>
      </c>
      <c r="EF29" s="2">
        <v>0.54623809999999995</v>
      </c>
      <c r="EG29" s="2">
        <v>0.22506670000000001</v>
      </c>
      <c r="EH29" s="2">
        <v>0.22234000000000001</v>
      </c>
      <c r="EI29" s="2">
        <v>0.43660529999999997</v>
      </c>
      <c r="EJ29" s="2">
        <v>0.53743300000000005</v>
      </c>
      <c r="EK29" s="2">
        <f t="shared" si="38"/>
        <v>0.59707073090475393</v>
      </c>
      <c r="EL29" s="2">
        <f t="shared" si="39"/>
        <v>0.12074279999999998</v>
      </c>
      <c r="EM29" s="2">
        <f t="shared" si="40"/>
        <v>0.40794516791770752</v>
      </c>
      <c r="EN29" s="2">
        <f t="shared" si="41"/>
        <v>0.19979703194946488</v>
      </c>
      <c r="EO29" s="2">
        <v>0.63240830000000003</v>
      </c>
      <c r="EP29" s="2">
        <v>0.54905420000000005</v>
      </c>
      <c r="EQ29" s="2">
        <v>0.13535</v>
      </c>
      <c r="ER29" s="2">
        <v>0.18757080000000001</v>
      </c>
      <c r="ES29" s="2">
        <v>0.40555419999999998</v>
      </c>
      <c r="ET29" s="2">
        <v>0.14413329999999999</v>
      </c>
      <c r="EU29" s="2">
        <v>0.36666969999999999</v>
      </c>
      <c r="EV29" s="2">
        <v>0.54136960000000001</v>
      </c>
      <c r="EW29" s="2">
        <v>0.64586690000000002</v>
      </c>
      <c r="EX29" s="2">
        <f t="shared" si="42"/>
        <v>0.62878151022430739</v>
      </c>
      <c r="EY29" s="2">
        <f t="shared" si="43"/>
        <v>4.3437500000000018E-2</v>
      </c>
      <c r="EZ29" s="2">
        <f t="shared" si="44"/>
        <v>0.4384717274840797</v>
      </c>
      <c r="FA29" s="2">
        <f t="shared" si="45"/>
        <v>0.14797797125329407</v>
      </c>
      <c r="FB29" s="2">
        <v>0.60821049999999999</v>
      </c>
      <c r="FC29" s="2">
        <v>0.53236839999999996</v>
      </c>
      <c r="FD29" s="2">
        <v>9.7347400000000001E-2</v>
      </c>
      <c r="FE29" s="2">
        <v>0.15680530000000001</v>
      </c>
      <c r="FF29" s="2">
        <v>0.3329105</v>
      </c>
      <c r="FG29" s="2">
        <v>0.1162</v>
      </c>
      <c r="FH29" s="2">
        <v>0.35832760000000002</v>
      </c>
      <c r="FI29" s="2">
        <v>0.58761110000000005</v>
      </c>
      <c r="FJ29" s="2">
        <v>0.72170610000000002</v>
      </c>
      <c r="FK29" s="2">
        <f t="shared" si="46"/>
        <v>0.67918742204868654</v>
      </c>
      <c r="FL29" s="2">
        <f t="shared" si="47"/>
        <v>4.0605300000000011E-2</v>
      </c>
      <c r="FM29" s="2">
        <f t="shared" si="48"/>
        <v>0.47372780780469653</v>
      </c>
      <c r="FN29" s="2">
        <f t="shared" si="49"/>
        <v>0.21913973035106599</v>
      </c>
      <c r="FO29" s="2">
        <v>0.53528640000000005</v>
      </c>
      <c r="FP29" s="2">
        <v>0.46195910000000001</v>
      </c>
      <c r="FQ29" s="2">
        <v>7.9527299999999995E-2</v>
      </c>
      <c r="FR29" s="2">
        <v>0.13075000000000001</v>
      </c>
      <c r="FS29" s="2">
        <v>0.29917270000000001</v>
      </c>
      <c r="FT29" s="2">
        <v>9.2345499999999997E-2</v>
      </c>
      <c r="FU29" s="2">
        <v>0.39107920000000002</v>
      </c>
      <c r="FV29" s="2">
        <v>0.60570400000000002</v>
      </c>
      <c r="FW29" s="2">
        <v>0.73944929999999998</v>
      </c>
      <c r="FX29" s="2">
        <f t="shared" si="50"/>
        <v>0.70573356771700113</v>
      </c>
      <c r="FY29" s="2">
        <f t="shared" si="51"/>
        <v>3.8404500000000008E-2</v>
      </c>
      <c r="FZ29" s="2">
        <f t="shared" si="52"/>
        <v>0.454662315889929</v>
      </c>
      <c r="GA29" s="2">
        <f t="shared" si="53"/>
        <v>0.19361941392644288</v>
      </c>
      <c r="GB29" s="2">
        <v>0.56813480000000005</v>
      </c>
      <c r="GC29" s="2">
        <v>0.49649569999999998</v>
      </c>
      <c r="GD29" s="2">
        <v>8.1530400000000003E-2</v>
      </c>
      <c r="GE29" s="2">
        <v>0.11993040000000001</v>
      </c>
      <c r="GF29" s="2">
        <v>0.31040869999999998</v>
      </c>
      <c r="GG29" s="2">
        <v>9.7060900000000006E-2</v>
      </c>
      <c r="GH29" s="2">
        <v>0.44060840000000001</v>
      </c>
      <c r="GI29" s="2">
        <v>0.64798509999999998</v>
      </c>
      <c r="GJ29" s="2">
        <v>0.74487199999999998</v>
      </c>
      <c r="GK29" s="2">
        <f t="shared" si="54"/>
        <v>0.70817339919665745</v>
      </c>
      <c r="GL29" s="2">
        <f t="shared" si="55"/>
        <v>2.2869500000000001E-2</v>
      </c>
      <c r="GM29" s="2">
        <f t="shared" si="56"/>
        <v>0.50594298180596098</v>
      </c>
      <c r="GN29" s="2">
        <f t="shared" si="57"/>
        <v>0.21358142186987816</v>
      </c>
      <c r="GO29" s="2">
        <v>0.71584289999999995</v>
      </c>
      <c r="GP29" s="2">
        <v>0.63998100000000002</v>
      </c>
      <c r="GQ29" s="2">
        <v>6.4061900000000005E-2</v>
      </c>
      <c r="GR29" s="2">
        <v>0.13182379999999999</v>
      </c>
      <c r="GS29" s="2">
        <v>0.34475240000000001</v>
      </c>
      <c r="GT29" s="2">
        <v>9.8028599999999994E-2</v>
      </c>
      <c r="GU29" s="2">
        <v>0.44551740000000001</v>
      </c>
      <c r="GV29" s="2">
        <v>0.6875272</v>
      </c>
      <c r="GW29" s="2">
        <v>0.83430269999999995</v>
      </c>
      <c r="GX29" s="2">
        <f t="shared" si="58"/>
        <v>0.75910546075148222</v>
      </c>
      <c r="GY29" s="2">
        <f t="shared" si="59"/>
        <v>3.3795199999999997E-2</v>
      </c>
      <c r="GZ29" s="2">
        <f t="shared" si="60"/>
        <v>0.5993339543930013</v>
      </c>
      <c r="HA29" s="2">
        <f t="shared" si="61"/>
        <v>0.29826425404048967</v>
      </c>
      <c r="HB29" s="2">
        <v>0.83264709999999997</v>
      </c>
      <c r="HC29" s="2">
        <v>0.71653529999999999</v>
      </c>
      <c r="HD29" s="2">
        <v>6.1335300000000002E-2</v>
      </c>
      <c r="HE29" s="2">
        <v>0.1188176</v>
      </c>
      <c r="HF29" s="2">
        <v>0.3795</v>
      </c>
      <c r="HG29" s="2">
        <v>9.7723500000000005E-2</v>
      </c>
      <c r="HH29" s="2">
        <v>0.52114499999999997</v>
      </c>
      <c r="HI29" s="2">
        <v>0.74953309999999995</v>
      </c>
      <c r="HJ29" s="2">
        <v>0.86135600000000001</v>
      </c>
      <c r="HK29" s="2">
        <f t="shared" si="62"/>
        <v>0.78992564898331918</v>
      </c>
      <c r="HL29" s="2">
        <f t="shared" si="63"/>
        <v>2.1094099999999991E-2</v>
      </c>
      <c r="HM29" s="2">
        <f t="shared" si="64"/>
        <v>0.67141543632398604</v>
      </c>
      <c r="HN29" s="2">
        <f t="shared" si="65"/>
        <v>0.31675549406707981</v>
      </c>
      <c r="HO29" s="2">
        <v>0.85512500000000002</v>
      </c>
      <c r="HP29" s="2">
        <v>0.71687500000000004</v>
      </c>
      <c r="HQ29" s="2">
        <v>4.9195000000000003E-2</v>
      </c>
      <c r="HR29" s="2">
        <v>0.10797</v>
      </c>
      <c r="HS29" s="2">
        <v>0.340785</v>
      </c>
      <c r="HT29" s="2">
        <v>9.3395000000000006E-2</v>
      </c>
      <c r="HU29" s="2">
        <v>0.51792039999999995</v>
      </c>
      <c r="HV29" s="2">
        <v>0.77572629999999998</v>
      </c>
      <c r="HW29" s="2">
        <v>0.89086399999999999</v>
      </c>
      <c r="HX29" s="2">
        <f t="shared" si="66"/>
        <v>0.80307215451440139</v>
      </c>
      <c r="HY29" s="2">
        <f t="shared" si="67"/>
        <v>1.4574999999999991E-2</v>
      </c>
      <c r="HZ29" s="2">
        <f t="shared" si="68"/>
        <v>0.68940706271299668</v>
      </c>
      <c r="IA29" s="2">
        <f t="shared" si="69"/>
        <v>0.36216825237856787</v>
      </c>
      <c r="IB29" s="2">
        <v>0.73840950000000005</v>
      </c>
      <c r="IC29" s="2">
        <v>0.63689519999999999</v>
      </c>
      <c r="ID29" s="2">
        <v>3.89095E-2</v>
      </c>
      <c r="IE29" s="2">
        <v>9.6909499999999996E-2</v>
      </c>
      <c r="IF29" s="2">
        <v>0.29465239999999998</v>
      </c>
      <c r="IG29" s="2">
        <v>7.4381000000000003E-2</v>
      </c>
      <c r="IH29" s="2">
        <v>0.50401399999999996</v>
      </c>
      <c r="II29" s="2">
        <v>0.76778100000000005</v>
      </c>
      <c r="IJ29" s="2">
        <v>0.89959809999999996</v>
      </c>
      <c r="IK29" s="2">
        <f t="shared" si="70"/>
        <v>0.81697374661736322</v>
      </c>
      <c r="IL29" s="2">
        <f t="shared" si="71"/>
        <v>2.2528499999999993E-2</v>
      </c>
      <c r="IM29" s="2">
        <f t="shared" si="72"/>
        <v>0.65648846207183364</v>
      </c>
      <c r="IN29" s="2">
        <f t="shared" si="73"/>
        <v>0.35860784510413768</v>
      </c>
      <c r="IO29" s="2">
        <v>0.54719090000000004</v>
      </c>
      <c r="IP29" s="2">
        <v>0.45905449999999998</v>
      </c>
      <c r="IQ29" s="2">
        <v>3.6049999999999999E-2</v>
      </c>
      <c r="IR29" s="2">
        <v>6.6659099999999999E-2</v>
      </c>
      <c r="IS29" s="2">
        <v>0.22852729999999999</v>
      </c>
      <c r="IT29" s="2">
        <v>6.4936400000000005E-2</v>
      </c>
      <c r="IU29" s="2">
        <v>0.54306569999999998</v>
      </c>
      <c r="IV29" s="2">
        <v>0.77539849999999999</v>
      </c>
    </row>
    <row r="30" spans="1:256" x14ac:dyDescent="0.2">
      <c r="A30" s="2">
        <v>29</v>
      </c>
      <c r="B30" s="2">
        <v>8</v>
      </c>
      <c r="C30" s="2" t="s">
        <v>255</v>
      </c>
      <c r="D30" s="2">
        <v>2</v>
      </c>
      <c r="E30" s="2">
        <v>2</v>
      </c>
      <c r="F30" s="2">
        <v>-9999</v>
      </c>
      <c r="G30" s="2">
        <v>-9999</v>
      </c>
      <c r="H30" s="2">
        <v>408192.5</v>
      </c>
      <c r="I30" s="2">
        <v>3660295.7</v>
      </c>
      <c r="J30" s="2">
        <f>132.3*1.12</f>
        <v>148.17600000000002</v>
      </c>
      <c r="K30" s="2">
        <f t="shared" si="5"/>
        <v>74.088000000000008</v>
      </c>
      <c r="L30" s="2">
        <f t="shared" si="76"/>
        <v>74.088000000000008</v>
      </c>
      <c r="M30" s="2">
        <v>55.84</v>
      </c>
      <c r="N30" s="2">
        <v>14</v>
      </c>
      <c r="O30" s="2">
        <v>30.160000000000004</v>
      </c>
      <c r="P30" s="2">
        <v>49.84</v>
      </c>
      <c r="Q30" s="2">
        <v>22.72</v>
      </c>
      <c r="R30" s="2">
        <v>27.440000000000005</v>
      </c>
      <c r="S30" s="2">
        <v>77.84</v>
      </c>
      <c r="T30" s="2">
        <v>14.719999999999999</v>
      </c>
      <c r="U30" s="2">
        <v>7.4399999999999995</v>
      </c>
      <c r="V30" s="2">
        <v>8.6</v>
      </c>
      <c r="W30" s="2">
        <v>0.52</v>
      </c>
      <c r="X30" s="2">
        <v>356</v>
      </c>
      <c r="Y30" s="2">
        <v>0.47</v>
      </c>
      <c r="Z30" s="2">
        <v>4925</v>
      </c>
      <c r="AA30" s="2">
        <v>302</v>
      </c>
      <c r="AB30" s="2">
        <v>321</v>
      </c>
      <c r="AC30" s="2">
        <v>29.5</v>
      </c>
      <c r="AD30" s="2">
        <v>0</v>
      </c>
      <c r="AE30" s="2">
        <v>3</v>
      </c>
      <c r="AF30" s="2">
        <v>83</v>
      </c>
      <c r="AG30" s="2">
        <v>9</v>
      </c>
      <c r="AH30" s="2">
        <v>5</v>
      </c>
      <c r="AI30" s="2">
        <v>31</v>
      </c>
      <c r="AJ30" s="2">
        <v>4.233270690465768E-2</v>
      </c>
      <c r="AK30" s="2">
        <v>0.58036925519186799</v>
      </c>
      <c r="AL30" s="2">
        <v>1.7962311999999998</v>
      </c>
      <c r="AM30" s="2">
        <v>1.9069703999999998</v>
      </c>
      <c r="AN30" s="2">
        <v>0.2008605</v>
      </c>
      <c r="AO30" s="2">
        <v>0.15445484400000001</v>
      </c>
      <c r="AP30" s="2">
        <v>-3.7361573999999995E-2</v>
      </c>
      <c r="AQ30" s="2">
        <v>0.33675162000000003</v>
      </c>
      <c r="AR30" s="2">
        <v>0.19190370000000001</v>
      </c>
      <c r="AS30" s="2">
        <f t="shared" si="6"/>
        <v>8.2098452000000002</v>
      </c>
      <c r="AT30" s="2">
        <f t="shared" si="0"/>
        <v>8.8276645760000001</v>
      </c>
      <c r="AU30" s="2">
        <f t="shared" si="7"/>
        <v>8.6782182799999994</v>
      </c>
      <c r="AV30" s="2">
        <f t="shared" si="8"/>
        <v>-0.14944629599999998</v>
      </c>
      <c r="AW30" s="2">
        <f t="shared" si="9"/>
        <v>1.3470064800000001</v>
      </c>
      <c r="AX30" s="2">
        <f t="shared" si="10"/>
        <v>0.76761480000000004</v>
      </c>
      <c r="AY30" s="2">
        <v>16</v>
      </c>
      <c r="AZ30" s="2">
        <v>185.2</v>
      </c>
      <c r="BA30" s="2">
        <v>126.6</v>
      </c>
      <c r="BB30" s="2">
        <f t="shared" si="11"/>
        <v>1815.686274509804</v>
      </c>
      <c r="BC30" s="2">
        <f t="shared" si="12"/>
        <v>1241.1764705882354</v>
      </c>
      <c r="BD30" s="2">
        <f t="shared" si="13"/>
        <v>3056.8627450980393</v>
      </c>
      <c r="BE30" s="2">
        <v>3.7302119704767613</v>
      </c>
      <c r="BF30" s="2">
        <f t="shared" ref="BF30:BF51" si="77">(BE30/100)*BB30</f>
        <v>67.728946758068261</v>
      </c>
      <c r="BG30" s="2">
        <v>1.5793471659041176</v>
      </c>
      <c r="BH30" s="2">
        <f t="shared" si="14"/>
        <v>19.602485412104048</v>
      </c>
      <c r="BI30" s="2">
        <f t="shared" ref="BI30:BI49" si="78">BF30+BH30</f>
        <v>87.331432170172306</v>
      </c>
      <c r="BJ30" s="2">
        <v>11</v>
      </c>
      <c r="BK30" s="2">
        <v>168</v>
      </c>
      <c r="BL30" s="2">
        <v>179.4</v>
      </c>
      <c r="BM30" s="2">
        <v>77</v>
      </c>
      <c r="BN30" s="2">
        <v>106.8</v>
      </c>
      <c r="BO30" s="2">
        <v>194.5</v>
      </c>
      <c r="BP30" s="2">
        <v>116.1</v>
      </c>
      <c r="BQ30" s="2">
        <f t="shared" si="15"/>
        <v>78.400000000000006</v>
      </c>
      <c r="BR30" s="2">
        <f t="shared" si="74"/>
        <v>768.62745098039215</v>
      </c>
      <c r="BS30" s="2">
        <f t="shared" si="16"/>
        <v>1647.0588235294117</v>
      </c>
      <c r="BT30" s="2">
        <f t="shared" si="17"/>
        <v>1758.8235294117646</v>
      </c>
      <c r="BU30" s="2">
        <f t="shared" si="18"/>
        <v>1047.0588235294117</v>
      </c>
      <c r="BV30" s="2">
        <f t="shared" si="19"/>
        <v>1906.8627450980391</v>
      </c>
      <c r="BW30" s="2">
        <f t="shared" si="20"/>
        <v>6359.8039215686276</v>
      </c>
      <c r="BX30" s="2">
        <f t="shared" si="21"/>
        <v>1138.2352941176471</v>
      </c>
      <c r="BY30" s="2">
        <v>3.3081445475999995</v>
      </c>
      <c r="BZ30" s="2">
        <f t="shared" si="22"/>
        <v>54.487086666352937</v>
      </c>
      <c r="CA30" s="2">
        <v>0.91132166309760942</v>
      </c>
      <c r="CB30" s="2">
        <f t="shared" si="23"/>
        <v>16.028539839187367</v>
      </c>
      <c r="CC30" s="2">
        <v>2.0108836041250835</v>
      </c>
      <c r="CD30" s="2">
        <f t="shared" si="24"/>
        <v>21.055134207897932</v>
      </c>
      <c r="CE30" s="2">
        <v>3.3236665914342636</v>
      </c>
      <c r="CF30" s="2">
        <f t="shared" si="25"/>
        <v>37.831146202501763</v>
      </c>
      <c r="CG30" s="2">
        <f t="shared" si="26"/>
        <v>129.40190691594</v>
      </c>
      <c r="CH30" s="2">
        <f t="shared" si="27"/>
        <v>115.53741688923213</v>
      </c>
      <c r="CI30" s="2">
        <f t="shared" si="28"/>
        <v>6359.8039215686267</v>
      </c>
      <c r="CJ30" s="2">
        <v>6.44</v>
      </c>
      <c r="CK30" s="2">
        <f t="shared" si="29"/>
        <v>6440</v>
      </c>
      <c r="CL30" s="2">
        <f t="shared" si="30"/>
        <v>4645.861349408764</v>
      </c>
      <c r="CM30" s="2">
        <v>2.2599999999999998</v>
      </c>
      <c r="CN30" s="2">
        <v>35.093167701863351</v>
      </c>
      <c r="CO30" s="2">
        <f t="shared" si="3"/>
        <v>1630.3799145440694</v>
      </c>
      <c r="CP30" s="2">
        <v>3.39</v>
      </c>
      <c r="CQ30" s="2">
        <v>52.639751552795026</v>
      </c>
      <c r="CR30" s="2">
        <f t="shared" si="4"/>
        <v>2445.5698718161038</v>
      </c>
      <c r="CS30" s="2">
        <v>-9999</v>
      </c>
      <c r="CT30" s="2">
        <f t="shared" si="31"/>
        <v>-244532.53148289223</v>
      </c>
      <c r="CU30" s="2">
        <v>84</v>
      </c>
      <c r="CV30" s="2">
        <v>91</v>
      </c>
      <c r="CW30" s="2">
        <v>-9999</v>
      </c>
      <c r="CX30" s="2">
        <v>-9999</v>
      </c>
      <c r="CY30" s="2">
        <v>86</v>
      </c>
      <c r="CZ30" s="2">
        <v>98</v>
      </c>
      <c r="DA30" s="2">
        <v>34</v>
      </c>
      <c r="DB30" s="2">
        <v>33.26</v>
      </c>
      <c r="DC30" s="2">
        <v>34.770000000000003</v>
      </c>
      <c r="DD30" s="2">
        <v>0.41070000000000001</v>
      </c>
      <c r="DE30" s="2">
        <v>0.70387060000000001</v>
      </c>
      <c r="DF30" s="2">
        <v>0.63763530000000002</v>
      </c>
      <c r="DG30" s="2">
        <v>0.37252940000000001</v>
      </c>
      <c r="DH30" s="2">
        <v>0.45714709999999997</v>
      </c>
      <c r="DI30" s="2">
        <v>0.53337060000000003</v>
      </c>
      <c r="DJ30" s="2">
        <v>7.6811599999999994E-2</v>
      </c>
      <c r="DK30" s="2">
        <v>0.21243090000000001</v>
      </c>
      <c r="DL30" s="2">
        <v>0.3077992</v>
      </c>
      <c r="DM30" s="2">
        <f t="shared" si="32"/>
        <v>0.31528279624460798</v>
      </c>
      <c r="DN30" s="2">
        <f t="shared" si="33"/>
        <v>0.22280632530285502</v>
      </c>
      <c r="DO30" s="2">
        <v>0.56491130000000001</v>
      </c>
      <c r="DP30" s="2">
        <v>0.49871650000000001</v>
      </c>
      <c r="DQ30" s="2">
        <v>0.25588</v>
      </c>
      <c r="DR30" s="2">
        <v>0.35181069999999998</v>
      </c>
      <c r="DS30" s="2">
        <v>0.3659</v>
      </c>
      <c r="DT30" s="2">
        <v>0.17529</v>
      </c>
      <c r="DU30" s="2">
        <v>1.9138800000000001E-2</v>
      </c>
      <c r="DV30" s="2">
        <v>0.23242850000000001</v>
      </c>
      <c r="DW30" s="2">
        <v>0.37676140000000002</v>
      </c>
      <c r="DX30" s="2">
        <f t="shared" si="34"/>
        <v>0.52637208283746595</v>
      </c>
      <c r="DY30" s="2">
        <f t="shared" si="35"/>
        <v>0.17652069999999997</v>
      </c>
      <c r="DZ30" s="2">
        <f t="shared" si="36"/>
        <v>0.16316494773300386</v>
      </c>
      <c r="EA30" s="2">
        <f t="shared" si="37"/>
        <v>0.14599321494353912</v>
      </c>
      <c r="EB30" s="2">
        <v>0.84412609999999999</v>
      </c>
      <c r="EC30" s="2">
        <v>0.74059129999999995</v>
      </c>
      <c r="ED30" s="2">
        <v>0.2516217</v>
      </c>
      <c r="EE30" s="2">
        <v>0.31850869999999998</v>
      </c>
      <c r="EF30" s="2">
        <v>0.52112610000000004</v>
      </c>
      <c r="EG30" s="2">
        <v>0.2166478</v>
      </c>
      <c r="EH30" s="2">
        <v>0.23736450000000001</v>
      </c>
      <c r="EI30" s="2">
        <v>0.45043230000000001</v>
      </c>
      <c r="EJ30" s="2">
        <v>0.53919919999999999</v>
      </c>
      <c r="EK30" s="2">
        <f t="shared" si="38"/>
        <v>0.591528788557109</v>
      </c>
      <c r="EL30" s="2">
        <f t="shared" si="39"/>
        <v>0.10186089999999998</v>
      </c>
      <c r="EM30" s="2">
        <f t="shared" si="40"/>
        <v>0.40608293246103522</v>
      </c>
      <c r="EN30" s="2">
        <f t="shared" si="41"/>
        <v>0.1868618655863874</v>
      </c>
      <c r="EO30" s="2">
        <v>0.53921430000000004</v>
      </c>
      <c r="EP30" s="2">
        <v>0.47541430000000001</v>
      </c>
      <c r="EQ30" s="2">
        <v>0.14084759999999999</v>
      </c>
      <c r="ER30" s="2">
        <v>0.18166189999999999</v>
      </c>
      <c r="ES30" s="2">
        <v>0.30501430000000002</v>
      </c>
      <c r="ET30" s="2">
        <v>0.12221899999999999</v>
      </c>
      <c r="EU30" s="2">
        <v>0.25265409999999999</v>
      </c>
      <c r="EV30" s="2">
        <v>0.49429849999999997</v>
      </c>
      <c r="EW30" s="2">
        <v>0.58409259999999996</v>
      </c>
      <c r="EX30" s="2">
        <f t="shared" si="42"/>
        <v>0.6304419508361615</v>
      </c>
      <c r="EY30" s="2">
        <f t="shared" si="43"/>
        <v>5.9442899999999993E-2</v>
      </c>
      <c r="EZ30" s="2">
        <f t="shared" si="44"/>
        <v>0.3808120848047864</v>
      </c>
      <c r="FA30" s="2">
        <f t="shared" si="45"/>
        <v>0.19962065827020731</v>
      </c>
      <c r="FB30" s="2">
        <v>0.4968882</v>
      </c>
      <c r="FC30" s="2">
        <v>0.4376294</v>
      </c>
      <c r="FD30" s="2">
        <v>0.1060059</v>
      </c>
      <c r="FE30" s="2">
        <v>0.1462118</v>
      </c>
      <c r="FF30" s="2">
        <v>0.27928819999999999</v>
      </c>
      <c r="FG30" s="2">
        <v>0.10627060000000001</v>
      </c>
      <c r="FH30" s="2">
        <v>0.31063740000000001</v>
      </c>
      <c r="FI30" s="2">
        <v>0.54106460000000001</v>
      </c>
      <c r="FJ30" s="2">
        <v>0.64354679999999997</v>
      </c>
      <c r="FK30" s="2">
        <f t="shared" si="46"/>
        <v>0.64761983079746166</v>
      </c>
      <c r="FL30" s="2">
        <f t="shared" si="47"/>
        <v>3.9941199999999996E-2</v>
      </c>
      <c r="FM30" s="2">
        <f t="shared" si="48"/>
        <v>0.4033122195391724</v>
      </c>
      <c r="FN30" s="2">
        <f t="shared" si="49"/>
        <v>0.19517492392254007</v>
      </c>
      <c r="FO30" s="2">
        <v>0.45518999999999998</v>
      </c>
      <c r="FP30" s="2">
        <v>0.38878499999999999</v>
      </c>
      <c r="FQ30" s="2">
        <v>8.7400000000000005E-2</v>
      </c>
      <c r="FR30" s="2">
        <v>0.121795</v>
      </c>
      <c r="FS30" s="2">
        <v>0.25275500000000001</v>
      </c>
      <c r="FT30" s="2">
        <v>8.5074999999999998E-2</v>
      </c>
      <c r="FU30" s="2">
        <v>0.34863159999999999</v>
      </c>
      <c r="FV30" s="2">
        <v>0.57571430000000001</v>
      </c>
      <c r="FW30" s="2">
        <v>0.67522369999999998</v>
      </c>
      <c r="FX30" s="2">
        <f t="shared" si="50"/>
        <v>0.68506196033428035</v>
      </c>
      <c r="FY30" s="2">
        <f t="shared" si="51"/>
        <v>3.6720000000000003E-2</v>
      </c>
      <c r="FZ30" s="2">
        <f t="shared" si="52"/>
        <v>0.39629222822537558</v>
      </c>
      <c r="GA30" s="2">
        <f t="shared" si="53"/>
        <v>0.17874537904935436</v>
      </c>
      <c r="GB30" s="2">
        <v>0.48133809999999999</v>
      </c>
      <c r="GC30" s="2">
        <v>0.42002859999999997</v>
      </c>
      <c r="GD30" s="2">
        <v>9.0757099999999993E-2</v>
      </c>
      <c r="GE30" s="2">
        <v>0.11638569999999999</v>
      </c>
      <c r="GF30" s="2">
        <v>0.2629571</v>
      </c>
      <c r="GG30" s="2">
        <v>8.9328599999999994E-2</v>
      </c>
      <c r="GH30" s="2">
        <v>0.38368790000000003</v>
      </c>
      <c r="GI30" s="2">
        <v>0.60611210000000004</v>
      </c>
      <c r="GJ30" s="2">
        <v>0.67725170000000001</v>
      </c>
      <c r="GK30" s="2">
        <f t="shared" si="54"/>
        <v>0.68693249492216746</v>
      </c>
      <c r="GL30" s="2">
        <f t="shared" si="55"/>
        <v>2.7057100000000001E-2</v>
      </c>
      <c r="GM30" s="2">
        <f t="shared" si="56"/>
        <v>0.43946166122949082</v>
      </c>
      <c r="GN30" s="2">
        <f t="shared" si="57"/>
        <v>0.19916322741686562</v>
      </c>
      <c r="GO30" s="2">
        <v>0.52942999999999996</v>
      </c>
      <c r="GP30" s="2">
        <v>0.48269499999999999</v>
      </c>
      <c r="GQ30" s="2">
        <v>7.2959999999999997E-2</v>
      </c>
      <c r="GR30" s="2">
        <v>0.11924</v>
      </c>
      <c r="GS30" s="2">
        <v>0.26377499999999998</v>
      </c>
      <c r="GT30" s="2">
        <v>8.4220000000000003E-2</v>
      </c>
      <c r="GU30" s="2">
        <v>0.37588329999999998</v>
      </c>
      <c r="GV30" s="2">
        <v>0.62990429999999997</v>
      </c>
      <c r="GW30" s="2">
        <v>0.75499629999999995</v>
      </c>
      <c r="GX30" s="2">
        <f t="shared" si="58"/>
        <v>0.72551128493440886</v>
      </c>
      <c r="GY30" s="2">
        <f t="shared" si="59"/>
        <v>3.5019999999999996E-2</v>
      </c>
      <c r="GZ30" s="2">
        <f t="shared" si="60"/>
        <v>0.49475014406475876</v>
      </c>
      <c r="HA30" s="2">
        <f t="shared" si="61"/>
        <v>0.2634479770872945</v>
      </c>
      <c r="HB30" s="2">
        <v>0.68852860000000005</v>
      </c>
      <c r="HC30" s="2">
        <v>0.5893214</v>
      </c>
      <c r="HD30" s="2">
        <v>6.3178600000000001E-2</v>
      </c>
      <c r="HE30" s="2">
        <v>0.10959289999999999</v>
      </c>
      <c r="HF30" s="2">
        <v>0.3090714</v>
      </c>
      <c r="HG30" s="2">
        <v>8.2799999999999999E-2</v>
      </c>
      <c r="HH30" s="2">
        <v>0.47547099999999998</v>
      </c>
      <c r="HI30" s="2">
        <v>0.7242345</v>
      </c>
      <c r="HJ30" s="2">
        <v>0.83051030000000003</v>
      </c>
      <c r="HK30" s="2">
        <f t="shared" si="62"/>
        <v>0.78530551051782604</v>
      </c>
      <c r="HL30" s="2">
        <f t="shared" si="63"/>
        <v>2.6792899999999994E-2</v>
      </c>
      <c r="HM30" s="2">
        <f t="shared" si="64"/>
        <v>0.60020365926071606</v>
      </c>
      <c r="HN30" s="2">
        <f t="shared" si="65"/>
        <v>0.30061296082188071</v>
      </c>
      <c r="HO30" s="2">
        <v>0.66315000000000002</v>
      </c>
      <c r="HP30" s="2">
        <v>0.55431109999999995</v>
      </c>
      <c r="HQ30" s="2">
        <v>5.0466700000000003E-2</v>
      </c>
      <c r="HR30" s="2">
        <v>9.4883300000000004E-2</v>
      </c>
      <c r="HS30" s="2">
        <v>0.2752444</v>
      </c>
      <c r="HT30" s="2">
        <v>7.6350000000000001E-2</v>
      </c>
      <c r="HU30" s="2">
        <v>0.48577540000000002</v>
      </c>
      <c r="HV30" s="2">
        <v>0.74876790000000004</v>
      </c>
      <c r="HW30" s="2">
        <v>0.85766019999999998</v>
      </c>
      <c r="HX30" s="2">
        <f t="shared" si="66"/>
        <v>0.79350912778904659</v>
      </c>
      <c r="HY30" s="2">
        <f t="shared" si="67"/>
        <v>1.8533300000000003E-2</v>
      </c>
      <c r="HZ30" s="2">
        <f t="shared" si="68"/>
        <v>0.59967373666283097</v>
      </c>
      <c r="IA30" s="2">
        <f t="shared" si="69"/>
        <v>0.31484210324427975</v>
      </c>
      <c r="IB30" s="2">
        <v>0.61189470000000001</v>
      </c>
      <c r="IC30" s="2">
        <v>0.52859999999999996</v>
      </c>
      <c r="ID30" s="2">
        <v>3.7626300000000001E-2</v>
      </c>
      <c r="IE30" s="2">
        <v>8.1889500000000004E-2</v>
      </c>
      <c r="IF30" s="2">
        <v>0.2420263</v>
      </c>
      <c r="IG30" s="2">
        <v>5.67263E-2</v>
      </c>
      <c r="IH30" s="2">
        <v>0.49411559999999999</v>
      </c>
      <c r="II30" s="2">
        <v>0.7637446</v>
      </c>
      <c r="IJ30" s="2">
        <v>0.88380990000000004</v>
      </c>
      <c r="IK30" s="2">
        <f t="shared" si="70"/>
        <v>0.8303185212549411</v>
      </c>
      <c r="IL30" s="2">
        <f t="shared" si="71"/>
        <v>2.5163200000000004E-2</v>
      </c>
      <c r="IM30" s="2">
        <f t="shared" si="72"/>
        <v>0.60339674530916321</v>
      </c>
      <c r="IN30" s="2">
        <f t="shared" si="73"/>
        <v>0.33830603852604019</v>
      </c>
      <c r="IO30" s="2">
        <v>0.4943091</v>
      </c>
      <c r="IP30" s="2">
        <v>0.40955449999999999</v>
      </c>
      <c r="IQ30" s="2">
        <v>3.2890900000000001E-2</v>
      </c>
      <c r="IR30" s="2">
        <v>5.5922699999999999E-2</v>
      </c>
      <c r="IS30" s="2">
        <v>0.20094090000000001</v>
      </c>
      <c r="IT30" s="2">
        <v>5.5086400000000001E-2</v>
      </c>
      <c r="IU30" s="2">
        <v>0.56280090000000005</v>
      </c>
      <c r="IV30" s="2">
        <v>0.79400800000000005</v>
      </c>
    </row>
    <row r="31" spans="1:256" x14ac:dyDescent="0.2">
      <c r="A31" s="2">
        <v>30</v>
      </c>
      <c r="B31" s="2">
        <v>8</v>
      </c>
      <c r="C31" s="2" t="s">
        <v>255</v>
      </c>
      <c r="D31" s="2">
        <v>2</v>
      </c>
      <c r="E31" s="2">
        <v>2</v>
      </c>
      <c r="F31" s="2">
        <v>-9999</v>
      </c>
      <c r="G31" s="2">
        <v>-9999</v>
      </c>
      <c r="H31" s="2">
        <v>408151.5</v>
      </c>
      <c r="I31" s="2">
        <v>3660295.7</v>
      </c>
      <c r="J31" s="2">
        <f>132.3*1.12</f>
        <v>148.17600000000002</v>
      </c>
      <c r="K31" s="2">
        <f t="shared" si="5"/>
        <v>74.088000000000008</v>
      </c>
      <c r="L31" s="2">
        <f t="shared" si="76"/>
        <v>74.088000000000008</v>
      </c>
      <c r="M31" s="2">
        <v>55.84</v>
      </c>
      <c r="N31" s="2">
        <v>14</v>
      </c>
      <c r="O31" s="2">
        <v>30.160000000000004</v>
      </c>
      <c r="P31" s="2">
        <v>63.840000000000011</v>
      </c>
      <c r="Q31" s="2">
        <v>14.719999999999985</v>
      </c>
      <c r="R31" s="2">
        <v>21.44</v>
      </c>
      <c r="S31" s="2">
        <v>63.840000000000011</v>
      </c>
      <c r="T31" s="2">
        <v>12.719999999999985</v>
      </c>
      <c r="U31" s="2">
        <v>23.44</v>
      </c>
      <c r="V31" s="2">
        <v>-9999</v>
      </c>
      <c r="W31" s="2">
        <v>-9999</v>
      </c>
      <c r="X31" s="2">
        <v>-9999</v>
      </c>
      <c r="Y31" s="2">
        <v>-9999</v>
      </c>
      <c r="Z31" s="2">
        <v>-9999</v>
      </c>
      <c r="AA31" s="2">
        <v>-9999</v>
      </c>
      <c r="AB31" s="2">
        <v>-9999</v>
      </c>
      <c r="AC31" s="2">
        <v>-9999</v>
      </c>
      <c r="AD31" s="2">
        <v>-9999</v>
      </c>
      <c r="AE31" s="2">
        <v>-9999</v>
      </c>
      <c r="AF31" s="2">
        <v>-9999</v>
      </c>
      <c r="AG31" s="2">
        <v>-9999</v>
      </c>
      <c r="AH31" s="2">
        <v>-9999</v>
      </c>
      <c r="AI31" s="2">
        <v>-9999</v>
      </c>
      <c r="AJ31" s="2">
        <v>5.2558565486993343E-2</v>
      </c>
      <c r="AK31" s="2">
        <v>0.82126580735363308</v>
      </c>
      <c r="AL31" s="2">
        <v>2.0010731999999996</v>
      </c>
      <c r="AM31" s="2">
        <v>1.5778108000000002</v>
      </c>
      <c r="AN31" s="2">
        <v>0.59074428000000001</v>
      </c>
      <c r="AO31" s="2">
        <v>0.47462035999999996</v>
      </c>
      <c r="AP31" s="2">
        <v>4.0192560000000023E-2</v>
      </c>
      <c r="AQ31" s="2">
        <v>0.11582784000000002</v>
      </c>
      <c r="AR31" s="2">
        <v>0.16014497999999999</v>
      </c>
      <c r="AS31" s="2">
        <f t="shared" si="6"/>
        <v>9.5207451199999991</v>
      </c>
      <c r="AT31" s="2">
        <f t="shared" si="0"/>
        <v>11.419226559999998</v>
      </c>
      <c r="AU31" s="2">
        <f t="shared" si="7"/>
        <v>11.579996799999998</v>
      </c>
      <c r="AV31" s="2">
        <f t="shared" si="8"/>
        <v>0.16077024000000009</v>
      </c>
      <c r="AW31" s="2">
        <f t="shared" si="9"/>
        <v>0.46331136000000006</v>
      </c>
      <c r="AX31" s="2">
        <f t="shared" si="10"/>
        <v>0.64057991999999997</v>
      </c>
      <c r="AY31" s="2">
        <v>18</v>
      </c>
      <c r="AZ31" s="2">
        <v>185.7</v>
      </c>
      <c r="BA31" s="2">
        <v>126.6</v>
      </c>
      <c r="BB31" s="2">
        <f t="shared" si="11"/>
        <v>1820.5882352941176</v>
      </c>
      <c r="BC31" s="2">
        <f t="shared" si="12"/>
        <v>1241.1764705882354</v>
      </c>
      <c r="BD31" s="2">
        <f t="shared" si="13"/>
        <v>3061.7647058823532</v>
      </c>
      <c r="BE31" s="2">
        <v>3.6502921251237384</v>
      </c>
      <c r="BF31" s="2">
        <f t="shared" si="77"/>
        <v>66.45678898387041</v>
      </c>
      <c r="BG31" s="2">
        <v>1.3811668449811918</v>
      </c>
      <c r="BH31" s="2">
        <f t="shared" si="14"/>
        <v>17.142717899472441</v>
      </c>
      <c r="BI31" s="2">
        <f t="shared" si="78"/>
        <v>83.599506883342855</v>
      </c>
      <c r="BJ31" s="2">
        <v>12</v>
      </c>
      <c r="BK31" s="2">
        <v>257.10000000000002</v>
      </c>
      <c r="BL31" s="2">
        <v>274.8</v>
      </c>
      <c r="BM31" s="2">
        <v>64</v>
      </c>
      <c r="BN31" s="2">
        <v>121.1</v>
      </c>
      <c r="BO31" s="2">
        <v>184.7</v>
      </c>
      <c r="BP31" s="2">
        <v>110.3</v>
      </c>
      <c r="BQ31" s="2">
        <f t="shared" si="15"/>
        <v>74.399999999999991</v>
      </c>
      <c r="BR31" s="2">
        <f t="shared" si="74"/>
        <v>729.41176470588221</v>
      </c>
      <c r="BS31" s="2">
        <f t="shared" si="16"/>
        <v>2520.5882352941176</v>
      </c>
      <c r="BT31" s="2">
        <f t="shared" si="17"/>
        <v>2694.1176470588234</v>
      </c>
      <c r="BU31" s="2">
        <f t="shared" si="18"/>
        <v>1187.2549019607843</v>
      </c>
      <c r="BV31" s="2">
        <f t="shared" si="19"/>
        <v>1810.7843137254902</v>
      </c>
      <c r="BW31" s="2">
        <f t="shared" si="20"/>
        <v>8212.745098039215</v>
      </c>
      <c r="BX31" s="2">
        <f t="shared" si="21"/>
        <v>1081.3725490196077</v>
      </c>
      <c r="BY31" s="2">
        <v>3.2171743049771959</v>
      </c>
      <c r="BZ31" s="2">
        <f t="shared" si="22"/>
        <v>81.091717040160503</v>
      </c>
      <c r="CA31" s="2">
        <v>0.90601148091793471</v>
      </c>
      <c r="CB31" s="2">
        <f t="shared" si="23"/>
        <v>24.409015191789067</v>
      </c>
      <c r="CC31" s="2">
        <v>2.2240967749875273</v>
      </c>
      <c r="CD31" s="2">
        <f t="shared" si="24"/>
        <v>26.405697985391132</v>
      </c>
      <c r="CE31" s="2">
        <v>3.7704454226355359</v>
      </c>
      <c r="CF31" s="2">
        <f t="shared" si="25"/>
        <v>40.772561776147015</v>
      </c>
      <c r="CG31" s="2">
        <f t="shared" si="26"/>
        <v>172.67899199348773</v>
      </c>
      <c r="CH31" s="2">
        <f t="shared" si="27"/>
        <v>154.17767142275687</v>
      </c>
      <c r="CI31" s="2">
        <f t="shared" si="28"/>
        <v>8212.745098039215</v>
      </c>
      <c r="CJ31" s="2">
        <v>6.48</v>
      </c>
      <c r="CK31" s="2">
        <f t="shared" si="29"/>
        <v>6480</v>
      </c>
      <c r="CL31" s="2">
        <f t="shared" si="30"/>
        <v>4674.7176310821114</v>
      </c>
      <c r="CM31" s="2">
        <v>2.2599999999999998</v>
      </c>
      <c r="CN31" s="2">
        <v>34.876543209876537</v>
      </c>
      <c r="CO31" s="2">
        <f t="shared" si="3"/>
        <v>1630.3799145440694</v>
      </c>
      <c r="CP31" s="2">
        <v>3.35</v>
      </c>
      <c r="CQ31" s="2">
        <v>51.697530864197525</v>
      </c>
      <c r="CR31" s="2">
        <f t="shared" si="4"/>
        <v>2416.7135901427582</v>
      </c>
      <c r="CS31" s="2">
        <v>-9999</v>
      </c>
      <c r="CT31" s="2">
        <f t="shared" si="31"/>
        <v>-241647.1918783744</v>
      </c>
      <c r="CU31" s="2">
        <v>83</v>
      </c>
      <c r="CV31" s="2">
        <v>93</v>
      </c>
      <c r="CW31" s="2">
        <v>-9999</v>
      </c>
      <c r="CX31" s="2">
        <v>-9999</v>
      </c>
      <c r="CY31" s="2">
        <v>97</v>
      </c>
      <c r="CZ31" s="2">
        <v>108</v>
      </c>
      <c r="DA31" s="2">
        <v>33.24</v>
      </c>
      <c r="DB31" s="2">
        <v>32.75</v>
      </c>
      <c r="DC31" s="2">
        <v>34.979999999999997</v>
      </c>
      <c r="DD31" s="2">
        <v>0.4138</v>
      </c>
      <c r="DE31" s="2">
        <v>0.61666469999999995</v>
      </c>
      <c r="DF31" s="2">
        <v>0.55387649999999999</v>
      </c>
      <c r="DG31" s="2">
        <v>0.44490590000000002</v>
      </c>
      <c r="DH31" s="2">
        <v>0.39734710000000001</v>
      </c>
      <c r="DI31" s="2">
        <v>0.65328240000000004</v>
      </c>
      <c r="DJ31" s="2">
        <v>0.2424518</v>
      </c>
      <c r="DK31" s="2">
        <v>0.21627160000000001</v>
      </c>
      <c r="DL31" s="2">
        <v>0.1621949</v>
      </c>
      <c r="DM31" s="2">
        <f t="shared" si="32"/>
        <v>0.16498658466034127</v>
      </c>
      <c r="DN31" s="2">
        <f t="shared" si="33"/>
        <v>0.21728787054367732</v>
      </c>
      <c r="DO31" s="2">
        <v>0.59613870000000002</v>
      </c>
      <c r="DP31" s="2">
        <v>0.52830759999999999</v>
      </c>
      <c r="DQ31" s="2">
        <v>0.27983639999999999</v>
      </c>
      <c r="DR31" s="2">
        <v>0.36583139999999997</v>
      </c>
      <c r="DS31" s="2">
        <v>0.40220450000000002</v>
      </c>
      <c r="DT31" s="2">
        <v>0.1939227</v>
      </c>
      <c r="DU31" s="2">
        <v>4.6658999999999999E-2</v>
      </c>
      <c r="DV31" s="2">
        <v>0.23919609999999999</v>
      </c>
      <c r="DW31" s="2">
        <v>0.361153</v>
      </c>
      <c r="DX31" s="2">
        <f t="shared" si="34"/>
        <v>0.5090946096088228</v>
      </c>
      <c r="DY31" s="2">
        <f t="shared" si="35"/>
        <v>0.17190869999999997</v>
      </c>
      <c r="DZ31" s="2">
        <f t="shared" si="36"/>
        <v>0.17481348703393279</v>
      </c>
      <c r="EA31" s="2">
        <f t="shared" si="37"/>
        <v>0.13222862637792432</v>
      </c>
      <c r="EB31" s="2">
        <v>0.84946820000000001</v>
      </c>
      <c r="EC31" s="2">
        <v>0.75314550000000002</v>
      </c>
      <c r="ED31" s="2">
        <v>0.26496360000000002</v>
      </c>
      <c r="EE31" s="2">
        <v>0.31210450000000001</v>
      </c>
      <c r="EF31" s="2">
        <v>0.61476819999999999</v>
      </c>
      <c r="EG31" s="2">
        <v>0.25200909999999999</v>
      </c>
      <c r="EH31" s="2">
        <v>0.32438149999999999</v>
      </c>
      <c r="EI31" s="2">
        <v>0.4592021</v>
      </c>
      <c r="EJ31" s="2">
        <v>0.52100360000000001</v>
      </c>
      <c r="EK31" s="2">
        <f t="shared" si="38"/>
        <v>0.54241617144538523</v>
      </c>
      <c r="EL31" s="2">
        <f t="shared" si="39"/>
        <v>6.0095400000000021E-2</v>
      </c>
      <c r="EM31" s="2">
        <f t="shared" si="40"/>
        <v>0.42265548634403449</v>
      </c>
      <c r="EN31" s="2">
        <f t="shared" si="41"/>
        <v>0.11112180932127649</v>
      </c>
      <c r="EO31" s="2">
        <v>0.66919090000000003</v>
      </c>
      <c r="EP31" s="2">
        <v>0.58919089999999996</v>
      </c>
      <c r="EQ31" s="2">
        <v>0.12627730000000001</v>
      </c>
      <c r="ER31" s="2">
        <v>0.18472730000000001</v>
      </c>
      <c r="ES31" s="2">
        <v>0.38745449999999998</v>
      </c>
      <c r="ET31" s="2">
        <v>0.13262270000000001</v>
      </c>
      <c r="EU31" s="2">
        <v>0.35307559999999999</v>
      </c>
      <c r="EV31" s="2">
        <v>0.56651470000000004</v>
      </c>
      <c r="EW31" s="2">
        <v>0.68152630000000003</v>
      </c>
      <c r="EX31" s="2">
        <f t="shared" si="42"/>
        <v>0.66919318904044534</v>
      </c>
      <c r="EY31" s="2">
        <f t="shared" si="43"/>
        <v>5.2104600000000001E-2</v>
      </c>
      <c r="EZ31" s="2">
        <f t="shared" si="44"/>
        <v>0.47624360810607769</v>
      </c>
      <c r="FA31" s="2">
        <f t="shared" si="45"/>
        <v>0.20492705967187519</v>
      </c>
      <c r="FB31" s="2">
        <v>0.56778240000000002</v>
      </c>
      <c r="FC31" s="2">
        <v>0.50077059999999995</v>
      </c>
      <c r="FD31" s="2">
        <v>0.1009</v>
      </c>
      <c r="FE31" s="2">
        <v>0.15290000000000001</v>
      </c>
      <c r="FF31" s="2">
        <v>0.32474120000000001</v>
      </c>
      <c r="FG31" s="2">
        <v>0.1135882</v>
      </c>
      <c r="FH31" s="2">
        <v>0.35904510000000001</v>
      </c>
      <c r="FI31" s="2">
        <v>0.57467570000000001</v>
      </c>
      <c r="FJ31" s="2">
        <v>0.6971678</v>
      </c>
      <c r="FK31" s="2">
        <f t="shared" si="46"/>
        <v>0.6665890779555208</v>
      </c>
      <c r="FL31" s="2">
        <f t="shared" si="47"/>
        <v>3.9311800000000008E-2</v>
      </c>
      <c r="FM31" s="2">
        <f t="shared" si="48"/>
        <v>0.45230059602801692</v>
      </c>
      <c r="FN31" s="2">
        <f t="shared" si="49"/>
        <v>0.19920162159250482</v>
      </c>
      <c r="FO31" s="2">
        <v>0.49719999999999998</v>
      </c>
      <c r="FP31" s="2">
        <v>0.42070000000000002</v>
      </c>
      <c r="FQ31" s="2">
        <v>0.2179364</v>
      </c>
      <c r="FR31" s="2">
        <v>0.1263909</v>
      </c>
      <c r="FS31" s="2">
        <v>0.38010450000000001</v>
      </c>
      <c r="FT31" s="2">
        <v>0.1197</v>
      </c>
      <c r="FU31" s="2">
        <v>0.47772179999999997</v>
      </c>
      <c r="FV31" s="2">
        <v>0.59328429999999999</v>
      </c>
      <c r="FW31" s="2">
        <v>0.43672040000000001</v>
      </c>
      <c r="FX31" s="2">
        <f t="shared" si="50"/>
        <v>0.61193062084616623</v>
      </c>
      <c r="FY31" s="2">
        <f t="shared" si="51"/>
        <v>6.6908999999999996E-3</v>
      </c>
      <c r="FZ31" s="2">
        <f t="shared" si="52"/>
        <v>0.42160967113743408</v>
      </c>
      <c r="GA31" s="2">
        <f t="shared" si="53"/>
        <v>4.6811992117185952E-2</v>
      </c>
      <c r="GB31" s="2">
        <v>0.52018569999999997</v>
      </c>
      <c r="GC31" s="2">
        <v>0.46044760000000001</v>
      </c>
      <c r="GD31" s="2">
        <v>8.3628599999999997E-2</v>
      </c>
      <c r="GE31" s="2">
        <v>0.1164143</v>
      </c>
      <c r="GF31" s="2">
        <v>0.29660950000000003</v>
      </c>
      <c r="GG31" s="2">
        <v>9.3852400000000002E-2</v>
      </c>
      <c r="GH31" s="2">
        <v>0.4353552</v>
      </c>
      <c r="GI31" s="2">
        <v>0.63284569999999996</v>
      </c>
      <c r="GJ31" s="2">
        <v>0.72164130000000004</v>
      </c>
      <c r="GK31" s="2">
        <f t="shared" si="54"/>
        <v>0.6943108253380369</v>
      </c>
      <c r="GL31" s="2">
        <f t="shared" si="55"/>
        <v>2.2561899999999996E-2</v>
      </c>
      <c r="GM31" s="2">
        <f t="shared" si="56"/>
        <v>0.4792164622037422</v>
      </c>
      <c r="GN31" s="2">
        <f t="shared" si="57"/>
        <v>0.19550197839063951</v>
      </c>
      <c r="GO31" s="2">
        <v>0.64305630000000003</v>
      </c>
      <c r="GP31" s="2">
        <v>0.57203130000000002</v>
      </c>
      <c r="GQ31" s="2">
        <v>6.7393800000000004E-2</v>
      </c>
      <c r="GR31" s="2">
        <v>0.1257375</v>
      </c>
      <c r="GS31" s="2">
        <v>0.31418750000000001</v>
      </c>
      <c r="GT31" s="2">
        <v>9.3612500000000001E-2</v>
      </c>
      <c r="GU31" s="2">
        <v>0.4275139</v>
      </c>
      <c r="GV31" s="2">
        <v>0.67181630000000003</v>
      </c>
      <c r="GW31" s="2">
        <v>0.80902289999999999</v>
      </c>
      <c r="GX31" s="2">
        <f t="shared" si="58"/>
        <v>0.74584915229204773</v>
      </c>
      <c r="GY31" s="2">
        <f t="shared" si="59"/>
        <v>3.2125000000000001E-2</v>
      </c>
      <c r="GZ31" s="2">
        <f t="shared" si="60"/>
        <v>0.55890644338039197</v>
      </c>
      <c r="HA31" s="2">
        <f t="shared" si="61"/>
        <v>0.27900768623250527</v>
      </c>
      <c r="HB31" s="2">
        <v>0.73568239999999996</v>
      </c>
      <c r="HC31" s="2">
        <v>0.63131760000000003</v>
      </c>
      <c r="HD31" s="2">
        <v>6.3523499999999997E-2</v>
      </c>
      <c r="HE31" s="2">
        <v>0.1141118</v>
      </c>
      <c r="HF31" s="2">
        <v>0.33891179999999999</v>
      </c>
      <c r="HG31" s="2">
        <v>8.8505899999999998E-2</v>
      </c>
      <c r="HH31" s="2">
        <v>0.49494709999999997</v>
      </c>
      <c r="HI31" s="2">
        <v>0.7309002</v>
      </c>
      <c r="HJ31" s="2">
        <v>0.84054180000000001</v>
      </c>
      <c r="HK31" s="2">
        <f t="shared" si="62"/>
        <v>0.78522893372788716</v>
      </c>
      <c r="HL31" s="2">
        <f t="shared" si="63"/>
        <v>2.5605900000000001E-2</v>
      </c>
      <c r="HM31" s="2">
        <f t="shared" si="64"/>
        <v>0.62292467160322396</v>
      </c>
      <c r="HN31" s="2">
        <f t="shared" si="65"/>
        <v>0.29832671010387907</v>
      </c>
      <c r="HO31" s="2">
        <v>0.75744</v>
      </c>
      <c r="HP31" s="2">
        <v>0.65085000000000004</v>
      </c>
      <c r="HQ31" s="2">
        <v>4.6684999999999997E-2</v>
      </c>
      <c r="HR31" s="2">
        <v>0.100535</v>
      </c>
      <c r="HS31" s="2">
        <v>0.318795</v>
      </c>
      <c r="HT31" s="2">
        <v>8.0490000000000006E-2</v>
      </c>
      <c r="HU31" s="2">
        <v>0.51980300000000002</v>
      </c>
      <c r="HV31" s="2">
        <v>0.76489130000000005</v>
      </c>
      <c r="HW31" s="2">
        <v>0.88327370000000005</v>
      </c>
      <c r="HX31" s="2">
        <f t="shared" si="66"/>
        <v>0.80788371343668308</v>
      </c>
      <c r="HY31" s="2">
        <f t="shared" si="67"/>
        <v>2.0044999999999993E-2</v>
      </c>
      <c r="HZ31" s="2">
        <f t="shared" si="68"/>
        <v>0.65964711100101092</v>
      </c>
      <c r="IA31" s="2">
        <f t="shared" si="69"/>
        <v>0.33891347910549829</v>
      </c>
      <c r="IB31" s="2">
        <v>0.77455790000000002</v>
      </c>
      <c r="IC31" s="2">
        <v>0.67191579999999995</v>
      </c>
      <c r="ID31" s="2">
        <v>3.8910500000000001E-2</v>
      </c>
      <c r="IE31" s="2">
        <v>9.9973699999999999E-2</v>
      </c>
      <c r="IF31" s="2">
        <v>0.31693159999999998</v>
      </c>
      <c r="IG31" s="2">
        <v>7.5268399999999999E-2</v>
      </c>
      <c r="IH31" s="2">
        <v>0.52003580000000005</v>
      </c>
      <c r="II31" s="2">
        <v>0.77108679999999996</v>
      </c>
      <c r="IJ31" s="2">
        <v>0.90423169999999997</v>
      </c>
      <c r="IK31" s="2">
        <f t="shared" si="70"/>
        <v>0.82286168361699319</v>
      </c>
      <c r="IL31" s="2">
        <f t="shared" si="71"/>
        <v>2.4705299999999999E-2</v>
      </c>
      <c r="IM31" s="2">
        <f t="shared" si="72"/>
        <v>0.67451861973858585</v>
      </c>
      <c r="IN31" s="2">
        <f t="shared" si="73"/>
        <v>0.35764330179170811</v>
      </c>
      <c r="IO31" s="2">
        <v>0.64770830000000001</v>
      </c>
      <c r="IP31" s="2">
        <v>0.54756249999999995</v>
      </c>
      <c r="IQ31" s="2">
        <v>3.6779199999999998E-2</v>
      </c>
      <c r="IR31" s="2">
        <v>7.2312500000000002E-2</v>
      </c>
      <c r="IS31" s="2">
        <v>0.2647292</v>
      </c>
      <c r="IT31" s="2">
        <v>7.7462500000000004E-2</v>
      </c>
      <c r="IU31" s="2">
        <v>0.56110009999999999</v>
      </c>
      <c r="IV31" s="2">
        <v>0.79073369999999998</v>
      </c>
    </row>
    <row r="32" spans="1:256" x14ac:dyDescent="0.2">
      <c r="A32" s="2">
        <v>31</v>
      </c>
      <c r="B32" s="2">
        <v>8</v>
      </c>
      <c r="C32" s="2" t="s">
        <v>255</v>
      </c>
      <c r="D32" s="2">
        <v>2</v>
      </c>
      <c r="E32" s="2">
        <v>2</v>
      </c>
      <c r="F32" s="2">
        <v>-9999</v>
      </c>
      <c r="G32" s="2">
        <v>-9999</v>
      </c>
      <c r="H32" s="2">
        <v>408110.5</v>
      </c>
      <c r="I32" s="2">
        <v>3660295.7</v>
      </c>
      <c r="J32" s="2">
        <f>132.3*1.12</f>
        <v>148.17600000000002</v>
      </c>
      <c r="K32" s="2">
        <f t="shared" si="5"/>
        <v>74.088000000000008</v>
      </c>
      <c r="L32" s="2">
        <f t="shared" si="76"/>
        <v>74.088000000000008</v>
      </c>
      <c r="M32" s="2">
        <v>59.839999999999996</v>
      </c>
      <c r="N32" s="2">
        <v>16</v>
      </c>
      <c r="O32" s="2">
        <v>24.160000000000004</v>
      </c>
      <c r="P32" s="2">
        <v>57.84</v>
      </c>
      <c r="Q32" s="2">
        <v>16.72</v>
      </c>
      <c r="R32" s="2">
        <v>25.44</v>
      </c>
      <c r="S32" s="2">
        <v>55.84</v>
      </c>
      <c r="T32" s="2">
        <v>16.72</v>
      </c>
      <c r="U32" s="2">
        <v>27.440000000000005</v>
      </c>
      <c r="V32" s="2">
        <v>8.5</v>
      </c>
      <c r="W32" s="2">
        <v>0.48</v>
      </c>
      <c r="X32" s="2">
        <v>328</v>
      </c>
      <c r="Y32" s="2">
        <v>0.46</v>
      </c>
      <c r="Z32" s="2">
        <v>4687</v>
      </c>
      <c r="AA32" s="2">
        <v>281</v>
      </c>
      <c r="AB32" s="2">
        <v>287</v>
      </c>
      <c r="AC32" s="2">
        <v>27.9</v>
      </c>
      <c r="AD32" s="2">
        <v>0</v>
      </c>
      <c r="AE32" s="2">
        <v>3</v>
      </c>
      <c r="AF32" s="2">
        <v>84</v>
      </c>
      <c r="AG32" s="2">
        <v>8</v>
      </c>
      <c r="AH32" s="2">
        <v>4</v>
      </c>
      <c r="AI32" s="2">
        <v>32</v>
      </c>
      <c r="AJ32" s="2">
        <v>5.0670066356075391E-2</v>
      </c>
      <c r="AK32" s="2">
        <v>0.68072831325973182</v>
      </c>
      <c r="AL32" s="2">
        <v>3.0309880000000007</v>
      </c>
      <c r="AM32" s="2">
        <v>1.4310318499999999</v>
      </c>
      <c r="AN32" s="2">
        <v>0.58863125000000005</v>
      </c>
      <c r="AO32" s="2">
        <v>0.67554074000000008</v>
      </c>
      <c r="AP32" s="2">
        <v>0.29394354000000006</v>
      </c>
      <c r="AQ32" s="2">
        <v>0.11373792000000001</v>
      </c>
      <c r="AR32" s="2">
        <v>0.13539522000000001</v>
      </c>
      <c r="AS32" s="2">
        <f t="shared" si="6"/>
        <v>11.278564700000002</v>
      </c>
      <c r="AT32" s="2">
        <f t="shared" si="0"/>
        <v>13.980727660000003</v>
      </c>
      <c r="AU32" s="2">
        <f t="shared" si="7"/>
        <v>15.156501820000003</v>
      </c>
      <c r="AV32" s="2">
        <f t="shared" si="8"/>
        <v>1.1757741600000002</v>
      </c>
      <c r="AW32" s="2">
        <f t="shared" si="9"/>
        <v>0.45495168000000002</v>
      </c>
      <c r="AX32" s="2">
        <f t="shared" si="10"/>
        <v>0.54158088000000004</v>
      </c>
      <c r="AY32" s="2">
        <v>17</v>
      </c>
      <c r="AZ32" s="2">
        <v>167.6</v>
      </c>
      <c r="BA32" s="2">
        <v>155</v>
      </c>
      <c r="BB32" s="2">
        <f t="shared" si="11"/>
        <v>1643.1372549019609</v>
      </c>
      <c r="BC32" s="2">
        <f t="shared" si="12"/>
        <v>1519.6078431372548</v>
      </c>
      <c r="BD32" s="2">
        <f t="shared" si="13"/>
        <v>3162.7450980392159</v>
      </c>
      <c r="BE32" s="2">
        <v>3.6923207938205591</v>
      </c>
      <c r="BF32" s="2">
        <f t="shared" si="77"/>
        <v>60.669898533757426</v>
      </c>
      <c r="BG32" s="2">
        <v>1.5912020602843979</v>
      </c>
      <c r="BH32" s="2">
        <f t="shared" si="14"/>
        <v>24.180031308243301</v>
      </c>
      <c r="BI32" s="2">
        <f t="shared" si="78"/>
        <v>84.849929842000734</v>
      </c>
      <c r="BJ32" s="2">
        <v>11</v>
      </c>
      <c r="BK32" s="2">
        <v>238.5</v>
      </c>
      <c r="BL32" s="2">
        <v>266.5</v>
      </c>
      <c r="BM32" s="2">
        <v>69</v>
      </c>
      <c r="BN32" s="2">
        <v>134.80000000000001</v>
      </c>
      <c r="BO32" s="2">
        <v>198.3</v>
      </c>
      <c r="BP32" s="2">
        <v>124.2</v>
      </c>
      <c r="BQ32" s="2">
        <f t="shared" si="15"/>
        <v>74.100000000000009</v>
      </c>
      <c r="BR32" s="2">
        <f t="shared" si="74"/>
        <v>726.47058823529426</v>
      </c>
      <c r="BS32" s="2">
        <f t="shared" si="16"/>
        <v>2338.2352941176468</v>
      </c>
      <c r="BT32" s="2">
        <f t="shared" si="17"/>
        <v>2612.7450980392155</v>
      </c>
      <c r="BU32" s="2">
        <f t="shared" si="18"/>
        <v>1321.5686274509803</v>
      </c>
      <c r="BV32" s="2">
        <f t="shared" si="19"/>
        <v>1944.1176470588234</v>
      </c>
      <c r="BW32" s="2">
        <f t="shared" si="20"/>
        <v>8216.6666666666661</v>
      </c>
      <c r="BX32" s="2">
        <f t="shared" si="21"/>
        <v>1217.6470588235295</v>
      </c>
      <c r="BY32" s="2">
        <v>3.2661587986237599</v>
      </c>
      <c r="BZ32" s="2">
        <f t="shared" si="22"/>
        <v>76.370477791349671</v>
      </c>
      <c r="CA32" s="2">
        <v>0.9336673227618929</v>
      </c>
      <c r="CB32" s="2">
        <f t="shared" si="23"/>
        <v>24.394347207455336</v>
      </c>
      <c r="CC32" s="2">
        <v>2.1200121331125827</v>
      </c>
      <c r="CD32" s="2">
        <f t="shared" si="24"/>
        <v>28.01741524937021</v>
      </c>
      <c r="CE32" s="2">
        <v>3.6635011495122436</v>
      </c>
      <c r="CF32" s="2">
        <f t="shared" si="25"/>
        <v>44.608513997002028</v>
      </c>
      <c r="CG32" s="2">
        <f t="shared" si="26"/>
        <v>173.39075424517725</v>
      </c>
      <c r="CH32" s="2">
        <f t="shared" si="27"/>
        <v>154.81317343319395</v>
      </c>
      <c r="CI32" s="2">
        <f t="shared" si="28"/>
        <v>8216.6666666666661</v>
      </c>
      <c r="CJ32" s="2">
        <v>6.72</v>
      </c>
      <c r="CK32" s="2">
        <f t="shared" si="29"/>
        <v>6720</v>
      </c>
      <c r="CL32" s="2">
        <f t="shared" si="30"/>
        <v>4847.8553211221888</v>
      </c>
      <c r="CM32" s="2">
        <v>2.33</v>
      </c>
      <c r="CN32" s="2">
        <v>34.672619047619051</v>
      </c>
      <c r="CO32" s="2">
        <f t="shared" si="3"/>
        <v>1680.8784074724256</v>
      </c>
      <c r="CP32" s="2">
        <v>3.5100000000000002</v>
      </c>
      <c r="CQ32" s="2">
        <v>52.232142857142861</v>
      </c>
      <c r="CR32" s="2">
        <f t="shared" si="4"/>
        <v>2532.1387168361434</v>
      </c>
      <c r="CS32" s="2">
        <v>-9999</v>
      </c>
      <c r="CT32" s="2">
        <f t="shared" si="31"/>
        <v>-253188.55029644596</v>
      </c>
      <c r="CU32" s="2">
        <v>85</v>
      </c>
      <c r="CV32" s="2">
        <v>94</v>
      </c>
      <c r="CW32" s="2">
        <v>-9999</v>
      </c>
      <c r="CX32" s="2">
        <v>-9999</v>
      </c>
      <c r="CY32" s="2">
        <v>93</v>
      </c>
      <c r="CZ32" s="2">
        <v>104</v>
      </c>
      <c r="DA32" s="2">
        <v>35.58</v>
      </c>
      <c r="DB32" s="2">
        <v>35.590000000000003</v>
      </c>
      <c r="DC32" s="2">
        <v>38.21</v>
      </c>
      <c r="DD32" s="2">
        <v>0.41120000000000001</v>
      </c>
      <c r="DE32" s="2">
        <v>0.65403330000000004</v>
      </c>
      <c r="DF32" s="2">
        <v>0.58894670000000005</v>
      </c>
      <c r="DG32" s="2">
        <v>0.40113330000000003</v>
      </c>
      <c r="DH32" s="2">
        <v>0.41779329999999998</v>
      </c>
      <c r="DI32" s="2">
        <v>0.59368670000000001</v>
      </c>
      <c r="DJ32" s="2">
        <v>0.17347489999999999</v>
      </c>
      <c r="DK32" s="2">
        <v>0.22046299999999999</v>
      </c>
      <c r="DL32" s="2">
        <v>0.2396546</v>
      </c>
      <c r="DM32" s="2">
        <f t="shared" si="32"/>
        <v>0.24392884980940305</v>
      </c>
      <c r="DN32" s="2">
        <f t="shared" si="33"/>
        <v>0.22544471508498462</v>
      </c>
      <c r="DO32" s="2">
        <v>0.60405209999999998</v>
      </c>
      <c r="DP32" s="2">
        <v>0.53561619999999999</v>
      </c>
      <c r="DQ32" s="2">
        <v>0.27217999999999998</v>
      </c>
      <c r="DR32" s="2">
        <v>0.36879960000000001</v>
      </c>
      <c r="DS32" s="2">
        <v>0.40988999999999998</v>
      </c>
      <c r="DT32" s="2">
        <v>0.19334000000000001</v>
      </c>
      <c r="DU32" s="2">
        <v>5.1899599999999997E-2</v>
      </c>
      <c r="DV32" s="2">
        <v>0.24154490000000001</v>
      </c>
      <c r="DW32" s="2">
        <v>0.3788455</v>
      </c>
      <c r="DX32" s="2">
        <f t="shared" si="34"/>
        <v>0.51506918616324393</v>
      </c>
      <c r="DY32" s="2">
        <f t="shared" si="35"/>
        <v>0.17545959999999999</v>
      </c>
      <c r="DZ32" s="2">
        <f t="shared" si="36"/>
        <v>0.17817009748822249</v>
      </c>
      <c r="EA32" s="2">
        <f t="shared" si="37"/>
        <v>0.13046592259514347</v>
      </c>
      <c r="EB32" s="2">
        <v>0.85643809999999998</v>
      </c>
      <c r="EC32" s="2">
        <v>0.75325710000000001</v>
      </c>
      <c r="ED32" s="2">
        <v>0.25870949999999998</v>
      </c>
      <c r="EE32" s="2">
        <v>0.31207620000000003</v>
      </c>
      <c r="EF32" s="2">
        <v>0.56554760000000004</v>
      </c>
      <c r="EG32" s="2">
        <v>0.23242860000000001</v>
      </c>
      <c r="EH32" s="2">
        <v>0.28760010000000003</v>
      </c>
      <c r="EI32" s="2">
        <v>0.4642288</v>
      </c>
      <c r="EJ32" s="2">
        <v>0.53503080000000003</v>
      </c>
      <c r="EK32" s="2">
        <f t="shared" si="38"/>
        <v>0.57308162697968446</v>
      </c>
      <c r="EL32" s="2">
        <f t="shared" si="39"/>
        <v>7.9647600000000013E-2</v>
      </c>
      <c r="EM32" s="2">
        <f t="shared" si="40"/>
        <v>0.42276705542519277</v>
      </c>
      <c r="EN32" s="2">
        <f t="shared" si="41"/>
        <v>0.15480730284015648</v>
      </c>
      <c r="EO32" s="2">
        <v>0.58881899999999998</v>
      </c>
      <c r="EP32" s="2">
        <v>0.51914760000000004</v>
      </c>
      <c r="EQ32" s="2">
        <v>0.1280857</v>
      </c>
      <c r="ER32" s="2">
        <v>0.17715239999999999</v>
      </c>
      <c r="ES32" s="2">
        <v>0.32759050000000001</v>
      </c>
      <c r="ET32" s="2">
        <v>0.1216952</v>
      </c>
      <c r="EU32" s="2">
        <v>0.29676930000000001</v>
      </c>
      <c r="EV32" s="2">
        <v>0.53502369999999999</v>
      </c>
      <c r="EW32" s="2">
        <v>0.64048760000000005</v>
      </c>
      <c r="EX32" s="2">
        <f t="shared" si="42"/>
        <v>0.65744470694603996</v>
      </c>
      <c r="EY32" s="2">
        <f t="shared" si="43"/>
        <v>5.5457199999999984E-2</v>
      </c>
      <c r="EZ32" s="2">
        <f t="shared" si="44"/>
        <v>0.42881618323163095</v>
      </c>
      <c r="FA32" s="2">
        <f t="shared" si="45"/>
        <v>0.21335673951750533</v>
      </c>
      <c r="FB32" s="2">
        <v>0.4837765</v>
      </c>
      <c r="FC32" s="2">
        <v>0.42184709999999997</v>
      </c>
      <c r="FD32" s="2">
        <v>0.1030059</v>
      </c>
      <c r="FE32" s="2">
        <v>0.1436588</v>
      </c>
      <c r="FF32" s="2">
        <v>0.28638819999999998</v>
      </c>
      <c r="FG32" s="2">
        <v>0.10817060000000001</v>
      </c>
      <c r="FH32" s="2">
        <v>0.33075569999999999</v>
      </c>
      <c r="FI32" s="2">
        <v>0.54014300000000004</v>
      </c>
      <c r="FJ32" s="2">
        <v>0.64663349999999997</v>
      </c>
      <c r="FK32" s="2">
        <f t="shared" si="46"/>
        <v>0.63452612572981604</v>
      </c>
      <c r="FL32" s="2">
        <f t="shared" si="47"/>
        <v>3.5488199999999998E-2</v>
      </c>
      <c r="FM32" s="2">
        <f t="shared" si="48"/>
        <v>0.391628474323793</v>
      </c>
      <c r="FN32" s="2">
        <f t="shared" si="49"/>
        <v>0.16816951962916493</v>
      </c>
      <c r="FO32" s="2">
        <v>0.44409999999999999</v>
      </c>
      <c r="FP32" s="2">
        <v>0.37375239999999998</v>
      </c>
      <c r="FQ32" s="2">
        <v>0.29437619999999998</v>
      </c>
      <c r="FR32" s="2">
        <v>0.12104760000000001</v>
      </c>
      <c r="FS32" s="2">
        <v>0.42255710000000002</v>
      </c>
      <c r="FT32" s="2">
        <v>0.1269286</v>
      </c>
      <c r="FU32" s="2">
        <v>0.48530400000000001</v>
      </c>
      <c r="FV32" s="2">
        <v>0.56976910000000003</v>
      </c>
      <c r="FW32" s="2">
        <v>0.36070859999999999</v>
      </c>
      <c r="FX32" s="2">
        <f t="shared" si="50"/>
        <v>0.5554387293386005</v>
      </c>
      <c r="FY32" s="2">
        <f t="shared" si="51"/>
        <v>-5.8809999999999973E-3</v>
      </c>
      <c r="FZ32" s="2">
        <f t="shared" si="52"/>
        <v>0.3810386007237635</v>
      </c>
      <c r="GA32" s="2">
        <f t="shared" si="53"/>
        <v>-5.6473434777728662E-2</v>
      </c>
      <c r="GB32" s="2">
        <v>0.49048999999999998</v>
      </c>
      <c r="GC32" s="2">
        <v>0.42843500000000001</v>
      </c>
      <c r="GD32" s="2">
        <v>8.362E-2</v>
      </c>
      <c r="GE32" s="2">
        <v>0.113345</v>
      </c>
      <c r="GF32" s="2">
        <v>0.28098499999999998</v>
      </c>
      <c r="GG32" s="2">
        <v>9.1249999999999998E-2</v>
      </c>
      <c r="GH32" s="2">
        <v>0.42429250000000002</v>
      </c>
      <c r="GI32" s="2">
        <v>0.62339409999999995</v>
      </c>
      <c r="GJ32" s="2">
        <v>0.70678700000000005</v>
      </c>
      <c r="GK32" s="2">
        <f t="shared" si="54"/>
        <v>0.68628596967717548</v>
      </c>
      <c r="GL32" s="2">
        <f t="shared" si="55"/>
        <v>2.2095000000000004E-2</v>
      </c>
      <c r="GM32" s="2">
        <f t="shared" si="56"/>
        <v>0.45368023958993253</v>
      </c>
      <c r="GN32" s="2">
        <f t="shared" si="57"/>
        <v>0.18287691620776905</v>
      </c>
      <c r="GO32" s="2">
        <v>0.58453999999999995</v>
      </c>
      <c r="GP32" s="2">
        <v>0.52621329999999999</v>
      </c>
      <c r="GQ32" s="2">
        <v>6.4986699999999994E-2</v>
      </c>
      <c r="GR32" s="2">
        <v>0.1177</v>
      </c>
      <c r="GS32" s="2">
        <v>0.29855330000000002</v>
      </c>
      <c r="GT32" s="2">
        <v>8.8253300000000007E-2</v>
      </c>
      <c r="GU32" s="2">
        <v>0.4338013</v>
      </c>
      <c r="GV32" s="2">
        <v>0.66396569999999999</v>
      </c>
      <c r="GW32" s="2">
        <v>0.79862789999999995</v>
      </c>
      <c r="GX32" s="2">
        <f t="shared" si="58"/>
        <v>0.73765107351693304</v>
      </c>
      <c r="GY32" s="2">
        <f t="shared" si="59"/>
        <v>2.9446699999999992E-2</v>
      </c>
      <c r="GZ32" s="2">
        <f t="shared" si="60"/>
        <v>0.53567866550725474</v>
      </c>
      <c r="HA32" s="2">
        <f t="shared" si="61"/>
        <v>0.25777370896881002</v>
      </c>
      <c r="HB32" s="2">
        <v>0.72438749999999996</v>
      </c>
      <c r="HC32" s="2">
        <v>0.62650629999999996</v>
      </c>
      <c r="HD32" s="2">
        <v>5.87938E-2</v>
      </c>
      <c r="HE32" s="2">
        <v>0.10742500000000001</v>
      </c>
      <c r="HF32" s="2">
        <v>0.3433813</v>
      </c>
      <c r="HG32" s="2">
        <v>8.5762500000000005E-2</v>
      </c>
      <c r="HH32" s="2">
        <v>0.52256150000000001</v>
      </c>
      <c r="HI32" s="2">
        <v>0.74133020000000005</v>
      </c>
      <c r="HJ32" s="2">
        <v>0.84888390000000002</v>
      </c>
      <c r="HK32" s="2">
        <f t="shared" si="62"/>
        <v>0.7882799481577486</v>
      </c>
      <c r="HL32" s="2">
        <f t="shared" si="63"/>
        <v>2.1662500000000001E-2</v>
      </c>
      <c r="HM32" s="2">
        <f t="shared" si="64"/>
        <v>0.63100915747902653</v>
      </c>
      <c r="HN32" s="2">
        <f t="shared" si="65"/>
        <v>0.28892515318858392</v>
      </c>
      <c r="HO32" s="2">
        <v>0.72690480000000002</v>
      </c>
      <c r="HP32" s="2">
        <v>0.62372380000000005</v>
      </c>
      <c r="HQ32" s="2">
        <v>4.6800000000000001E-2</v>
      </c>
      <c r="HR32" s="2">
        <v>0.100519</v>
      </c>
      <c r="HS32" s="2">
        <v>0.31512859999999998</v>
      </c>
      <c r="HT32" s="2">
        <v>8.1814300000000006E-2</v>
      </c>
      <c r="HU32" s="2">
        <v>0.51585979999999998</v>
      </c>
      <c r="HV32" s="2">
        <v>0.75683650000000002</v>
      </c>
      <c r="HW32" s="2">
        <v>0.87856749999999995</v>
      </c>
      <c r="HX32" s="2">
        <f t="shared" si="66"/>
        <v>0.79766942563864263</v>
      </c>
      <c r="HY32" s="2">
        <f t="shared" si="67"/>
        <v>1.8704699999999991E-2</v>
      </c>
      <c r="HZ32" s="2">
        <f t="shared" si="68"/>
        <v>0.64105518937910033</v>
      </c>
      <c r="IA32" s="2">
        <f t="shared" si="69"/>
        <v>0.32170971810590165</v>
      </c>
      <c r="IB32" s="2">
        <v>0.74205239999999995</v>
      </c>
      <c r="IC32" s="2">
        <v>0.64157140000000001</v>
      </c>
      <c r="ID32" s="2">
        <v>3.6971400000000001E-2</v>
      </c>
      <c r="IE32" s="2">
        <v>9.50048E-2</v>
      </c>
      <c r="IF32" s="2">
        <v>0.29889520000000003</v>
      </c>
      <c r="IG32" s="2">
        <v>7.1999999999999995E-2</v>
      </c>
      <c r="IH32" s="2">
        <v>0.51704309999999998</v>
      </c>
      <c r="II32" s="2">
        <v>0.7728351</v>
      </c>
      <c r="IJ32" s="2">
        <v>0.90483599999999997</v>
      </c>
      <c r="IK32" s="2">
        <f t="shared" si="70"/>
        <v>0.82310721029751899</v>
      </c>
      <c r="IL32" s="2">
        <f t="shared" si="71"/>
        <v>2.3004800000000006E-2</v>
      </c>
      <c r="IM32" s="2">
        <f t="shared" si="72"/>
        <v>0.66299990247264984</v>
      </c>
      <c r="IN32" s="2">
        <f t="shared" si="73"/>
        <v>0.35683874933302856</v>
      </c>
      <c r="IO32" s="2">
        <v>0.64605650000000003</v>
      </c>
      <c r="IP32" s="2">
        <v>0.54669999999999996</v>
      </c>
      <c r="IQ32" s="2">
        <v>3.6095700000000001E-2</v>
      </c>
      <c r="IR32" s="2">
        <v>7.2639099999999998E-2</v>
      </c>
      <c r="IS32" s="2">
        <v>0.25380429999999998</v>
      </c>
      <c r="IT32" s="2">
        <v>6.9852200000000003E-2</v>
      </c>
      <c r="IU32" s="2">
        <v>0.54766360000000003</v>
      </c>
      <c r="IV32" s="2">
        <v>0.79160200000000003</v>
      </c>
    </row>
    <row r="33" spans="1:256" x14ac:dyDescent="0.2">
      <c r="A33" s="2">
        <v>32</v>
      </c>
      <c r="B33" s="2">
        <v>8</v>
      </c>
      <c r="C33" s="2" t="s">
        <v>255</v>
      </c>
      <c r="D33" s="2">
        <v>2</v>
      </c>
      <c r="E33" s="2">
        <v>2</v>
      </c>
      <c r="F33" s="2">
        <v>-9999</v>
      </c>
      <c r="G33" s="2">
        <v>-9999</v>
      </c>
      <c r="H33" s="2">
        <v>408069.5</v>
      </c>
      <c r="I33" s="2">
        <v>3660295.7</v>
      </c>
      <c r="J33" s="2">
        <f>132.3*1.12</f>
        <v>148.17600000000002</v>
      </c>
      <c r="K33" s="2">
        <f t="shared" si="5"/>
        <v>74.088000000000008</v>
      </c>
      <c r="L33" s="2">
        <f t="shared" si="76"/>
        <v>74.088000000000008</v>
      </c>
      <c r="M33" s="2">
        <v>53.839999999999996</v>
      </c>
      <c r="N33" s="2">
        <v>14</v>
      </c>
      <c r="O33" s="2">
        <v>32.160000000000004</v>
      </c>
      <c r="P33" s="2">
        <v>57.84</v>
      </c>
      <c r="Q33" s="2">
        <v>14.719999999999999</v>
      </c>
      <c r="R33" s="2">
        <v>27.440000000000005</v>
      </c>
      <c r="S33" s="2">
        <v>69.84</v>
      </c>
      <c r="T33" s="2">
        <v>8.7199999999999989</v>
      </c>
      <c r="U33" s="2">
        <v>21.44</v>
      </c>
      <c r="V33" s="2">
        <v>-9999</v>
      </c>
      <c r="W33" s="2">
        <v>-9999</v>
      </c>
      <c r="X33" s="2">
        <v>-9999</v>
      </c>
      <c r="Y33" s="2">
        <v>-9999</v>
      </c>
      <c r="Z33" s="2">
        <v>-9999</v>
      </c>
      <c r="AA33" s="2">
        <v>-9999</v>
      </c>
      <c r="AB33" s="2">
        <v>-9999</v>
      </c>
      <c r="AC33" s="2">
        <v>-9999</v>
      </c>
      <c r="AD33" s="2">
        <v>-9999</v>
      </c>
      <c r="AE33" s="2">
        <v>-9999</v>
      </c>
      <c r="AF33" s="2">
        <v>-9999</v>
      </c>
      <c r="AG33" s="2">
        <v>-9999</v>
      </c>
      <c r="AH33" s="2">
        <v>-9999</v>
      </c>
      <c r="AI33" s="2">
        <v>-9999</v>
      </c>
      <c r="AJ33" s="2">
        <v>5.0606479627015137E-2</v>
      </c>
      <c r="AK33" s="2">
        <v>0.60441122001510328</v>
      </c>
      <c r="AL33" s="2">
        <v>3.1381944500000003</v>
      </c>
      <c r="AM33" s="2">
        <v>2.1253765500000004</v>
      </c>
      <c r="AN33" s="2">
        <v>0.753854625</v>
      </c>
      <c r="AO33" s="2">
        <v>0.91998195000000005</v>
      </c>
      <c r="AP33" s="2">
        <v>0.57574380000000003</v>
      </c>
      <c r="AQ33" s="2">
        <v>0.26963184000000001</v>
      </c>
      <c r="AR33" s="2">
        <v>1.8042984</v>
      </c>
      <c r="AS33" s="2">
        <f t="shared" si="6"/>
        <v>13.5425605</v>
      </c>
      <c r="AT33" s="2">
        <f t="shared" si="0"/>
        <v>17.222488300000002</v>
      </c>
      <c r="AU33" s="2">
        <f t="shared" si="7"/>
        <v>19.525463500000001</v>
      </c>
      <c r="AV33" s="2">
        <f t="shared" si="8"/>
        <v>2.3029752000000001</v>
      </c>
      <c r="AW33" s="2">
        <f t="shared" si="9"/>
        <v>1.07852736</v>
      </c>
      <c r="AX33" s="2">
        <f t="shared" si="10"/>
        <v>7.2171935999999999</v>
      </c>
      <c r="AY33" s="2">
        <v>16</v>
      </c>
      <c r="AZ33" s="2">
        <v>155</v>
      </c>
      <c r="BA33" s="2">
        <v>108.3</v>
      </c>
      <c r="BB33" s="2">
        <f t="shared" si="11"/>
        <v>1519.6078431372548</v>
      </c>
      <c r="BC33" s="2">
        <f t="shared" si="12"/>
        <v>1061.7647058823529</v>
      </c>
      <c r="BD33" s="2">
        <f t="shared" si="13"/>
        <v>2581.3725490196075</v>
      </c>
      <c r="BE33" s="2">
        <v>3.6181742511479333</v>
      </c>
      <c r="BF33" s="2">
        <f t="shared" si="77"/>
        <v>54.982059698816634</v>
      </c>
      <c r="BG33" s="2">
        <v>1.5314199754309492</v>
      </c>
      <c r="BH33" s="2">
        <f t="shared" si="14"/>
        <v>16.260076797958021</v>
      </c>
      <c r="BI33" s="2">
        <f t="shared" si="78"/>
        <v>71.242136496774663</v>
      </c>
      <c r="BJ33" s="2">
        <v>8</v>
      </c>
      <c r="BK33" s="2">
        <v>214.5</v>
      </c>
      <c r="BL33" s="2">
        <v>229.3</v>
      </c>
      <c r="BM33" s="2">
        <v>62</v>
      </c>
      <c r="BN33" s="2">
        <v>92.9</v>
      </c>
      <c r="BO33" s="2">
        <v>199.4</v>
      </c>
      <c r="BP33" s="2">
        <v>121</v>
      </c>
      <c r="BQ33" s="2">
        <f t="shared" si="15"/>
        <v>78.400000000000006</v>
      </c>
      <c r="BR33" s="2">
        <f t="shared" si="74"/>
        <v>768.62745098039215</v>
      </c>
      <c r="BS33" s="2">
        <f t="shared" si="16"/>
        <v>2102.9411764705883</v>
      </c>
      <c r="BT33" s="2">
        <f t="shared" si="17"/>
        <v>2248.0392156862745</v>
      </c>
      <c r="BU33" s="2">
        <f t="shared" si="18"/>
        <v>910.78431372549016</v>
      </c>
      <c r="BV33" s="2">
        <f t="shared" si="19"/>
        <v>1954.9019607843138</v>
      </c>
      <c r="BW33" s="2">
        <f t="shared" si="20"/>
        <v>7216.666666666667</v>
      </c>
      <c r="BX33" s="2">
        <f t="shared" si="21"/>
        <v>1186.2745098039215</v>
      </c>
      <c r="BY33" s="2">
        <v>3.2519382262996936</v>
      </c>
      <c r="BZ33" s="2">
        <f t="shared" si="22"/>
        <v>68.386347994243565</v>
      </c>
      <c r="CA33" s="2">
        <v>0.82979586342072398</v>
      </c>
      <c r="CB33" s="2">
        <f t="shared" si="23"/>
        <v>18.654136419840395</v>
      </c>
      <c r="CC33" s="2">
        <v>1.8754340806478824</v>
      </c>
      <c r="CD33" s="2">
        <f t="shared" si="24"/>
        <v>17.08115942080277</v>
      </c>
      <c r="CE33" s="2">
        <v>3.352558597710225</v>
      </c>
      <c r="CF33" s="2">
        <f t="shared" si="25"/>
        <v>39.770548070876195</v>
      </c>
      <c r="CG33" s="2">
        <f t="shared" si="26"/>
        <v>143.89219190576293</v>
      </c>
      <c r="CH33" s="2">
        <f t="shared" si="27"/>
        <v>128.47517134443117</v>
      </c>
      <c r="CI33" s="2">
        <f t="shared" si="28"/>
        <v>7216.666666666667</v>
      </c>
      <c r="CJ33" s="2">
        <v>6.8900000000000006</v>
      </c>
      <c r="CK33" s="2">
        <f t="shared" si="29"/>
        <v>6890.0000000000009</v>
      </c>
      <c r="CL33" s="2">
        <f t="shared" si="30"/>
        <v>4970.4945182339115</v>
      </c>
      <c r="CM33" s="2">
        <v>2.38</v>
      </c>
      <c r="CN33" s="2">
        <v>34.542815674891145</v>
      </c>
      <c r="CO33" s="2">
        <f t="shared" si="3"/>
        <v>1716.9487595641085</v>
      </c>
      <c r="CP33" s="2">
        <v>3.66</v>
      </c>
      <c r="CQ33" s="2">
        <v>53.120464441219156</v>
      </c>
      <c r="CR33" s="2">
        <f t="shared" si="4"/>
        <v>2640.3497731111925</v>
      </c>
      <c r="CS33" s="2">
        <v>-9999</v>
      </c>
      <c r="CT33" s="2">
        <f t="shared" si="31"/>
        <v>-264008.57381338812</v>
      </c>
      <c r="CU33" s="2">
        <v>72</v>
      </c>
      <c r="CV33" s="2">
        <v>81</v>
      </c>
      <c r="CW33" s="2">
        <v>-9999</v>
      </c>
      <c r="CX33" s="2">
        <v>-9999</v>
      </c>
      <c r="CY33" s="2">
        <v>88</v>
      </c>
      <c r="CZ33" s="2">
        <v>90</v>
      </c>
      <c r="DA33" s="2">
        <v>36.17</v>
      </c>
      <c r="DB33" s="2">
        <v>35.17</v>
      </c>
      <c r="DC33" s="2">
        <v>37.409999999999997</v>
      </c>
      <c r="DD33" s="2">
        <v>0.41289999999999999</v>
      </c>
      <c r="DE33" s="2">
        <v>0.72860000000000003</v>
      </c>
      <c r="DF33" s="2">
        <v>0.65084739999999996</v>
      </c>
      <c r="DG33" s="2">
        <v>0.35943160000000002</v>
      </c>
      <c r="DH33" s="2">
        <v>0.46753159999999999</v>
      </c>
      <c r="DI33" s="2">
        <v>0.52948419999999996</v>
      </c>
      <c r="DJ33" s="2">
        <v>6.1710099999999997E-2</v>
      </c>
      <c r="DK33" s="2">
        <v>0.21821470000000001</v>
      </c>
      <c r="DL33" s="2">
        <v>0.33920289999999997</v>
      </c>
      <c r="DM33" s="2">
        <f t="shared" si="32"/>
        <v>0.34870376634822631</v>
      </c>
      <c r="DN33" s="2">
        <f t="shared" si="33"/>
        <v>0.23087984446489887</v>
      </c>
      <c r="DO33" s="2">
        <v>0.59013230000000005</v>
      </c>
      <c r="DP33" s="2">
        <v>0.52225880000000002</v>
      </c>
      <c r="DQ33" s="2">
        <v>0.26919090000000001</v>
      </c>
      <c r="DR33" s="2">
        <v>0.3619676</v>
      </c>
      <c r="DS33" s="2">
        <v>0.39219999999999999</v>
      </c>
      <c r="DT33" s="2">
        <v>0.18804090000000001</v>
      </c>
      <c r="DU33" s="2">
        <v>3.7989700000000001E-2</v>
      </c>
      <c r="DV33" s="2">
        <v>0.23938780000000001</v>
      </c>
      <c r="DW33" s="2">
        <v>0.37409989999999999</v>
      </c>
      <c r="DX33" s="2">
        <f t="shared" si="34"/>
        <v>0.51671196078199555</v>
      </c>
      <c r="DY33" s="2">
        <f t="shared" si="35"/>
        <v>0.17392669999999999</v>
      </c>
      <c r="DZ33" s="2">
        <f t="shared" si="36"/>
        <v>0.17369759744504226</v>
      </c>
      <c r="EA33" s="2">
        <f t="shared" si="37"/>
        <v>0.13792427181336073</v>
      </c>
      <c r="EB33" s="2">
        <v>0.8006955</v>
      </c>
      <c r="EC33" s="2">
        <v>0.70518639999999999</v>
      </c>
      <c r="ED33" s="2">
        <v>0.25455450000000002</v>
      </c>
      <c r="EE33" s="2">
        <v>0.28938180000000002</v>
      </c>
      <c r="EF33" s="2">
        <v>0.54634090000000002</v>
      </c>
      <c r="EG33" s="2">
        <v>0.22462270000000001</v>
      </c>
      <c r="EH33" s="2">
        <v>0.3058707</v>
      </c>
      <c r="EI33" s="2">
        <v>0.46689779999999997</v>
      </c>
      <c r="EJ33" s="2">
        <v>0.5148452</v>
      </c>
      <c r="EK33" s="2">
        <f t="shared" si="38"/>
        <v>0.56184782441197267</v>
      </c>
      <c r="EL33" s="2">
        <f t="shared" si="39"/>
        <v>6.4759100000000014E-2</v>
      </c>
      <c r="EM33" s="2">
        <f t="shared" si="40"/>
        <v>0.4173157839167192</v>
      </c>
      <c r="EN33" s="2">
        <f t="shared" si="41"/>
        <v>0.13603456252152049</v>
      </c>
      <c r="EO33" s="2">
        <v>0.57846189999999997</v>
      </c>
      <c r="EP33" s="2">
        <v>0.5133238</v>
      </c>
      <c r="EQ33" s="2">
        <v>0.1349476</v>
      </c>
      <c r="ER33" s="2">
        <v>0.17350479999999999</v>
      </c>
      <c r="ES33" s="2">
        <v>0.3332714</v>
      </c>
      <c r="ET33" s="2">
        <v>0.1248905</v>
      </c>
      <c r="EU33" s="2">
        <v>0.314363</v>
      </c>
      <c r="EV33" s="2">
        <v>0.53676610000000002</v>
      </c>
      <c r="EW33" s="2">
        <v>0.6196644</v>
      </c>
      <c r="EX33" s="2">
        <f t="shared" si="42"/>
        <v>0.64487076464088267</v>
      </c>
      <c r="EY33" s="2">
        <f t="shared" si="43"/>
        <v>4.8614299999999985E-2</v>
      </c>
      <c r="EZ33" s="2">
        <f t="shared" si="44"/>
        <v>0.42948788055832154</v>
      </c>
      <c r="FA33" s="2">
        <f t="shared" si="45"/>
        <v>0.20056405963722435</v>
      </c>
      <c r="FB33" s="2">
        <v>0.48242109999999999</v>
      </c>
      <c r="FC33" s="2">
        <v>0.42804740000000002</v>
      </c>
      <c r="FD33" s="2">
        <v>0.10094210000000001</v>
      </c>
      <c r="FE33" s="2">
        <v>0.13924739999999999</v>
      </c>
      <c r="FF33" s="2">
        <v>0.27074740000000003</v>
      </c>
      <c r="FG33" s="2">
        <v>0.1023211</v>
      </c>
      <c r="FH33" s="2">
        <v>0.32003470000000001</v>
      </c>
      <c r="FI33" s="2">
        <v>0.55111180000000004</v>
      </c>
      <c r="FJ33" s="2">
        <v>0.65304530000000005</v>
      </c>
      <c r="FK33" s="2">
        <f t="shared" si="46"/>
        <v>0.65003004742944837</v>
      </c>
      <c r="FL33" s="2">
        <f t="shared" si="47"/>
        <v>3.6926299999999995E-2</v>
      </c>
      <c r="FM33" s="2">
        <f t="shared" si="48"/>
        <v>0.40588598389123615</v>
      </c>
      <c r="FN33" s="2">
        <f t="shared" si="49"/>
        <v>0.19682267557383468</v>
      </c>
      <c r="FO33" s="2">
        <v>0.45209519999999997</v>
      </c>
      <c r="FP33" s="2">
        <v>0.38594289999999998</v>
      </c>
      <c r="FQ33" s="2">
        <v>0.28824759999999999</v>
      </c>
      <c r="FR33" s="2">
        <v>0.119919</v>
      </c>
      <c r="FS33" s="2">
        <v>0.4438048</v>
      </c>
      <c r="FT33" s="2">
        <v>0.1461952</v>
      </c>
      <c r="FU33" s="2">
        <v>0.48350569999999998</v>
      </c>
      <c r="FV33" s="2">
        <v>0.578596</v>
      </c>
      <c r="FW33" s="2">
        <v>0.39397549999999998</v>
      </c>
      <c r="FX33" s="2">
        <f t="shared" si="50"/>
        <v>0.51129016945617034</v>
      </c>
      <c r="FY33" s="2">
        <f t="shared" si="51"/>
        <v>-2.62762E-2</v>
      </c>
      <c r="FZ33" s="2">
        <f t="shared" si="52"/>
        <v>0.39671037346180427</v>
      </c>
      <c r="GA33" s="2">
        <f t="shared" si="53"/>
        <v>-6.5270163655857444E-2</v>
      </c>
      <c r="GB33" s="2">
        <v>0.51551820000000004</v>
      </c>
      <c r="GC33" s="2">
        <v>0.44490449999999998</v>
      </c>
      <c r="GD33" s="2">
        <v>7.9000000000000001E-2</v>
      </c>
      <c r="GE33" s="2">
        <v>0.1102182</v>
      </c>
      <c r="GF33" s="2">
        <v>0.27936359999999999</v>
      </c>
      <c r="GG33" s="2">
        <v>8.7909100000000004E-2</v>
      </c>
      <c r="GH33" s="2">
        <v>0.43314950000000002</v>
      </c>
      <c r="GI33" s="2">
        <v>0.6461962</v>
      </c>
      <c r="GJ33" s="2">
        <v>0.73256149999999998</v>
      </c>
      <c r="GK33" s="2">
        <f t="shared" si="54"/>
        <v>0.70863399783205039</v>
      </c>
      <c r="GL33" s="2">
        <f t="shared" si="55"/>
        <v>2.2309099999999998E-2</v>
      </c>
      <c r="GM33" s="2">
        <f t="shared" si="56"/>
        <v>0.47580196123161783</v>
      </c>
      <c r="GN33" s="2">
        <f t="shared" si="57"/>
        <v>0.20282432418193369</v>
      </c>
      <c r="GO33" s="2">
        <v>0.61222220000000005</v>
      </c>
      <c r="GP33" s="2">
        <v>0.54203330000000005</v>
      </c>
      <c r="GQ33" s="2">
        <v>6.30222E-2</v>
      </c>
      <c r="GR33" s="2">
        <v>0.1163667</v>
      </c>
      <c r="GS33" s="2">
        <v>0.29698330000000001</v>
      </c>
      <c r="GT33" s="2">
        <v>8.6838899999999997E-2</v>
      </c>
      <c r="GU33" s="2">
        <v>0.43644569999999999</v>
      </c>
      <c r="GV33" s="2">
        <v>0.68034519999999998</v>
      </c>
      <c r="GW33" s="2">
        <v>0.81300019999999995</v>
      </c>
      <c r="GX33" s="2">
        <f t="shared" si="58"/>
        <v>0.75155562224818417</v>
      </c>
      <c r="GY33" s="2">
        <f t="shared" si="59"/>
        <v>2.9527800000000007E-2</v>
      </c>
      <c r="GZ33" s="2">
        <f t="shared" si="60"/>
        <v>0.55119121201657462</v>
      </c>
      <c r="HA33" s="2">
        <f t="shared" si="61"/>
        <v>0.27451115990645675</v>
      </c>
      <c r="HB33" s="2">
        <v>0.67671999999999999</v>
      </c>
      <c r="HC33" s="2">
        <v>0.58447329999999997</v>
      </c>
      <c r="HD33" s="2">
        <v>6.0560000000000003E-2</v>
      </c>
      <c r="HE33" s="2">
        <v>0.10435999999999999</v>
      </c>
      <c r="HF33" s="2">
        <v>0.31681999999999999</v>
      </c>
      <c r="HG33" s="2">
        <v>8.2233299999999995E-2</v>
      </c>
      <c r="HH33" s="2">
        <v>0.50396859999999999</v>
      </c>
      <c r="HI33" s="2">
        <v>0.73245199999999999</v>
      </c>
      <c r="HJ33" s="2">
        <v>0.83518000000000003</v>
      </c>
      <c r="HK33" s="2">
        <f t="shared" si="62"/>
        <v>0.78329812914707675</v>
      </c>
      <c r="HL33" s="2">
        <f t="shared" si="63"/>
        <v>2.2126699999999999E-2</v>
      </c>
      <c r="HM33" s="2">
        <f t="shared" si="64"/>
        <v>0.60577874963630296</v>
      </c>
      <c r="HN33" s="2">
        <f t="shared" si="65"/>
        <v>0.28650672204027527</v>
      </c>
      <c r="HO33" s="2">
        <v>0.76149549999999999</v>
      </c>
      <c r="HP33" s="2">
        <v>0.64651820000000004</v>
      </c>
      <c r="HQ33" s="2">
        <v>4.8145500000000001E-2</v>
      </c>
      <c r="HR33" s="2">
        <v>0.1037955</v>
      </c>
      <c r="HS33" s="2">
        <v>0.31702269999999999</v>
      </c>
      <c r="HT33" s="2">
        <v>8.5131799999999994E-2</v>
      </c>
      <c r="HU33" s="2">
        <v>0.50608920000000002</v>
      </c>
      <c r="HV33" s="2">
        <v>0.75991839999999999</v>
      </c>
      <c r="HW33" s="2">
        <v>0.88070780000000004</v>
      </c>
      <c r="HX33" s="2">
        <f t="shared" si="66"/>
        <v>0.79889190910805741</v>
      </c>
      <c r="HY33" s="2">
        <f t="shared" si="67"/>
        <v>1.8663700000000005E-2</v>
      </c>
      <c r="HZ33" s="2">
        <f t="shared" si="68"/>
        <v>0.65110383898056945</v>
      </c>
      <c r="IA33" s="2">
        <f t="shared" si="69"/>
        <v>0.33770374985762275</v>
      </c>
      <c r="IB33" s="2">
        <v>0.71032169999999994</v>
      </c>
      <c r="IC33" s="2">
        <v>0.61224350000000005</v>
      </c>
      <c r="ID33" s="2">
        <v>3.85087E-2</v>
      </c>
      <c r="IE33" s="2">
        <v>9.1965199999999997E-2</v>
      </c>
      <c r="IF33" s="2">
        <v>0.28355219999999998</v>
      </c>
      <c r="IG33" s="2">
        <v>6.7647799999999994E-2</v>
      </c>
      <c r="IH33" s="2">
        <v>0.50928039999999997</v>
      </c>
      <c r="II33" s="2">
        <v>0.77067529999999995</v>
      </c>
      <c r="IJ33" s="2">
        <v>0.89695480000000005</v>
      </c>
      <c r="IK33" s="2">
        <f t="shared" si="70"/>
        <v>0.82609138275986393</v>
      </c>
      <c r="IL33" s="2">
        <f t="shared" si="71"/>
        <v>2.4317400000000003E-2</v>
      </c>
      <c r="IM33" s="2">
        <f t="shared" si="72"/>
        <v>0.64807491425697228</v>
      </c>
      <c r="IN33" s="2">
        <f t="shared" si="73"/>
        <v>0.35323002499577849</v>
      </c>
      <c r="IO33" s="2">
        <v>0.55815650000000006</v>
      </c>
      <c r="IP33" s="2">
        <v>0.4604087</v>
      </c>
      <c r="IQ33" s="2">
        <v>3.6882600000000001E-2</v>
      </c>
      <c r="IR33" s="2">
        <v>6.2700000000000006E-2</v>
      </c>
      <c r="IS33" s="2">
        <v>0.22524350000000001</v>
      </c>
      <c r="IT33" s="2">
        <v>6.9526099999999993E-2</v>
      </c>
      <c r="IU33" s="2">
        <v>0.55867659999999997</v>
      </c>
      <c r="IV33" s="2">
        <v>0.79177710000000001</v>
      </c>
    </row>
    <row r="34" spans="1:256" x14ac:dyDescent="0.2">
      <c r="A34" s="2">
        <v>33</v>
      </c>
      <c r="B34" s="2">
        <v>9</v>
      </c>
      <c r="C34" s="2" t="s">
        <v>258</v>
      </c>
      <c r="D34" s="2">
        <v>6</v>
      </c>
      <c r="E34" s="2">
        <v>2</v>
      </c>
      <c r="F34" s="2">
        <v>-9999</v>
      </c>
      <c r="G34" s="2">
        <v>-9999</v>
      </c>
      <c r="H34" s="2">
        <v>408069.5</v>
      </c>
      <c r="I34" s="2">
        <v>3660305.86</v>
      </c>
      <c r="J34" s="2">
        <v>74.099999999999994</v>
      </c>
      <c r="K34" s="2">
        <f t="shared" si="5"/>
        <v>37.049999999999997</v>
      </c>
      <c r="L34" s="2">
        <f t="shared" si="76"/>
        <v>37.049999999999997</v>
      </c>
      <c r="M34" s="2">
        <v>53.839999999999996</v>
      </c>
      <c r="N34" s="2">
        <v>14</v>
      </c>
      <c r="O34" s="2">
        <v>32.160000000000004</v>
      </c>
      <c r="P34" s="2">
        <v>67.12</v>
      </c>
      <c r="Q34" s="2">
        <v>11.439999999999998</v>
      </c>
      <c r="R34" s="2">
        <v>21.44</v>
      </c>
      <c r="S34" s="2">
        <v>71.84</v>
      </c>
      <c r="T34" s="2">
        <v>12.719999999999999</v>
      </c>
      <c r="U34" s="2">
        <v>15.439999999999998</v>
      </c>
      <c r="V34" s="2">
        <v>8.4</v>
      </c>
      <c r="W34" s="2">
        <v>0.55000000000000004</v>
      </c>
      <c r="X34" s="2">
        <v>440</v>
      </c>
      <c r="Y34" s="2">
        <v>0.56000000000000005</v>
      </c>
      <c r="Z34" s="2">
        <v>4906</v>
      </c>
      <c r="AA34" s="2">
        <v>343</v>
      </c>
      <c r="AB34" s="2">
        <v>348</v>
      </c>
      <c r="AC34" s="2">
        <v>30</v>
      </c>
      <c r="AD34" s="2">
        <v>0</v>
      </c>
      <c r="AE34" s="2">
        <v>4</v>
      </c>
      <c r="AF34" s="2">
        <v>81</v>
      </c>
      <c r="AG34" s="2">
        <v>10</v>
      </c>
      <c r="AH34" s="2">
        <v>5</v>
      </c>
      <c r="AI34" s="2">
        <v>42</v>
      </c>
      <c r="AJ34" s="2">
        <v>6.2152073615635177E-2</v>
      </c>
      <c r="AK34" s="2">
        <v>0.7120501831921825</v>
      </c>
      <c r="AL34" s="2">
        <v>2.9225493500000006</v>
      </c>
      <c r="AM34" s="2">
        <v>0.78912029000000006</v>
      </c>
      <c r="AN34" s="2">
        <v>0.30846982449999999</v>
      </c>
      <c r="AO34" s="2">
        <v>0.276635988</v>
      </c>
      <c r="AP34" s="2">
        <v>7.9570080000000015E-2</v>
      </c>
      <c r="AQ34" s="2">
        <v>0.33899862000000003</v>
      </c>
      <c r="AR34" s="2">
        <v>8.1491040000000012</v>
      </c>
      <c r="AS34" s="2">
        <f t="shared" ref="AS34:AS65" si="79">(2*AL34)+(2*AM34)+(4*AN34)</f>
        <v>8.6572185780000019</v>
      </c>
      <c r="AT34" s="2">
        <f t="shared" ref="AT34:AT65" si="80">AS34+(4*AO34)</f>
        <v>9.763762530000001</v>
      </c>
      <c r="AU34" s="2">
        <f t="shared" si="7"/>
        <v>10.082042850000001</v>
      </c>
      <c r="AV34" s="2">
        <f t="shared" si="8"/>
        <v>0.31828032000000006</v>
      </c>
      <c r="AW34" s="2">
        <f t="shared" si="9"/>
        <v>1.3559944800000001</v>
      </c>
      <c r="AX34" s="2">
        <f t="shared" si="10"/>
        <v>32.596416000000005</v>
      </c>
      <c r="AY34" s="2">
        <v>12</v>
      </c>
      <c r="AZ34" s="2">
        <v>111.6</v>
      </c>
      <c r="BA34" s="2">
        <v>101.9</v>
      </c>
      <c r="BB34" s="2">
        <f t="shared" si="11"/>
        <v>1094.1176470588234</v>
      </c>
      <c r="BC34" s="2">
        <f t="shared" si="12"/>
        <v>999.01960784313724</v>
      </c>
      <c r="BD34" s="2">
        <f t="shared" si="13"/>
        <v>2093.1372549019607</v>
      </c>
      <c r="BE34" s="2">
        <v>3.5869597648465525</v>
      </c>
      <c r="BF34" s="2">
        <f t="shared" si="77"/>
        <v>39.245559780085806</v>
      </c>
      <c r="BG34" s="2">
        <v>1.5193808142174432</v>
      </c>
      <c r="BH34" s="2">
        <f t="shared" si="14"/>
        <v>15.178912251838966</v>
      </c>
      <c r="BI34" s="2">
        <f t="shared" si="78"/>
        <v>54.424472031924772</v>
      </c>
      <c r="BJ34" s="2">
        <v>17</v>
      </c>
      <c r="BK34" s="2">
        <v>220.6</v>
      </c>
      <c r="BL34" s="2">
        <v>247.1</v>
      </c>
      <c r="BM34" s="2">
        <v>72</v>
      </c>
      <c r="BN34" s="2">
        <v>110.1</v>
      </c>
      <c r="BO34" s="2">
        <v>213.3</v>
      </c>
      <c r="BP34" s="2">
        <v>125.9</v>
      </c>
      <c r="BQ34" s="2">
        <f t="shared" si="15"/>
        <v>87.4</v>
      </c>
      <c r="BR34" s="2">
        <f t="shared" si="74"/>
        <v>856.86274509803923</v>
      </c>
      <c r="BS34" s="2">
        <f t="shared" si="16"/>
        <v>2162.7450980392155</v>
      </c>
      <c r="BT34" s="2">
        <f t="shared" si="17"/>
        <v>2422.5490196078431</v>
      </c>
      <c r="BU34" s="2">
        <f t="shared" si="18"/>
        <v>1079.4117647058824</v>
      </c>
      <c r="BV34" s="2">
        <f t="shared" si="19"/>
        <v>2091.1764705882351</v>
      </c>
      <c r="BW34" s="2">
        <f t="shared" si="20"/>
        <v>7755.8823529411757</v>
      </c>
      <c r="BX34" s="2">
        <f t="shared" si="21"/>
        <v>1234.313725490196</v>
      </c>
      <c r="BY34" s="2">
        <v>2.9218097391133777</v>
      </c>
      <c r="BZ34" s="2">
        <f t="shared" si="22"/>
        <v>63.191296906706967</v>
      </c>
      <c r="CA34" s="2">
        <v>0.66852449931583546</v>
      </c>
      <c r="CB34" s="2">
        <f t="shared" si="23"/>
        <v>16.195333704014015</v>
      </c>
      <c r="CC34" s="2">
        <v>1.6657601794281958</v>
      </c>
      <c r="CD34" s="2">
        <f t="shared" si="24"/>
        <v>17.98041134853376</v>
      </c>
      <c r="CE34" s="2">
        <v>3.5870476323616889</v>
      </c>
      <c r="CF34" s="2">
        <f t="shared" si="25"/>
        <v>44.275421266111429</v>
      </c>
      <c r="CG34" s="2">
        <f t="shared" si="26"/>
        <v>141.64246322536619</v>
      </c>
      <c r="CH34" s="2">
        <f t="shared" si="27"/>
        <v>126.46648502264837</v>
      </c>
      <c r="CI34" s="2">
        <f t="shared" si="28"/>
        <v>7755.8823529411766</v>
      </c>
      <c r="CJ34" s="2">
        <v>6.78</v>
      </c>
      <c r="CK34" s="2">
        <f t="shared" si="29"/>
        <v>6780</v>
      </c>
      <c r="CL34" s="2">
        <f t="shared" si="30"/>
        <v>4891.1397436322086</v>
      </c>
      <c r="CM34" s="2">
        <v>2.29</v>
      </c>
      <c r="CN34" s="2">
        <v>33.775811209439524</v>
      </c>
      <c r="CO34" s="2">
        <f t="shared" ref="CO34:CO65" si="81">CL34*CN34/100</f>
        <v>1652.022125799079</v>
      </c>
      <c r="CP34" s="2">
        <v>3.5100000000000002</v>
      </c>
      <c r="CQ34" s="2">
        <v>51.769911504424776</v>
      </c>
      <c r="CR34" s="2">
        <f t="shared" ref="CR34:CR65" si="82">CL34*CQ34/100</f>
        <v>2532.1387168361434</v>
      </c>
      <c r="CS34" s="2">
        <v>-9999</v>
      </c>
      <c r="CT34" s="2">
        <f t="shared" si="31"/>
        <v>-253188.55029644596</v>
      </c>
      <c r="CU34" s="2">
        <v>79</v>
      </c>
      <c r="CV34" s="2">
        <v>90</v>
      </c>
      <c r="CW34" s="2">
        <v>-9999</v>
      </c>
      <c r="CX34" s="2">
        <v>-9999</v>
      </c>
      <c r="CY34" s="2">
        <v>90</v>
      </c>
      <c r="CZ34" s="2">
        <v>100</v>
      </c>
      <c r="DA34" s="2">
        <v>36.54</v>
      </c>
      <c r="DB34" s="2">
        <v>35.909999999999997</v>
      </c>
      <c r="DC34" s="2">
        <v>38.58</v>
      </c>
      <c r="DD34" s="2">
        <v>0.41089999999999999</v>
      </c>
      <c r="DE34" s="2">
        <v>0.64782499999999998</v>
      </c>
      <c r="DF34" s="2">
        <v>0.57799999999999996</v>
      </c>
      <c r="DG34" s="2">
        <v>0.38092500000000001</v>
      </c>
      <c r="DH34" s="2">
        <v>0.41174379999999999</v>
      </c>
      <c r="DI34" s="2">
        <v>0.57896250000000005</v>
      </c>
      <c r="DJ34" s="2">
        <v>0.16899610000000001</v>
      </c>
      <c r="DK34" s="2">
        <v>0.22259699999999999</v>
      </c>
      <c r="DL34" s="2">
        <v>0.2586773</v>
      </c>
      <c r="DM34" s="2">
        <f t="shared" si="32"/>
        <v>0.26188062142273094</v>
      </c>
      <c r="DN34" s="2">
        <f t="shared" si="33"/>
        <v>0.22706391664157421</v>
      </c>
      <c r="DO34" s="2">
        <v>0.5967152</v>
      </c>
      <c r="DP34" s="2">
        <v>0.52885139999999997</v>
      </c>
      <c r="DQ34" s="2">
        <v>0.28221499999999999</v>
      </c>
      <c r="DR34" s="2">
        <v>0.36607679999999998</v>
      </c>
      <c r="DS34" s="2">
        <v>0.40283999999999998</v>
      </c>
      <c r="DT34" s="2">
        <v>0.19939499999999999</v>
      </c>
      <c r="DU34" s="2">
        <v>4.7137999999999999E-2</v>
      </c>
      <c r="DV34" s="2">
        <v>0.23935380000000001</v>
      </c>
      <c r="DW34" s="2">
        <v>0.3582921</v>
      </c>
      <c r="DX34" s="2">
        <f t="shared" si="34"/>
        <v>0.49907688659183114</v>
      </c>
      <c r="DY34" s="2">
        <f t="shared" si="35"/>
        <v>0.16668179999999999</v>
      </c>
      <c r="DZ34" s="2">
        <f t="shared" si="36"/>
        <v>0.17503546060650294</v>
      </c>
      <c r="EA34" s="2">
        <f t="shared" si="37"/>
        <v>0.132023633025944</v>
      </c>
      <c r="EB34" s="2">
        <v>0.80244289999999996</v>
      </c>
      <c r="EC34" s="2">
        <v>0.70146189999999997</v>
      </c>
      <c r="ED34" s="2">
        <v>0.2188667</v>
      </c>
      <c r="EE34" s="2">
        <v>0.28046189999999999</v>
      </c>
      <c r="EF34" s="2">
        <v>0.50973809999999997</v>
      </c>
      <c r="EG34" s="2">
        <v>0.19720480000000001</v>
      </c>
      <c r="EH34" s="2">
        <v>0.28809269999999998</v>
      </c>
      <c r="EI34" s="2">
        <v>0.48018379999999999</v>
      </c>
      <c r="EJ34" s="2">
        <v>0.56876289999999996</v>
      </c>
      <c r="EK34" s="2">
        <f t="shared" si="38"/>
        <v>0.60545140052840618</v>
      </c>
      <c r="EL34" s="2">
        <f t="shared" si="39"/>
        <v>8.3257099999999973E-2</v>
      </c>
      <c r="EM34" s="2">
        <f t="shared" si="40"/>
        <v>0.42613527092283693</v>
      </c>
      <c r="EN34" s="2">
        <f t="shared" si="41"/>
        <v>0.1680608345021038</v>
      </c>
      <c r="EO34" s="2">
        <v>0.62434999999999996</v>
      </c>
      <c r="EP34" s="2">
        <v>0.55184549999999999</v>
      </c>
      <c r="EQ34" s="2">
        <v>0.1210273</v>
      </c>
      <c r="ER34" s="2">
        <v>0.17130909999999999</v>
      </c>
      <c r="ES34" s="2">
        <v>0.33980909999999998</v>
      </c>
      <c r="ET34" s="2">
        <v>0.12042269999999999</v>
      </c>
      <c r="EU34" s="2">
        <v>0.32707199999999997</v>
      </c>
      <c r="EV34" s="2">
        <v>0.56665299999999996</v>
      </c>
      <c r="EW34" s="2">
        <v>0.67252270000000003</v>
      </c>
      <c r="EX34" s="2">
        <f t="shared" si="42"/>
        <v>0.6766189201081082</v>
      </c>
      <c r="EY34" s="2">
        <f t="shared" si="43"/>
        <v>5.0886399999999998E-2</v>
      </c>
      <c r="EZ34" s="2">
        <f t="shared" si="44"/>
        <v>0.46666594721550325</v>
      </c>
      <c r="FA34" s="2">
        <f t="shared" si="45"/>
        <v>0.22854420917374185</v>
      </c>
      <c r="FB34" s="2">
        <v>0.50695630000000003</v>
      </c>
      <c r="FC34" s="2">
        <v>0.43661250000000001</v>
      </c>
      <c r="FD34" s="2">
        <v>0.1033438</v>
      </c>
      <c r="FE34" s="2">
        <v>0.1438313</v>
      </c>
      <c r="FF34" s="2">
        <v>0.27939999999999998</v>
      </c>
      <c r="FG34" s="2">
        <v>0.1061188</v>
      </c>
      <c r="FH34" s="2">
        <v>0.31821329999999998</v>
      </c>
      <c r="FI34" s="2">
        <v>0.55526560000000003</v>
      </c>
      <c r="FJ34" s="2">
        <v>0.6589353</v>
      </c>
      <c r="FK34" s="2">
        <f t="shared" si="46"/>
        <v>0.6538146794740155</v>
      </c>
      <c r="FL34" s="2">
        <f t="shared" si="47"/>
        <v>3.7712499999999996E-2</v>
      </c>
      <c r="FM34" s="2">
        <f t="shared" si="48"/>
        <v>0.40647352504591167</v>
      </c>
      <c r="FN34" s="2">
        <f t="shared" si="49"/>
        <v>0.19392789958984802</v>
      </c>
      <c r="FO34" s="2">
        <v>0.43909579999999998</v>
      </c>
      <c r="FP34" s="2">
        <v>0.3653458</v>
      </c>
      <c r="FQ34" s="2">
        <v>8.4345799999999999E-2</v>
      </c>
      <c r="FR34" s="2">
        <v>0.11795</v>
      </c>
      <c r="FS34" s="2">
        <v>0.2457125</v>
      </c>
      <c r="FT34" s="2">
        <v>8.3408300000000005E-2</v>
      </c>
      <c r="FU34" s="2">
        <v>0.34970770000000001</v>
      </c>
      <c r="FV34" s="2">
        <v>0.5737795</v>
      </c>
      <c r="FW34" s="2">
        <v>0.67491610000000002</v>
      </c>
      <c r="FX34" s="2">
        <f t="shared" si="50"/>
        <v>0.6807362851315425</v>
      </c>
      <c r="FY34" s="2">
        <f t="shared" si="51"/>
        <v>3.4541699999999995E-2</v>
      </c>
      <c r="FZ34" s="2">
        <f t="shared" si="52"/>
        <v>0.37739782881204209</v>
      </c>
      <c r="GA34" s="2">
        <f t="shared" si="53"/>
        <v>0.16151263169538446</v>
      </c>
      <c r="GB34" s="2">
        <v>0.45705829999999997</v>
      </c>
      <c r="GC34" s="2">
        <v>0.39570420000000001</v>
      </c>
      <c r="GD34" s="2">
        <v>8.7054199999999998E-2</v>
      </c>
      <c r="GE34" s="2">
        <v>0.1122792</v>
      </c>
      <c r="GF34" s="2">
        <v>0.25782919999999998</v>
      </c>
      <c r="GG34" s="2">
        <v>8.8883299999999998E-2</v>
      </c>
      <c r="GH34" s="2">
        <v>0.38968059999999999</v>
      </c>
      <c r="GI34" s="2">
        <v>0.60198079999999998</v>
      </c>
      <c r="GJ34" s="2">
        <v>0.67605729999999997</v>
      </c>
      <c r="GK34" s="2">
        <f t="shared" si="54"/>
        <v>0.67438531886927111</v>
      </c>
      <c r="GL34" s="2">
        <f t="shared" si="55"/>
        <v>2.3395899999999997E-2</v>
      </c>
      <c r="GM34" s="2">
        <f t="shared" si="56"/>
        <v>0.42177033867819647</v>
      </c>
      <c r="GN34" s="2">
        <f t="shared" si="57"/>
        <v>0.17928609609396662</v>
      </c>
      <c r="GO34" s="2">
        <v>0.51831179999999999</v>
      </c>
      <c r="GP34" s="2">
        <v>0.45803529999999998</v>
      </c>
      <c r="GQ34" s="2">
        <v>7.0382399999999998E-2</v>
      </c>
      <c r="GR34" s="2">
        <v>0.1157294</v>
      </c>
      <c r="GS34" s="2">
        <v>0.26452350000000002</v>
      </c>
      <c r="GT34" s="2">
        <v>8.7723499999999996E-2</v>
      </c>
      <c r="GU34" s="2">
        <v>0.38765729999999998</v>
      </c>
      <c r="GV34" s="2">
        <v>0.63053329999999996</v>
      </c>
      <c r="GW34" s="2">
        <v>0.75639619999999996</v>
      </c>
      <c r="GX34" s="2">
        <f t="shared" si="58"/>
        <v>0.7105003619426129</v>
      </c>
      <c r="GY34" s="2">
        <f t="shared" si="59"/>
        <v>2.80059E-2</v>
      </c>
      <c r="GZ34" s="2">
        <f t="shared" si="60"/>
        <v>0.47818563042722495</v>
      </c>
      <c r="HA34" s="2">
        <f t="shared" si="61"/>
        <v>0.23742637163954805</v>
      </c>
      <c r="HB34" s="2">
        <v>0.57977650000000003</v>
      </c>
      <c r="HC34" s="2">
        <v>0.4892647</v>
      </c>
      <c r="HD34" s="2">
        <v>6.7758799999999994E-2</v>
      </c>
      <c r="HE34" s="2">
        <v>0.1086882</v>
      </c>
      <c r="HF34" s="2">
        <v>0.29574119999999998</v>
      </c>
      <c r="HG34" s="2">
        <v>8.3217600000000003E-2</v>
      </c>
      <c r="HH34" s="2">
        <v>0.45803519999999998</v>
      </c>
      <c r="HI34" s="2">
        <v>0.68013290000000004</v>
      </c>
      <c r="HJ34" s="2">
        <v>0.78656420000000005</v>
      </c>
      <c r="HK34" s="2">
        <f t="shared" si="62"/>
        <v>0.74896428188425812</v>
      </c>
      <c r="HL34" s="2">
        <f t="shared" si="63"/>
        <v>2.5470599999999996E-2</v>
      </c>
      <c r="HM34" s="2">
        <f t="shared" si="64"/>
        <v>0.51993555461258856</v>
      </c>
      <c r="HN34" s="2">
        <f t="shared" si="65"/>
        <v>0.22590188107307524</v>
      </c>
      <c r="HO34" s="2">
        <v>0.64590999999999998</v>
      </c>
      <c r="HP34" s="2">
        <v>0.54347500000000004</v>
      </c>
      <c r="HQ34" s="2">
        <v>5.1995E-2</v>
      </c>
      <c r="HR34" s="2">
        <v>0.10037500000000001</v>
      </c>
      <c r="HS34" s="2">
        <v>0.28081499999999998</v>
      </c>
      <c r="HT34" s="2">
        <v>7.4725E-2</v>
      </c>
      <c r="HU34" s="2">
        <v>0.47055130000000001</v>
      </c>
      <c r="HV34" s="2">
        <v>0.72880639999999997</v>
      </c>
      <c r="HW34" s="2">
        <v>0.84888719999999995</v>
      </c>
      <c r="HX34" s="2">
        <f t="shared" si="66"/>
        <v>0.79261345896327529</v>
      </c>
      <c r="HY34" s="2">
        <f t="shared" si="67"/>
        <v>2.5650000000000006E-2</v>
      </c>
      <c r="HZ34" s="2">
        <f t="shared" si="68"/>
        <v>0.58106395069283567</v>
      </c>
      <c r="IA34" s="2">
        <f t="shared" si="69"/>
        <v>0.29751036404412934</v>
      </c>
      <c r="IB34" s="2">
        <v>0.62729520000000005</v>
      </c>
      <c r="IC34" s="2">
        <v>0.5363</v>
      </c>
      <c r="ID34" s="2">
        <v>4.1142900000000003E-2</v>
      </c>
      <c r="IE34" s="2">
        <v>9.0433299999999994E-2</v>
      </c>
      <c r="IF34" s="2">
        <v>0.25653330000000002</v>
      </c>
      <c r="IG34" s="2">
        <v>6.5504800000000002E-2</v>
      </c>
      <c r="IH34" s="2">
        <v>0.47699320000000001</v>
      </c>
      <c r="II34" s="2">
        <v>0.74707840000000003</v>
      </c>
      <c r="IJ34" s="2">
        <v>0.87605560000000005</v>
      </c>
      <c r="IK34" s="2">
        <f t="shared" si="70"/>
        <v>0.8108983833718244</v>
      </c>
      <c r="IL34" s="2">
        <f t="shared" si="71"/>
        <v>2.4928499999999992E-2</v>
      </c>
      <c r="IM34" s="2">
        <f t="shared" si="72"/>
        <v>0.59357440664973693</v>
      </c>
      <c r="IN34" s="2">
        <f t="shared" si="73"/>
        <v>0.32459718511272873</v>
      </c>
      <c r="IO34" s="2">
        <v>0.51023479999999999</v>
      </c>
      <c r="IP34" s="2">
        <v>0.42905219999999999</v>
      </c>
      <c r="IQ34" s="2">
        <v>4.3421700000000001E-2</v>
      </c>
      <c r="IR34" s="2">
        <v>6.5495700000000004E-2</v>
      </c>
      <c r="IS34" s="2">
        <v>0.2281696</v>
      </c>
      <c r="IT34" s="2">
        <v>7.9726099999999994E-2</v>
      </c>
      <c r="IU34" s="2">
        <v>0.54229660000000002</v>
      </c>
      <c r="IV34" s="2">
        <v>0.76189099999999998</v>
      </c>
    </row>
    <row r="35" spans="1:256" x14ac:dyDescent="0.2">
      <c r="A35" s="2">
        <v>34</v>
      </c>
      <c r="B35" s="2">
        <v>9</v>
      </c>
      <c r="C35" s="2" t="s">
        <v>258</v>
      </c>
      <c r="D35" s="2">
        <v>6</v>
      </c>
      <c r="E35" s="2">
        <v>2</v>
      </c>
      <c r="F35" s="2">
        <v>-9999</v>
      </c>
      <c r="G35" s="2">
        <v>-9999</v>
      </c>
      <c r="H35" s="2">
        <v>408110.5</v>
      </c>
      <c r="I35" s="2">
        <v>3660305.86</v>
      </c>
      <c r="J35" s="2">
        <v>74.099999999999994</v>
      </c>
      <c r="K35" s="2">
        <f t="shared" si="5"/>
        <v>37.049999999999997</v>
      </c>
      <c r="L35" s="2">
        <f t="shared" si="76"/>
        <v>37.049999999999997</v>
      </c>
      <c r="M35" s="2">
        <v>53.839999999999996</v>
      </c>
      <c r="N35" s="2">
        <v>18</v>
      </c>
      <c r="O35" s="2">
        <v>28.16</v>
      </c>
      <c r="P35" s="2">
        <v>63.12</v>
      </c>
      <c r="Q35" s="2">
        <v>15.439999999999998</v>
      </c>
      <c r="R35" s="2">
        <v>21.44</v>
      </c>
      <c r="S35" s="2">
        <v>57.84</v>
      </c>
      <c r="T35" s="2">
        <v>18.72</v>
      </c>
      <c r="U35" s="2">
        <v>23.44</v>
      </c>
      <c r="V35" s="2">
        <v>-9999</v>
      </c>
      <c r="W35" s="2">
        <v>-9999</v>
      </c>
      <c r="X35" s="2">
        <v>-9999</v>
      </c>
      <c r="Y35" s="2">
        <v>-9999</v>
      </c>
      <c r="Z35" s="2">
        <v>-9999</v>
      </c>
      <c r="AA35" s="2">
        <v>-9999</v>
      </c>
      <c r="AB35" s="2">
        <v>-9999</v>
      </c>
      <c r="AC35" s="2">
        <v>-9999</v>
      </c>
      <c r="AD35" s="2">
        <v>-9999</v>
      </c>
      <c r="AE35" s="2">
        <v>-9999</v>
      </c>
      <c r="AF35" s="2">
        <v>-9999</v>
      </c>
      <c r="AG35" s="2">
        <v>-9999</v>
      </c>
      <c r="AH35" s="2">
        <v>-9999</v>
      </c>
      <c r="AI35" s="2">
        <v>-9999</v>
      </c>
      <c r="AJ35" s="2">
        <v>5.8439717453330077E-2</v>
      </c>
      <c r="AK35" s="2">
        <v>0.71979011526860681</v>
      </c>
      <c r="AL35" s="2">
        <v>3.6152932000000004</v>
      </c>
      <c r="AM35" s="2">
        <v>1.7380819500000002</v>
      </c>
      <c r="AN35" s="2">
        <v>0.35746699500000001</v>
      </c>
      <c r="AO35" s="2">
        <v>0.33554393500000002</v>
      </c>
      <c r="AP35" s="2">
        <v>-3.0383999999998752E-4</v>
      </c>
      <c r="AQ35" s="2">
        <v>-7.2581345999999991E-2</v>
      </c>
      <c r="AR35" s="2">
        <v>-4.4207699999999989E-2</v>
      </c>
      <c r="AS35" s="2">
        <f t="shared" si="79"/>
        <v>12.13661828</v>
      </c>
      <c r="AT35" s="2">
        <f t="shared" si="80"/>
        <v>13.47879402</v>
      </c>
      <c r="AU35" s="2">
        <f t="shared" si="7"/>
        <v>13.477578660000001</v>
      </c>
      <c r="AV35" s="2">
        <f t="shared" si="8"/>
        <v>-1.2153599999999501E-3</v>
      </c>
      <c r="AW35" s="2">
        <f t="shared" si="9"/>
        <v>-0.29032538399999996</v>
      </c>
      <c r="AX35" s="2">
        <f t="shared" si="10"/>
        <v>-0.17683079999999995</v>
      </c>
      <c r="AY35" s="2">
        <v>14</v>
      </c>
      <c r="AZ35" s="2">
        <v>138.9</v>
      </c>
      <c r="BA35" s="2">
        <v>101.9</v>
      </c>
      <c r="BB35" s="2">
        <f t="shared" si="11"/>
        <v>1361.7647058823529</v>
      </c>
      <c r="BC35" s="2">
        <f t="shared" si="12"/>
        <v>999.01960784313724</v>
      </c>
      <c r="BD35" s="2">
        <f t="shared" si="13"/>
        <v>2360.7843137254904</v>
      </c>
      <c r="BE35" s="2">
        <v>3.4762866256716425</v>
      </c>
      <c r="BF35" s="2">
        <f t="shared" si="77"/>
        <v>47.338844343705013</v>
      </c>
      <c r="BG35" s="2">
        <v>1.4254945470136016</v>
      </c>
      <c r="BH35" s="2">
        <f t="shared" si="14"/>
        <v>14.240970033400588</v>
      </c>
      <c r="BI35" s="2">
        <f t="shared" si="78"/>
        <v>61.579814377105599</v>
      </c>
      <c r="BJ35" s="2">
        <v>8</v>
      </c>
      <c r="BK35" s="2">
        <v>156.30000000000001</v>
      </c>
      <c r="BL35" s="2">
        <v>179.7</v>
      </c>
      <c r="BM35" s="2">
        <v>44</v>
      </c>
      <c r="BN35" s="2">
        <v>78.599999999999994</v>
      </c>
      <c r="BO35" s="2">
        <v>141.6</v>
      </c>
      <c r="BP35" s="2">
        <v>84.1</v>
      </c>
      <c r="BQ35" s="2">
        <f t="shared" si="15"/>
        <v>57.5</v>
      </c>
      <c r="BR35" s="2">
        <f t="shared" si="74"/>
        <v>563.72549019607845</v>
      </c>
      <c r="BS35" s="2">
        <f t="shared" si="16"/>
        <v>1532.3529411764705</v>
      </c>
      <c r="BT35" s="2">
        <f t="shared" si="17"/>
        <v>1761.7647058823529</v>
      </c>
      <c r="BU35" s="2">
        <f t="shared" si="18"/>
        <v>770.58823529411768</v>
      </c>
      <c r="BV35" s="2">
        <f t="shared" si="19"/>
        <v>1388.2352941176471</v>
      </c>
      <c r="BW35" s="2">
        <f t="shared" si="20"/>
        <v>5452.9411764705883</v>
      </c>
      <c r="BX35" s="2">
        <f t="shared" si="21"/>
        <v>824.50980392156862</v>
      </c>
      <c r="BY35" s="2">
        <v>2.8700643696315886</v>
      </c>
      <c r="BZ35" s="2">
        <f t="shared" si="22"/>
        <v>43.979515781707576</v>
      </c>
      <c r="CA35" s="2">
        <v>0.64620758995502259</v>
      </c>
      <c r="CB35" s="2">
        <f t="shared" si="23"/>
        <v>11.384657246560545</v>
      </c>
      <c r="CC35" s="2">
        <v>1.7484311079669865</v>
      </c>
      <c r="CD35" s="2">
        <f t="shared" si="24"/>
        <v>13.473204420216192</v>
      </c>
      <c r="CE35" s="2">
        <v>3.1987552161520196</v>
      </c>
      <c r="CF35" s="2">
        <f t="shared" si="25"/>
        <v>26.374050360625965</v>
      </c>
      <c r="CG35" s="2">
        <f t="shared" si="26"/>
        <v>95.21142780911029</v>
      </c>
      <c r="CH35" s="2">
        <f t="shared" si="27"/>
        <v>85.01020340099133</v>
      </c>
      <c r="CI35" s="2">
        <f t="shared" si="28"/>
        <v>5452.9411764705892</v>
      </c>
      <c r="CJ35" s="2">
        <v>6.7</v>
      </c>
      <c r="CK35" s="2">
        <f t="shared" si="29"/>
        <v>6700</v>
      </c>
      <c r="CL35" s="2">
        <f t="shared" si="30"/>
        <v>4833.4271802855155</v>
      </c>
      <c r="CM35" s="2">
        <v>2.42</v>
      </c>
      <c r="CN35" s="2">
        <v>36.119402985074629</v>
      </c>
      <c r="CO35" s="2">
        <f t="shared" si="81"/>
        <v>1745.8050412374548</v>
      </c>
      <c r="CP35" s="2">
        <v>3.44</v>
      </c>
      <c r="CQ35" s="2">
        <v>51.343283582089548</v>
      </c>
      <c r="CR35" s="2">
        <f t="shared" si="82"/>
        <v>2481.640223907787</v>
      </c>
      <c r="CS35" s="2">
        <v>-9999</v>
      </c>
      <c r="CT35" s="2">
        <f t="shared" si="31"/>
        <v>-248139.20598853962</v>
      </c>
      <c r="CU35" s="2">
        <v>78</v>
      </c>
      <c r="CV35" s="2">
        <v>90</v>
      </c>
      <c r="CW35" s="2">
        <v>-9999</v>
      </c>
      <c r="CX35" s="2">
        <v>-9999</v>
      </c>
      <c r="CY35" s="2">
        <v>87</v>
      </c>
      <c r="CZ35" s="2">
        <v>105</v>
      </c>
      <c r="DA35" s="2">
        <v>33.43</v>
      </c>
      <c r="DB35" s="2">
        <v>33.07</v>
      </c>
      <c r="DC35" s="2">
        <v>34.76</v>
      </c>
      <c r="DD35" s="2">
        <v>0.41039999999999999</v>
      </c>
      <c r="DE35" s="2">
        <v>0.68021880000000001</v>
      </c>
      <c r="DF35" s="2">
        <v>0.60236880000000004</v>
      </c>
      <c r="DG35" s="2">
        <v>0.39726879999999998</v>
      </c>
      <c r="DH35" s="2">
        <v>0.42005629999999999</v>
      </c>
      <c r="DI35" s="2">
        <v>0.58611880000000005</v>
      </c>
      <c r="DJ35" s="2">
        <v>0.1650935</v>
      </c>
      <c r="DK35" s="2">
        <v>0.23636560000000001</v>
      </c>
      <c r="DL35" s="2">
        <v>0.26206309999999999</v>
      </c>
      <c r="DM35" s="2">
        <f t="shared" si="32"/>
        <v>0.26905124325541452</v>
      </c>
      <c r="DN35" s="2">
        <f t="shared" si="33"/>
        <v>0.24386041499989597</v>
      </c>
      <c r="DO35" s="2">
        <v>0.58516570000000001</v>
      </c>
      <c r="DP35" s="2">
        <v>0.51818070000000005</v>
      </c>
      <c r="DQ35" s="2">
        <v>0.28841499999999998</v>
      </c>
      <c r="DR35" s="2">
        <v>0.3617417</v>
      </c>
      <c r="DS35" s="2">
        <v>0.39161499999999999</v>
      </c>
      <c r="DT35" s="2">
        <v>0.19439500000000001</v>
      </c>
      <c r="DU35" s="2">
        <v>3.9464699999999998E-2</v>
      </c>
      <c r="DV35" s="2">
        <v>0.23591619999999999</v>
      </c>
      <c r="DW35" s="2">
        <v>0.33995760000000003</v>
      </c>
      <c r="DX35" s="2">
        <f t="shared" si="34"/>
        <v>0.50127039498014714</v>
      </c>
      <c r="DY35" s="2">
        <f t="shared" si="35"/>
        <v>0.16734669999999999</v>
      </c>
      <c r="DZ35" s="2">
        <f t="shared" si="36"/>
        <v>0.1700519536460891</v>
      </c>
      <c r="EA35" s="2">
        <f t="shared" si="37"/>
        <v>0.1346638736378612</v>
      </c>
      <c r="EB35" s="2">
        <v>0.7786381</v>
      </c>
      <c r="EC35" s="2">
        <v>0.67835239999999997</v>
      </c>
      <c r="ED35" s="2">
        <v>0.2379</v>
      </c>
      <c r="EE35" s="2">
        <v>0.29696669999999997</v>
      </c>
      <c r="EF35" s="2">
        <v>0.53716189999999997</v>
      </c>
      <c r="EG35" s="2">
        <v>0.21316189999999999</v>
      </c>
      <c r="EH35" s="2">
        <v>0.28807500000000003</v>
      </c>
      <c r="EI35" s="2">
        <v>0.4437007</v>
      </c>
      <c r="EJ35" s="2">
        <v>0.5236963</v>
      </c>
      <c r="EK35" s="2">
        <f t="shared" si="38"/>
        <v>0.57015144182294819</v>
      </c>
      <c r="EL35" s="2">
        <f t="shared" si="39"/>
        <v>8.3804799999999985E-2</v>
      </c>
      <c r="EM35" s="2">
        <f t="shared" si="40"/>
        <v>0.38776597550997616</v>
      </c>
      <c r="EN35" s="2">
        <f t="shared" si="41"/>
        <v>0.12345321166952675</v>
      </c>
      <c r="EO35" s="2">
        <v>0.71089999999999998</v>
      </c>
      <c r="EP35" s="2">
        <v>0.62241429999999998</v>
      </c>
      <c r="EQ35" s="2">
        <v>0.1168286</v>
      </c>
      <c r="ER35" s="2">
        <v>0.17718100000000001</v>
      </c>
      <c r="ES35" s="2">
        <v>0.41277140000000001</v>
      </c>
      <c r="ET35" s="2">
        <v>0.13355710000000001</v>
      </c>
      <c r="EU35" s="2">
        <v>0.3957659</v>
      </c>
      <c r="EV35" s="2">
        <v>0.59869159999999999</v>
      </c>
      <c r="EW35" s="2">
        <v>0.71536129999999998</v>
      </c>
      <c r="EX35" s="2">
        <f t="shared" si="42"/>
        <v>0.68368529319014548</v>
      </c>
      <c r="EY35" s="2">
        <f t="shared" si="43"/>
        <v>4.3623899999999993E-2</v>
      </c>
      <c r="EZ35" s="2">
        <f t="shared" si="44"/>
        <v>0.51389070889991673</v>
      </c>
      <c r="FA35" s="2">
        <f t="shared" si="45"/>
        <v>0.20483798800366623</v>
      </c>
      <c r="FB35" s="2">
        <v>0.65310000000000001</v>
      </c>
      <c r="FC35" s="2">
        <v>0.57665290000000002</v>
      </c>
      <c r="FD35" s="2">
        <v>9.8341200000000004E-2</v>
      </c>
      <c r="FE35" s="2">
        <v>0.1603588</v>
      </c>
      <c r="FF35" s="2">
        <v>0.33998820000000002</v>
      </c>
      <c r="FG35" s="2">
        <v>0.1193471</v>
      </c>
      <c r="FH35" s="2">
        <v>0.35675259999999998</v>
      </c>
      <c r="FI35" s="2">
        <v>0.60359719999999994</v>
      </c>
      <c r="FJ35" s="2">
        <v>0.73596510000000004</v>
      </c>
      <c r="FK35" s="2">
        <f t="shared" si="46"/>
        <v>0.69098958362326679</v>
      </c>
      <c r="FL35" s="2">
        <f t="shared" si="47"/>
        <v>4.1011699999999998E-2</v>
      </c>
      <c r="FM35" s="2">
        <f t="shared" si="48"/>
        <v>0.50479809528074793</v>
      </c>
      <c r="FN35" s="2">
        <f t="shared" si="49"/>
        <v>0.2505906753658354</v>
      </c>
      <c r="FO35" s="2">
        <v>0.54959570000000002</v>
      </c>
      <c r="FP35" s="2">
        <v>0.46965220000000002</v>
      </c>
      <c r="FQ35" s="2">
        <v>7.9312999999999995E-2</v>
      </c>
      <c r="FR35" s="2">
        <v>0.1303</v>
      </c>
      <c r="FS35" s="2">
        <v>0.29873480000000002</v>
      </c>
      <c r="FT35" s="2">
        <v>9.2813000000000007E-2</v>
      </c>
      <c r="FU35" s="2">
        <v>0.39062229999999998</v>
      </c>
      <c r="FV35" s="2">
        <v>0.61381529999999995</v>
      </c>
      <c r="FW35" s="2">
        <v>0.74519950000000001</v>
      </c>
      <c r="FX35" s="2">
        <f t="shared" si="50"/>
        <v>0.71104687716713666</v>
      </c>
      <c r="FY35" s="2">
        <f t="shared" si="51"/>
        <v>3.7486999999999993E-2</v>
      </c>
      <c r="FZ35" s="2">
        <f t="shared" si="52"/>
        <v>0.46277310959512596</v>
      </c>
      <c r="GA35" s="2">
        <f t="shared" si="53"/>
        <v>0.20212766292937406</v>
      </c>
      <c r="GB35" s="2">
        <v>0.60245420000000005</v>
      </c>
      <c r="GC35" s="2">
        <v>0.53058749999999999</v>
      </c>
      <c r="GD35" s="2">
        <v>8.2295800000000002E-2</v>
      </c>
      <c r="GE35" s="2">
        <v>0.1213875</v>
      </c>
      <c r="GF35" s="2">
        <v>0.31214579999999997</v>
      </c>
      <c r="GG35" s="2">
        <v>9.9666699999999997E-2</v>
      </c>
      <c r="GH35" s="2">
        <v>0.43849110000000002</v>
      </c>
      <c r="GI35" s="2">
        <v>0.66178979999999998</v>
      </c>
      <c r="GJ35" s="2">
        <v>0.75651970000000002</v>
      </c>
      <c r="GK35" s="2">
        <f t="shared" si="54"/>
        <v>0.71609818195128505</v>
      </c>
      <c r="GL35" s="2">
        <f t="shared" si="55"/>
        <v>2.1720799999999998E-2</v>
      </c>
      <c r="GM35" s="2">
        <f t="shared" si="56"/>
        <v>0.53282406302220098</v>
      </c>
      <c r="GN35" s="2">
        <f t="shared" si="57"/>
        <v>0.24402653155321319</v>
      </c>
      <c r="GO35" s="2">
        <v>0.68419439999999998</v>
      </c>
      <c r="GP35" s="2">
        <v>0.60214440000000002</v>
      </c>
      <c r="GQ35" s="2">
        <v>6.7116700000000001E-2</v>
      </c>
      <c r="GR35" s="2">
        <v>0.1317556</v>
      </c>
      <c r="GS35" s="2">
        <v>0.32976670000000002</v>
      </c>
      <c r="GT35" s="2">
        <v>9.7850000000000006E-2</v>
      </c>
      <c r="GU35" s="2">
        <v>0.42734339999999998</v>
      </c>
      <c r="GV35" s="2">
        <v>0.67572149999999997</v>
      </c>
      <c r="GW35" s="2">
        <v>0.82014869999999995</v>
      </c>
      <c r="GX35" s="2">
        <f t="shared" si="58"/>
        <v>0.7497584536120967</v>
      </c>
      <c r="GY35" s="2">
        <f t="shared" si="59"/>
        <v>3.3905599999999994E-2</v>
      </c>
      <c r="GZ35" s="2">
        <f t="shared" si="60"/>
        <v>0.57183175297836142</v>
      </c>
      <c r="HA35" s="2">
        <f t="shared" si="61"/>
        <v>0.28532955013757488</v>
      </c>
      <c r="HB35" s="2">
        <v>0.72894380000000003</v>
      </c>
      <c r="HC35" s="2">
        <v>0.63219999999999998</v>
      </c>
      <c r="HD35" s="2">
        <v>7.1425000000000002E-2</v>
      </c>
      <c r="HE35" s="2">
        <v>0.12824379999999999</v>
      </c>
      <c r="HF35" s="2">
        <v>0.34354380000000001</v>
      </c>
      <c r="HG35" s="2">
        <v>9.9243799999999993E-2</v>
      </c>
      <c r="HH35" s="2">
        <v>0.45379629999999999</v>
      </c>
      <c r="HI35" s="2">
        <v>0.69875710000000002</v>
      </c>
      <c r="HJ35" s="2">
        <v>0.81913139999999995</v>
      </c>
      <c r="HK35" s="2">
        <f t="shared" si="62"/>
        <v>0.76033497724428623</v>
      </c>
      <c r="HL35" s="2">
        <f t="shared" si="63"/>
        <v>2.8999999999999998E-2</v>
      </c>
      <c r="HM35" s="2">
        <f t="shared" si="64"/>
        <v>0.59973661657901767</v>
      </c>
      <c r="HN35" s="2">
        <f t="shared" si="65"/>
        <v>0.29340072443468845</v>
      </c>
      <c r="HO35" s="2">
        <v>0.80535000000000001</v>
      </c>
      <c r="HP35" s="2">
        <v>0.68545999999999996</v>
      </c>
      <c r="HQ35" s="2">
        <v>5.0764999999999998E-2</v>
      </c>
      <c r="HR35" s="2">
        <v>0.11003499999999999</v>
      </c>
      <c r="HS35" s="2">
        <v>0.330175</v>
      </c>
      <c r="HT35" s="2">
        <v>8.2299999999999998E-2</v>
      </c>
      <c r="HU35" s="2">
        <v>0.49947760000000002</v>
      </c>
      <c r="HV35" s="2">
        <v>0.75882660000000002</v>
      </c>
      <c r="HW35" s="2">
        <v>0.88011309999999998</v>
      </c>
      <c r="HX35" s="2">
        <f t="shared" si="66"/>
        <v>0.81456655213203399</v>
      </c>
      <c r="HY35" s="2">
        <f t="shared" si="67"/>
        <v>2.7734999999999996E-2</v>
      </c>
      <c r="HZ35" s="2">
        <f t="shared" si="68"/>
        <v>0.66626077290919694</v>
      </c>
      <c r="IA35" s="2">
        <f t="shared" si="69"/>
        <v>0.35161994807456931</v>
      </c>
      <c r="IB35" s="2">
        <v>0.72165500000000005</v>
      </c>
      <c r="IC35" s="2">
        <v>0.62595500000000004</v>
      </c>
      <c r="ID35" s="2">
        <v>4.0280000000000003E-2</v>
      </c>
      <c r="IE35" s="2">
        <v>9.9820000000000006E-2</v>
      </c>
      <c r="IF35" s="2">
        <v>0.28801500000000002</v>
      </c>
      <c r="IG35" s="2">
        <v>7.3539999999999994E-2</v>
      </c>
      <c r="IH35" s="2">
        <v>0.48461729999999997</v>
      </c>
      <c r="II35" s="2">
        <v>0.7565115</v>
      </c>
      <c r="IJ35" s="2">
        <v>0.89331669999999996</v>
      </c>
      <c r="IK35" s="2">
        <f t="shared" si="70"/>
        <v>0.81503907846503054</v>
      </c>
      <c r="IL35" s="2">
        <f t="shared" si="71"/>
        <v>2.6280000000000012E-2</v>
      </c>
      <c r="IM35" s="2">
        <f t="shared" si="72"/>
        <v>0.64383961167424686</v>
      </c>
      <c r="IN35" s="2">
        <f t="shared" si="73"/>
        <v>0.35850124118616383</v>
      </c>
      <c r="IO35" s="2">
        <v>0.53738799999999998</v>
      </c>
      <c r="IP35" s="2">
        <v>0.45573999999999998</v>
      </c>
      <c r="IQ35" s="2">
        <v>3.6080000000000001E-2</v>
      </c>
      <c r="IR35" s="2">
        <v>6.9444000000000006E-2</v>
      </c>
      <c r="IS35" s="2">
        <v>0.23862</v>
      </c>
      <c r="IT35" s="2">
        <v>6.7636000000000002E-2</v>
      </c>
      <c r="IU35" s="2">
        <v>0.54528270000000001</v>
      </c>
      <c r="IV35" s="2">
        <v>0.76705679999999998</v>
      </c>
    </row>
    <row r="36" spans="1:256" x14ac:dyDescent="0.2">
      <c r="A36" s="2">
        <v>35</v>
      </c>
      <c r="B36" s="2">
        <v>9</v>
      </c>
      <c r="C36" s="2" t="s">
        <v>258</v>
      </c>
      <c r="D36" s="2">
        <v>6</v>
      </c>
      <c r="E36" s="2">
        <v>2</v>
      </c>
      <c r="F36" s="2">
        <v>-9999</v>
      </c>
      <c r="G36" s="2">
        <v>-9999</v>
      </c>
      <c r="H36" s="2">
        <v>408151.5</v>
      </c>
      <c r="I36" s="2">
        <v>3660305.86</v>
      </c>
      <c r="J36" s="2">
        <v>74.099999999999994</v>
      </c>
      <c r="K36" s="2">
        <f t="shared" si="5"/>
        <v>37.049999999999997</v>
      </c>
      <c r="L36" s="2">
        <f t="shared" si="76"/>
        <v>37.049999999999997</v>
      </c>
      <c r="M36" s="2">
        <v>57.839999999999989</v>
      </c>
      <c r="N36" s="2">
        <v>14.000000000000014</v>
      </c>
      <c r="O36" s="2">
        <v>28.16</v>
      </c>
      <c r="P36" s="2">
        <v>57.11999999999999</v>
      </c>
      <c r="Q36" s="2">
        <v>17.440000000000012</v>
      </c>
      <c r="R36" s="2">
        <v>25.44</v>
      </c>
      <c r="S36" s="2">
        <v>57.84</v>
      </c>
      <c r="T36" s="2">
        <v>20.72</v>
      </c>
      <c r="U36" s="2">
        <v>21.44</v>
      </c>
      <c r="V36" s="2">
        <v>8.5</v>
      </c>
      <c r="W36" s="2">
        <v>0.46</v>
      </c>
      <c r="X36" s="2">
        <v>345</v>
      </c>
      <c r="Y36" s="2">
        <v>0.5</v>
      </c>
      <c r="Z36" s="2">
        <v>5002</v>
      </c>
      <c r="AA36" s="2">
        <v>304</v>
      </c>
      <c r="AB36" s="2">
        <v>300</v>
      </c>
      <c r="AC36" s="2">
        <v>29.7</v>
      </c>
      <c r="AD36" s="2">
        <v>0</v>
      </c>
      <c r="AE36" s="2">
        <v>3</v>
      </c>
      <c r="AF36" s="2">
        <v>84</v>
      </c>
      <c r="AG36" s="2">
        <v>9</v>
      </c>
      <c r="AH36" s="2">
        <v>4</v>
      </c>
      <c r="AI36" s="2">
        <v>30</v>
      </c>
      <c r="AJ36" s="2">
        <v>5.0839536124240373E-2</v>
      </c>
      <c r="AK36" s="2">
        <v>0.79673959972991226</v>
      </c>
      <c r="AL36" s="2">
        <v>3.7123996500000005</v>
      </c>
      <c r="AM36" s="2">
        <v>1.1086247</v>
      </c>
      <c r="AN36" s="2">
        <v>0.348211355</v>
      </c>
      <c r="AO36" s="2">
        <v>0.39528745500000007</v>
      </c>
      <c r="AP36" s="2">
        <v>8.7198120000000004E-2</v>
      </c>
      <c r="AQ36" s="2">
        <v>0.16329456000000003</v>
      </c>
      <c r="AR36" s="2">
        <v>0.43708500000000006</v>
      </c>
      <c r="AS36" s="2">
        <f t="shared" si="79"/>
        <v>11.034894120000001</v>
      </c>
      <c r="AT36" s="2">
        <f t="shared" si="80"/>
        <v>12.616043940000001</v>
      </c>
      <c r="AU36" s="2">
        <f t="shared" si="7"/>
        <v>12.964836420000001</v>
      </c>
      <c r="AV36" s="2">
        <f t="shared" si="8"/>
        <v>0.34879248000000002</v>
      </c>
      <c r="AW36" s="2">
        <f t="shared" si="9"/>
        <v>0.65317824000000013</v>
      </c>
      <c r="AX36" s="2">
        <f t="shared" si="10"/>
        <v>1.7483400000000002</v>
      </c>
      <c r="AY36" s="2">
        <v>15</v>
      </c>
      <c r="AZ36" s="2">
        <v>157.80000000000001</v>
      </c>
      <c r="BA36" s="2">
        <v>127.3</v>
      </c>
      <c r="BB36" s="2">
        <f t="shared" si="11"/>
        <v>1547.0588235294117</v>
      </c>
      <c r="BC36" s="2">
        <f t="shared" si="12"/>
        <v>1248.0392156862745</v>
      </c>
      <c r="BD36" s="2">
        <f t="shared" si="13"/>
        <v>2795.0980392156862</v>
      </c>
      <c r="BE36" s="2">
        <v>3.6133772904771413</v>
      </c>
      <c r="BF36" s="2">
        <f t="shared" si="77"/>
        <v>55.901072199734593</v>
      </c>
      <c r="BG36" s="2">
        <v>1.2749379192968437</v>
      </c>
      <c r="BH36" s="2">
        <f t="shared" si="14"/>
        <v>15.911725208479236</v>
      </c>
      <c r="BI36" s="2">
        <f t="shared" si="78"/>
        <v>71.812797408213825</v>
      </c>
      <c r="BJ36" s="2">
        <v>14</v>
      </c>
      <c r="BK36" s="2">
        <v>233.8</v>
      </c>
      <c r="BL36" s="2">
        <v>285.3</v>
      </c>
      <c r="BM36" s="2">
        <v>67</v>
      </c>
      <c r="BN36" s="2">
        <v>143.9</v>
      </c>
      <c r="BO36" s="2">
        <v>262.60000000000002</v>
      </c>
      <c r="BP36" s="2">
        <v>142.9</v>
      </c>
      <c r="BQ36" s="2">
        <f t="shared" si="15"/>
        <v>119.70000000000002</v>
      </c>
      <c r="BR36" s="2">
        <f t="shared" si="74"/>
        <v>1173.5294117647061</v>
      </c>
      <c r="BS36" s="2">
        <f t="shared" si="16"/>
        <v>2292.1568627450979</v>
      </c>
      <c r="BT36" s="2">
        <f t="shared" si="17"/>
        <v>2797.0588235294117</v>
      </c>
      <c r="BU36" s="2">
        <f t="shared" si="18"/>
        <v>1410.7843137254902</v>
      </c>
      <c r="BV36" s="2">
        <f t="shared" si="19"/>
        <v>2574.5098039215686</v>
      </c>
      <c r="BW36" s="2">
        <f t="shared" si="20"/>
        <v>9074.5098039215682</v>
      </c>
      <c r="BX36" s="2">
        <f t="shared" si="21"/>
        <v>1400.9803921568628</v>
      </c>
      <c r="BY36" s="2">
        <v>2.7982910318956864</v>
      </c>
      <c r="BZ36" s="2">
        <f t="shared" si="22"/>
        <v>64.141219927177588</v>
      </c>
      <c r="CA36" s="2">
        <v>0.64542219551122204</v>
      </c>
      <c r="CB36" s="2">
        <f t="shared" si="23"/>
        <v>18.052838468563888</v>
      </c>
      <c r="CC36" s="2">
        <v>1.3423283400729196</v>
      </c>
      <c r="CD36" s="2">
        <f t="shared" si="24"/>
        <v>18.937357660440501</v>
      </c>
      <c r="CE36" s="2">
        <v>3.3336571605304837</v>
      </c>
      <c r="CF36" s="2">
        <f t="shared" si="25"/>
        <v>46.703883160765308</v>
      </c>
      <c r="CG36" s="2">
        <f t="shared" si="26"/>
        <v>147.83529921694728</v>
      </c>
      <c r="CH36" s="2">
        <f t="shared" si="27"/>
        <v>131.99580287227434</v>
      </c>
      <c r="CI36" s="2">
        <f t="shared" si="28"/>
        <v>9074.50980392157</v>
      </c>
      <c r="CJ36" s="2">
        <v>6.57</v>
      </c>
      <c r="CK36" s="2">
        <f t="shared" si="29"/>
        <v>6570</v>
      </c>
      <c r="CL36" s="2">
        <f t="shared" si="30"/>
        <v>4739.6442648471393</v>
      </c>
      <c r="CM36" s="2">
        <v>2.4000000000000004</v>
      </c>
      <c r="CN36" s="2">
        <v>36.529680365296805</v>
      </c>
      <c r="CO36" s="2">
        <f t="shared" si="81"/>
        <v>1731.3769004007816</v>
      </c>
      <c r="CP36" s="2">
        <v>3.39</v>
      </c>
      <c r="CQ36" s="2">
        <v>51.598173515981735</v>
      </c>
      <c r="CR36" s="2">
        <f t="shared" si="82"/>
        <v>2445.5698718161038</v>
      </c>
      <c r="CS36" s="2">
        <v>-9999</v>
      </c>
      <c r="CT36" s="2">
        <f t="shared" si="31"/>
        <v>-244532.53148289223</v>
      </c>
      <c r="CU36" s="2">
        <v>80</v>
      </c>
      <c r="CV36" s="2">
        <v>93</v>
      </c>
      <c r="CW36" s="2">
        <v>-9999</v>
      </c>
      <c r="CX36" s="2">
        <v>-9999</v>
      </c>
      <c r="CY36" s="2">
        <v>96</v>
      </c>
      <c r="CZ36" s="2">
        <v>102</v>
      </c>
      <c r="DA36" s="2">
        <v>32.61</v>
      </c>
      <c r="DB36" s="2">
        <v>31.69</v>
      </c>
      <c r="DC36" s="2">
        <v>33.18</v>
      </c>
      <c r="DD36" s="2">
        <v>0.41110000000000002</v>
      </c>
      <c r="DE36" s="2">
        <v>0.72195290000000001</v>
      </c>
      <c r="DF36" s="2">
        <v>0.64503529999999998</v>
      </c>
      <c r="DG36" s="2">
        <v>0.40852349999999998</v>
      </c>
      <c r="DH36" s="2">
        <v>0.4478588</v>
      </c>
      <c r="DI36" s="2">
        <v>0.60659410000000002</v>
      </c>
      <c r="DJ36" s="2">
        <v>0.15048249999999999</v>
      </c>
      <c r="DK36" s="2">
        <v>0.2341452</v>
      </c>
      <c r="DL36" s="2">
        <v>0.27677109999999999</v>
      </c>
      <c r="DM36" s="2">
        <f t="shared" si="32"/>
        <v>0.28834768782915227</v>
      </c>
      <c r="DN36" s="2">
        <f t="shared" si="33"/>
        <v>0.2462200678076456</v>
      </c>
      <c r="DO36" s="2">
        <v>0.58491610000000005</v>
      </c>
      <c r="DP36" s="2">
        <v>0.51790449999999999</v>
      </c>
      <c r="DQ36" s="2">
        <v>0.28134999999999999</v>
      </c>
      <c r="DR36" s="2">
        <v>0.3615061</v>
      </c>
      <c r="DS36" s="2">
        <v>0.39100499999999999</v>
      </c>
      <c r="DT36" s="2">
        <v>0.19203000000000001</v>
      </c>
      <c r="DU36" s="2">
        <v>3.8881199999999998E-2</v>
      </c>
      <c r="DV36" s="2">
        <v>0.2359964</v>
      </c>
      <c r="DW36" s="2">
        <v>0.35040359999999998</v>
      </c>
      <c r="DX36" s="2">
        <f t="shared" si="34"/>
        <v>0.50567999504727545</v>
      </c>
      <c r="DY36" s="2">
        <f t="shared" si="35"/>
        <v>0.16947609999999999</v>
      </c>
      <c r="DZ36" s="2">
        <f t="shared" si="36"/>
        <v>0.17007089839675002</v>
      </c>
      <c r="EA36" s="2">
        <f t="shared" si="37"/>
        <v>0.13510395806118136</v>
      </c>
      <c r="EB36" s="2">
        <v>0.76772379999999996</v>
      </c>
      <c r="EC36" s="2">
        <v>0.66390950000000004</v>
      </c>
      <c r="ED36" s="2">
        <v>0.2210762</v>
      </c>
      <c r="EE36" s="2">
        <v>0.30614760000000002</v>
      </c>
      <c r="EF36" s="2">
        <v>0.50217140000000005</v>
      </c>
      <c r="EG36" s="2">
        <v>0.2000429</v>
      </c>
      <c r="EH36" s="2">
        <v>0.2393759</v>
      </c>
      <c r="EI36" s="2">
        <v>0.42868519999999999</v>
      </c>
      <c r="EJ36" s="2">
        <v>0.55144020000000005</v>
      </c>
      <c r="EK36" s="2">
        <f t="shared" si="38"/>
        <v>0.58658858586475437</v>
      </c>
      <c r="EL36" s="2">
        <f t="shared" si="39"/>
        <v>0.10610470000000002</v>
      </c>
      <c r="EM36" s="2">
        <f t="shared" si="40"/>
        <v>0.36504898347145837</v>
      </c>
      <c r="EN36" s="2">
        <f t="shared" si="41"/>
        <v>0.14561546801238762</v>
      </c>
      <c r="EO36" s="2">
        <v>0.66050909999999996</v>
      </c>
      <c r="EP36" s="2">
        <v>0.58784550000000002</v>
      </c>
      <c r="EQ36" s="2">
        <v>0.1247091</v>
      </c>
      <c r="ER36" s="2">
        <v>0.1733045</v>
      </c>
      <c r="ES36" s="2">
        <v>0.40291359999999998</v>
      </c>
      <c r="ET36" s="2">
        <v>0.13576360000000001</v>
      </c>
      <c r="EU36" s="2">
        <v>0.39711170000000001</v>
      </c>
      <c r="EV36" s="2">
        <v>0.58285949999999997</v>
      </c>
      <c r="EW36" s="2">
        <v>0.68058879999999999</v>
      </c>
      <c r="EX36" s="2">
        <f t="shared" si="42"/>
        <v>0.65900224885268577</v>
      </c>
      <c r="EY36" s="2">
        <f t="shared" si="43"/>
        <v>3.7540899999999988E-2</v>
      </c>
      <c r="EZ36" s="2">
        <f t="shared" si="44"/>
        <v>0.49305118344368237</v>
      </c>
      <c r="FA36" s="2">
        <f t="shared" si="45"/>
        <v>0.1860782536896807</v>
      </c>
      <c r="FB36" s="2">
        <v>0.6373375</v>
      </c>
      <c r="FC36" s="2">
        <v>0.56353750000000002</v>
      </c>
      <c r="FD36" s="2">
        <v>9.9506300000000006E-2</v>
      </c>
      <c r="FE36" s="2">
        <v>0.16055</v>
      </c>
      <c r="FF36" s="2">
        <v>0.35028749999999997</v>
      </c>
      <c r="FG36" s="2">
        <v>0.1208688</v>
      </c>
      <c r="FH36" s="2">
        <v>0.3702416</v>
      </c>
      <c r="FI36" s="2">
        <v>0.59551019999999999</v>
      </c>
      <c r="FJ36" s="2">
        <v>0.72822480000000001</v>
      </c>
      <c r="FK36" s="2">
        <f t="shared" si="46"/>
        <v>0.68117173386715468</v>
      </c>
      <c r="FL36" s="2">
        <f t="shared" si="47"/>
        <v>3.96812E-2</v>
      </c>
      <c r="FM36" s="2">
        <f t="shared" si="48"/>
        <v>0.49382192857945206</v>
      </c>
      <c r="FN36" s="2">
        <f t="shared" si="49"/>
        <v>0.22624794440613236</v>
      </c>
      <c r="FO36" s="2">
        <v>0.541516</v>
      </c>
      <c r="FP36" s="2">
        <v>0.46313199999999999</v>
      </c>
      <c r="FQ36" s="2">
        <v>8.1780000000000005E-2</v>
      </c>
      <c r="FR36" s="2">
        <v>0.13011600000000001</v>
      </c>
      <c r="FS36" s="2">
        <v>0.29300799999999999</v>
      </c>
      <c r="FT36" s="2">
        <v>9.3063999999999994E-2</v>
      </c>
      <c r="FU36" s="2">
        <v>0.38414880000000001</v>
      </c>
      <c r="FV36" s="2">
        <v>0.61122399999999999</v>
      </c>
      <c r="FW36" s="2">
        <v>0.73612909999999998</v>
      </c>
      <c r="FX36" s="2">
        <f t="shared" si="50"/>
        <v>0.70669103974282199</v>
      </c>
      <c r="FY36" s="2">
        <f t="shared" si="51"/>
        <v>3.7052000000000015E-2</v>
      </c>
      <c r="FZ36" s="2">
        <f t="shared" si="52"/>
        <v>0.45691736916051984</v>
      </c>
      <c r="GA36" s="2">
        <f t="shared" si="53"/>
        <v>0.20315092266785548</v>
      </c>
      <c r="GB36" s="2">
        <v>0.5679478</v>
      </c>
      <c r="GC36" s="2">
        <v>0.49383909999999998</v>
      </c>
      <c r="GD36" s="2">
        <v>8.5108699999999995E-2</v>
      </c>
      <c r="GE36" s="2">
        <v>0.12083480000000001</v>
      </c>
      <c r="GF36" s="2">
        <v>0.30063909999999999</v>
      </c>
      <c r="GG36" s="2">
        <v>9.9630399999999994E-2</v>
      </c>
      <c r="GH36" s="2">
        <v>0.4252396</v>
      </c>
      <c r="GI36" s="2">
        <v>0.64717029999999998</v>
      </c>
      <c r="GJ36" s="2">
        <v>0.73715370000000002</v>
      </c>
      <c r="GK36" s="2">
        <f t="shared" si="54"/>
        <v>0.70151691592086141</v>
      </c>
      <c r="GL36" s="2">
        <f t="shared" si="55"/>
        <v>2.1204400000000012E-2</v>
      </c>
      <c r="GM36" s="2">
        <f t="shared" si="56"/>
        <v>0.50194630914027849</v>
      </c>
      <c r="GN36" s="2">
        <f t="shared" si="57"/>
        <v>0.22387399030744587</v>
      </c>
      <c r="GO36" s="2">
        <v>0.63775000000000004</v>
      </c>
      <c r="GP36" s="2">
        <v>0.56289999999999996</v>
      </c>
      <c r="GQ36" s="2">
        <v>6.9099999999999995E-2</v>
      </c>
      <c r="GR36" s="2">
        <v>0.1271111</v>
      </c>
      <c r="GS36" s="2">
        <v>0.30786669999999999</v>
      </c>
      <c r="GT36" s="2">
        <v>9.3288899999999994E-2</v>
      </c>
      <c r="GU36" s="2">
        <v>0.41470109999999999</v>
      </c>
      <c r="GV36" s="2">
        <v>0.66629930000000004</v>
      </c>
      <c r="GW36" s="2">
        <v>0.80315610000000004</v>
      </c>
      <c r="GX36" s="2">
        <f t="shared" si="58"/>
        <v>0.74477719311516799</v>
      </c>
      <c r="GY36" s="2">
        <f t="shared" si="59"/>
        <v>3.3822200000000011E-2</v>
      </c>
      <c r="GZ36" s="2">
        <f t="shared" si="60"/>
        <v>0.54930861569274425</v>
      </c>
      <c r="HA36" s="2">
        <f t="shared" si="61"/>
        <v>0.27907735867817623</v>
      </c>
      <c r="HB36" s="2">
        <v>0.67861879999999997</v>
      </c>
      <c r="HC36" s="2">
        <v>0.58410620000000002</v>
      </c>
      <c r="HD36" s="2">
        <v>7.28438E-2</v>
      </c>
      <c r="HE36" s="2">
        <v>0.1242</v>
      </c>
      <c r="HF36" s="2">
        <v>0.32593749999999999</v>
      </c>
      <c r="HG36" s="2">
        <v>9.4681299999999996E-2</v>
      </c>
      <c r="HH36" s="2">
        <v>0.4471251</v>
      </c>
      <c r="HI36" s="2">
        <v>0.6892568</v>
      </c>
      <c r="HJ36" s="2">
        <v>0.80530639999999998</v>
      </c>
      <c r="HK36" s="2">
        <f t="shared" si="62"/>
        <v>0.75512404563247837</v>
      </c>
      <c r="HL36" s="2">
        <f t="shared" si="63"/>
        <v>2.9518700000000009E-2</v>
      </c>
      <c r="HM36" s="2">
        <f t="shared" si="64"/>
        <v>0.57093086173024687</v>
      </c>
      <c r="HN36" s="2">
        <f t="shared" si="65"/>
        <v>0.2746390413290028</v>
      </c>
      <c r="HO36" s="2">
        <v>0.73307</v>
      </c>
      <c r="HP36" s="2">
        <v>0.62112999999999996</v>
      </c>
      <c r="HQ36" s="2">
        <v>5.1740000000000001E-2</v>
      </c>
      <c r="HR36" s="2">
        <v>0.109125</v>
      </c>
      <c r="HS36" s="2">
        <v>0.30912000000000001</v>
      </c>
      <c r="HT36" s="2">
        <v>7.8909999999999994E-2</v>
      </c>
      <c r="HU36" s="2">
        <v>0.47704639999999998</v>
      </c>
      <c r="HV36" s="2">
        <v>0.7401259</v>
      </c>
      <c r="HW36" s="2">
        <v>0.86763449999999998</v>
      </c>
      <c r="HX36" s="2">
        <f t="shared" si="66"/>
        <v>0.80563560678834445</v>
      </c>
      <c r="HY36" s="2">
        <f t="shared" si="67"/>
        <v>3.0215000000000006E-2</v>
      </c>
      <c r="HZ36" s="2">
        <f t="shared" si="68"/>
        <v>0.62426692027262631</v>
      </c>
      <c r="IA36" s="2">
        <f t="shared" si="69"/>
        <v>0.32722600943890923</v>
      </c>
      <c r="IB36" s="2">
        <v>0.648285</v>
      </c>
      <c r="IC36" s="2">
        <v>0.56023000000000001</v>
      </c>
      <c r="ID36" s="2">
        <v>4.1239999999999999E-2</v>
      </c>
      <c r="IE36" s="2">
        <v>9.9525000000000002E-2</v>
      </c>
      <c r="IF36" s="2">
        <v>0.27071499999999998</v>
      </c>
      <c r="IG36" s="2">
        <v>7.1194999999999994E-2</v>
      </c>
      <c r="IH36" s="2">
        <v>0.46173969999999998</v>
      </c>
      <c r="II36" s="2">
        <v>0.73315039999999998</v>
      </c>
      <c r="IJ36" s="2">
        <v>0.87985789999999997</v>
      </c>
      <c r="IK36" s="2">
        <f t="shared" si="70"/>
        <v>0.80209317840662697</v>
      </c>
      <c r="IL36" s="2">
        <f t="shared" si="71"/>
        <v>2.8330000000000008E-2</v>
      </c>
      <c r="IM36" s="2">
        <f t="shared" si="72"/>
        <v>0.59586507495117502</v>
      </c>
      <c r="IN36" s="2">
        <f t="shared" si="73"/>
        <v>0.32628883988444302</v>
      </c>
      <c r="IO36" s="2">
        <v>0.51336090000000001</v>
      </c>
      <c r="IP36" s="2">
        <v>0.42983480000000002</v>
      </c>
      <c r="IQ36" s="2">
        <v>4.1539100000000002E-2</v>
      </c>
      <c r="IR36" s="2">
        <v>7.0091299999999995E-2</v>
      </c>
      <c r="IS36" s="2">
        <v>0.23414779999999999</v>
      </c>
      <c r="IT36" s="2">
        <v>7.4856500000000006E-2</v>
      </c>
      <c r="IU36" s="2">
        <v>0.53054319999999999</v>
      </c>
      <c r="IV36" s="2">
        <v>0.75009150000000002</v>
      </c>
    </row>
    <row r="37" spans="1:256" x14ac:dyDescent="0.2">
      <c r="A37" s="2">
        <v>36</v>
      </c>
      <c r="B37" s="2">
        <v>9</v>
      </c>
      <c r="C37" s="2" t="s">
        <v>258</v>
      </c>
      <c r="D37" s="2">
        <v>6</v>
      </c>
      <c r="E37" s="2">
        <v>2</v>
      </c>
      <c r="F37" s="2">
        <v>-9999</v>
      </c>
      <c r="G37" s="2">
        <v>-9999</v>
      </c>
      <c r="H37" s="2">
        <v>408192.5</v>
      </c>
      <c r="I37" s="2">
        <v>3660305.86</v>
      </c>
      <c r="J37" s="2">
        <v>74.099999999999994</v>
      </c>
      <c r="K37" s="2">
        <f t="shared" si="5"/>
        <v>37.049999999999997</v>
      </c>
      <c r="L37" s="2">
        <f t="shared" si="76"/>
        <v>37.049999999999997</v>
      </c>
      <c r="M37" s="2">
        <v>53.839999999999996</v>
      </c>
      <c r="N37" s="2">
        <v>12</v>
      </c>
      <c r="O37" s="2">
        <v>34.160000000000004</v>
      </c>
      <c r="P37" s="2">
        <v>61.12</v>
      </c>
      <c r="Q37" s="2">
        <v>13.439999999999998</v>
      </c>
      <c r="R37" s="2">
        <v>25.44</v>
      </c>
      <c r="S37" s="2">
        <v>65.84</v>
      </c>
      <c r="T37" s="2">
        <v>12.719999999999999</v>
      </c>
      <c r="U37" s="2">
        <v>21.44</v>
      </c>
      <c r="V37" s="2">
        <v>-9999</v>
      </c>
      <c r="W37" s="2">
        <v>-9999</v>
      </c>
      <c r="X37" s="2">
        <v>-9999</v>
      </c>
      <c r="Y37" s="2">
        <v>-9999</v>
      </c>
      <c r="Z37" s="2">
        <v>-9999</v>
      </c>
      <c r="AA37" s="2">
        <v>-9999</v>
      </c>
      <c r="AB37" s="2">
        <v>-9999</v>
      </c>
      <c r="AC37" s="2">
        <v>-9999</v>
      </c>
      <c r="AD37" s="2">
        <v>-9999</v>
      </c>
      <c r="AE37" s="2">
        <v>-9999</v>
      </c>
      <c r="AF37" s="2">
        <v>-9999</v>
      </c>
      <c r="AG37" s="2">
        <v>-9999</v>
      </c>
      <c r="AH37" s="2">
        <v>-9999</v>
      </c>
      <c r="AI37" s="2">
        <v>-9999</v>
      </c>
      <c r="AJ37" s="2">
        <v>7.2531401520236266E-2</v>
      </c>
      <c r="AK37" s="2">
        <v>0.93699155916504462</v>
      </c>
      <c r="AL37" s="2">
        <v>2.9244936000000004</v>
      </c>
      <c r="AM37" s="2">
        <v>1.0236988499999999</v>
      </c>
      <c r="AN37" s="2">
        <v>0.32527607300000005</v>
      </c>
      <c r="AO37" s="2">
        <v>0.293294524</v>
      </c>
      <c r="AP37" s="2">
        <v>9.1230600000000162E-3</v>
      </c>
      <c r="AQ37" s="2">
        <v>0.29331017999999998</v>
      </c>
      <c r="AR37" s="2">
        <v>2.9113134000000001</v>
      </c>
      <c r="AS37" s="2">
        <f t="shared" si="79"/>
        <v>9.1974891920000008</v>
      </c>
      <c r="AT37" s="2">
        <f t="shared" si="80"/>
        <v>10.370667288</v>
      </c>
      <c r="AU37" s="2">
        <f t="shared" si="7"/>
        <v>10.407159527999999</v>
      </c>
      <c r="AV37" s="2">
        <f t="shared" si="8"/>
        <v>3.6492240000000065E-2</v>
      </c>
      <c r="AW37" s="2">
        <f t="shared" si="9"/>
        <v>1.1732407199999999</v>
      </c>
      <c r="AX37" s="2">
        <f t="shared" si="10"/>
        <v>11.6452536</v>
      </c>
      <c r="AY37" s="2">
        <v>11</v>
      </c>
      <c r="AZ37" s="2">
        <v>104.8</v>
      </c>
      <c r="BA37" s="2">
        <v>86.8</v>
      </c>
      <c r="BB37" s="2">
        <f t="shared" si="11"/>
        <v>1027.4509803921569</v>
      </c>
      <c r="BC37" s="2">
        <f t="shared" si="12"/>
        <v>850.98039215686276</v>
      </c>
      <c r="BD37" s="2">
        <f t="shared" si="13"/>
        <v>1878.4313725490197</v>
      </c>
      <c r="BE37" s="2">
        <v>3.5251938133866139</v>
      </c>
      <c r="BF37" s="2">
        <f t="shared" si="77"/>
        <v>36.219638396364424</v>
      </c>
      <c r="BG37" s="2">
        <v>1.323202232238806</v>
      </c>
      <c r="BH37" s="2">
        <f t="shared" si="14"/>
        <v>11.260191544934154</v>
      </c>
      <c r="BI37" s="2">
        <f t="shared" si="78"/>
        <v>47.479829941298576</v>
      </c>
      <c r="BJ37" s="2">
        <v>15</v>
      </c>
      <c r="BK37" s="2">
        <v>259.60000000000002</v>
      </c>
      <c r="BL37" s="2">
        <v>305.2</v>
      </c>
      <c r="BM37" s="2">
        <v>106</v>
      </c>
      <c r="BN37" s="2">
        <v>176.2</v>
      </c>
      <c r="BO37" s="2">
        <v>341.8</v>
      </c>
      <c r="BP37" s="2">
        <v>190</v>
      </c>
      <c r="BQ37" s="2">
        <f t="shared" si="15"/>
        <v>151.80000000000001</v>
      </c>
      <c r="BR37" s="2">
        <f t="shared" si="74"/>
        <v>1488.2352941176471</v>
      </c>
      <c r="BS37" s="2">
        <f t="shared" si="16"/>
        <v>2545.0980392156862</v>
      </c>
      <c r="BT37" s="2">
        <f t="shared" si="17"/>
        <v>2992.1568627450979</v>
      </c>
      <c r="BU37" s="2">
        <f t="shared" si="18"/>
        <v>1727.4509803921569</v>
      </c>
      <c r="BV37" s="2">
        <f t="shared" si="19"/>
        <v>3350.9803921568628</v>
      </c>
      <c r="BW37" s="2">
        <f t="shared" si="20"/>
        <v>10615.686274509804</v>
      </c>
      <c r="BX37" s="2">
        <f t="shared" si="21"/>
        <v>1862.7450980392157</v>
      </c>
      <c r="BY37" s="2">
        <v>2.7352575891503785</v>
      </c>
      <c r="BZ37" s="2">
        <f t="shared" si="22"/>
        <v>69.614987268964526</v>
      </c>
      <c r="CA37" s="2">
        <v>0.60851873880597029</v>
      </c>
      <c r="CB37" s="2">
        <f t="shared" si="23"/>
        <v>18.207835204272758</v>
      </c>
      <c r="CC37" s="2">
        <v>1.3120738011180755</v>
      </c>
      <c r="CD37" s="2">
        <f t="shared" si="24"/>
        <v>22.665431740882834</v>
      </c>
      <c r="CE37" s="2">
        <v>3.4428234411881187</v>
      </c>
      <c r="CF37" s="2">
        <f t="shared" si="25"/>
        <v>64.131024884876709</v>
      </c>
      <c r="CG37" s="2">
        <f t="shared" si="26"/>
        <v>174.61927909899683</v>
      </c>
      <c r="CH37" s="2">
        <f t="shared" si="27"/>
        <v>155.91007062410429</v>
      </c>
      <c r="CI37" s="2">
        <f t="shared" si="28"/>
        <v>10615.686274509802</v>
      </c>
      <c r="CJ37" s="2">
        <v>6.13</v>
      </c>
      <c r="CK37" s="2">
        <f t="shared" si="29"/>
        <v>6130</v>
      </c>
      <c r="CL37" s="2">
        <f t="shared" si="30"/>
        <v>4422.2251664403302</v>
      </c>
      <c r="CM37" s="2">
        <v>2.1799999999999997</v>
      </c>
      <c r="CN37" s="2">
        <v>35.562805872756933</v>
      </c>
      <c r="CO37" s="2">
        <f t="shared" si="81"/>
        <v>1572.6673511973768</v>
      </c>
      <c r="CP37" s="2">
        <v>3.2</v>
      </c>
      <c r="CQ37" s="2">
        <v>52.202283849918437</v>
      </c>
      <c r="CR37" s="2">
        <f t="shared" si="82"/>
        <v>2308.5025338677092</v>
      </c>
      <c r="CS37" s="2">
        <v>-9999</v>
      </c>
      <c r="CT37" s="2">
        <f t="shared" si="31"/>
        <v>-230827.16836143227</v>
      </c>
      <c r="CU37" s="2">
        <v>84</v>
      </c>
      <c r="CV37" s="2">
        <v>97</v>
      </c>
      <c r="CW37" s="2">
        <v>-9999</v>
      </c>
      <c r="CX37" s="2">
        <v>-9999</v>
      </c>
      <c r="CY37" s="2">
        <v>81</v>
      </c>
      <c r="CZ37" s="2">
        <v>96</v>
      </c>
      <c r="DA37" s="2">
        <v>32.61</v>
      </c>
      <c r="DB37" s="2">
        <v>30.93</v>
      </c>
      <c r="DC37" s="2">
        <v>32.51</v>
      </c>
      <c r="DD37" s="2">
        <v>0.40889999999999999</v>
      </c>
      <c r="DE37" s="2">
        <v>0.68805629999999995</v>
      </c>
      <c r="DF37" s="2">
        <v>0.61326879999999995</v>
      </c>
      <c r="DG37" s="2">
        <v>0.35041250000000002</v>
      </c>
      <c r="DH37" s="2">
        <v>0.42821880000000001</v>
      </c>
      <c r="DI37" s="2">
        <v>0.51056250000000003</v>
      </c>
      <c r="DJ37" s="2">
        <v>8.6537199999999995E-2</v>
      </c>
      <c r="DK37" s="2">
        <v>0.23256350000000001</v>
      </c>
      <c r="DL37" s="2">
        <v>0.32544849999999997</v>
      </c>
      <c r="DM37" s="2">
        <f t="shared" si="32"/>
        <v>0.32920115117056642</v>
      </c>
      <c r="DN37" s="2">
        <f t="shared" si="33"/>
        <v>0.24114474695551513</v>
      </c>
      <c r="DO37" s="2">
        <v>0.55487750000000002</v>
      </c>
      <c r="DP37" s="2">
        <v>0.48864580000000002</v>
      </c>
      <c r="DQ37" s="2">
        <v>0.26611430000000003</v>
      </c>
      <c r="DR37" s="2">
        <v>0.34546969999999999</v>
      </c>
      <c r="DS37" s="2">
        <v>0.34948099999999999</v>
      </c>
      <c r="DT37" s="2">
        <v>0.17743329999999999</v>
      </c>
      <c r="DU37" s="2">
        <v>4.9883999999999996E-3</v>
      </c>
      <c r="DV37" s="2">
        <v>0.2325894</v>
      </c>
      <c r="DW37" s="2">
        <v>0.35203679999999998</v>
      </c>
      <c r="DX37" s="2">
        <f t="shared" si="34"/>
        <v>0.51541531273333674</v>
      </c>
      <c r="DY37" s="2">
        <f t="shared" si="35"/>
        <v>0.1680364</v>
      </c>
      <c r="DZ37" s="2">
        <f t="shared" si="36"/>
        <v>0.16097867838279373</v>
      </c>
      <c r="EA37" s="2">
        <f t="shared" si="37"/>
        <v>0.15599956596041575</v>
      </c>
      <c r="EB37" s="2">
        <v>0.74815880000000001</v>
      </c>
      <c r="EC37" s="2">
        <v>0.64162940000000002</v>
      </c>
      <c r="ED37" s="2">
        <v>0.20526469999999999</v>
      </c>
      <c r="EE37" s="2">
        <v>0.3026471</v>
      </c>
      <c r="EF37" s="2">
        <v>0.41012939999999998</v>
      </c>
      <c r="EG37" s="2">
        <v>0.17180590000000001</v>
      </c>
      <c r="EH37" s="2">
        <v>0.1447398</v>
      </c>
      <c r="EI37" s="2">
        <v>0.42083860000000001</v>
      </c>
      <c r="EJ37" s="2">
        <v>0.56800360000000005</v>
      </c>
      <c r="EK37" s="2">
        <f t="shared" si="38"/>
        <v>0.62649458180297579</v>
      </c>
      <c r="EL37" s="2">
        <f t="shared" si="39"/>
        <v>0.13084119999999999</v>
      </c>
      <c r="EM37" s="2">
        <f t="shared" si="40"/>
        <v>0.35206101463258599</v>
      </c>
      <c r="EN37" s="2">
        <f t="shared" si="41"/>
        <v>0.22377833462262309</v>
      </c>
      <c r="EO37" s="2">
        <v>0.64649049999999997</v>
      </c>
      <c r="EP37" s="2">
        <v>0.56819520000000001</v>
      </c>
      <c r="EQ37" s="2">
        <v>0.1236762</v>
      </c>
      <c r="ER37" s="2">
        <v>0.17887140000000001</v>
      </c>
      <c r="ES37" s="2">
        <v>0.3729095</v>
      </c>
      <c r="ET37" s="2">
        <v>0.1305095</v>
      </c>
      <c r="EU37" s="2">
        <v>0.34959679999999999</v>
      </c>
      <c r="EV37" s="2">
        <v>0.5637489</v>
      </c>
      <c r="EW37" s="2">
        <v>0.67634830000000001</v>
      </c>
      <c r="EX37" s="2">
        <f t="shared" si="42"/>
        <v>0.66406821106821112</v>
      </c>
      <c r="EY37" s="2">
        <f t="shared" si="43"/>
        <v>4.8361900000000013E-2</v>
      </c>
      <c r="EZ37" s="2">
        <f t="shared" si="44"/>
        <v>0.46828749964115784</v>
      </c>
      <c r="FA37" s="2">
        <f t="shared" si="45"/>
        <v>0.2032666675780046</v>
      </c>
      <c r="FB37" s="2">
        <v>0.58768889999999996</v>
      </c>
      <c r="FC37" s="2">
        <v>0.52041669999999995</v>
      </c>
      <c r="FD37" s="2">
        <v>0.1034944</v>
      </c>
      <c r="FE37" s="2">
        <v>0.15640560000000001</v>
      </c>
      <c r="FF37" s="2">
        <v>0.31407780000000002</v>
      </c>
      <c r="FG37" s="2">
        <v>0.11556669999999999</v>
      </c>
      <c r="FH37" s="2">
        <v>0.33308090000000001</v>
      </c>
      <c r="FI37" s="2">
        <v>0.57849150000000005</v>
      </c>
      <c r="FJ37" s="2">
        <v>0.6991079</v>
      </c>
      <c r="FK37" s="2">
        <f t="shared" si="46"/>
        <v>0.67133798863457317</v>
      </c>
      <c r="FL37" s="2">
        <f t="shared" si="47"/>
        <v>4.0838900000000011E-2</v>
      </c>
      <c r="FM37" s="2">
        <f t="shared" si="48"/>
        <v>0.46397544472092334</v>
      </c>
      <c r="FN37" s="2">
        <f t="shared" si="49"/>
        <v>0.23192928108733302</v>
      </c>
      <c r="FO37" s="2">
        <v>0.52857730000000003</v>
      </c>
      <c r="FP37" s="2">
        <v>0.45115</v>
      </c>
      <c r="FQ37" s="2">
        <v>8.1659099999999998E-2</v>
      </c>
      <c r="FR37" s="2">
        <v>0.12805910000000001</v>
      </c>
      <c r="FS37" s="2">
        <v>0.2867364</v>
      </c>
      <c r="FT37" s="2">
        <v>9.2490900000000001E-2</v>
      </c>
      <c r="FU37" s="2">
        <v>0.38153969999999998</v>
      </c>
      <c r="FV37" s="2">
        <v>0.60909599999999997</v>
      </c>
      <c r="FW37" s="2">
        <v>0.73087299999999999</v>
      </c>
      <c r="FX37" s="2">
        <f t="shared" si="50"/>
        <v>0.70215541546000904</v>
      </c>
      <c r="FY37" s="2">
        <f t="shared" si="51"/>
        <v>3.5568200000000008E-2</v>
      </c>
      <c r="FZ37" s="2">
        <f t="shared" si="52"/>
        <v>0.44906621895608551</v>
      </c>
      <c r="GA37" s="2">
        <f t="shared" si="53"/>
        <v>0.19922700499819693</v>
      </c>
      <c r="GB37" s="2">
        <v>0.57008700000000001</v>
      </c>
      <c r="GC37" s="2">
        <v>0.50182170000000004</v>
      </c>
      <c r="GD37" s="2">
        <v>8.2369600000000001E-2</v>
      </c>
      <c r="GE37" s="2">
        <v>0.1192043</v>
      </c>
      <c r="GF37" s="2">
        <v>0.30305219999999999</v>
      </c>
      <c r="GG37" s="2">
        <v>9.5834799999999998E-2</v>
      </c>
      <c r="GH37" s="2">
        <v>0.43430760000000002</v>
      </c>
      <c r="GI37" s="2">
        <v>0.65348919999999999</v>
      </c>
      <c r="GJ37" s="2">
        <v>0.74676129999999996</v>
      </c>
      <c r="GK37" s="2">
        <f t="shared" si="54"/>
        <v>0.71217401202363406</v>
      </c>
      <c r="GL37" s="2">
        <f t="shared" si="55"/>
        <v>2.3369500000000001E-2</v>
      </c>
      <c r="GM37" s="2">
        <f t="shared" si="56"/>
        <v>0.51196502132867572</v>
      </c>
      <c r="GN37" s="2">
        <f t="shared" si="57"/>
        <v>0.22849276853495196</v>
      </c>
      <c r="GO37" s="2">
        <v>0.60948570000000002</v>
      </c>
      <c r="GP37" s="2">
        <v>0.5463095</v>
      </c>
      <c r="GQ37" s="2">
        <v>7.1180999999999994E-2</v>
      </c>
      <c r="GR37" s="2">
        <v>0.12727620000000001</v>
      </c>
      <c r="GS37" s="2">
        <v>0.2935238</v>
      </c>
      <c r="GT37" s="2">
        <v>8.9795200000000006E-2</v>
      </c>
      <c r="GU37" s="2">
        <v>0.39338840000000003</v>
      </c>
      <c r="GV37" s="2">
        <v>0.65355609999999997</v>
      </c>
      <c r="GW37" s="2">
        <v>0.78936110000000004</v>
      </c>
      <c r="GX37" s="2">
        <f t="shared" si="58"/>
        <v>0.74317845661164217</v>
      </c>
      <c r="GY37" s="2">
        <f t="shared" si="59"/>
        <v>3.7481E-2</v>
      </c>
      <c r="GZ37" s="2">
        <f t="shared" si="60"/>
        <v>0.53558078459885794</v>
      </c>
      <c r="HA37" s="2">
        <f t="shared" si="61"/>
        <v>0.28300427374062131</v>
      </c>
      <c r="HB37" s="2">
        <v>0.68603530000000001</v>
      </c>
      <c r="HC37" s="2">
        <v>0.58676470000000003</v>
      </c>
      <c r="HD37" s="2">
        <v>7.4023500000000006E-2</v>
      </c>
      <c r="HE37" s="2">
        <v>0.12289410000000001</v>
      </c>
      <c r="HF37" s="2">
        <v>0.31563530000000001</v>
      </c>
      <c r="HG37" s="2">
        <v>9.37471E-2</v>
      </c>
      <c r="HH37" s="2">
        <v>0.43755290000000002</v>
      </c>
      <c r="HI37" s="2">
        <v>0.69617989999999996</v>
      </c>
      <c r="HJ37" s="2">
        <v>0.80452829999999997</v>
      </c>
      <c r="HK37" s="2">
        <f t="shared" si="62"/>
        <v>0.7595557427302797</v>
      </c>
      <c r="HL37" s="2">
        <f t="shared" si="63"/>
        <v>2.9147000000000006E-2</v>
      </c>
      <c r="HM37" s="2">
        <f t="shared" si="64"/>
        <v>0.57520839760765596</v>
      </c>
      <c r="HN37" s="2">
        <f t="shared" si="65"/>
        <v>0.28999864517969198</v>
      </c>
      <c r="HO37" s="2">
        <v>0.66546669999999997</v>
      </c>
      <c r="HP37" s="2">
        <v>0.56855710000000004</v>
      </c>
      <c r="HQ37" s="2">
        <v>5.1928599999999998E-2</v>
      </c>
      <c r="HR37" s="2">
        <v>9.9076200000000003E-2</v>
      </c>
      <c r="HS37" s="2">
        <v>0.28101429999999999</v>
      </c>
      <c r="HT37" s="2">
        <v>7.00905E-2</v>
      </c>
      <c r="HU37" s="2">
        <v>0.47769349999999999</v>
      </c>
      <c r="HV37" s="2">
        <v>0.74008470000000004</v>
      </c>
      <c r="HW37" s="2">
        <v>0.85450119999999996</v>
      </c>
      <c r="HX37" s="2">
        <f t="shared" si="66"/>
        <v>0.80942202727401769</v>
      </c>
      <c r="HY37" s="2">
        <f t="shared" si="67"/>
        <v>2.8985700000000003E-2</v>
      </c>
      <c r="HZ37" s="2">
        <f t="shared" si="68"/>
        <v>0.60311859039991411</v>
      </c>
      <c r="IA37" s="2">
        <f t="shared" si="69"/>
        <v>0.31959346500674213</v>
      </c>
      <c r="IB37" s="2">
        <v>0.60255000000000003</v>
      </c>
      <c r="IC37" s="2">
        <v>0.511015</v>
      </c>
      <c r="ID37" s="2">
        <v>4.1864999999999999E-2</v>
      </c>
      <c r="IE37" s="2">
        <v>8.9124999999999996E-2</v>
      </c>
      <c r="IF37" s="2">
        <v>0.24015500000000001</v>
      </c>
      <c r="IG37" s="2">
        <v>6.1225000000000002E-2</v>
      </c>
      <c r="IH37" s="2">
        <v>0.4577562</v>
      </c>
      <c r="II37" s="2">
        <v>0.74156750000000005</v>
      </c>
      <c r="IJ37" s="2">
        <v>0.86963500000000005</v>
      </c>
      <c r="IK37" s="2">
        <f t="shared" si="70"/>
        <v>0.81552483898911532</v>
      </c>
      <c r="IL37" s="2">
        <f t="shared" si="71"/>
        <v>2.7899999999999994E-2</v>
      </c>
      <c r="IM37" s="2">
        <f t="shared" si="72"/>
        <v>0.57523133419382977</v>
      </c>
      <c r="IN37" s="2">
        <f t="shared" si="73"/>
        <v>0.32472805454094966</v>
      </c>
      <c r="IO37" s="2">
        <v>0.47927730000000002</v>
      </c>
      <c r="IP37" s="2">
        <v>0.40209549999999999</v>
      </c>
      <c r="IQ37" s="2">
        <v>3.6872700000000001E-2</v>
      </c>
      <c r="IR37" s="2">
        <v>6.4895499999999995E-2</v>
      </c>
      <c r="IS37" s="2">
        <v>0.20845449999999999</v>
      </c>
      <c r="IT37" s="2">
        <v>6.5004500000000007E-2</v>
      </c>
      <c r="IU37" s="2">
        <v>0.52380320000000002</v>
      </c>
      <c r="IV37" s="2">
        <v>0.76101870000000005</v>
      </c>
    </row>
    <row r="38" spans="1:256" x14ac:dyDescent="0.2">
      <c r="A38" s="2">
        <v>37</v>
      </c>
      <c r="B38" s="2">
        <v>10</v>
      </c>
      <c r="C38" s="2" t="s">
        <v>256</v>
      </c>
      <c r="D38" s="2">
        <v>1</v>
      </c>
      <c r="E38" s="2">
        <v>2</v>
      </c>
      <c r="F38" s="2">
        <v>-9999</v>
      </c>
      <c r="G38" s="2">
        <v>-9999</v>
      </c>
      <c r="H38" s="2">
        <v>408192.5</v>
      </c>
      <c r="I38" s="2">
        <v>3660316.02</v>
      </c>
      <c r="J38" s="2">
        <v>0</v>
      </c>
      <c r="K38" s="2">
        <f t="shared" si="5"/>
        <v>0</v>
      </c>
      <c r="L38" s="2">
        <f t="shared" si="76"/>
        <v>0</v>
      </c>
      <c r="M38" s="2">
        <v>51.839999999999996</v>
      </c>
      <c r="N38" s="2">
        <v>14</v>
      </c>
      <c r="O38" s="2">
        <v>34.160000000000004</v>
      </c>
      <c r="P38" s="2">
        <v>61.84</v>
      </c>
      <c r="Q38" s="2">
        <v>8.7199999999999989</v>
      </c>
      <c r="R38" s="2">
        <v>29.439999999999998</v>
      </c>
      <c r="S38" s="2">
        <v>75.84</v>
      </c>
      <c r="T38" s="2">
        <v>10.719999999999999</v>
      </c>
      <c r="U38" s="2">
        <v>13.44</v>
      </c>
      <c r="V38" s="2">
        <v>8.4</v>
      </c>
      <c r="W38" s="2">
        <v>0.7</v>
      </c>
      <c r="X38" s="2">
        <v>340</v>
      </c>
      <c r="Y38" s="2">
        <v>0.52</v>
      </c>
      <c r="Z38" s="2">
        <v>5260</v>
      </c>
      <c r="AA38" s="2">
        <v>346</v>
      </c>
      <c r="AB38" s="2">
        <v>399</v>
      </c>
      <c r="AC38" s="2">
        <v>31.8</v>
      </c>
      <c r="AD38" s="2">
        <v>0</v>
      </c>
      <c r="AE38" s="2">
        <v>3</v>
      </c>
      <c r="AF38" s="2">
        <v>83</v>
      </c>
      <c r="AG38" s="2">
        <v>9</v>
      </c>
      <c r="AH38" s="2">
        <v>5</v>
      </c>
      <c r="AI38" s="2">
        <v>35</v>
      </c>
      <c r="AJ38" s="2">
        <v>5.5177087928916416E-2</v>
      </c>
      <c r="AK38" s="2">
        <v>0.65799054389714406</v>
      </c>
      <c r="AL38" s="2">
        <v>2.9481377000000002</v>
      </c>
      <c r="AM38" s="2">
        <v>2.3568937999999999</v>
      </c>
      <c r="AN38" s="2">
        <v>0.97897100000000004</v>
      </c>
      <c r="AO38" s="2">
        <v>0.92210294999999998</v>
      </c>
      <c r="AP38" s="2">
        <v>0.54210180000000008</v>
      </c>
      <c r="AQ38" s="2">
        <v>0.53758260000000013</v>
      </c>
      <c r="AR38" s="2">
        <v>0.82553880000000024</v>
      </c>
      <c r="AS38" s="2">
        <f t="shared" si="79"/>
        <v>14.525947</v>
      </c>
      <c r="AT38" s="2">
        <f t="shared" si="80"/>
        <v>18.214358799999999</v>
      </c>
      <c r="AU38" s="2">
        <f t="shared" si="7"/>
        <v>20.382766</v>
      </c>
      <c r="AV38" s="2">
        <f t="shared" si="8"/>
        <v>2.1684072000000003</v>
      </c>
      <c r="AW38" s="2">
        <f t="shared" si="9"/>
        <v>2.1503304000000005</v>
      </c>
      <c r="AX38" s="2">
        <f t="shared" si="10"/>
        <v>3.302155200000001</v>
      </c>
      <c r="AY38" s="2">
        <v>12</v>
      </c>
      <c r="AZ38" s="2">
        <v>144.5</v>
      </c>
      <c r="BA38" s="2">
        <v>113.6</v>
      </c>
      <c r="BB38" s="2">
        <f t="shared" si="11"/>
        <v>1416.6666666666667</v>
      </c>
      <c r="BC38" s="2">
        <f t="shared" si="12"/>
        <v>1113.7254901960785</v>
      </c>
      <c r="BD38" s="2">
        <f t="shared" si="13"/>
        <v>2530.3921568627452</v>
      </c>
      <c r="BE38" s="2">
        <v>3.3248456932491122</v>
      </c>
      <c r="BF38" s="2">
        <f t="shared" si="77"/>
        <v>47.101980654362428</v>
      </c>
      <c r="BG38" s="2">
        <v>1.0766827063020215</v>
      </c>
      <c r="BH38" s="2">
        <f t="shared" si="14"/>
        <v>11.991289748618591</v>
      </c>
      <c r="BI38" s="2">
        <f t="shared" si="78"/>
        <v>59.09327040298102</v>
      </c>
      <c r="BJ38" s="2">
        <v>11</v>
      </c>
      <c r="BK38" s="2">
        <v>202.10000000000002</v>
      </c>
      <c r="BL38" s="2">
        <v>228.5</v>
      </c>
      <c r="BM38" s="2">
        <v>73</v>
      </c>
      <c r="BN38" s="2">
        <v>114.1</v>
      </c>
      <c r="BO38" s="2">
        <v>243.5</v>
      </c>
      <c r="BP38" s="2">
        <v>142.80000000000001</v>
      </c>
      <c r="BQ38" s="2">
        <f t="shared" si="15"/>
        <v>100.69999999999999</v>
      </c>
      <c r="BR38" s="2">
        <f t="shared" si="74"/>
        <v>987.2549019607842</v>
      </c>
      <c r="BS38" s="2">
        <f t="shared" si="16"/>
        <v>1981.372549019608</v>
      </c>
      <c r="BT38" s="2">
        <f t="shared" si="17"/>
        <v>2240.1960784313724</v>
      </c>
      <c r="BU38" s="2">
        <f t="shared" si="18"/>
        <v>1118.6274509803923</v>
      </c>
      <c r="BV38" s="2">
        <f t="shared" si="19"/>
        <v>2387.2549019607845</v>
      </c>
      <c r="BW38" s="2">
        <f t="shared" si="20"/>
        <v>7727.4509803921574</v>
      </c>
      <c r="BX38" s="2">
        <f t="shared" si="21"/>
        <v>1400</v>
      </c>
      <c r="BY38" s="2">
        <v>3.1239714982107354</v>
      </c>
      <c r="BZ38" s="2">
        <f t="shared" si="22"/>
        <v>61.897513704744085</v>
      </c>
      <c r="CA38" s="2">
        <v>0.67380290047393354</v>
      </c>
      <c r="CB38" s="2">
        <f t="shared" si="23"/>
        <v>15.094506152773901</v>
      </c>
      <c r="CC38" s="2">
        <v>1.551470309237609</v>
      </c>
      <c r="CD38" s="2">
        <f t="shared" si="24"/>
        <v>17.355172772942275</v>
      </c>
      <c r="CE38" s="2">
        <v>3.5922426861342869</v>
      </c>
      <c r="CF38" s="2">
        <f t="shared" si="25"/>
        <v>50.291397605880015</v>
      </c>
      <c r="CG38" s="2">
        <f t="shared" si="26"/>
        <v>144.63859023634026</v>
      </c>
      <c r="CH38" s="2">
        <f t="shared" si="27"/>
        <v>129.14159842530378</v>
      </c>
      <c r="CI38" s="2">
        <f t="shared" si="28"/>
        <v>7727.4509803921565</v>
      </c>
      <c r="CJ38" s="2">
        <v>6.3900000000000006</v>
      </c>
      <c r="CK38" s="2">
        <f t="shared" si="29"/>
        <v>6390.0000000000009</v>
      </c>
      <c r="CL38" s="2">
        <f t="shared" si="30"/>
        <v>4609.7909973170817</v>
      </c>
      <c r="CM38" s="2">
        <v>2.2199999999999998</v>
      </c>
      <c r="CN38" s="2">
        <v>34.741784037558681</v>
      </c>
      <c r="CO38" s="2">
        <f t="shared" si="81"/>
        <v>1601.5236328707231</v>
      </c>
      <c r="CP38" s="2">
        <v>3.35</v>
      </c>
      <c r="CQ38" s="2">
        <v>52.425665101721435</v>
      </c>
      <c r="CR38" s="2">
        <f t="shared" si="82"/>
        <v>2416.7135901427578</v>
      </c>
      <c r="CS38" s="2">
        <v>-9999</v>
      </c>
      <c r="CT38" s="2">
        <f t="shared" si="31"/>
        <v>-241647.19187837432</v>
      </c>
      <c r="CU38" s="2">
        <v>86</v>
      </c>
      <c r="CV38" s="2">
        <v>98</v>
      </c>
      <c r="CW38" s="2">
        <v>87</v>
      </c>
      <c r="CX38" s="2">
        <v>99</v>
      </c>
      <c r="CY38" s="2">
        <v>82</v>
      </c>
      <c r="CZ38" s="2">
        <v>98</v>
      </c>
      <c r="DA38" s="2">
        <v>32.57</v>
      </c>
      <c r="DB38" s="2">
        <v>32.22</v>
      </c>
      <c r="DC38" s="2">
        <v>34.07</v>
      </c>
      <c r="DD38" s="2">
        <v>0.40920000000000001</v>
      </c>
      <c r="DE38" s="2">
        <v>0.78108239999999995</v>
      </c>
      <c r="DF38" s="2">
        <v>0.69910589999999995</v>
      </c>
      <c r="DG38" s="2">
        <v>0.45200000000000001</v>
      </c>
      <c r="DH38" s="2">
        <v>0.4864059</v>
      </c>
      <c r="DI38" s="2">
        <v>0.66934709999999997</v>
      </c>
      <c r="DJ38" s="2">
        <v>0.15648110000000001</v>
      </c>
      <c r="DK38" s="2">
        <v>0.2322591</v>
      </c>
      <c r="DL38" s="2">
        <v>0.26739619999999997</v>
      </c>
      <c r="DM38" s="2">
        <f t="shared" si="32"/>
        <v>0.28482407991680025</v>
      </c>
      <c r="DN38" s="2">
        <f t="shared" si="33"/>
        <v>0.25008072189219016</v>
      </c>
      <c r="DO38" s="2">
        <v>0.55592059999999999</v>
      </c>
      <c r="DP38" s="2">
        <v>0.48952449999999997</v>
      </c>
      <c r="DQ38" s="2">
        <v>0.24559549999999999</v>
      </c>
      <c r="DR38" s="2">
        <v>0.3455647</v>
      </c>
      <c r="DS38" s="2">
        <v>0.34972730000000002</v>
      </c>
      <c r="DT38" s="2">
        <v>0.1699136</v>
      </c>
      <c r="DU38" s="2">
        <v>4.8418999999999997E-3</v>
      </c>
      <c r="DV38" s="2">
        <v>0.23334099999999999</v>
      </c>
      <c r="DW38" s="2">
        <v>0.3875267</v>
      </c>
      <c r="DX38" s="2">
        <f t="shared" si="34"/>
        <v>0.53181153492078492</v>
      </c>
      <c r="DY38" s="2">
        <f t="shared" si="35"/>
        <v>0.1756511</v>
      </c>
      <c r="DZ38" s="2">
        <f t="shared" si="36"/>
        <v>0.16174177725353478</v>
      </c>
      <c r="EA38" s="2">
        <f t="shared" si="37"/>
        <v>0.156576828942847</v>
      </c>
      <c r="EB38" s="2">
        <v>0.88694499999999998</v>
      </c>
      <c r="EC38" s="2">
        <v>0.74692499999999995</v>
      </c>
      <c r="ED38" s="2">
        <v>0.242455</v>
      </c>
      <c r="EE38" s="2">
        <v>0.35308</v>
      </c>
      <c r="EF38" s="2">
        <v>0.54845999999999995</v>
      </c>
      <c r="EG38" s="2">
        <v>0.22120999999999999</v>
      </c>
      <c r="EH38" s="2">
        <v>0.21278810000000001</v>
      </c>
      <c r="EI38" s="2">
        <v>0.42802459999999998</v>
      </c>
      <c r="EJ38" s="2">
        <v>0.56849769999999999</v>
      </c>
      <c r="EK38" s="2">
        <f t="shared" si="38"/>
        <v>0.60075982150511431</v>
      </c>
      <c r="EL38" s="2">
        <f t="shared" si="39"/>
        <v>0.13187000000000001</v>
      </c>
      <c r="EM38" s="2">
        <f t="shared" si="40"/>
        <v>0.3692285336608323</v>
      </c>
      <c r="EN38" s="2">
        <f t="shared" si="41"/>
        <v>0.16581262514725253</v>
      </c>
      <c r="EO38" s="2">
        <v>0.65394169999999996</v>
      </c>
      <c r="EP38" s="2">
        <v>0.5684167</v>
      </c>
      <c r="EQ38" s="2">
        <v>0.1223375</v>
      </c>
      <c r="ER38" s="2">
        <v>0.1722583</v>
      </c>
      <c r="ES38" s="2">
        <v>0.38637500000000002</v>
      </c>
      <c r="ET38" s="2">
        <v>0.1303917</v>
      </c>
      <c r="EU38" s="2">
        <v>0.3804514</v>
      </c>
      <c r="EV38" s="2">
        <v>0.57903329999999997</v>
      </c>
      <c r="EW38" s="2">
        <v>0.68087830000000005</v>
      </c>
      <c r="EX38" s="2">
        <f t="shared" si="42"/>
        <v>0.66750950552405386</v>
      </c>
      <c r="EY38" s="2">
        <f t="shared" si="43"/>
        <v>4.1866600000000004E-2</v>
      </c>
      <c r="EZ38" s="2">
        <f t="shared" si="44"/>
        <v>0.47896314506216381</v>
      </c>
      <c r="FA38" s="2">
        <f t="shared" si="45"/>
        <v>0.18769872690365222</v>
      </c>
      <c r="FB38" s="2">
        <v>0.5592125</v>
      </c>
      <c r="FC38" s="2">
        <v>0.4897938</v>
      </c>
      <c r="FD38" s="2">
        <v>9.8812499999999998E-2</v>
      </c>
      <c r="FE38" s="2">
        <v>0.14874999999999999</v>
      </c>
      <c r="FF38" s="2">
        <v>0.31698749999999998</v>
      </c>
      <c r="FG38" s="2">
        <v>0.1130438</v>
      </c>
      <c r="FH38" s="2">
        <v>0.3598325</v>
      </c>
      <c r="FI38" s="2">
        <v>0.57836679999999996</v>
      </c>
      <c r="FJ38" s="2">
        <v>0.69844720000000005</v>
      </c>
      <c r="FK38" s="2">
        <f t="shared" si="46"/>
        <v>0.6636883878961044</v>
      </c>
      <c r="FL38" s="2">
        <f t="shared" si="47"/>
        <v>3.5706199999999993E-2</v>
      </c>
      <c r="FM38" s="2">
        <f t="shared" si="48"/>
        <v>0.44931578389869598</v>
      </c>
      <c r="FN38" s="2">
        <f t="shared" si="49"/>
        <v>0.19835717728743141</v>
      </c>
      <c r="FO38" s="2">
        <v>0.4795045</v>
      </c>
      <c r="FP38" s="2">
        <v>0.41698180000000001</v>
      </c>
      <c r="FQ38" s="2">
        <v>0.2314273</v>
      </c>
      <c r="FR38" s="2">
        <v>0.1233636</v>
      </c>
      <c r="FS38" s="2">
        <v>0.42001359999999999</v>
      </c>
      <c r="FT38" s="2">
        <v>0.1234773</v>
      </c>
      <c r="FU38" s="2">
        <v>0.49715930000000003</v>
      </c>
      <c r="FV38" s="2">
        <v>0.58916020000000002</v>
      </c>
      <c r="FW38" s="2">
        <v>0.42251650000000002</v>
      </c>
      <c r="FX38" s="2">
        <f t="shared" si="50"/>
        <v>0.59044435503691817</v>
      </c>
      <c r="FY38" s="2">
        <f t="shared" si="51"/>
        <v>-1.1369999999999436E-4</v>
      </c>
      <c r="FZ38" s="2">
        <f t="shared" si="52"/>
        <v>0.4233471883472546</v>
      </c>
      <c r="GA38" s="2">
        <f t="shared" si="53"/>
        <v>-3.4014327947575291E-3</v>
      </c>
      <c r="GB38" s="2">
        <v>0.51605219999999996</v>
      </c>
      <c r="GC38" s="2">
        <v>0.45151740000000001</v>
      </c>
      <c r="GD38" s="2">
        <v>8.4073899999999993E-2</v>
      </c>
      <c r="GE38" s="2">
        <v>0.116713</v>
      </c>
      <c r="GF38" s="2">
        <v>0.29276089999999999</v>
      </c>
      <c r="GG38" s="2">
        <v>9.4208700000000006E-2</v>
      </c>
      <c r="GH38" s="2">
        <v>0.4287086</v>
      </c>
      <c r="GI38" s="2">
        <v>0.6295172</v>
      </c>
      <c r="GJ38" s="2">
        <v>0.7187711</v>
      </c>
      <c r="GK38" s="2">
        <f t="shared" si="54"/>
        <v>0.69125106982931384</v>
      </c>
      <c r="GL38" s="2">
        <f t="shared" si="55"/>
        <v>2.2504299999999991E-2</v>
      </c>
      <c r="GM38" s="2">
        <f t="shared" si="56"/>
        <v>0.47012947768571273</v>
      </c>
      <c r="GN38" s="2">
        <f t="shared" si="57"/>
        <v>0.19138383270044979</v>
      </c>
      <c r="GO38" s="2">
        <v>0.59466470000000005</v>
      </c>
      <c r="GP38" s="2">
        <v>0.53417060000000005</v>
      </c>
      <c r="GQ38" s="2">
        <v>6.8658800000000006E-2</v>
      </c>
      <c r="GR38" s="2">
        <v>0.1239412</v>
      </c>
      <c r="GS38" s="2">
        <v>0.3058824</v>
      </c>
      <c r="GT38" s="2">
        <v>9.3229400000000004E-2</v>
      </c>
      <c r="GU38" s="2">
        <v>0.42260490000000001</v>
      </c>
      <c r="GV38" s="2">
        <v>0.65426989999999996</v>
      </c>
      <c r="GW38" s="2">
        <v>0.79204560000000002</v>
      </c>
      <c r="GX38" s="2">
        <f t="shared" si="58"/>
        <v>0.72894257996979472</v>
      </c>
      <c r="GY38" s="2">
        <f t="shared" si="59"/>
        <v>3.0711799999999997E-2</v>
      </c>
      <c r="GZ38" s="2">
        <f t="shared" si="60"/>
        <v>0.5313339351174905</v>
      </c>
      <c r="HA38" s="2">
        <f t="shared" si="61"/>
        <v>0.25553638550117047</v>
      </c>
      <c r="HB38" s="2">
        <v>0.65697779999999995</v>
      </c>
      <c r="HC38" s="2">
        <v>0.56446110000000005</v>
      </c>
      <c r="HD38" s="2">
        <v>6.7027799999999998E-2</v>
      </c>
      <c r="HE38" s="2">
        <v>0.11651110000000001</v>
      </c>
      <c r="HF38" s="2">
        <v>0.33069999999999999</v>
      </c>
      <c r="HG38" s="2">
        <v>9.2738899999999999E-2</v>
      </c>
      <c r="HH38" s="2">
        <v>0.47664119999999999</v>
      </c>
      <c r="HI38" s="2">
        <v>0.69822209999999996</v>
      </c>
      <c r="HJ38" s="2">
        <v>0.81400110000000003</v>
      </c>
      <c r="HK38" s="2">
        <f t="shared" si="62"/>
        <v>0.7526028165038875</v>
      </c>
      <c r="HL38" s="2">
        <f t="shared" si="63"/>
        <v>2.3772200000000007E-2</v>
      </c>
      <c r="HM38" s="2">
        <f t="shared" si="64"/>
        <v>0.56895920157985092</v>
      </c>
      <c r="HN38" s="2">
        <f t="shared" si="65"/>
        <v>0.25132699729085056</v>
      </c>
      <c r="HO38" s="2">
        <v>0.67406500000000003</v>
      </c>
      <c r="HP38" s="2">
        <v>0.57428999999999997</v>
      </c>
      <c r="HQ38" s="2">
        <v>4.9540000000000001E-2</v>
      </c>
      <c r="HR38" s="2">
        <v>9.8845000000000002E-2</v>
      </c>
      <c r="HS38" s="2">
        <v>0.29529</v>
      </c>
      <c r="HT38" s="2">
        <v>7.3279999999999998E-2</v>
      </c>
      <c r="HU38" s="2">
        <v>0.49805450000000001</v>
      </c>
      <c r="HV38" s="2">
        <v>0.7433805</v>
      </c>
      <c r="HW38" s="2">
        <v>0.86261030000000005</v>
      </c>
      <c r="HX38" s="2">
        <f t="shared" si="66"/>
        <v>0.80389244592524201</v>
      </c>
      <c r="HY38" s="2">
        <f t="shared" si="67"/>
        <v>2.5565000000000004E-2</v>
      </c>
      <c r="HZ38" s="2">
        <f t="shared" si="68"/>
        <v>0.60791596875039955</v>
      </c>
      <c r="IA38" s="2">
        <f t="shared" si="69"/>
        <v>0.3055681303757356</v>
      </c>
      <c r="IB38" s="2">
        <v>0.55878099999999997</v>
      </c>
      <c r="IC38" s="2">
        <v>0.48420950000000001</v>
      </c>
      <c r="ID38" s="2">
        <v>4.0914300000000001E-2</v>
      </c>
      <c r="IE38" s="2">
        <v>8.5319000000000006E-2</v>
      </c>
      <c r="IF38" s="2">
        <v>0.23736670000000001</v>
      </c>
      <c r="IG38" s="2">
        <v>5.9200000000000003E-2</v>
      </c>
      <c r="IH38" s="2">
        <v>0.4706747</v>
      </c>
      <c r="II38" s="2">
        <v>0.73380480000000003</v>
      </c>
      <c r="IJ38" s="2">
        <v>0.86283750000000003</v>
      </c>
      <c r="IK38" s="2">
        <f t="shared" si="70"/>
        <v>0.80840834912400206</v>
      </c>
      <c r="IL38" s="2">
        <f t="shared" si="71"/>
        <v>2.6119000000000003E-2</v>
      </c>
      <c r="IM38" s="2">
        <f t="shared" si="72"/>
        <v>0.55943880878349672</v>
      </c>
      <c r="IN38" s="2">
        <f t="shared" si="73"/>
        <v>0.30310364592892364</v>
      </c>
      <c r="IO38" s="2">
        <v>0.93890479999999998</v>
      </c>
      <c r="IP38" s="2">
        <v>0.83120000000000005</v>
      </c>
      <c r="IQ38" s="2">
        <v>0.1139714</v>
      </c>
      <c r="IR38" s="2">
        <v>0.13922380000000001</v>
      </c>
      <c r="IS38" s="2">
        <v>0.41915239999999998</v>
      </c>
      <c r="IT38" s="2">
        <v>0.12712380000000001</v>
      </c>
      <c r="IU38" s="2">
        <v>0.48606579999999999</v>
      </c>
      <c r="IV38" s="2">
        <v>0.72367919999999997</v>
      </c>
    </row>
    <row r="39" spans="1:256" x14ac:dyDescent="0.2">
      <c r="A39" s="2">
        <v>38</v>
      </c>
      <c r="B39" s="2">
        <v>10</v>
      </c>
      <c r="C39" s="2" t="s">
        <v>256</v>
      </c>
      <c r="D39" s="2">
        <v>1</v>
      </c>
      <c r="E39" s="2">
        <v>2</v>
      </c>
      <c r="F39" s="2">
        <v>-9999</v>
      </c>
      <c r="G39" s="2">
        <v>-9999</v>
      </c>
      <c r="H39" s="2">
        <v>408151.5</v>
      </c>
      <c r="I39" s="2">
        <v>3660316.02</v>
      </c>
      <c r="J39" s="2">
        <v>0</v>
      </c>
      <c r="K39" s="2">
        <f t="shared" si="5"/>
        <v>0</v>
      </c>
      <c r="L39" s="2">
        <f t="shared" si="76"/>
        <v>0</v>
      </c>
      <c r="M39" s="2">
        <v>55.84</v>
      </c>
      <c r="N39" s="2">
        <v>16</v>
      </c>
      <c r="O39" s="2">
        <v>28.16</v>
      </c>
      <c r="P39" s="2">
        <v>63.12</v>
      </c>
      <c r="Q39" s="2">
        <v>13.439999999999998</v>
      </c>
      <c r="R39" s="2">
        <v>23.44</v>
      </c>
      <c r="S39" s="2">
        <v>69.84</v>
      </c>
      <c r="T39" s="2">
        <v>8.7199999999999989</v>
      </c>
      <c r="U39" s="2">
        <v>21.44</v>
      </c>
      <c r="V39" s="2">
        <v>-9999</v>
      </c>
      <c r="W39" s="2">
        <v>-9999</v>
      </c>
      <c r="X39" s="2">
        <v>-9999</v>
      </c>
      <c r="Y39" s="2">
        <v>-9999</v>
      </c>
      <c r="Z39" s="2">
        <v>-9999</v>
      </c>
      <c r="AA39" s="2">
        <v>-9999</v>
      </c>
      <c r="AB39" s="2">
        <v>-9999</v>
      </c>
      <c r="AC39" s="2">
        <v>-9999</v>
      </c>
      <c r="AD39" s="2">
        <v>-9999</v>
      </c>
      <c r="AE39" s="2">
        <v>-9999</v>
      </c>
      <c r="AF39" s="2">
        <v>-9999</v>
      </c>
      <c r="AG39" s="2">
        <v>-9999</v>
      </c>
      <c r="AH39" s="2">
        <v>-9999</v>
      </c>
      <c r="AI39" s="2">
        <v>-9999</v>
      </c>
      <c r="AJ39" s="2">
        <v>6.5183098465536229E-2</v>
      </c>
      <c r="AK39" s="2">
        <v>0.79139703797510008</v>
      </c>
      <c r="AL39" s="2">
        <v>16.474542500000002</v>
      </c>
      <c r="AM39" s="2">
        <v>13.075084500000001</v>
      </c>
      <c r="AN39" s="2">
        <v>0.43444616500000005</v>
      </c>
      <c r="AO39" s="2">
        <v>0.32891530499999999</v>
      </c>
      <c r="AP39" s="2">
        <v>-7.0369080000000001E-2</v>
      </c>
      <c r="AQ39" s="2">
        <v>0.24038976000000004</v>
      </c>
      <c r="AR39" s="2">
        <v>-0.1240749</v>
      </c>
      <c r="AS39" s="2">
        <f t="shared" si="79"/>
        <v>60.837038660000005</v>
      </c>
      <c r="AT39" s="2">
        <f t="shared" si="80"/>
        <v>62.152699880000007</v>
      </c>
      <c r="AU39" s="2">
        <f t="shared" si="7"/>
        <v>61.871223560000004</v>
      </c>
      <c r="AV39" s="2">
        <f t="shared" si="8"/>
        <v>-0.28147632</v>
      </c>
      <c r="AW39" s="2">
        <f t="shared" si="9"/>
        <v>0.96155904000000014</v>
      </c>
      <c r="AX39" s="2">
        <f t="shared" si="10"/>
        <v>-0.49629960000000001</v>
      </c>
      <c r="AY39" s="2">
        <v>12</v>
      </c>
      <c r="AZ39" s="2">
        <v>137.1</v>
      </c>
      <c r="BA39" s="2">
        <v>108.6</v>
      </c>
      <c r="BB39" s="2">
        <f t="shared" si="11"/>
        <v>1344.1176470588234</v>
      </c>
      <c r="BC39" s="2">
        <f t="shared" si="12"/>
        <v>1064.7058823529412</v>
      </c>
      <c r="BD39" s="2">
        <f t="shared" si="13"/>
        <v>2408.8235294117649</v>
      </c>
      <c r="BE39" s="2">
        <v>3.1951262677290844</v>
      </c>
      <c r="BF39" s="2">
        <f t="shared" si="77"/>
        <v>42.946256010358567</v>
      </c>
      <c r="BG39" s="2">
        <v>0.89660021589561112</v>
      </c>
      <c r="BH39" s="2">
        <f t="shared" si="14"/>
        <v>9.5461552398297425</v>
      </c>
      <c r="BI39" s="2">
        <f t="shared" si="78"/>
        <v>52.492411250188312</v>
      </c>
      <c r="BJ39" s="2">
        <v>10</v>
      </c>
      <c r="BK39" s="2">
        <v>177.5</v>
      </c>
      <c r="BL39" s="2">
        <v>234.9</v>
      </c>
      <c r="BM39" s="2">
        <v>77</v>
      </c>
      <c r="BN39" s="2">
        <v>117.9</v>
      </c>
      <c r="BO39" s="2">
        <v>230.1</v>
      </c>
      <c r="BP39" s="2">
        <v>126.2</v>
      </c>
      <c r="BQ39" s="2">
        <f t="shared" si="15"/>
        <v>103.89999999999999</v>
      </c>
      <c r="BR39" s="2">
        <f t="shared" si="74"/>
        <v>1018.627450980392</v>
      </c>
      <c r="BS39" s="2">
        <f t="shared" si="16"/>
        <v>1740.1960784313726</v>
      </c>
      <c r="BT39" s="2">
        <f t="shared" si="17"/>
        <v>2302.9411764705883</v>
      </c>
      <c r="BU39" s="2">
        <f t="shared" si="18"/>
        <v>1155.8823529411766</v>
      </c>
      <c r="BV39" s="2">
        <f t="shared" si="19"/>
        <v>2255.8823529411766</v>
      </c>
      <c r="BW39" s="2">
        <f t="shared" si="20"/>
        <v>7454.9019607843138</v>
      </c>
      <c r="BX39" s="2">
        <f t="shared" si="21"/>
        <v>1237.2549019607843</v>
      </c>
      <c r="BY39" s="2">
        <v>2.6096086671999994</v>
      </c>
      <c r="BZ39" s="2">
        <f t="shared" si="22"/>
        <v>45.412307689019599</v>
      </c>
      <c r="CA39" s="2">
        <v>0.63053573283489095</v>
      </c>
      <c r="CB39" s="2">
        <f t="shared" si="23"/>
        <v>14.520867023815283</v>
      </c>
      <c r="CC39" s="2">
        <v>1.2195199112416382</v>
      </c>
      <c r="CD39" s="2">
        <f t="shared" si="24"/>
        <v>14.096215444645996</v>
      </c>
      <c r="CE39" s="2">
        <v>3.0830932249654355</v>
      </c>
      <c r="CF39" s="2">
        <f t="shared" si="25"/>
        <v>38.145722057905679</v>
      </c>
      <c r="CG39" s="2">
        <f t="shared" si="26"/>
        <v>112.17511221538655</v>
      </c>
      <c r="CH39" s="2">
        <f t="shared" si="27"/>
        <v>100.1563501923094</v>
      </c>
      <c r="CI39" s="2">
        <f t="shared" si="28"/>
        <v>7454.9019607843138</v>
      </c>
      <c r="CJ39" s="2">
        <v>5.33</v>
      </c>
      <c r="CK39" s="2">
        <f t="shared" si="29"/>
        <v>5330</v>
      </c>
      <c r="CL39" s="2">
        <f t="shared" si="30"/>
        <v>3845.0995329734028</v>
      </c>
      <c r="CM39" s="2">
        <v>1.95</v>
      </c>
      <c r="CN39" s="2">
        <v>36.585365853658537</v>
      </c>
      <c r="CO39" s="2">
        <f t="shared" si="81"/>
        <v>1406.7437315756354</v>
      </c>
      <c r="CP39" s="2">
        <v>2.81</v>
      </c>
      <c r="CQ39" s="2">
        <v>52.72045028142589</v>
      </c>
      <c r="CR39" s="2">
        <f t="shared" si="82"/>
        <v>2027.1537875525819</v>
      </c>
      <c r="CS39" s="2">
        <v>-9999</v>
      </c>
      <c r="CT39" s="2">
        <f t="shared" si="31"/>
        <v>-202695.10721738267</v>
      </c>
      <c r="CU39" s="2">
        <v>88</v>
      </c>
      <c r="CV39" s="2">
        <v>95</v>
      </c>
      <c r="CW39" s="2">
        <v>87</v>
      </c>
      <c r="CX39" s="2">
        <v>97</v>
      </c>
      <c r="CY39" s="2">
        <v>78</v>
      </c>
      <c r="CZ39" s="2">
        <v>87</v>
      </c>
      <c r="DA39" s="2">
        <v>30.96</v>
      </c>
      <c r="DB39" s="2">
        <v>30.54</v>
      </c>
      <c r="DC39" s="2">
        <v>32.19</v>
      </c>
      <c r="DD39" s="2">
        <v>0.41089999999999999</v>
      </c>
      <c r="DE39" s="2">
        <v>0.63143890000000003</v>
      </c>
      <c r="DF39" s="2">
        <v>0.56057219999999996</v>
      </c>
      <c r="DG39" s="2">
        <v>0.44845560000000001</v>
      </c>
      <c r="DH39" s="2">
        <v>0.39770559999999999</v>
      </c>
      <c r="DI39" s="2">
        <v>0.6820444</v>
      </c>
      <c r="DJ39" s="2">
        <v>0.2620827</v>
      </c>
      <c r="DK39" s="2">
        <v>0.22722239999999999</v>
      </c>
      <c r="DL39" s="2">
        <v>0.17014940000000001</v>
      </c>
      <c r="DM39" s="2">
        <f t="shared" si="32"/>
        <v>0.1737299231056251</v>
      </c>
      <c r="DN39" s="2">
        <f t="shared" si="33"/>
        <v>0.2292784952632011</v>
      </c>
      <c r="DO39" s="2">
        <v>0.61927390000000004</v>
      </c>
      <c r="DP39" s="2">
        <v>0.54977869999999995</v>
      </c>
      <c r="DQ39" s="2">
        <v>0.28355000000000002</v>
      </c>
      <c r="DR39" s="2">
        <v>0.3748264</v>
      </c>
      <c r="DS39" s="2">
        <v>0.42549550000000003</v>
      </c>
      <c r="DT39" s="2">
        <v>0.2040864</v>
      </c>
      <c r="DU39" s="2">
        <v>6.2925999999999996E-2</v>
      </c>
      <c r="DV39" s="2">
        <v>0.2457203</v>
      </c>
      <c r="DW39" s="2">
        <v>0.37218810000000002</v>
      </c>
      <c r="DX39" s="2">
        <f t="shared" si="34"/>
        <v>0.50425979974987867</v>
      </c>
      <c r="DY39" s="2">
        <f t="shared" si="35"/>
        <v>0.17074</v>
      </c>
      <c r="DZ39" s="2">
        <f t="shared" si="36"/>
        <v>0.18421136496001589</v>
      </c>
      <c r="EA39" s="2">
        <f t="shared" si="37"/>
        <v>0.12636620365217524</v>
      </c>
      <c r="EB39" s="2">
        <v>0.77635500000000002</v>
      </c>
      <c r="EC39" s="2">
        <v>0.66203500000000004</v>
      </c>
      <c r="ED39" s="2">
        <v>0.25796000000000002</v>
      </c>
      <c r="EE39" s="2">
        <v>0.29297499999999999</v>
      </c>
      <c r="EF39" s="2">
        <v>0.62254500000000002</v>
      </c>
      <c r="EG39" s="2">
        <v>0.24949499999999999</v>
      </c>
      <c r="EH39" s="2">
        <v>0.35802790000000001</v>
      </c>
      <c r="EI39" s="2">
        <v>0.44982319999999998</v>
      </c>
      <c r="EJ39" s="2">
        <v>0.49873529999999999</v>
      </c>
      <c r="EK39" s="2">
        <f t="shared" si="38"/>
        <v>0.51358385728907741</v>
      </c>
      <c r="EL39" s="2">
        <f t="shared" si="39"/>
        <v>4.3479999999999991E-2</v>
      </c>
      <c r="EM39" s="2">
        <f t="shared" si="40"/>
        <v>0.38047161187895617</v>
      </c>
      <c r="EN39" s="2">
        <f t="shared" si="41"/>
        <v>3.3192683992872292E-2</v>
      </c>
      <c r="EO39" s="2">
        <v>0.70843199999999995</v>
      </c>
      <c r="EP39" s="2">
        <v>0.62501600000000002</v>
      </c>
      <c r="EQ39" s="2">
        <v>0.11814</v>
      </c>
      <c r="ER39" s="2">
        <v>0.173512</v>
      </c>
      <c r="ES39" s="2">
        <v>0.38102399999999997</v>
      </c>
      <c r="ET39" s="2">
        <v>0.12837199999999999</v>
      </c>
      <c r="EU39" s="2">
        <v>0.37285040000000003</v>
      </c>
      <c r="EV39" s="2">
        <v>0.60423919999999998</v>
      </c>
      <c r="EW39" s="2">
        <v>0.71175310000000003</v>
      </c>
      <c r="EX39" s="2">
        <f t="shared" si="42"/>
        <v>0.69318502301614249</v>
      </c>
      <c r="EY39" s="2">
        <f t="shared" si="43"/>
        <v>4.5140000000000013E-2</v>
      </c>
      <c r="EZ39" s="2">
        <f t="shared" si="44"/>
        <v>0.52155671652825353</v>
      </c>
      <c r="FA39" s="2">
        <f t="shared" si="45"/>
        <v>0.24301346577780142</v>
      </c>
      <c r="FB39" s="2">
        <v>0.68655630000000001</v>
      </c>
      <c r="FC39" s="2">
        <v>0.60812500000000003</v>
      </c>
      <c r="FD39" s="2">
        <v>9.6887500000000001E-2</v>
      </c>
      <c r="FE39" s="2">
        <v>0.16142500000000001</v>
      </c>
      <c r="FF39" s="2">
        <v>0.36361880000000002</v>
      </c>
      <c r="FG39" s="2">
        <v>0.1231563</v>
      </c>
      <c r="FH39" s="2">
        <v>0.38386049999999999</v>
      </c>
      <c r="FI39" s="2">
        <v>0.61778140000000004</v>
      </c>
      <c r="FJ39" s="2">
        <v>0.75109190000000003</v>
      </c>
      <c r="FK39" s="2">
        <f t="shared" si="46"/>
        <v>0.69580243656823426</v>
      </c>
      <c r="FL39" s="2">
        <f t="shared" si="47"/>
        <v>3.8268700000000017E-2</v>
      </c>
      <c r="FM39" s="2">
        <f t="shared" si="48"/>
        <v>0.5277854357843329</v>
      </c>
      <c r="FN39" s="2">
        <f t="shared" si="49"/>
        <v>0.24920050622941303</v>
      </c>
      <c r="FO39" s="2">
        <v>0.59711360000000002</v>
      </c>
      <c r="FP39" s="2">
        <v>0.51538640000000002</v>
      </c>
      <c r="FQ39" s="2">
        <v>8.0936400000000006E-2</v>
      </c>
      <c r="FR39" s="2">
        <v>0.13555909999999999</v>
      </c>
      <c r="FS39" s="2">
        <v>0.32326359999999998</v>
      </c>
      <c r="FT39" s="2">
        <v>9.94091E-2</v>
      </c>
      <c r="FU39" s="2">
        <v>0.40826109999999999</v>
      </c>
      <c r="FV39" s="2">
        <v>0.62900500000000004</v>
      </c>
      <c r="FW39" s="2">
        <v>0.76016640000000002</v>
      </c>
      <c r="FX39" s="2">
        <f t="shared" si="50"/>
        <v>0.71455603672356971</v>
      </c>
      <c r="FY39" s="2">
        <f t="shared" si="51"/>
        <v>3.6149999999999988E-2</v>
      </c>
      <c r="FZ39" s="2">
        <f t="shared" si="52"/>
        <v>0.49501992057834199</v>
      </c>
      <c r="GA39" s="2">
        <f t="shared" si="53"/>
        <v>0.21527972210809404</v>
      </c>
      <c r="GB39" s="2">
        <v>0.61274090000000003</v>
      </c>
      <c r="GC39" s="2">
        <v>0.53645909999999997</v>
      </c>
      <c r="GD39" s="2">
        <v>8.27682E-2</v>
      </c>
      <c r="GE39" s="2">
        <v>0.1267636</v>
      </c>
      <c r="GF39" s="2">
        <v>0.33295449999999999</v>
      </c>
      <c r="GG39" s="2">
        <v>0.10554090000000001</v>
      </c>
      <c r="GH39" s="2">
        <v>0.4471851</v>
      </c>
      <c r="GI39" s="2">
        <v>0.65635889999999997</v>
      </c>
      <c r="GJ39" s="2">
        <v>0.7609283</v>
      </c>
      <c r="GK39" s="2">
        <f t="shared" si="54"/>
        <v>0.70612954414270268</v>
      </c>
      <c r="GL39" s="2">
        <f t="shared" si="55"/>
        <v>2.1222699999999997E-2</v>
      </c>
      <c r="GM39" s="2">
        <f t="shared" si="56"/>
        <v>0.52831091587191348</v>
      </c>
      <c r="GN39" s="2">
        <f t="shared" si="57"/>
        <v>0.22291066774858964</v>
      </c>
      <c r="GO39" s="2">
        <v>0.66755260000000005</v>
      </c>
      <c r="GP39" s="2">
        <v>0.59887369999999995</v>
      </c>
      <c r="GQ39" s="2">
        <v>7.1099999999999997E-2</v>
      </c>
      <c r="GR39" s="2">
        <v>0.13529469999999999</v>
      </c>
      <c r="GS39" s="2">
        <v>0.3373158</v>
      </c>
      <c r="GT39" s="2">
        <v>0.1008053</v>
      </c>
      <c r="GU39" s="2">
        <v>0.42656329999999998</v>
      </c>
      <c r="GV39" s="2">
        <v>0.66182909999999995</v>
      </c>
      <c r="GW39" s="2">
        <v>0.8060446</v>
      </c>
      <c r="GX39" s="2">
        <f t="shared" si="58"/>
        <v>0.73760847646650085</v>
      </c>
      <c r="GY39" s="2">
        <f t="shared" si="59"/>
        <v>3.448939999999999E-2</v>
      </c>
      <c r="GZ39" s="2">
        <f t="shared" si="60"/>
        <v>0.56343080895605491</v>
      </c>
      <c r="HA39" s="2">
        <f t="shared" si="61"/>
        <v>0.27317902686240214</v>
      </c>
      <c r="HB39" s="2">
        <v>0.74426000000000003</v>
      </c>
      <c r="HC39" s="2">
        <v>0.64753329999999998</v>
      </c>
      <c r="HD39" s="2">
        <v>6.8966700000000006E-2</v>
      </c>
      <c r="HE39" s="2">
        <v>0.13381999999999999</v>
      </c>
      <c r="HF39" s="2">
        <v>0.3731467</v>
      </c>
      <c r="HG39" s="2">
        <v>0.10489329999999999</v>
      </c>
      <c r="HH39" s="2">
        <v>0.47076679999999999</v>
      </c>
      <c r="HI39" s="2">
        <v>0.69431980000000004</v>
      </c>
      <c r="HJ39" s="2">
        <v>0.82903700000000002</v>
      </c>
      <c r="HK39" s="2">
        <f t="shared" si="62"/>
        <v>0.75294614058498044</v>
      </c>
      <c r="HL39" s="2">
        <f t="shared" si="63"/>
        <v>2.89267E-2</v>
      </c>
      <c r="HM39" s="2">
        <f t="shared" si="64"/>
        <v>0.60137196353261824</v>
      </c>
      <c r="HN39" s="2">
        <f t="shared" si="65"/>
        <v>0.27065516742509926</v>
      </c>
      <c r="HO39" s="2">
        <v>0.73433499999999996</v>
      </c>
      <c r="HP39" s="2">
        <v>0.63363999999999998</v>
      </c>
      <c r="HQ39" s="2">
        <v>5.0035000000000003E-2</v>
      </c>
      <c r="HR39" s="2">
        <v>0.10881</v>
      </c>
      <c r="HS39" s="2">
        <v>0.32961499999999999</v>
      </c>
      <c r="HT39" s="2">
        <v>7.9695000000000002E-2</v>
      </c>
      <c r="HU39" s="2">
        <v>0.50315790000000005</v>
      </c>
      <c r="HV39" s="2">
        <v>0.74104930000000002</v>
      </c>
      <c r="HW39" s="2">
        <v>0.87156319999999998</v>
      </c>
      <c r="HX39" s="2">
        <f t="shared" si="66"/>
        <v>0.80419640553787952</v>
      </c>
      <c r="HY39" s="2">
        <f t="shared" si="67"/>
        <v>2.9115000000000002E-2</v>
      </c>
      <c r="HZ39" s="2">
        <f t="shared" si="68"/>
        <v>0.6336230834238803</v>
      </c>
      <c r="IA39" s="2">
        <f t="shared" si="69"/>
        <v>0.31165962187041901</v>
      </c>
      <c r="IB39" s="2">
        <v>0.61245260000000001</v>
      </c>
      <c r="IC39" s="2">
        <v>0.53410000000000002</v>
      </c>
      <c r="ID39" s="2">
        <v>4.2547399999999999E-2</v>
      </c>
      <c r="IE39" s="2">
        <v>9.6994700000000003E-2</v>
      </c>
      <c r="IF39" s="2">
        <v>0.26819999999999999</v>
      </c>
      <c r="IG39" s="2">
        <v>6.6357899999999997E-2</v>
      </c>
      <c r="IH39" s="2">
        <v>0.46848200000000001</v>
      </c>
      <c r="II39" s="2">
        <v>0.72572130000000001</v>
      </c>
      <c r="IJ39" s="2">
        <v>0.86939849999999996</v>
      </c>
      <c r="IK39" s="2">
        <f t="shared" si="70"/>
        <v>0.80448770312185813</v>
      </c>
      <c r="IL39" s="2">
        <f t="shared" si="71"/>
        <v>3.0636800000000006E-2</v>
      </c>
      <c r="IM39" s="2">
        <f t="shared" si="72"/>
        <v>0.57966671579311624</v>
      </c>
      <c r="IN39" s="2">
        <f t="shared" si="73"/>
        <v>0.30626583736466251</v>
      </c>
      <c r="IO39" s="2">
        <v>0.94893810000000001</v>
      </c>
      <c r="IP39" s="2">
        <v>0.84446670000000001</v>
      </c>
      <c r="IQ39" s="2">
        <v>8.79857E-2</v>
      </c>
      <c r="IR39" s="2">
        <v>0.1494048</v>
      </c>
      <c r="IS39" s="2">
        <v>0.41109519999999999</v>
      </c>
      <c r="IT39" s="2">
        <v>0.120481</v>
      </c>
      <c r="IU39" s="2">
        <v>0.46194990000000002</v>
      </c>
      <c r="IV39" s="2">
        <v>0.72262510000000002</v>
      </c>
    </row>
    <row r="40" spans="1:256" x14ac:dyDescent="0.2">
      <c r="A40" s="2">
        <v>39</v>
      </c>
      <c r="B40" s="2">
        <v>10</v>
      </c>
      <c r="C40" s="2" t="s">
        <v>256</v>
      </c>
      <c r="D40" s="2">
        <v>1</v>
      </c>
      <c r="E40" s="2">
        <v>2</v>
      </c>
      <c r="F40" s="2">
        <v>-9999</v>
      </c>
      <c r="G40" s="2">
        <v>-9999</v>
      </c>
      <c r="H40" s="2">
        <v>408110.5</v>
      </c>
      <c r="I40" s="2">
        <v>3660316.02</v>
      </c>
      <c r="J40" s="2">
        <v>0</v>
      </c>
      <c r="K40" s="2">
        <f t="shared" si="5"/>
        <v>0</v>
      </c>
      <c r="L40" s="2">
        <f t="shared" si="76"/>
        <v>0</v>
      </c>
      <c r="M40" s="2">
        <v>55.84</v>
      </c>
      <c r="N40" s="2">
        <v>14</v>
      </c>
      <c r="O40" s="2">
        <v>30.160000000000004</v>
      </c>
      <c r="P40" s="2">
        <v>65.12</v>
      </c>
      <c r="Q40" s="2">
        <v>9.4399999999999977</v>
      </c>
      <c r="R40" s="2">
        <v>25.44</v>
      </c>
      <c r="S40" s="2">
        <v>55.84</v>
      </c>
      <c r="T40" s="2">
        <v>18.72</v>
      </c>
      <c r="U40" s="2">
        <v>25.44</v>
      </c>
      <c r="V40" s="2">
        <v>8.5</v>
      </c>
      <c r="W40" s="2">
        <v>0.52</v>
      </c>
      <c r="X40" s="2">
        <v>413</v>
      </c>
      <c r="Y40" s="2">
        <v>0.56999999999999995</v>
      </c>
      <c r="Z40" s="2">
        <v>4879</v>
      </c>
      <c r="AA40" s="2">
        <v>304</v>
      </c>
      <c r="AB40" s="2">
        <v>318</v>
      </c>
      <c r="AC40" s="2">
        <v>29.4</v>
      </c>
      <c r="AD40" s="2">
        <v>0</v>
      </c>
      <c r="AE40" s="2">
        <v>4</v>
      </c>
      <c r="AF40" s="2">
        <v>82</v>
      </c>
      <c r="AG40" s="2">
        <v>9</v>
      </c>
      <c r="AH40" s="2">
        <v>5</v>
      </c>
      <c r="AI40" s="2">
        <v>38</v>
      </c>
      <c r="AJ40" s="2">
        <v>4.9876586125211494E-2</v>
      </c>
      <c r="AK40" s="2">
        <v>0.62356962115059211</v>
      </c>
      <c r="AL40" s="2">
        <v>2.9608940000000006</v>
      </c>
      <c r="AM40" s="2">
        <v>1.2957777000000001</v>
      </c>
      <c r="AN40" s="2">
        <v>0.50644704500000004</v>
      </c>
      <c r="AO40" s="2">
        <v>0.26580328350000004</v>
      </c>
      <c r="AP40" s="2">
        <v>0.25916502000000002</v>
      </c>
      <c r="AQ40" s="2">
        <v>23.26566</v>
      </c>
      <c r="AR40" s="2">
        <v>58.9</v>
      </c>
      <c r="AS40" s="2">
        <f t="shared" si="79"/>
        <v>10.539131580000003</v>
      </c>
      <c r="AT40" s="2">
        <f t="shared" si="80"/>
        <v>11.602344714000003</v>
      </c>
      <c r="AU40" s="2">
        <f t="shared" si="7"/>
        <v>12.639004794000003</v>
      </c>
      <c r="AV40" s="2">
        <f t="shared" si="8"/>
        <v>1.0366600800000001</v>
      </c>
      <c r="AW40" s="2">
        <f t="shared" si="9"/>
        <v>93.062640000000002</v>
      </c>
      <c r="AX40" s="2">
        <f t="shared" si="10"/>
        <v>235.6</v>
      </c>
      <c r="AY40" s="2">
        <v>11</v>
      </c>
      <c r="AZ40" s="2">
        <v>114.2</v>
      </c>
      <c r="BA40" s="2">
        <v>92.1</v>
      </c>
      <c r="BB40" s="2">
        <f t="shared" si="11"/>
        <v>1119.6078431372548</v>
      </c>
      <c r="BC40" s="2">
        <f t="shared" si="12"/>
        <v>902.94117647058829</v>
      </c>
      <c r="BD40" s="2">
        <f t="shared" si="13"/>
        <v>2022.5490196078431</v>
      </c>
      <c r="BE40" s="2">
        <v>3.2382851621835447</v>
      </c>
      <c r="BF40" s="2">
        <f t="shared" si="77"/>
        <v>36.25609465895694</v>
      </c>
      <c r="BG40" s="2">
        <v>0.93953280023828434</v>
      </c>
      <c r="BH40" s="2">
        <f t="shared" si="14"/>
        <v>8.4834285197986272</v>
      </c>
      <c r="BI40" s="2">
        <f t="shared" si="78"/>
        <v>44.739523178755569</v>
      </c>
      <c r="BJ40" s="2">
        <v>15</v>
      </c>
      <c r="BK40" s="2">
        <v>219.8</v>
      </c>
      <c r="BL40" s="2">
        <v>275.8</v>
      </c>
      <c r="BM40" s="2">
        <v>71</v>
      </c>
      <c r="BN40" s="2">
        <v>127.6</v>
      </c>
      <c r="BO40" s="2">
        <v>236.5</v>
      </c>
      <c r="BP40" s="2">
        <v>137.9</v>
      </c>
      <c r="BQ40" s="2">
        <f t="shared" si="15"/>
        <v>98.6</v>
      </c>
      <c r="BR40" s="2">
        <f t="shared" si="74"/>
        <v>966.66666666666663</v>
      </c>
      <c r="BS40" s="2">
        <f t="shared" si="16"/>
        <v>2154.9019607843138</v>
      </c>
      <c r="BT40" s="2">
        <f t="shared" si="17"/>
        <v>2703.9215686274511</v>
      </c>
      <c r="BU40" s="2">
        <f t="shared" si="18"/>
        <v>1250.9803921568628</v>
      </c>
      <c r="BV40" s="2">
        <f t="shared" si="19"/>
        <v>2318.627450980392</v>
      </c>
      <c r="BW40" s="2">
        <f t="shared" si="20"/>
        <v>8428.4313725490192</v>
      </c>
      <c r="BX40" s="2">
        <f t="shared" si="21"/>
        <v>1351.9607843137255</v>
      </c>
      <c r="BY40" s="2">
        <v>2.5657319009443049</v>
      </c>
      <c r="BZ40" s="2">
        <f t="shared" si="22"/>
        <v>55.289007041917472</v>
      </c>
      <c r="CA40" s="2">
        <v>0.55699470567729092</v>
      </c>
      <c r="CB40" s="2">
        <f t="shared" si="23"/>
        <v>15.060699982921259</v>
      </c>
      <c r="CC40" s="2">
        <v>1.4491975422325269</v>
      </c>
      <c r="CD40" s="2">
        <f t="shared" si="24"/>
        <v>18.129177096948084</v>
      </c>
      <c r="CE40" s="2">
        <v>2.948129204966496</v>
      </c>
      <c r="CF40" s="2">
        <f t="shared" si="25"/>
        <v>39.857550722047037</v>
      </c>
      <c r="CG40" s="2">
        <f t="shared" si="26"/>
        <v>128.33643484383384</v>
      </c>
      <c r="CH40" s="2">
        <f t="shared" si="27"/>
        <v>114.58610253913734</v>
      </c>
      <c r="CI40" s="2">
        <f t="shared" si="28"/>
        <v>8428.431372549021</v>
      </c>
      <c r="CJ40" s="2">
        <v>5.61</v>
      </c>
      <c r="CK40" s="2">
        <f t="shared" si="29"/>
        <v>5610</v>
      </c>
      <c r="CL40" s="2">
        <f t="shared" si="30"/>
        <v>4047.0935046868276</v>
      </c>
      <c r="CM40" s="2">
        <v>1.9600000000000002</v>
      </c>
      <c r="CN40" s="2">
        <v>34.937611408199643</v>
      </c>
      <c r="CO40" s="2">
        <f t="shared" si="81"/>
        <v>1413.9578019939718</v>
      </c>
      <c r="CP40" s="2">
        <v>2.85</v>
      </c>
      <c r="CQ40" s="2">
        <v>50.80213903743315</v>
      </c>
      <c r="CR40" s="2">
        <f t="shared" si="82"/>
        <v>2056.010069225928</v>
      </c>
      <c r="CS40" s="2">
        <v>-9999</v>
      </c>
      <c r="CT40" s="2">
        <f t="shared" si="31"/>
        <v>-205580.44682190052</v>
      </c>
      <c r="CU40" s="2">
        <v>90</v>
      </c>
      <c r="CV40" s="2">
        <v>98</v>
      </c>
      <c r="CW40" s="2">
        <v>81</v>
      </c>
      <c r="CX40" s="2">
        <v>96</v>
      </c>
      <c r="CY40" s="2">
        <v>89</v>
      </c>
      <c r="CZ40" s="2">
        <v>100</v>
      </c>
      <c r="DA40" s="2">
        <v>32.299999999999997</v>
      </c>
      <c r="DB40" s="2">
        <v>31.54</v>
      </c>
      <c r="DC40" s="2">
        <v>33.36</v>
      </c>
      <c r="DD40" s="2">
        <v>0.40970000000000001</v>
      </c>
      <c r="DE40" s="2">
        <v>0.63222219999999996</v>
      </c>
      <c r="DF40" s="2">
        <v>0.56040559999999995</v>
      </c>
      <c r="DG40" s="2">
        <v>0.39523330000000001</v>
      </c>
      <c r="DH40" s="2">
        <v>0.39864440000000001</v>
      </c>
      <c r="DI40" s="2">
        <v>0.59252780000000005</v>
      </c>
      <c r="DJ40" s="2">
        <v>0.19483490000000001</v>
      </c>
      <c r="DK40" s="2">
        <v>0.22645460000000001</v>
      </c>
      <c r="DL40" s="2">
        <v>0.23087820000000001</v>
      </c>
      <c r="DM40" s="2">
        <f t="shared" si="32"/>
        <v>0.23272910405573186</v>
      </c>
      <c r="DN40" s="2">
        <f t="shared" si="33"/>
        <v>0.22886821098585597</v>
      </c>
      <c r="DO40" s="2">
        <v>0.58016049999999997</v>
      </c>
      <c r="DP40" s="2">
        <v>0.51293409999999995</v>
      </c>
      <c r="DQ40" s="2">
        <v>0.26090000000000002</v>
      </c>
      <c r="DR40" s="2">
        <v>0.35791600000000001</v>
      </c>
      <c r="DS40" s="2">
        <v>0.38170910000000002</v>
      </c>
      <c r="DT40" s="2">
        <v>0.18303639999999999</v>
      </c>
      <c r="DU40" s="2">
        <v>3.0404899999999999E-2</v>
      </c>
      <c r="DV40" s="2">
        <v>0.23663500000000001</v>
      </c>
      <c r="DW40" s="2">
        <v>0.3795866</v>
      </c>
      <c r="DX40" s="2">
        <f t="shared" si="34"/>
        <v>0.52034291543899092</v>
      </c>
      <c r="DY40" s="2">
        <f t="shared" si="35"/>
        <v>0.17487960000000002</v>
      </c>
      <c r="DZ40" s="2">
        <f t="shared" si="36"/>
        <v>0.16962259403854579</v>
      </c>
      <c r="EA40" s="2">
        <f t="shared" si="37"/>
        <v>0.1411382495537209</v>
      </c>
      <c r="EB40" s="2">
        <v>0.92586840000000004</v>
      </c>
      <c r="EC40" s="2">
        <v>0.79921580000000003</v>
      </c>
      <c r="ED40" s="2">
        <v>0.27385789999999999</v>
      </c>
      <c r="EE40" s="2">
        <v>0.31457889999999999</v>
      </c>
      <c r="EF40" s="2">
        <v>0.69300530000000005</v>
      </c>
      <c r="EG40" s="2">
        <v>0.27484209999999998</v>
      </c>
      <c r="EH40" s="2">
        <v>0.37258930000000001</v>
      </c>
      <c r="EI40" s="2">
        <v>0.48989349999999998</v>
      </c>
      <c r="EJ40" s="2">
        <v>0.54065580000000002</v>
      </c>
      <c r="EK40" s="2">
        <f t="shared" si="38"/>
        <v>0.54220088855723347</v>
      </c>
      <c r="EL40" s="2">
        <f t="shared" si="39"/>
        <v>3.9736800000000017E-2</v>
      </c>
      <c r="EM40" s="2">
        <f t="shared" si="40"/>
        <v>0.45046333960571316</v>
      </c>
      <c r="EN40" s="2">
        <f t="shared" si="41"/>
        <v>7.9968910077300143E-2</v>
      </c>
      <c r="EO40" s="2">
        <v>0.67953909999999995</v>
      </c>
      <c r="EP40" s="2">
        <v>0.60159569999999996</v>
      </c>
      <c r="EQ40" s="2">
        <v>0.1249826</v>
      </c>
      <c r="ER40" s="2">
        <v>0.17916090000000001</v>
      </c>
      <c r="ES40" s="2">
        <v>0.40356959999999997</v>
      </c>
      <c r="ET40" s="2">
        <v>0.13612170000000001</v>
      </c>
      <c r="EU40" s="2">
        <v>0.38234109999999999</v>
      </c>
      <c r="EV40" s="2">
        <v>0.58054039999999996</v>
      </c>
      <c r="EW40" s="2">
        <v>0.68733639999999996</v>
      </c>
      <c r="EX40" s="2">
        <f t="shared" si="42"/>
        <v>0.66622963859486684</v>
      </c>
      <c r="EY40" s="2">
        <f t="shared" si="43"/>
        <v>4.30392E-2</v>
      </c>
      <c r="EZ40" s="2">
        <f t="shared" si="44"/>
        <v>0.49474833859923106</v>
      </c>
      <c r="FA40" s="2">
        <f t="shared" si="45"/>
        <v>0.1973465306435114</v>
      </c>
      <c r="FB40" s="2">
        <v>0.60999440000000005</v>
      </c>
      <c r="FC40" s="2">
        <v>0.54101670000000002</v>
      </c>
      <c r="FD40" s="2">
        <v>9.9977800000000006E-2</v>
      </c>
      <c r="FE40" s="2">
        <v>0.15382779999999999</v>
      </c>
      <c r="FF40" s="2">
        <v>0.33072220000000002</v>
      </c>
      <c r="FG40" s="2">
        <v>0.1152</v>
      </c>
      <c r="FH40" s="2">
        <v>0.36298989999999998</v>
      </c>
      <c r="FI40" s="2">
        <v>0.59604769999999996</v>
      </c>
      <c r="FJ40" s="2">
        <v>0.7164971</v>
      </c>
      <c r="FK40" s="2">
        <f t="shared" si="46"/>
        <v>0.68229208609443215</v>
      </c>
      <c r="FL40" s="2">
        <f t="shared" si="47"/>
        <v>3.862779999999999E-2</v>
      </c>
      <c r="FM40" s="2">
        <f t="shared" si="48"/>
        <v>0.48607442223653385</v>
      </c>
      <c r="FN40" s="2">
        <f t="shared" si="49"/>
        <v>0.22995757428764324</v>
      </c>
      <c r="FO40" s="2">
        <v>0.57203329999999997</v>
      </c>
      <c r="FP40" s="2">
        <v>0.4894095</v>
      </c>
      <c r="FQ40" s="2">
        <v>7.9528600000000005E-2</v>
      </c>
      <c r="FR40" s="2">
        <v>0.13335240000000001</v>
      </c>
      <c r="FS40" s="2">
        <v>0.31437140000000002</v>
      </c>
      <c r="FT40" s="2">
        <v>9.7447599999999995E-2</v>
      </c>
      <c r="FU40" s="2">
        <v>0.40355099999999999</v>
      </c>
      <c r="FV40" s="2">
        <v>0.62133700000000003</v>
      </c>
      <c r="FW40" s="2">
        <v>0.75530120000000001</v>
      </c>
      <c r="FX40" s="2">
        <f t="shared" si="50"/>
        <v>0.70888609368840849</v>
      </c>
      <c r="FY40" s="2">
        <f t="shared" si="51"/>
        <v>3.5904800000000014E-2</v>
      </c>
      <c r="FZ40" s="2">
        <f t="shared" si="52"/>
        <v>0.47568914655903449</v>
      </c>
      <c r="GA40" s="2">
        <f t="shared" si="53"/>
        <v>0.20138134405865277</v>
      </c>
      <c r="GB40" s="2">
        <v>0.5935182</v>
      </c>
      <c r="GC40" s="2">
        <v>0.52428640000000004</v>
      </c>
      <c r="GD40" s="2">
        <v>8.1895499999999996E-2</v>
      </c>
      <c r="GE40" s="2">
        <v>0.1234909</v>
      </c>
      <c r="GF40" s="2">
        <v>0.33139550000000001</v>
      </c>
      <c r="GG40" s="2">
        <v>0.1038636</v>
      </c>
      <c r="GH40" s="2">
        <v>0.45617750000000001</v>
      </c>
      <c r="GI40" s="2">
        <v>0.65518659999999995</v>
      </c>
      <c r="GJ40" s="2">
        <v>0.756884</v>
      </c>
      <c r="GK40" s="2">
        <f t="shared" si="54"/>
        <v>0.70213274851738305</v>
      </c>
      <c r="GL40" s="2">
        <f t="shared" si="55"/>
        <v>1.96273E-2</v>
      </c>
      <c r="GM40" s="2">
        <f t="shared" si="56"/>
        <v>0.52378910961211722</v>
      </c>
      <c r="GN40" s="2">
        <f t="shared" si="57"/>
        <v>0.21342495610511583</v>
      </c>
      <c r="GO40" s="2">
        <v>0.62611110000000003</v>
      </c>
      <c r="GP40" s="2">
        <v>0.57135559999999996</v>
      </c>
      <c r="GQ40" s="2">
        <v>7.4999999999999997E-2</v>
      </c>
      <c r="GR40" s="2">
        <v>0.13462779999999999</v>
      </c>
      <c r="GS40" s="2">
        <v>0.31555</v>
      </c>
      <c r="GT40" s="2">
        <v>9.9038899999999999E-2</v>
      </c>
      <c r="GU40" s="2">
        <v>0.40136490000000002</v>
      </c>
      <c r="GV40" s="2">
        <v>0.64537319999999998</v>
      </c>
      <c r="GW40" s="2">
        <v>0.78529199999999999</v>
      </c>
      <c r="GX40" s="2">
        <f t="shared" si="58"/>
        <v>0.72684575605047219</v>
      </c>
      <c r="GY40" s="2">
        <f t="shared" si="59"/>
        <v>3.5588899999999993E-2</v>
      </c>
      <c r="GZ40" s="2">
        <f t="shared" si="60"/>
        <v>0.54320125799409846</v>
      </c>
      <c r="HA40" s="2">
        <f t="shared" si="61"/>
        <v>0.27666511693369755</v>
      </c>
      <c r="HB40" s="2">
        <v>0.68046879999999998</v>
      </c>
      <c r="HC40" s="2">
        <v>0.58843749999999995</v>
      </c>
      <c r="HD40" s="2">
        <v>7.5537499999999994E-2</v>
      </c>
      <c r="HE40" s="2">
        <v>0.13347500000000001</v>
      </c>
      <c r="HF40" s="2">
        <v>0.34189999999999998</v>
      </c>
      <c r="HG40" s="2">
        <v>0.102225</v>
      </c>
      <c r="HH40" s="2">
        <v>0.43777379999999999</v>
      </c>
      <c r="HI40" s="2">
        <v>0.67143120000000001</v>
      </c>
      <c r="HJ40" s="2">
        <v>0.79944170000000003</v>
      </c>
      <c r="HK40" s="2">
        <f t="shared" si="62"/>
        <v>0.73878673882430135</v>
      </c>
      <c r="HL40" s="2">
        <f t="shared" si="63"/>
        <v>3.1250000000000014E-2</v>
      </c>
      <c r="HM40" s="2">
        <f t="shared" si="64"/>
        <v>0.55850459832434807</v>
      </c>
      <c r="HN40" s="2">
        <f t="shared" si="65"/>
        <v>0.258544749053982</v>
      </c>
      <c r="HO40" s="2">
        <v>0.70439499999999999</v>
      </c>
      <c r="HP40" s="2">
        <v>0.60942499999999999</v>
      </c>
      <c r="HQ40" s="2">
        <v>5.0849999999999999E-2</v>
      </c>
      <c r="HR40" s="2">
        <v>0.10527</v>
      </c>
      <c r="HS40" s="2">
        <v>0.31221500000000002</v>
      </c>
      <c r="HT40" s="2">
        <v>7.4709999999999999E-2</v>
      </c>
      <c r="HU40" s="2">
        <v>0.49521340000000003</v>
      </c>
      <c r="HV40" s="2">
        <v>0.73948689999999995</v>
      </c>
      <c r="HW40" s="2">
        <v>0.864981</v>
      </c>
      <c r="HX40" s="2">
        <f t="shared" si="66"/>
        <v>0.80821583740317426</v>
      </c>
      <c r="HY40" s="2">
        <f t="shared" si="67"/>
        <v>3.0560000000000004E-2</v>
      </c>
      <c r="HZ40" s="2">
        <f t="shared" si="68"/>
        <v>0.62256986321669228</v>
      </c>
      <c r="IA40" s="2">
        <f t="shared" si="69"/>
        <v>0.31359204861990375</v>
      </c>
      <c r="IB40" s="2">
        <v>0.61349500000000001</v>
      </c>
      <c r="IC40" s="2">
        <v>0.52634999999999998</v>
      </c>
      <c r="ID40" s="2">
        <v>4.3314999999999999E-2</v>
      </c>
      <c r="IE40" s="2">
        <v>9.6564999999999998E-2</v>
      </c>
      <c r="IF40" s="2">
        <v>0.26535999999999998</v>
      </c>
      <c r="IG40" s="2">
        <v>6.7159999999999997E-2</v>
      </c>
      <c r="IH40" s="2">
        <v>0.46611849999999999</v>
      </c>
      <c r="II40" s="2">
        <v>0.72754169999999996</v>
      </c>
      <c r="IJ40" s="2">
        <v>0.86760349999999997</v>
      </c>
      <c r="IK40" s="2">
        <f t="shared" si="70"/>
        <v>0.80266067244051686</v>
      </c>
      <c r="IL40" s="2">
        <f t="shared" si="71"/>
        <v>2.9405000000000001E-2</v>
      </c>
      <c r="IM40" s="2">
        <f t="shared" si="72"/>
        <v>0.57411068513645291</v>
      </c>
      <c r="IN40" s="2">
        <f t="shared" si="73"/>
        <v>0.30307499361311752</v>
      </c>
      <c r="IO40" s="2">
        <v>1.1245864000000001</v>
      </c>
      <c r="IP40" s="2">
        <v>1.0034182</v>
      </c>
      <c r="IQ40" s="2">
        <v>0.13729549999999999</v>
      </c>
      <c r="IR40" s="2">
        <v>0.1755409</v>
      </c>
      <c r="IS40" s="2">
        <v>0.52334999999999998</v>
      </c>
      <c r="IT40" s="2">
        <v>0.15488640000000001</v>
      </c>
      <c r="IU40" s="2">
        <v>0.48847800000000002</v>
      </c>
      <c r="IV40" s="2">
        <v>0.71861359999999996</v>
      </c>
    </row>
    <row r="41" spans="1:256" x14ac:dyDescent="0.2">
      <c r="A41" s="2">
        <v>40</v>
      </c>
      <c r="B41" s="2">
        <v>10</v>
      </c>
      <c r="C41" s="2" t="s">
        <v>256</v>
      </c>
      <c r="D41" s="2">
        <v>1</v>
      </c>
      <c r="E41" s="2">
        <v>2</v>
      </c>
      <c r="F41" s="2">
        <v>-9999</v>
      </c>
      <c r="G41" s="2">
        <v>-9999</v>
      </c>
      <c r="H41" s="2">
        <v>408069.5</v>
      </c>
      <c r="I41" s="2">
        <v>3660316.02</v>
      </c>
      <c r="J41" s="2">
        <v>0</v>
      </c>
      <c r="K41" s="2">
        <f t="shared" si="5"/>
        <v>0</v>
      </c>
      <c r="L41" s="2">
        <f t="shared" si="76"/>
        <v>0</v>
      </c>
      <c r="M41" s="2">
        <v>51.839999999999996</v>
      </c>
      <c r="N41" s="2">
        <v>14</v>
      </c>
      <c r="O41" s="2">
        <v>34.160000000000004</v>
      </c>
      <c r="P41" s="2">
        <v>53.12</v>
      </c>
      <c r="Q41" s="2">
        <v>15.439999999999998</v>
      </c>
      <c r="R41" s="2">
        <v>31.44</v>
      </c>
      <c r="S41" s="2">
        <v>69.84</v>
      </c>
      <c r="T41" s="2">
        <v>8.7199999999999989</v>
      </c>
      <c r="U41" s="2">
        <v>21.44</v>
      </c>
      <c r="V41" s="2">
        <v>-9999</v>
      </c>
      <c r="W41" s="2">
        <v>-9999</v>
      </c>
      <c r="X41" s="2">
        <v>-9999</v>
      </c>
      <c r="Y41" s="2">
        <v>-9999</v>
      </c>
      <c r="Z41" s="2">
        <v>-9999</v>
      </c>
      <c r="AA41" s="2">
        <v>-9999</v>
      </c>
      <c r="AB41" s="2">
        <v>-9999</v>
      </c>
      <c r="AC41" s="2">
        <v>-9999</v>
      </c>
      <c r="AD41" s="2">
        <v>-9999</v>
      </c>
      <c r="AE41" s="2">
        <v>-9999</v>
      </c>
      <c r="AF41" s="2">
        <v>-9999</v>
      </c>
      <c r="AG41" s="2">
        <v>-9999</v>
      </c>
      <c r="AH41" s="2">
        <v>-9999</v>
      </c>
      <c r="AI41" s="2">
        <v>-9999</v>
      </c>
      <c r="AJ41" s="2">
        <v>9.3761939106209724E-2</v>
      </c>
      <c r="AK41" s="2">
        <v>1.1245161114682756</v>
      </c>
      <c r="AL41" s="2">
        <v>3.3056423500000003</v>
      </c>
      <c r="AM41" s="2">
        <v>1.2487925000000002</v>
      </c>
      <c r="AN41" s="2">
        <v>0.722864795</v>
      </c>
      <c r="AO41" s="2">
        <v>1.0426919000000001</v>
      </c>
      <c r="AP41" s="2">
        <v>2.4825227999999999</v>
      </c>
      <c r="AQ41" s="2">
        <v>20.775564000000003</v>
      </c>
      <c r="AR41" s="2">
        <v>21.087288000000001</v>
      </c>
      <c r="AS41" s="2">
        <f t="shared" si="79"/>
        <v>12.000328880000001</v>
      </c>
      <c r="AT41" s="2">
        <f t="shared" si="80"/>
        <v>16.171096480000003</v>
      </c>
      <c r="AU41" s="2">
        <f t="shared" si="7"/>
        <v>26.101187680000002</v>
      </c>
      <c r="AV41" s="2">
        <f t="shared" si="8"/>
        <v>9.9300911999999997</v>
      </c>
      <c r="AW41" s="2">
        <f t="shared" si="9"/>
        <v>83.102256000000011</v>
      </c>
      <c r="AX41" s="2">
        <f t="shared" si="10"/>
        <v>84.349152000000004</v>
      </c>
      <c r="AY41" s="2">
        <v>10</v>
      </c>
      <c r="AZ41" s="2">
        <v>115.8</v>
      </c>
      <c r="BA41" s="2">
        <v>97.8</v>
      </c>
      <c r="BB41" s="2">
        <f t="shared" si="11"/>
        <v>1135.2941176470588</v>
      </c>
      <c r="BC41" s="2">
        <f t="shared" si="12"/>
        <v>958.82352941176475</v>
      </c>
      <c r="BD41" s="2">
        <f t="shared" si="13"/>
        <v>2094.1176470588234</v>
      </c>
      <c r="BE41" s="2">
        <v>3.3263305165801045</v>
      </c>
      <c r="BF41" s="2">
        <f t="shared" si="77"/>
        <v>37.763634688232955</v>
      </c>
      <c r="BG41" s="2">
        <v>1.139003916932271</v>
      </c>
      <c r="BH41" s="2">
        <f t="shared" si="14"/>
        <v>10.921037556468246</v>
      </c>
      <c r="BI41" s="2">
        <f t="shared" si="78"/>
        <v>48.684672244701204</v>
      </c>
      <c r="BJ41" s="2">
        <v>12</v>
      </c>
      <c r="BK41" s="2">
        <v>229.7</v>
      </c>
      <c r="BL41" s="2">
        <v>244.1</v>
      </c>
      <c r="BM41" s="2">
        <v>87</v>
      </c>
      <c r="BN41" s="2">
        <v>131</v>
      </c>
      <c r="BO41" s="2">
        <v>270</v>
      </c>
      <c r="BP41" s="2">
        <v>153.30000000000001</v>
      </c>
      <c r="BQ41" s="2">
        <f t="shared" si="15"/>
        <v>116.69999999999999</v>
      </c>
      <c r="BR41" s="2">
        <f t="shared" si="74"/>
        <v>1144.1176470588234</v>
      </c>
      <c r="BS41" s="2">
        <f t="shared" si="16"/>
        <v>2251.9607843137255</v>
      </c>
      <c r="BT41" s="2">
        <f t="shared" si="17"/>
        <v>2393.1372549019607</v>
      </c>
      <c r="BU41" s="2">
        <f t="shared" si="18"/>
        <v>1284.313725490196</v>
      </c>
      <c r="BV41" s="2">
        <f t="shared" si="19"/>
        <v>2647.0588235294117</v>
      </c>
      <c r="BW41" s="2">
        <f t="shared" si="20"/>
        <v>8576.4705882352937</v>
      </c>
      <c r="BX41" s="2">
        <f t="shared" si="21"/>
        <v>1502.9411764705883</v>
      </c>
      <c r="BY41" s="2">
        <v>3.0201214614305747</v>
      </c>
      <c r="BZ41" s="2">
        <f t="shared" si="22"/>
        <v>68.011950950059116</v>
      </c>
      <c r="CA41" s="2">
        <v>0.78001998251311522</v>
      </c>
      <c r="CB41" s="2">
        <f t="shared" si="23"/>
        <v>18.666948797201119</v>
      </c>
      <c r="CC41" s="2">
        <v>1.6626174021827658</v>
      </c>
      <c r="CD41" s="2">
        <f t="shared" si="24"/>
        <v>21.353223498621794</v>
      </c>
      <c r="CE41" s="2">
        <v>3.6414503188805676</v>
      </c>
      <c r="CF41" s="2">
        <f t="shared" si="25"/>
        <v>54.728856263175587</v>
      </c>
      <c r="CG41" s="2">
        <f t="shared" si="26"/>
        <v>162.76097950905762</v>
      </c>
      <c r="CH41" s="2">
        <f t="shared" si="27"/>
        <v>145.32230313308716</v>
      </c>
      <c r="CI41" s="2">
        <f t="shared" si="28"/>
        <v>8576.4705882352937</v>
      </c>
      <c r="CJ41" s="2">
        <v>5.63</v>
      </c>
      <c r="CK41" s="2">
        <f t="shared" si="29"/>
        <v>5630</v>
      </c>
      <c r="CL41" s="2">
        <f t="shared" si="30"/>
        <v>4061.5216455235004</v>
      </c>
      <c r="CM41" s="2">
        <v>1.8800000000000001</v>
      </c>
      <c r="CN41" s="2">
        <v>33.392539964476022</v>
      </c>
      <c r="CO41" s="2">
        <f t="shared" si="81"/>
        <v>1356.2452386472789</v>
      </c>
      <c r="CP41" s="2">
        <v>2.9000000000000004</v>
      </c>
      <c r="CQ41" s="2">
        <v>51.509769094138555</v>
      </c>
      <c r="CR41" s="2">
        <f t="shared" si="82"/>
        <v>2092.0804213176116</v>
      </c>
      <c r="CS41" s="2">
        <v>-9999</v>
      </c>
      <c r="CT41" s="2">
        <f t="shared" si="31"/>
        <v>-209187.121327548</v>
      </c>
      <c r="CU41" s="2">
        <v>79</v>
      </c>
      <c r="CV41" s="2">
        <v>88</v>
      </c>
      <c r="CW41" s="2">
        <v>79</v>
      </c>
      <c r="CX41" s="2">
        <v>90</v>
      </c>
      <c r="CY41" s="2">
        <v>82</v>
      </c>
      <c r="CZ41" s="2">
        <v>98</v>
      </c>
      <c r="DA41" s="2">
        <v>34.71</v>
      </c>
      <c r="DB41" s="2">
        <v>34.229999999999997</v>
      </c>
      <c r="DC41" s="2">
        <v>36.049999999999997</v>
      </c>
      <c r="DD41" s="2">
        <v>0.41020000000000001</v>
      </c>
      <c r="DE41" s="2">
        <v>0.71002500000000002</v>
      </c>
      <c r="DF41" s="2">
        <v>0.63198129999999997</v>
      </c>
      <c r="DG41" s="2">
        <v>0.36080630000000002</v>
      </c>
      <c r="DH41" s="2">
        <v>0.44738129999999998</v>
      </c>
      <c r="DI41" s="2">
        <v>0.53223750000000003</v>
      </c>
      <c r="DJ41" s="2">
        <v>8.3205100000000004E-2</v>
      </c>
      <c r="DK41" s="2">
        <v>0.2267864</v>
      </c>
      <c r="DL41" s="2">
        <v>0.32682359999999999</v>
      </c>
      <c r="DM41" s="2">
        <f t="shared" si="32"/>
        <v>0.33347186932167699</v>
      </c>
      <c r="DN41" s="2">
        <f t="shared" si="33"/>
        <v>0.23770004373701253</v>
      </c>
      <c r="DO41" s="2">
        <v>0.569519</v>
      </c>
      <c r="DP41" s="2">
        <v>0.50321919999999998</v>
      </c>
      <c r="DQ41" s="2">
        <v>0.25733040000000001</v>
      </c>
      <c r="DR41" s="2">
        <v>0.35431259999999998</v>
      </c>
      <c r="DS41" s="2">
        <v>0.3723783</v>
      </c>
      <c r="DT41" s="2">
        <v>0.179587</v>
      </c>
      <c r="DU41" s="2">
        <v>2.44639E-2</v>
      </c>
      <c r="DV41" s="2">
        <v>0.23291890000000001</v>
      </c>
      <c r="DW41" s="2">
        <v>0.37791979999999997</v>
      </c>
      <c r="DX41" s="2">
        <f t="shared" si="34"/>
        <v>0.52052980486072731</v>
      </c>
      <c r="DY41" s="2">
        <f t="shared" si="35"/>
        <v>0.17472559999999998</v>
      </c>
      <c r="DZ41" s="2">
        <f t="shared" si="36"/>
        <v>0.16453382528497676</v>
      </c>
      <c r="EA41" s="2">
        <f t="shared" si="37"/>
        <v>0.14267352913915587</v>
      </c>
      <c r="EB41" s="2">
        <v>0.94989469999999998</v>
      </c>
      <c r="EC41" s="2">
        <v>0.82953679999999996</v>
      </c>
      <c r="ED41" s="2">
        <v>0.26596839999999999</v>
      </c>
      <c r="EE41" s="2">
        <v>0.32156839999999998</v>
      </c>
      <c r="EF41" s="2">
        <v>0.62676319999999996</v>
      </c>
      <c r="EG41" s="2">
        <v>0.25566319999999998</v>
      </c>
      <c r="EH41" s="2">
        <v>0.31870179999999998</v>
      </c>
      <c r="EI41" s="2">
        <v>0.48966779999999999</v>
      </c>
      <c r="EJ41" s="2">
        <v>0.5581758</v>
      </c>
      <c r="EK41" s="2">
        <f t="shared" si="38"/>
        <v>0.57585911054126881</v>
      </c>
      <c r="EL41" s="2">
        <f t="shared" si="39"/>
        <v>6.5905199999999997E-2</v>
      </c>
      <c r="EM41" s="2">
        <f t="shared" si="40"/>
        <v>0.46148034661873755</v>
      </c>
      <c r="EN41" s="2">
        <f t="shared" si="41"/>
        <v>0.15547738076982059</v>
      </c>
      <c r="EO41" s="2">
        <v>0.632436</v>
      </c>
      <c r="EP41" s="2">
        <v>0.55972</v>
      </c>
      <c r="EQ41" s="2">
        <v>0.126336</v>
      </c>
      <c r="ER41" s="2">
        <v>0.17521999999999999</v>
      </c>
      <c r="ES41" s="2">
        <v>0.33180799999999999</v>
      </c>
      <c r="ET41" s="2">
        <v>0.121936</v>
      </c>
      <c r="EU41" s="2">
        <v>0.30749339999999997</v>
      </c>
      <c r="EV41" s="2">
        <v>0.5630406</v>
      </c>
      <c r="EW41" s="2">
        <v>0.66393679999999999</v>
      </c>
      <c r="EX41" s="2">
        <f t="shared" si="42"/>
        <v>0.67672182954828641</v>
      </c>
      <c r="EY41" s="2">
        <f t="shared" si="43"/>
        <v>5.3283999999999984E-2</v>
      </c>
      <c r="EZ41" s="2">
        <f t="shared" si="44"/>
        <v>0.46702673814112428</v>
      </c>
      <c r="FA41" s="2">
        <f t="shared" si="45"/>
        <v>0.24567813224024235</v>
      </c>
      <c r="FB41" s="2">
        <v>0.53869409999999995</v>
      </c>
      <c r="FC41" s="2">
        <v>0.46912939999999997</v>
      </c>
      <c r="FD41" s="2">
        <v>9.9623500000000004E-2</v>
      </c>
      <c r="FE41" s="2">
        <v>0.14532349999999999</v>
      </c>
      <c r="FF41" s="2">
        <v>0.29371760000000002</v>
      </c>
      <c r="FG41" s="2">
        <v>0.1086294</v>
      </c>
      <c r="FH41" s="2">
        <v>0.33685409999999999</v>
      </c>
      <c r="FI41" s="2">
        <v>0.57359590000000005</v>
      </c>
      <c r="FJ41" s="2">
        <v>0.686504</v>
      </c>
      <c r="FK41" s="2">
        <f t="shared" si="46"/>
        <v>0.66437368641799655</v>
      </c>
      <c r="FL41" s="2">
        <f t="shared" si="47"/>
        <v>3.6694099999999993E-2</v>
      </c>
      <c r="FM41" s="2">
        <f t="shared" si="48"/>
        <v>0.43582716685469614</v>
      </c>
      <c r="FN41" s="2">
        <f t="shared" si="49"/>
        <v>0.20835279333125858</v>
      </c>
      <c r="FO41" s="2">
        <v>0.4670087</v>
      </c>
      <c r="FP41" s="2">
        <v>0.39998699999999998</v>
      </c>
      <c r="FQ41" s="2">
        <v>8.2326099999999999E-2</v>
      </c>
      <c r="FR41" s="2">
        <v>0.121687</v>
      </c>
      <c r="FS41" s="2">
        <v>0.26636520000000002</v>
      </c>
      <c r="FT41" s="2">
        <v>8.7212999999999999E-2</v>
      </c>
      <c r="FU41" s="2">
        <v>0.37219410000000003</v>
      </c>
      <c r="FV41" s="2">
        <v>0.58585160000000003</v>
      </c>
      <c r="FW41" s="2">
        <v>0.69941730000000002</v>
      </c>
      <c r="FX41" s="2">
        <f t="shared" si="50"/>
        <v>0.68527757032970738</v>
      </c>
      <c r="FY41" s="2">
        <f t="shared" si="51"/>
        <v>3.4474000000000005E-2</v>
      </c>
      <c r="FZ41" s="2">
        <f t="shared" si="52"/>
        <v>0.40859413080884904</v>
      </c>
      <c r="GA41" s="2">
        <f t="shared" si="53"/>
        <v>0.17184577694456266</v>
      </c>
      <c r="GB41" s="2">
        <v>0.49971739999999998</v>
      </c>
      <c r="GC41" s="2">
        <v>0.43726520000000002</v>
      </c>
      <c r="GD41" s="2">
        <v>8.4282599999999999E-2</v>
      </c>
      <c r="GE41" s="2">
        <v>0.11595220000000001</v>
      </c>
      <c r="GF41" s="2">
        <v>0.28024779999999999</v>
      </c>
      <c r="GG41" s="2">
        <v>9.4669600000000007E-2</v>
      </c>
      <c r="GH41" s="2">
        <v>0.4129565</v>
      </c>
      <c r="GI41" s="2">
        <v>0.62165999999999999</v>
      </c>
      <c r="GJ41" s="2">
        <v>0.70928409999999997</v>
      </c>
      <c r="GK41" s="2">
        <f t="shared" si="54"/>
        <v>0.68145467515272029</v>
      </c>
      <c r="GL41" s="2">
        <f t="shared" si="55"/>
        <v>2.1282599999999999E-2</v>
      </c>
      <c r="GM41" s="2">
        <f t="shared" si="56"/>
        <v>0.45761634777397331</v>
      </c>
      <c r="GN41" s="2">
        <f t="shared" si="57"/>
        <v>0.19344852991302763</v>
      </c>
      <c r="GO41" s="2">
        <v>0.55747999999999998</v>
      </c>
      <c r="GP41" s="2">
        <v>0.48877500000000002</v>
      </c>
      <c r="GQ41" s="2">
        <v>7.2770000000000001E-2</v>
      </c>
      <c r="GR41" s="2">
        <v>0.12199</v>
      </c>
      <c r="GS41" s="2">
        <v>0.27444000000000002</v>
      </c>
      <c r="GT41" s="2">
        <v>9.0164999999999995E-2</v>
      </c>
      <c r="GU41" s="2">
        <v>0.38411630000000002</v>
      </c>
      <c r="GV41" s="2">
        <v>0.64010719999999999</v>
      </c>
      <c r="GW41" s="2">
        <v>0.76838269999999997</v>
      </c>
      <c r="GX41" s="2">
        <f t="shared" si="58"/>
        <v>0.72156042276247012</v>
      </c>
      <c r="GY41" s="2">
        <f t="shared" si="59"/>
        <v>3.1825000000000006E-2</v>
      </c>
      <c r="GZ41" s="2">
        <f t="shared" si="60"/>
        <v>0.49531404032356086</v>
      </c>
      <c r="HA41" s="2">
        <f t="shared" si="61"/>
        <v>0.25451130646802006</v>
      </c>
      <c r="HB41" s="2">
        <v>0.62587780000000004</v>
      </c>
      <c r="HC41" s="2">
        <v>0.5395278</v>
      </c>
      <c r="HD41" s="2">
        <v>7.0172200000000004E-2</v>
      </c>
      <c r="HE41" s="2">
        <v>0.1138333</v>
      </c>
      <c r="HF41" s="2">
        <v>0.3037667</v>
      </c>
      <c r="HG41" s="2">
        <v>8.8405600000000001E-2</v>
      </c>
      <c r="HH41" s="2">
        <v>0.45352890000000001</v>
      </c>
      <c r="HI41" s="2">
        <v>0.69162729999999994</v>
      </c>
      <c r="HJ41" s="2">
        <v>0.79795729999999998</v>
      </c>
      <c r="HK41" s="2">
        <f t="shared" si="62"/>
        <v>0.75246351798179834</v>
      </c>
      <c r="HL41" s="2">
        <f t="shared" si="63"/>
        <v>2.5427699999999998E-2</v>
      </c>
      <c r="HM41" s="2">
        <f t="shared" si="64"/>
        <v>0.55363558732820095</v>
      </c>
      <c r="HN41" s="2">
        <f t="shared" si="65"/>
        <v>0.26326442191194854</v>
      </c>
      <c r="HO41" s="2">
        <v>0.64083330000000005</v>
      </c>
      <c r="HP41" s="2">
        <v>0.54746669999999997</v>
      </c>
      <c r="HQ41" s="2">
        <v>5.4347600000000003E-2</v>
      </c>
      <c r="HR41" s="2">
        <v>0.1005524</v>
      </c>
      <c r="HS41" s="2">
        <v>0.2782095</v>
      </c>
      <c r="HT41" s="2">
        <v>7.1318999999999994E-2</v>
      </c>
      <c r="HU41" s="2">
        <v>0.46821980000000002</v>
      </c>
      <c r="HV41" s="2">
        <v>0.72824480000000003</v>
      </c>
      <c r="HW41" s="2">
        <v>0.84326900000000005</v>
      </c>
      <c r="HX41" s="2">
        <f t="shared" si="66"/>
        <v>0.79970857357337743</v>
      </c>
      <c r="HY41" s="2">
        <f t="shared" si="67"/>
        <v>2.9233400000000007E-2</v>
      </c>
      <c r="HZ41" s="2">
        <f t="shared" si="68"/>
        <v>0.58393754076042814</v>
      </c>
      <c r="IA41" s="2">
        <f t="shared" si="69"/>
        <v>0.30466398959263202</v>
      </c>
      <c r="IB41" s="2">
        <v>0.53790420000000005</v>
      </c>
      <c r="IC41" s="2">
        <v>0.46502500000000002</v>
      </c>
      <c r="ID41" s="2">
        <v>4.2379199999999999E-2</v>
      </c>
      <c r="IE41" s="2">
        <v>8.2150000000000001E-2</v>
      </c>
      <c r="IF41" s="2">
        <v>0.2271792</v>
      </c>
      <c r="IG41" s="2">
        <v>5.6720800000000002E-2</v>
      </c>
      <c r="IH41" s="2">
        <v>0.46822740000000002</v>
      </c>
      <c r="II41" s="2">
        <v>0.73482389999999997</v>
      </c>
      <c r="IJ41" s="2">
        <v>0.85371260000000004</v>
      </c>
      <c r="IK41" s="2">
        <f t="shared" si="70"/>
        <v>0.80922161025856632</v>
      </c>
      <c r="IL41" s="2">
        <f t="shared" si="71"/>
        <v>2.5429199999999999E-2</v>
      </c>
      <c r="IM41" s="2">
        <f t="shared" si="72"/>
        <v>0.54843985007281493</v>
      </c>
      <c r="IN41" s="2">
        <f t="shared" si="73"/>
        <v>0.29925133630631401</v>
      </c>
      <c r="IO41" s="2">
        <v>0.79172500000000001</v>
      </c>
      <c r="IP41" s="2">
        <v>0.69188499999999997</v>
      </c>
      <c r="IQ41" s="2">
        <v>8.6955000000000005E-2</v>
      </c>
      <c r="IR41" s="2">
        <v>0.11755</v>
      </c>
      <c r="IS41" s="2">
        <v>0.32547500000000001</v>
      </c>
      <c r="IT41" s="2">
        <v>9.9820000000000006E-2</v>
      </c>
      <c r="IU41" s="2">
        <v>0.46708549999999999</v>
      </c>
      <c r="IV41" s="2">
        <v>0.73287460000000004</v>
      </c>
    </row>
    <row r="42" spans="1:256" x14ac:dyDescent="0.2">
      <c r="A42" s="2">
        <v>41</v>
      </c>
      <c r="B42" s="2">
        <v>11</v>
      </c>
      <c r="C42" s="2" t="s">
        <v>259</v>
      </c>
      <c r="D42" s="2">
        <v>4</v>
      </c>
      <c r="E42" s="2">
        <v>2</v>
      </c>
      <c r="F42" s="2">
        <v>-9999</v>
      </c>
      <c r="G42" s="2">
        <v>-9999</v>
      </c>
      <c r="H42" s="2">
        <v>408069.5</v>
      </c>
      <c r="I42" s="2">
        <v>3660326.18</v>
      </c>
      <c r="J42" s="2">
        <f t="shared" ref="J42:J53" si="83">132.3*1.12</f>
        <v>148.17600000000002</v>
      </c>
      <c r="K42" s="2">
        <f t="shared" si="5"/>
        <v>74.088000000000008</v>
      </c>
      <c r="L42" s="2">
        <f t="shared" si="76"/>
        <v>74.088000000000008</v>
      </c>
      <c r="M42" s="2">
        <v>55.84</v>
      </c>
      <c r="N42" s="2">
        <v>16</v>
      </c>
      <c r="O42" s="2">
        <v>28.16</v>
      </c>
      <c r="P42" s="2">
        <v>69.84</v>
      </c>
      <c r="Q42" s="2">
        <v>16.72</v>
      </c>
      <c r="R42" s="2">
        <v>13.44</v>
      </c>
      <c r="S42" s="2">
        <v>77.84</v>
      </c>
      <c r="T42" s="2">
        <v>12.719999999999999</v>
      </c>
      <c r="U42" s="2">
        <v>9.44</v>
      </c>
      <c r="V42" s="2">
        <v>8.4</v>
      </c>
      <c r="W42" s="2">
        <v>0.66</v>
      </c>
      <c r="X42" s="2">
        <v>498</v>
      </c>
      <c r="Y42" s="2">
        <v>0.61</v>
      </c>
      <c r="Z42" s="2">
        <v>5057</v>
      </c>
      <c r="AA42" s="2">
        <v>345</v>
      </c>
      <c r="AB42" s="2">
        <v>406</v>
      </c>
      <c r="AC42" s="2">
        <v>31.2</v>
      </c>
      <c r="AD42" s="2">
        <v>0</v>
      </c>
      <c r="AE42" s="2">
        <v>4</v>
      </c>
      <c r="AF42" s="2">
        <v>81</v>
      </c>
      <c r="AG42" s="2">
        <v>9</v>
      </c>
      <c r="AH42" s="2">
        <v>6</v>
      </c>
      <c r="AI42" s="2">
        <v>45</v>
      </c>
      <c r="AJ42" s="2">
        <v>7.1459663969457896E-2</v>
      </c>
      <c r="AK42" s="2">
        <v>0.80980509485277974</v>
      </c>
      <c r="AL42" s="2">
        <v>5.2938980500000001</v>
      </c>
      <c r="AM42" s="2">
        <v>2.1609992500000001</v>
      </c>
      <c r="AN42" s="2">
        <v>1.4073372500000001</v>
      </c>
      <c r="AO42" s="2">
        <v>1.1934747999999999</v>
      </c>
      <c r="AP42" s="2">
        <v>0.94300680000000003</v>
      </c>
      <c r="AQ42" s="2">
        <v>2.3528523999999997</v>
      </c>
      <c r="AR42" s="2">
        <v>26.281992000000002</v>
      </c>
      <c r="AS42" s="2">
        <f t="shared" si="79"/>
        <v>20.539143600000003</v>
      </c>
      <c r="AT42" s="2">
        <f t="shared" si="80"/>
        <v>25.313042800000002</v>
      </c>
      <c r="AU42" s="2">
        <f t="shared" si="7"/>
        <v>29.085070000000002</v>
      </c>
      <c r="AV42" s="2">
        <f t="shared" si="8"/>
        <v>3.7720272000000001</v>
      </c>
      <c r="AW42" s="2">
        <f t="shared" si="9"/>
        <v>9.4114095999999989</v>
      </c>
      <c r="AX42" s="2">
        <f t="shared" si="10"/>
        <v>105.12796800000001</v>
      </c>
      <c r="AY42" s="2">
        <v>11</v>
      </c>
      <c r="AZ42" s="2">
        <v>127</v>
      </c>
      <c r="BA42" s="2">
        <v>98.7</v>
      </c>
      <c r="BB42" s="2">
        <f t="shared" si="11"/>
        <v>1245.0980392156862</v>
      </c>
      <c r="BC42" s="2">
        <f t="shared" si="12"/>
        <v>967.64705882352939</v>
      </c>
      <c r="BD42" s="2">
        <f t="shared" si="13"/>
        <v>2212.7450980392155</v>
      </c>
      <c r="BE42" s="2">
        <v>3.523851725318472</v>
      </c>
      <c r="BF42" s="2">
        <f t="shared" si="77"/>
        <v>43.875408736808424</v>
      </c>
      <c r="BG42" s="2">
        <v>1.3578751330813608</v>
      </c>
      <c r="BH42" s="2">
        <f t="shared" si="14"/>
        <v>13.139438787757873</v>
      </c>
      <c r="BI42" s="2">
        <f t="shared" si="78"/>
        <v>57.014847524566299</v>
      </c>
      <c r="BJ42" s="2">
        <v>17</v>
      </c>
      <c r="BK42" s="2">
        <v>254.8</v>
      </c>
      <c r="BL42" s="2">
        <v>307.39999999999998</v>
      </c>
      <c r="BM42" s="2">
        <v>85</v>
      </c>
      <c r="BN42" s="2">
        <v>135.6</v>
      </c>
      <c r="BO42" s="2">
        <v>265.7</v>
      </c>
      <c r="BP42" s="2">
        <v>158.9</v>
      </c>
      <c r="BQ42" s="2">
        <f t="shared" si="15"/>
        <v>106.79999999999998</v>
      </c>
      <c r="BR42" s="2">
        <f t="shared" si="74"/>
        <v>1047.0588235294115</v>
      </c>
      <c r="BS42" s="2">
        <f t="shared" si="16"/>
        <v>2498.0392156862745</v>
      </c>
      <c r="BT42" s="2">
        <f t="shared" si="17"/>
        <v>3013.7254901960782</v>
      </c>
      <c r="BU42" s="2">
        <f t="shared" si="18"/>
        <v>1329.4117647058824</v>
      </c>
      <c r="BV42" s="2">
        <f t="shared" si="19"/>
        <v>2604.9019607843138</v>
      </c>
      <c r="BW42" s="2">
        <f t="shared" si="20"/>
        <v>9446.0784313725489</v>
      </c>
      <c r="BX42" s="2">
        <f t="shared" si="21"/>
        <v>1557.8431372549019</v>
      </c>
      <c r="BY42" s="2">
        <v>3.1653192211326791</v>
      </c>
      <c r="BZ42" s="2">
        <f t="shared" si="22"/>
        <v>79.070915445549673</v>
      </c>
      <c r="CA42" s="2">
        <v>0.95913145076559203</v>
      </c>
      <c r="CB42" s="2">
        <f t="shared" si="23"/>
        <v>28.905589016210097</v>
      </c>
      <c r="CC42" s="2">
        <v>1.949702088705688</v>
      </c>
      <c r="CD42" s="2">
        <f t="shared" si="24"/>
        <v>25.919568943969736</v>
      </c>
      <c r="CE42" s="2">
        <v>3.7078415036611911</v>
      </c>
      <c r="CF42" s="2">
        <f t="shared" si="25"/>
        <v>57.762354405074831</v>
      </c>
      <c r="CG42" s="2">
        <f t="shared" si="26"/>
        <v>191.65842781080434</v>
      </c>
      <c r="CH42" s="2">
        <f t="shared" si="27"/>
        <v>171.12359625964672</v>
      </c>
      <c r="CI42" s="2">
        <f t="shared" si="28"/>
        <v>9446.0784313725489</v>
      </c>
      <c r="CJ42" s="2">
        <v>4.8900000000000006</v>
      </c>
      <c r="CK42" s="2">
        <f t="shared" si="29"/>
        <v>4890.0000000000009</v>
      </c>
      <c r="CL42" s="2">
        <f t="shared" si="30"/>
        <v>3527.6804345665932</v>
      </c>
      <c r="CM42" s="2">
        <v>1.64</v>
      </c>
      <c r="CN42" s="2">
        <v>33.537832310838439</v>
      </c>
      <c r="CO42" s="2">
        <f t="shared" si="81"/>
        <v>1183.1075486072007</v>
      </c>
      <c r="CP42" s="2">
        <v>2.5900000000000003</v>
      </c>
      <c r="CQ42" s="2">
        <v>52.965235173824134</v>
      </c>
      <c r="CR42" s="2">
        <f t="shared" si="82"/>
        <v>1868.4442383491771</v>
      </c>
      <c r="CS42" s="2">
        <v>-9999</v>
      </c>
      <c r="CT42" s="2">
        <f t="shared" si="31"/>
        <v>-186825.73939253425</v>
      </c>
      <c r="CU42" s="2">
        <v>76</v>
      </c>
      <c r="CV42" s="2">
        <v>87</v>
      </c>
      <c r="CW42" s="2">
        <v>78</v>
      </c>
      <c r="CX42" s="2">
        <v>87</v>
      </c>
      <c r="CY42" s="2">
        <v>78</v>
      </c>
      <c r="CZ42" s="2">
        <v>90</v>
      </c>
      <c r="DA42" s="2">
        <v>35.590000000000003</v>
      </c>
      <c r="DB42" s="2">
        <v>34.770000000000003</v>
      </c>
      <c r="DC42" s="2">
        <v>36.479999999999997</v>
      </c>
      <c r="DD42" s="2">
        <v>0.4098</v>
      </c>
      <c r="DE42" s="2">
        <v>0.66061110000000001</v>
      </c>
      <c r="DF42" s="2">
        <v>0.58982219999999996</v>
      </c>
      <c r="DG42" s="2">
        <v>0.34498889999999999</v>
      </c>
      <c r="DH42" s="2">
        <v>0.42178330000000003</v>
      </c>
      <c r="DI42" s="2">
        <v>0.50122219999999995</v>
      </c>
      <c r="DJ42" s="2">
        <v>8.6186299999999993E-2</v>
      </c>
      <c r="DK42" s="2">
        <v>0.22071060000000001</v>
      </c>
      <c r="DL42" s="2">
        <v>0.3135868</v>
      </c>
      <c r="DM42" s="2">
        <f t="shared" si="32"/>
        <v>0.31444825982996816</v>
      </c>
      <c r="DN42" s="2">
        <f t="shared" si="33"/>
        <v>0.22639216872860518</v>
      </c>
      <c r="DO42" s="2">
        <v>0.62155510000000003</v>
      </c>
      <c r="DP42" s="2">
        <v>0.55180859999999998</v>
      </c>
      <c r="DQ42" s="2">
        <v>0.27898499999999998</v>
      </c>
      <c r="DR42" s="2">
        <v>0.3754615</v>
      </c>
      <c r="DS42" s="2">
        <v>0.42714000000000002</v>
      </c>
      <c r="DT42" s="2">
        <v>0.19969999999999999</v>
      </c>
      <c r="DU42" s="2">
        <v>6.37601E-2</v>
      </c>
      <c r="DV42" s="2">
        <v>0.24657660000000001</v>
      </c>
      <c r="DW42" s="2">
        <v>0.38049050000000001</v>
      </c>
      <c r="DX42" s="2">
        <f t="shared" si="34"/>
        <v>0.51367120886068174</v>
      </c>
      <c r="DY42" s="2">
        <f t="shared" si="35"/>
        <v>0.17576150000000001</v>
      </c>
      <c r="DZ42" s="2">
        <f t="shared" si="36"/>
        <v>0.18533328064533824</v>
      </c>
      <c r="EA42" s="2">
        <f t="shared" si="37"/>
        <v>0.12644313669859786</v>
      </c>
      <c r="EB42" s="2">
        <v>0.85853159999999995</v>
      </c>
      <c r="EC42" s="2">
        <v>0.75841049999999999</v>
      </c>
      <c r="ED42" s="2">
        <v>0.23963680000000001</v>
      </c>
      <c r="EE42" s="2">
        <v>0.31927369999999999</v>
      </c>
      <c r="EF42" s="2">
        <v>0.50744210000000001</v>
      </c>
      <c r="EG42" s="2">
        <v>0.20810000000000001</v>
      </c>
      <c r="EH42" s="2">
        <v>0.22194990000000001</v>
      </c>
      <c r="EI42" s="2">
        <v>0.45043359999999999</v>
      </c>
      <c r="EJ42" s="2">
        <v>0.55677319999999997</v>
      </c>
      <c r="EK42" s="2">
        <f t="shared" si="38"/>
        <v>0.60979967216422226</v>
      </c>
      <c r="EL42" s="2">
        <f t="shared" si="39"/>
        <v>0.11117369999999999</v>
      </c>
      <c r="EM42" s="2">
        <f t="shared" si="40"/>
        <v>0.41751397396259654</v>
      </c>
      <c r="EN42" s="2">
        <f t="shared" si="41"/>
        <v>0.21318461121839954</v>
      </c>
      <c r="EO42" s="2">
        <v>0.61093039999999998</v>
      </c>
      <c r="EP42" s="2">
        <v>0.52925219999999995</v>
      </c>
      <c r="EQ42" s="2">
        <v>0.12620429999999999</v>
      </c>
      <c r="ER42" s="2">
        <v>0.1803391</v>
      </c>
      <c r="ES42" s="2">
        <v>0.3585043</v>
      </c>
      <c r="ET42" s="2">
        <v>0.12813479999999999</v>
      </c>
      <c r="EU42" s="2">
        <v>0.32459080000000001</v>
      </c>
      <c r="EV42" s="2">
        <v>0.53904470000000004</v>
      </c>
      <c r="EW42" s="2">
        <v>0.6528967</v>
      </c>
      <c r="EX42" s="2">
        <f t="shared" si="42"/>
        <v>0.65325170228553586</v>
      </c>
      <c r="EY42" s="2">
        <f t="shared" si="43"/>
        <v>5.2204300000000009E-2</v>
      </c>
      <c r="EZ42" s="2">
        <f t="shared" si="44"/>
        <v>0.43268304757152265</v>
      </c>
      <c r="FA42" s="2">
        <f t="shared" si="45"/>
        <v>0.18455820599651301</v>
      </c>
      <c r="FB42" s="2">
        <v>0.56351180000000001</v>
      </c>
      <c r="FC42" s="2">
        <v>0.4988765</v>
      </c>
      <c r="FD42" s="2">
        <v>9.68059E-2</v>
      </c>
      <c r="FE42" s="2">
        <v>0.14467060000000001</v>
      </c>
      <c r="FF42" s="2">
        <v>0.30317060000000001</v>
      </c>
      <c r="FG42" s="2">
        <v>0.11038240000000001</v>
      </c>
      <c r="FH42" s="2">
        <v>0.35278860000000001</v>
      </c>
      <c r="FI42" s="2">
        <v>0.58859609999999996</v>
      </c>
      <c r="FJ42" s="2">
        <v>0.70419279999999995</v>
      </c>
      <c r="FK42" s="2">
        <f t="shared" si="46"/>
        <v>0.672404362583919</v>
      </c>
      <c r="FL42" s="2">
        <f t="shared" si="47"/>
        <v>3.4288200000000005E-2</v>
      </c>
      <c r="FM42" s="2">
        <f t="shared" si="48"/>
        <v>0.46461475001772984</v>
      </c>
      <c r="FN42" s="2">
        <f t="shared" si="49"/>
        <v>0.2254594707057832</v>
      </c>
      <c r="FO42" s="2">
        <v>0.48361300000000002</v>
      </c>
      <c r="FP42" s="2">
        <v>0.41057830000000001</v>
      </c>
      <c r="FQ42" s="2">
        <v>8.0134800000000006E-2</v>
      </c>
      <c r="FR42" s="2">
        <v>0.1178087</v>
      </c>
      <c r="FS42" s="2">
        <v>0.2624957</v>
      </c>
      <c r="FT42" s="2">
        <v>8.3126099999999994E-2</v>
      </c>
      <c r="FU42" s="2">
        <v>0.37931900000000002</v>
      </c>
      <c r="FV42" s="2">
        <v>0.60557899999999998</v>
      </c>
      <c r="FW42" s="2">
        <v>0.71339160000000001</v>
      </c>
      <c r="FX42" s="2">
        <f t="shared" si="50"/>
        <v>0.70665126157697611</v>
      </c>
      <c r="FY42" s="2">
        <f t="shared" si="51"/>
        <v>3.4682600000000008E-2</v>
      </c>
      <c r="FZ42" s="2">
        <f t="shared" si="52"/>
        <v>0.42703223591896827</v>
      </c>
      <c r="GA42" s="2">
        <f t="shared" si="53"/>
        <v>0.18935199313939274</v>
      </c>
      <c r="GB42" s="2">
        <v>0.53952080000000002</v>
      </c>
      <c r="GC42" s="2">
        <v>0.46755000000000002</v>
      </c>
      <c r="GD42" s="2">
        <v>8.0875000000000002E-2</v>
      </c>
      <c r="GE42" s="2">
        <v>0.1139792</v>
      </c>
      <c r="GF42" s="2">
        <v>0.28304170000000001</v>
      </c>
      <c r="GG42" s="2">
        <v>9.0908299999999997E-2</v>
      </c>
      <c r="GH42" s="2">
        <v>0.4244848</v>
      </c>
      <c r="GI42" s="2">
        <v>0.64898929999999999</v>
      </c>
      <c r="GJ42" s="2">
        <v>0.73712650000000002</v>
      </c>
      <c r="GK42" s="2">
        <f t="shared" si="54"/>
        <v>0.71159865558236457</v>
      </c>
      <c r="GL42" s="2">
        <f t="shared" si="55"/>
        <v>2.3070900000000005E-2</v>
      </c>
      <c r="GM42" s="2">
        <f t="shared" si="56"/>
        <v>0.49037621915339868</v>
      </c>
      <c r="GN42" s="2">
        <f t="shared" si="57"/>
        <v>0.22130520296912257</v>
      </c>
      <c r="GO42" s="2">
        <v>0.57694120000000004</v>
      </c>
      <c r="GP42" s="2">
        <v>0.51131179999999998</v>
      </c>
      <c r="GQ42" s="2">
        <v>7.0235300000000001E-2</v>
      </c>
      <c r="GR42" s="2">
        <v>0.1201</v>
      </c>
      <c r="GS42" s="2">
        <v>0.28383530000000001</v>
      </c>
      <c r="GT42" s="2">
        <v>9.1764700000000005E-2</v>
      </c>
      <c r="GU42" s="2">
        <v>0.40451039999999999</v>
      </c>
      <c r="GV42" s="2">
        <v>0.65261369999999996</v>
      </c>
      <c r="GW42" s="2">
        <v>0.78068669999999996</v>
      </c>
      <c r="GX42" s="2">
        <f t="shared" si="58"/>
        <v>0.72554541540608508</v>
      </c>
      <c r="GY42" s="2">
        <f t="shared" si="59"/>
        <v>2.8335299999999994E-2</v>
      </c>
      <c r="GZ42" s="2">
        <f t="shared" si="60"/>
        <v>0.51865969578892501</v>
      </c>
      <c r="HA42" s="2">
        <f t="shared" si="61"/>
        <v>0.26345636723427013</v>
      </c>
      <c r="HB42" s="2">
        <v>0.66883680000000001</v>
      </c>
      <c r="HC42" s="2">
        <v>0.57385790000000003</v>
      </c>
      <c r="HD42" s="2">
        <v>6.5794699999999998E-2</v>
      </c>
      <c r="HE42" s="2">
        <v>0.11158419999999999</v>
      </c>
      <c r="HF42" s="2">
        <v>0.3112684</v>
      </c>
      <c r="HG42" s="2">
        <v>8.8105299999999998E-2</v>
      </c>
      <c r="HH42" s="2">
        <v>0.47173009999999999</v>
      </c>
      <c r="HI42" s="2">
        <v>0.7129451</v>
      </c>
      <c r="HJ42" s="2">
        <v>0.8197991</v>
      </c>
      <c r="HK42" s="2">
        <f t="shared" si="62"/>
        <v>0.76720729366222318</v>
      </c>
      <c r="HL42" s="2">
        <f t="shared" si="63"/>
        <v>2.3478899999999997E-2</v>
      </c>
      <c r="HM42" s="2">
        <f t="shared" si="64"/>
        <v>0.58493835337887867</v>
      </c>
      <c r="HN42" s="2">
        <f t="shared" si="65"/>
        <v>0.28436702847964118</v>
      </c>
      <c r="HO42" s="2">
        <v>0.72147499999999998</v>
      </c>
      <c r="HP42" s="2">
        <v>0.60861500000000002</v>
      </c>
      <c r="HQ42" s="2">
        <v>4.9274999999999999E-2</v>
      </c>
      <c r="HR42" s="2">
        <v>0.10044</v>
      </c>
      <c r="HS42" s="2">
        <v>0.29950500000000002</v>
      </c>
      <c r="HT42" s="2">
        <v>7.3469999999999994E-2</v>
      </c>
      <c r="HU42" s="2">
        <v>0.49712699999999999</v>
      </c>
      <c r="HV42" s="2">
        <v>0.75523119999999999</v>
      </c>
      <c r="HW42" s="2">
        <v>0.87175939999999996</v>
      </c>
      <c r="HX42" s="2">
        <f t="shared" si="66"/>
        <v>0.81515702344187324</v>
      </c>
      <c r="HY42" s="2">
        <f t="shared" si="67"/>
        <v>2.6970000000000008E-2</v>
      </c>
      <c r="HZ42" s="2">
        <f t="shared" si="68"/>
        <v>0.63046139340228535</v>
      </c>
      <c r="IA42" s="2">
        <f t="shared" si="69"/>
        <v>0.32927946481833936</v>
      </c>
      <c r="IB42" s="2">
        <v>0.62802630000000004</v>
      </c>
      <c r="IC42" s="2">
        <v>0.53977370000000002</v>
      </c>
      <c r="ID42" s="2">
        <v>4.06211E-2</v>
      </c>
      <c r="IE42" s="2">
        <v>8.5905300000000004E-2</v>
      </c>
      <c r="IF42" s="2">
        <v>0.24750530000000001</v>
      </c>
      <c r="IG42" s="2">
        <v>6.3931600000000005E-2</v>
      </c>
      <c r="IH42" s="2">
        <v>0.4842706</v>
      </c>
      <c r="II42" s="2">
        <v>0.75886770000000003</v>
      </c>
      <c r="IJ42" s="2">
        <v>0.8782626</v>
      </c>
      <c r="IK42" s="2">
        <f t="shared" si="70"/>
        <v>0.81521534763892434</v>
      </c>
      <c r="IL42" s="2">
        <f t="shared" si="71"/>
        <v>2.1973699999999999E-2</v>
      </c>
      <c r="IM42" s="2">
        <f t="shared" si="72"/>
        <v>0.60479284058776983</v>
      </c>
      <c r="IN42" s="2">
        <f t="shared" si="73"/>
        <v>0.34056533199096695</v>
      </c>
      <c r="IO42" s="2">
        <v>1.24281</v>
      </c>
      <c r="IP42" s="2">
        <v>1.05193</v>
      </c>
      <c r="IQ42" s="2">
        <v>0.103745</v>
      </c>
      <c r="IR42" s="2">
        <v>0.19276499999999999</v>
      </c>
      <c r="IS42" s="2">
        <v>0.56688000000000005</v>
      </c>
      <c r="IT42" s="2">
        <v>0.17973500000000001</v>
      </c>
      <c r="IU42" s="2">
        <v>0.46987129999999999</v>
      </c>
      <c r="IV42" s="2">
        <v>0.72003110000000003</v>
      </c>
    </row>
    <row r="43" spans="1:256" x14ac:dyDescent="0.2">
      <c r="A43" s="2">
        <v>42</v>
      </c>
      <c r="B43" s="2">
        <v>11</v>
      </c>
      <c r="C43" s="2" t="s">
        <v>259</v>
      </c>
      <c r="D43" s="2">
        <v>4</v>
      </c>
      <c r="E43" s="2">
        <v>2</v>
      </c>
      <c r="F43" s="2">
        <v>-9999</v>
      </c>
      <c r="G43" s="2">
        <v>-9999</v>
      </c>
      <c r="H43" s="2">
        <v>408110.5</v>
      </c>
      <c r="I43" s="2">
        <v>3660326.18</v>
      </c>
      <c r="J43" s="2">
        <f t="shared" si="83"/>
        <v>148.17600000000002</v>
      </c>
      <c r="K43" s="2">
        <f t="shared" si="5"/>
        <v>74.088000000000008</v>
      </c>
      <c r="L43" s="2">
        <f t="shared" si="76"/>
        <v>74.088000000000008</v>
      </c>
      <c r="M43" s="2">
        <v>51.839999999999996</v>
      </c>
      <c r="N43" s="2">
        <v>14</v>
      </c>
      <c r="O43" s="2">
        <v>34.160000000000004</v>
      </c>
      <c r="P43" s="2">
        <v>69.84</v>
      </c>
      <c r="Q43" s="2">
        <v>8.7199999999999989</v>
      </c>
      <c r="R43" s="2">
        <v>21.44</v>
      </c>
      <c r="S43" s="2">
        <v>71.84</v>
      </c>
      <c r="T43" s="2">
        <v>12.719999999999999</v>
      </c>
      <c r="U43" s="2">
        <v>15.439999999999998</v>
      </c>
      <c r="V43" s="2">
        <v>-9999</v>
      </c>
      <c r="W43" s="2">
        <v>-9999</v>
      </c>
      <c r="X43" s="2">
        <v>-9999</v>
      </c>
      <c r="Y43" s="2">
        <v>-9999</v>
      </c>
      <c r="Z43" s="2">
        <v>-9999</v>
      </c>
      <c r="AA43" s="2">
        <v>-9999</v>
      </c>
      <c r="AB43" s="2">
        <v>-9999</v>
      </c>
      <c r="AC43" s="2">
        <v>-9999</v>
      </c>
      <c r="AD43" s="2">
        <v>-9999</v>
      </c>
      <c r="AE43" s="2">
        <v>-9999</v>
      </c>
      <c r="AF43" s="2">
        <v>-9999</v>
      </c>
      <c r="AG43" s="2">
        <v>-9999</v>
      </c>
      <c r="AH43" s="2">
        <v>-9999</v>
      </c>
      <c r="AI43" s="2">
        <v>-9999</v>
      </c>
      <c r="AJ43" s="2">
        <v>4.9348801176627884E-2</v>
      </c>
      <c r="AK43" s="2">
        <v>0.56527241994250566</v>
      </c>
      <c r="AL43" s="2">
        <v>4.0008506000000006</v>
      </c>
      <c r="AM43" s="2">
        <v>2.4138123500000002</v>
      </c>
      <c r="AN43" s="2">
        <v>0.72463179</v>
      </c>
      <c r="AO43" s="2">
        <v>1.5751436999999999</v>
      </c>
      <c r="AP43" s="2">
        <v>1.5987576000000001</v>
      </c>
      <c r="AQ43" s="2">
        <v>0.64795580000000008</v>
      </c>
      <c r="AR43" s="2">
        <v>0.37286430000000004</v>
      </c>
      <c r="AS43" s="2">
        <f t="shared" si="79"/>
        <v>15.727853060000001</v>
      </c>
      <c r="AT43" s="2">
        <f t="shared" si="80"/>
        <v>22.028427860000001</v>
      </c>
      <c r="AU43" s="2">
        <f t="shared" si="7"/>
        <v>28.42345826</v>
      </c>
      <c r="AV43" s="2">
        <f t="shared" si="8"/>
        <v>6.3950304000000004</v>
      </c>
      <c r="AW43" s="2">
        <f t="shared" si="9"/>
        <v>2.5918232000000003</v>
      </c>
      <c r="AX43" s="2">
        <f t="shared" si="10"/>
        <v>1.4914572000000001</v>
      </c>
      <c r="AY43" s="2">
        <v>11</v>
      </c>
      <c r="AZ43" s="2">
        <v>153.4</v>
      </c>
      <c r="BA43" s="2">
        <v>112.8</v>
      </c>
      <c r="BB43" s="2">
        <f t="shared" si="11"/>
        <v>1503.9215686274511</v>
      </c>
      <c r="BC43" s="2">
        <f t="shared" si="12"/>
        <v>1105.8823529411766</v>
      </c>
      <c r="BD43" s="2">
        <f t="shared" si="13"/>
        <v>2609.8039215686276</v>
      </c>
      <c r="BE43" s="2">
        <v>3.2775623571286538</v>
      </c>
      <c r="BF43" s="2">
        <f t="shared" si="77"/>
        <v>49.291967214072109</v>
      </c>
      <c r="BG43" s="2">
        <v>1.1940691229116949</v>
      </c>
      <c r="BH43" s="2">
        <f t="shared" si="14"/>
        <v>13.204999712199921</v>
      </c>
      <c r="BI43" s="2">
        <f t="shared" si="78"/>
        <v>62.49696692627203</v>
      </c>
      <c r="BJ43" s="2">
        <v>15</v>
      </c>
      <c r="BK43" s="2">
        <v>262</v>
      </c>
      <c r="BL43" s="2">
        <v>315.60000000000002</v>
      </c>
      <c r="BM43" s="2">
        <v>89</v>
      </c>
      <c r="BN43" s="2">
        <v>131.6</v>
      </c>
      <c r="BO43" s="2">
        <v>253.1</v>
      </c>
      <c r="BP43" s="2">
        <v>151.5</v>
      </c>
      <c r="BQ43" s="2">
        <f t="shared" si="15"/>
        <v>101.6</v>
      </c>
      <c r="BR43" s="2">
        <f t="shared" si="74"/>
        <v>996.07843137254906</v>
      </c>
      <c r="BS43" s="2">
        <f t="shared" si="16"/>
        <v>2568.627450980392</v>
      </c>
      <c r="BT43" s="2">
        <f t="shared" si="17"/>
        <v>3094.1176470588234</v>
      </c>
      <c r="BU43" s="2">
        <f t="shared" si="18"/>
        <v>1290.1960784313726</v>
      </c>
      <c r="BV43" s="2">
        <f t="shared" si="19"/>
        <v>2481.372549019608</v>
      </c>
      <c r="BW43" s="2">
        <f t="shared" si="20"/>
        <v>9434.3137254901958</v>
      </c>
      <c r="BX43" s="2">
        <f t="shared" si="21"/>
        <v>1485.2941176470588</v>
      </c>
      <c r="BY43" s="2">
        <v>3.2630661942744319</v>
      </c>
      <c r="BZ43" s="2">
        <f t="shared" si="22"/>
        <v>83.81601400979423</v>
      </c>
      <c r="CA43" s="2">
        <v>0.88035404772557802</v>
      </c>
      <c r="CB43" s="2">
        <f t="shared" si="23"/>
        <v>27.239189947273765</v>
      </c>
      <c r="CC43" s="2">
        <v>1.9691642906208715</v>
      </c>
      <c r="CD43" s="2">
        <f t="shared" si="24"/>
        <v>25.406080455461442</v>
      </c>
      <c r="CE43" s="2">
        <v>4.1777570243323447</v>
      </c>
      <c r="CF43" s="2">
        <f t="shared" si="25"/>
        <v>62.051979331995113</v>
      </c>
      <c r="CG43" s="2">
        <f t="shared" si="26"/>
        <v>198.51326374452455</v>
      </c>
      <c r="CH43" s="2">
        <f t="shared" si="27"/>
        <v>177.24398548618262</v>
      </c>
      <c r="CI43" s="2">
        <f t="shared" si="28"/>
        <v>9434.3137254901958</v>
      </c>
      <c r="CJ43" s="2">
        <v>6.04</v>
      </c>
      <c r="CK43" s="2">
        <f t="shared" si="29"/>
        <v>6040</v>
      </c>
      <c r="CL43" s="2">
        <f t="shared" si="30"/>
        <v>4357.2985326753005</v>
      </c>
      <c r="CM43" s="2">
        <v>2.1100000000000003</v>
      </c>
      <c r="CN43" s="2">
        <v>34.933774834437088</v>
      </c>
      <c r="CO43" s="2">
        <f t="shared" si="81"/>
        <v>1522.1688582690206</v>
      </c>
      <c r="CP43" s="2">
        <v>3.19</v>
      </c>
      <c r="CQ43" s="2">
        <v>52.814569536423839</v>
      </c>
      <c r="CR43" s="2">
        <f t="shared" si="82"/>
        <v>2301.2884634493721</v>
      </c>
      <c r="CS43" s="2">
        <v>-9999</v>
      </c>
      <c r="CT43" s="2">
        <f t="shared" si="31"/>
        <v>-230105.83346030273</v>
      </c>
      <c r="CU43" s="2">
        <v>90</v>
      </c>
      <c r="CV43" s="2">
        <v>99</v>
      </c>
      <c r="CW43" s="2">
        <v>95</v>
      </c>
      <c r="CX43" s="2">
        <v>104</v>
      </c>
      <c r="CY43" s="2">
        <v>92</v>
      </c>
      <c r="CZ43" s="2">
        <v>106</v>
      </c>
      <c r="DA43" s="2">
        <v>32.5</v>
      </c>
      <c r="DB43" s="2">
        <v>31.56</v>
      </c>
      <c r="DC43" s="2">
        <v>33.200000000000003</v>
      </c>
      <c r="DD43" s="2">
        <v>0.4093</v>
      </c>
      <c r="DE43" s="2">
        <v>0.66845560000000004</v>
      </c>
      <c r="DF43" s="2">
        <v>0.59826109999999999</v>
      </c>
      <c r="DG43" s="2">
        <v>0.30192219999999997</v>
      </c>
      <c r="DH43" s="2">
        <v>0.41987219999999997</v>
      </c>
      <c r="DI43" s="2">
        <v>0.43152780000000002</v>
      </c>
      <c r="DJ43" s="2">
        <v>1.2241200000000001E-2</v>
      </c>
      <c r="DK43" s="2">
        <v>0.2282448</v>
      </c>
      <c r="DL43" s="2">
        <v>0.3782046</v>
      </c>
      <c r="DM43" s="2">
        <f t="shared" si="32"/>
        <v>0.3739175741091848</v>
      </c>
      <c r="DN43" s="2">
        <f t="shared" si="33"/>
        <v>0.23475953767226138</v>
      </c>
      <c r="DO43" s="2">
        <v>0.54966590000000004</v>
      </c>
      <c r="DP43" s="2">
        <v>0.48289409999999999</v>
      </c>
      <c r="DQ43" s="2">
        <v>0.2471381</v>
      </c>
      <c r="DR43" s="2">
        <v>0.34038279999999999</v>
      </c>
      <c r="DS43" s="2">
        <v>0.33630949999999998</v>
      </c>
      <c r="DT43" s="2">
        <v>0.1649524</v>
      </c>
      <c r="DU43" s="2">
        <v>0.23526050000000001</v>
      </c>
      <c r="DV43" s="2">
        <v>0.38054959999999999</v>
      </c>
      <c r="DW43" s="2">
        <v>-9999</v>
      </c>
      <c r="DX43" s="2">
        <f t="shared" si="34"/>
        <v>0.53834823429514755</v>
      </c>
      <c r="DY43" s="2">
        <f t="shared" si="35"/>
        <v>0.17543039999999999</v>
      </c>
      <c r="DZ43" s="2">
        <f t="shared" si="36"/>
        <v>0.16154362703679026</v>
      </c>
      <c r="EA43" s="2">
        <f t="shared" si="37"/>
        <v>0.16667396905223728</v>
      </c>
      <c r="EB43" s="2">
        <v>0.90857779999999999</v>
      </c>
      <c r="EC43" s="2">
        <v>0.80707779999999996</v>
      </c>
      <c r="ED43" s="2">
        <v>0.2354444</v>
      </c>
      <c r="EE43" s="2">
        <v>0.3321944</v>
      </c>
      <c r="EF43" s="2">
        <v>0.53736669999999997</v>
      </c>
      <c r="EG43" s="2">
        <v>0.21384439999999999</v>
      </c>
      <c r="EH43" s="2">
        <v>0.2336232</v>
      </c>
      <c r="EI43" s="2">
        <v>0.46240530000000002</v>
      </c>
      <c r="EJ43" s="2">
        <v>0.58321400000000001</v>
      </c>
      <c r="EK43" s="2">
        <f t="shared" si="38"/>
        <v>0.61895906905618947</v>
      </c>
      <c r="EL43" s="2">
        <f t="shared" si="39"/>
        <v>0.11835000000000001</v>
      </c>
      <c r="EM43" s="2">
        <f t="shared" si="40"/>
        <v>0.43453741239557409</v>
      </c>
      <c r="EN43" s="2">
        <f t="shared" si="41"/>
        <v>0.21934335785110368</v>
      </c>
      <c r="EO43" s="2">
        <v>0.61542609999999998</v>
      </c>
      <c r="EP43" s="2">
        <v>0.53583040000000004</v>
      </c>
      <c r="EQ43" s="2">
        <v>0.12426959999999999</v>
      </c>
      <c r="ER43" s="2">
        <v>0.17186090000000001</v>
      </c>
      <c r="ES43" s="2">
        <v>0.35488259999999999</v>
      </c>
      <c r="ET43" s="2">
        <v>0.1241522</v>
      </c>
      <c r="EU43" s="2">
        <v>0.34619800000000001</v>
      </c>
      <c r="EV43" s="2">
        <v>0.56100320000000004</v>
      </c>
      <c r="EW43" s="2">
        <v>0.66178630000000005</v>
      </c>
      <c r="EX43" s="2">
        <f t="shared" si="42"/>
        <v>0.66426218833083661</v>
      </c>
      <c r="EY43" s="2">
        <f t="shared" si="43"/>
        <v>4.7708700000000007E-2</v>
      </c>
      <c r="EZ43" s="2">
        <f t="shared" si="44"/>
        <v>0.45206440586265717</v>
      </c>
      <c r="FA43" s="2">
        <f t="shared" si="45"/>
        <v>0.19516729907608549</v>
      </c>
      <c r="FB43" s="2">
        <v>0.60280630000000002</v>
      </c>
      <c r="FC43" s="2">
        <v>0.53523750000000003</v>
      </c>
      <c r="FD43" s="2">
        <v>9.5625000000000002E-2</v>
      </c>
      <c r="FE43" s="2">
        <v>0.1501625</v>
      </c>
      <c r="FF43" s="2">
        <v>0.3253625</v>
      </c>
      <c r="FG43" s="2">
        <v>0.1129438</v>
      </c>
      <c r="FH43" s="2">
        <v>0.36699300000000001</v>
      </c>
      <c r="FI43" s="2">
        <v>0.60001990000000005</v>
      </c>
      <c r="FJ43" s="2">
        <v>0.72501590000000005</v>
      </c>
      <c r="FK43" s="2">
        <f t="shared" si="46"/>
        <v>0.68440437521419839</v>
      </c>
      <c r="FL43" s="2">
        <f t="shared" si="47"/>
        <v>3.7218700000000007E-2</v>
      </c>
      <c r="FM43" s="2">
        <f t="shared" si="48"/>
        <v>0.48727222878353305</v>
      </c>
      <c r="FN43" s="2">
        <f t="shared" si="49"/>
        <v>0.23137770101425847</v>
      </c>
      <c r="FO43" s="2">
        <v>0.53342080000000003</v>
      </c>
      <c r="FP43" s="2">
        <v>0.45724169999999997</v>
      </c>
      <c r="FQ43" s="2">
        <v>7.6295799999999997E-2</v>
      </c>
      <c r="FR43" s="2">
        <v>0.12384580000000001</v>
      </c>
      <c r="FS43" s="2">
        <v>0.29039169999999997</v>
      </c>
      <c r="FT43" s="2">
        <v>9.0345800000000004E-2</v>
      </c>
      <c r="FU43" s="2">
        <v>0.40142080000000002</v>
      </c>
      <c r="FV43" s="2">
        <v>0.62258829999999998</v>
      </c>
      <c r="FW43" s="2">
        <v>0.74905359999999999</v>
      </c>
      <c r="FX43" s="2">
        <f t="shared" si="50"/>
        <v>0.71032177740840874</v>
      </c>
      <c r="FY43" s="2">
        <f t="shared" si="51"/>
        <v>3.3500000000000002E-2</v>
      </c>
      <c r="FZ43" s="2">
        <f t="shared" si="52"/>
        <v>0.4625840646571161</v>
      </c>
      <c r="GA43" s="2">
        <f t="shared" si="53"/>
        <v>0.20059979157339008</v>
      </c>
      <c r="GB43" s="2">
        <v>0.58789999999999998</v>
      </c>
      <c r="GC43" s="2">
        <v>0.52124349999999997</v>
      </c>
      <c r="GD43" s="2">
        <v>7.8352199999999997E-2</v>
      </c>
      <c r="GE43" s="2">
        <v>0.1192087</v>
      </c>
      <c r="GF43" s="2">
        <v>0.3168957</v>
      </c>
      <c r="GG43" s="2">
        <v>0.1003478</v>
      </c>
      <c r="GH43" s="2">
        <v>0.45250780000000002</v>
      </c>
      <c r="GI43" s="2">
        <v>0.66209929999999995</v>
      </c>
      <c r="GJ43" s="2">
        <v>0.76371480000000003</v>
      </c>
      <c r="GK43" s="2">
        <f t="shared" si="54"/>
        <v>0.70839630726026293</v>
      </c>
      <c r="GL43" s="2">
        <f t="shared" si="55"/>
        <v>1.88609E-2</v>
      </c>
      <c r="GM43" s="2">
        <f t="shared" si="56"/>
        <v>0.52878340714323668</v>
      </c>
      <c r="GN43" s="2">
        <f t="shared" si="57"/>
        <v>0.22906563084019954</v>
      </c>
      <c r="GO43" s="2">
        <v>0.69984999999999997</v>
      </c>
      <c r="GP43" s="2">
        <v>0.62101249999999997</v>
      </c>
      <c r="GQ43" s="2">
        <v>6.7081299999999996E-2</v>
      </c>
      <c r="GR43" s="2">
        <v>0.12945000000000001</v>
      </c>
      <c r="GS43" s="2">
        <v>0.32572499999999999</v>
      </c>
      <c r="GT43" s="2">
        <v>9.8431299999999999E-2</v>
      </c>
      <c r="GU43" s="2">
        <v>0.4302532</v>
      </c>
      <c r="GV43" s="2">
        <v>0.68742119999999995</v>
      </c>
      <c r="GW43" s="2">
        <v>0.82453390000000004</v>
      </c>
      <c r="GX43" s="2">
        <f t="shared" si="58"/>
        <v>0.75339194341643723</v>
      </c>
      <c r="GY43" s="2">
        <f t="shared" si="59"/>
        <v>3.101870000000001E-2</v>
      </c>
      <c r="GZ43" s="2">
        <f t="shared" si="60"/>
        <v>0.58965682697401955</v>
      </c>
      <c r="HA43" s="2">
        <f t="shared" si="61"/>
        <v>0.30615868462661677</v>
      </c>
      <c r="HB43" s="2">
        <v>0.80771179999999998</v>
      </c>
      <c r="HC43" s="2">
        <v>0.69492940000000003</v>
      </c>
      <c r="HD43" s="2">
        <v>6.2847100000000003E-2</v>
      </c>
      <c r="HE43" s="2">
        <v>0.1191941</v>
      </c>
      <c r="HF43" s="2">
        <v>0.36617650000000002</v>
      </c>
      <c r="HG43" s="2">
        <v>9.7052899999999998E-2</v>
      </c>
      <c r="HH43" s="2">
        <v>0.50813759999999997</v>
      </c>
      <c r="HI43" s="2">
        <v>0.74206890000000003</v>
      </c>
      <c r="HJ43" s="2">
        <v>0.85459149999999995</v>
      </c>
      <c r="HK43" s="2">
        <f t="shared" si="62"/>
        <v>0.78546267333374076</v>
      </c>
      <c r="HL43" s="2">
        <f t="shared" si="63"/>
        <v>2.21412E-2</v>
      </c>
      <c r="HM43" s="2">
        <f t="shared" si="64"/>
        <v>0.6571703116183526</v>
      </c>
      <c r="HN43" s="2">
        <f t="shared" si="65"/>
        <v>0.31588462384262339</v>
      </c>
      <c r="HO43" s="2">
        <v>0.85021429999999998</v>
      </c>
      <c r="HP43" s="2">
        <v>0.71937620000000002</v>
      </c>
      <c r="HQ43" s="2">
        <v>4.9918999999999998E-2</v>
      </c>
      <c r="HR43" s="2">
        <v>0.1107143</v>
      </c>
      <c r="HS43" s="2">
        <v>0.34470479999999998</v>
      </c>
      <c r="HT43" s="2">
        <v>8.2681000000000004E-2</v>
      </c>
      <c r="HU43" s="2">
        <v>0.51255629999999996</v>
      </c>
      <c r="HV43" s="2">
        <v>0.76914749999999998</v>
      </c>
      <c r="HW43" s="2">
        <v>0.88867980000000002</v>
      </c>
      <c r="HX43" s="2">
        <f t="shared" si="66"/>
        <v>0.82274323817474482</v>
      </c>
      <c r="HY43" s="2">
        <f t="shared" si="67"/>
        <v>2.8033299999999997E-2</v>
      </c>
      <c r="HZ43" s="2">
        <f t="shared" si="68"/>
        <v>0.68641408235003554</v>
      </c>
      <c r="IA43" s="2">
        <f t="shared" si="69"/>
        <v>0.35932096867105989</v>
      </c>
      <c r="IB43" s="2">
        <v>0.76408100000000001</v>
      </c>
      <c r="IC43" s="2">
        <v>0.64872379999999996</v>
      </c>
      <c r="ID43" s="2">
        <v>4.0676200000000003E-2</v>
      </c>
      <c r="IE43" s="2">
        <v>9.6133300000000005E-2</v>
      </c>
      <c r="IF43" s="2">
        <v>0.29719519999999999</v>
      </c>
      <c r="IG43" s="2">
        <v>7.2028599999999998E-2</v>
      </c>
      <c r="IH43" s="2">
        <v>0.50987079999999996</v>
      </c>
      <c r="II43" s="2">
        <v>0.77625560000000005</v>
      </c>
      <c r="IJ43" s="2">
        <v>0.89843229999999996</v>
      </c>
      <c r="IK43" s="2">
        <f t="shared" si="70"/>
        <v>0.8277053630289618</v>
      </c>
      <c r="IL43" s="2">
        <f t="shared" si="71"/>
        <v>2.4104700000000007E-2</v>
      </c>
      <c r="IM43" s="2">
        <f t="shared" si="72"/>
        <v>0.66584811220500728</v>
      </c>
      <c r="IN43" s="2">
        <f t="shared" si="73"/>
        <v>0.36467665201162719</v>
      </c>
      <c r="IO43" s="2">
        <v>1.2497909</v>
      </c>
      <c r="IP43" s="2">
        <v>1.0716635999999999</v>
      </c>
      <c r="IQ43" s="2">
        <v>0.1002227</v>
      </c>
      <c r="IR43" s="2">
        <v>0.17556359999999999</v>
      </c>
      <c r="IS43" s="2">
        <v>0.69068640000000003</v>
      </c>
      <c r="IT43" s="2">
        <v>0.20001820000000001</v>
      </c>
      <c r="IU43" s="2">
        <v>0.56457880000000005</v>
      </c>
      <c r="IV43" s="2">
        <v>0.74163570000000001</v>
      </c>
    </row>
    <row r="44" spans="1:256" x14ac:dyDescent="0.2">
      <c r="A44" s="2">
        <v>43</v>
      </c>
      <c r="B44" s="2">
        <v>11</v>
      </c>
      <c r="C44" s="2" t="s">
        <v>259</v>
      </c>
      <c r="D44" s="2">
        <v>4</v>
      </c>
      <c r="E44" s="2">
        <v>2</v>
      </c>
      <c r="F44" s="2">
        <v>-9999</v>
      </c>
      <c r="G44" s="2">
        <v>-9999</v>
      </c>
      <c r="H44" s="2">
        <v>408151.5</v>
      </c>
      <c r="I44" s="2">
        <v>3660326.18</v>
      </c>
      <c r="J44" s="2">
        <f t="shared" si="83"/>
        <v>148.17600000000002</v>
      </c>
      <c r="K44" s="2">
        <f t="shared" si="5"/>
        <v>74.088000000000008</v>
      </c>
      <c r="L44" s="2">
        <f t="shared" si="76"/>
        <v>74.088000000000008</v>
      </c>
      <c r="M44" s="2">
        <v>55.84</v>
      </c>
      <c r="N44" s="2">
        <v>16</v>
      </c>
      <c r="O44" s="2">
        <v>28.16</v>
      </c>
      <c r="P44" s="2">
        <v>61.84</v>
      </c>
      <c r="Q44" s="2">
        <v>16.72</v>
      </c>
      <c r="R44" s="2">
        <v>21.44</v>
      </c>
      <c r="S44" s="2">
        <v>69.84</v>
      </c>
      <c r="T44" s="2">
        <v>10.719999999999999</v>
      </c>
      <c r="U44" s="2">
        <v>19.440000000000001</v>
      </c>
      <c r="V44" s="2">
        <v>8.4</v>
      </c>
      <c r="W44" s="2">
        <v>0.63</v>
      </c>
      <c r="X44" s="2">
        <v>424</v>
      </c>
      <c r="Y44" s="2">
        <v>0.55000000000000004</v>
      </c>
      <c r="Z44" s="2">
        <v>5065</v>
      </c>
      <c r="AA44" s="2">
        <v>332</v>
      </c>
      <c r="AB44" s="2">
        <v>351</v>
      </c>
      <c r="AC44" s="2">
        <v>30.7</v>
      </c>
      <c r="AD44" s="2">
        <v>0</v>
      </c>
      <c r="AE44" s="2">
        <v>4</v>
      </c>
      <c r="AF44" s="2">
        <v>82</v>
      </c>
      <c r="AG44" s="2">
        <v>9</v>
      </c>
      <c r="AH44" s="2">
        <v>5</v>
      </c>
      <c r="AI44" s="2">
        <v>33</v>
      </c>
      <c r="AJ44" s="2">
        <v>4.741682857381848E-2</v>
      </c>
      <c r="AK44" s="2">
        <v>0.60813325687996655</v>
      </c>
      <c r="AL44" s="2">
        <v>1.3923034000000001</v>
      </c>
      <c r="AM44" s="2">
        <v>1.2260624500000001</v>
      </c>
      <c r="AN44" s="2">
        <v>0.27337984900000001</v>
      </c>
      <c r="AO44" s="2">
        <v>0.45101975999999999</v>
      </c>
      <c r="AP44" s="2">
        <v>0.40682300000000005</v>
      </c>
      <c r="AQ44" s="2">
        <v>0.27808200199999999</v>
      </c>
      <c r="AR44" s="2">
        <v>0.86127640000000005</v>
      </c>
      <c r="AS44" s="2">
        <f t="shared" si="79"/>
        <v>6.3302510959999996</v>
      </c>
      <c r="AT44" s="2">
        <f t="shared" si="80"/>
        <v>8.1343301359999991</v>
      </c>
      <c r="AU44" s="2">
        <f t="shared" si="7"/>
        <v>9.7616221359999997</v>
      </c>
      <c r="AV44" s="2">
        <f t="shared" si="8"/>
        <v>1.6272920000000002</v>
      </c>
      <c r="AW44" s="2">
        <f t="shared" si="9"/>
        <v>1.112328008</v>
      </c>
      <c r="AX44" s="2">
        <f t="shared" si="10"/>
        <v>3.4451056000000002</v>
      </c>
      <c r="AY44" s="2">
        <v>15</v>
      </c>
      <c r="AZ44" s="2">
        <v>133.6</v>
      </c>
      <c r="BA44" s="2">
        <v>112.5</v>
      </c>
      <c r="BB44" s="2">
        <f t="shared" si="11"/>
        <v>1309.8039215686274</v>
      </c>
      <c r="BC44" s="2">
        <f t="shared" si="12"/>
        <v>1102.9411764705883</v>
      </c>
      <c r="BD44" s="2">
        <f t="shared" si="13"/>
        <v>2412.7450980392159</v>
      </c>
      <c r="BE44" s="2">
        <v>3.4696880142715569</v>
      </c>
      <c r="BF44" s="2">
        <f t="shared" si="77"/>
        <v>45.446109677125484</v>
      </c>
      <c r="BG44" s="2">
        <v>1.3194430929499803</v>
      </c>
      <c r="BH44" s="2">
        <f t="shared" si="14"/>
        <v>14.552681172242432</v>
      </c>
      <c r="BI44" s="2">
        <f t="shared" si="78"/>
        <v>59.998790849367914</v>
      </c>
      <c r="BJ44" s="2">
        <v>10</v>
      </c>
      <c r="BK44" s="2">
        <v>202</v>
      </c>
      <c r="BL44" s="2">
        <v>246.1</v>
      </c>
      <c r="BM44" s="2">
        <v>81</v>
      </c>
      <c r="BN44" s="2">
        <v>125.6</v>
      </c>
      <c r="BO44" s="2">
        <v>290.7</v>
      </c>
      <c r="BP44" s="2">
        <v>166.4</v>
      </c>
      <c r="BQ44" s="2">
        <f t="shared" si="15"/>
        <v>124.29999999999998</v>
      </c>
      <c r="BR44" s="2">
        <f t="shared" si="74"/>
        <v>1218.627450980392</v>
      </c>
      <c r="BS44" s="2">
        <f t="shared" si="16"/>
        <v>1980.3921568627452</v>
      </c>
      <c r="BT44" s="2">
        <f t="shared" si="17"/>
        <v>2412.7450980392155</v>
      </c>
      <c r="BU44" s="2">
        <f t="shared" si="18"/>
        <v>1231.3725490196077</v>
      </c>
      <c r="BV44" s="2">
        <f t="shared" si="19"/>
        <v>2850</v>
      </c>
      <c r="BW44" s="2">
        <f t="shared" si="20"/>
        <v>8474.5098039215682</v>
      </c>
      <c r="BX44" s="2">
        <f t="shared" si="21"/>
        <v>1631.3725490196077</v>
      </c>
      <c r="BY44" s="2">
        <v>2.8704361944121066</v>
      </c>
      <c r="BZ44" s="2">
        <f t="shared" si="22"/>
        <v>56.845893261886822</v>
      </c>
      <c r="CA44" s="2">
        <v>0.66205621906895706</v>
      </c>
      <c r="CB44" s="2">
        <f t="shared" si="23"/>
        <v>15.973728971850031</v>
      </c>
      <c r="CC44" s="2">
        <v>1.4726984151444704</v>
      </c>
      <c r="CD44" s="2">
        <f t="shared" si="24"/>
        <v>18.134404013935832</v>
      </c>
      <c r="CE44" s="2">
        <v>3.5743483788634105</v>
      </c>
      <c r="CF44" s="2">
        <f t="shared" si="25"/>
        <v>58.310938259105043</v>
      </c>
      <c r="CG44" s="2">
        <f t="shared" si="26"/>
        <v>149.26496450677774</v>
      </c>
      <c r="CH44" s="2">
        <f t="shared" si="27"/>
        <v>133.27228973819439</v>
      </c>
      <c r="CI44" s="2">
        <f t="shared" si="28"/>
        <v>8474.5098039215682</v>
      </c>
      <c r="CJ44" s="2">
        <v>5.49</v>
      </c>
      <c r="CK44" s="2">
        <f t="shared" si="29"/>
        <v>5490</v>
      </c>
      <c r="CL44" s="2">
        <f t="shared" si="30"/>
        <v>3960.524659666788</v>
      </c>
      <c r="CM44" s="2">
        <v>1.8800000000000001</v>
      </c>
      <c r="CN44" s="2">
        <v>34.244080145719487</v>
      </c>
      <c r="CO44" s="2">
        <f t="shared" si="81"/>
        <v>1356.2452386472787</v>
      </c>
      <c r="CP44" s="2">
        <v>2.91</v>
      </c>
      <c r="CQ44" s="2">
        <v>53.005464480874316</v>
      </c>
      <c r="CR44" s="2">
        <f t="shared" si="82"/>
        <v>2099.2944917359478</v>
      </c>
      <c r="CS44" s="2">
        <v>-9999</v>
      </c>
      <c r="CT44" s="2">
        <f t="shared" si="31"/>
        <v>-209908.45622867742</v>
      </c>
      <c r="CU44" s="2">
        <v>82</v>
      </c>
      <c r="CV44" s="2">
        <v>98</v>
      </c>
      <c r="CW44" s="2">
        <v>91</v>
      </c>
      <c r="CX44" s="2">
        <v>107</v>
      </c>
      <c r="CY44" s="2">
        <v>79</v>
      </c>
      <c r="CZ44" s="2">
        <v>90</v>
      </c>
      <c r="DA44" s="2">
        <v>31.45</v>
      </c>
      <c r="DB44" s="2">
        <v>30.25</v>
      </c>
      <c r="DC44" s="2">
        <v>32.229999999999997</v>
      </c>
      <c r="DD44" s="2">
        <v>0.41049999999999998</v>
      </c>
      <c r="DE44" s="2">
        <v>0.64947060000000001</v>
      </c>
      <c r="DF44" s="2">
        <v>0.57875290000000001</v>
      </c>
      <c r="DG44" s="2">
        <v>0.35651759999999999</v>
      </c>
      <c r="DH44" s="2">
        <v>0.39942349999999999</v>
      </c>
      <c r="DI44" s="2">
        <v>0.51165879999999997</v>
      </c>
      <c r="DJ44" s="2">
        <v>0.1233065</v>
      </c>
      <c r="DK44" s="2">
        <v>0.23846020000000001</v>
      </c>
      <c r="DL44" s="2">
        <v>0.29042449999999997</v>
      </c>
      <c r="DM44" s="2">
        <f t="shared" si="32"/>
        <v>0.29178814282874194</v>
      </c>
      <c r="DN44" s="2">
        <f t="shared" si="33"/>
        <v>0.24215383737338791</v>
      </c>
      <c r="DO44" s="2">
        <v>0.59290160000000003</v>
      </c>
      <c r="DP44" s="2">
        <v>0.52539230000000003</v>
      </c>
      <c r="DQ44" s="2">
        <v>0.26130500000000001</v>
      </c>
      <c r="DR44" s="2">
        <v>0.36483330000000003</v>
      </c>
      <c r="DS44" s="2">
        <v>0.39961999999999998</v>
      </c>
      <c r="DT44" s="2">
        <v>0.186775</v>
      </c>
      <c r="DU44" s="2">
        <v>4.5174699999999998E-2</v>
      </c>
      <c r="DV44" s="2">
        <v>0.23804819999999999</v>
      </c>
      <c r="DW44" s="2">
        <v>0.3884706</v>
      </c>
      <c r="DX44" s="2">
        <f t="shared" si="34"/>
        <v>0.52089109766793051</v>
      </c>
      <c r="DY44" s="2">
        <f t="shared" si="35"/>
        <v>0.17805830000000003</v>
      </c>
      <c r="DZ44" s="2">
        <f t="shared" si="36"/>
        <v>0.17323699117610841</v>
      </c>
      <c r="EA44" s="2">
        <f t="shared" si="37"/>
        <v>0.1323907519956144</v>
      </c>
      <c r="EB44" s="2">
        <v>0.73715260000000005</v>
      </c>
      <c r="EC44" s="2">
        <v>0.63886319999999996</v>
      </c>
      <c r="ED44" s="2">
        <v>0.25795259999999998</v>
      </c>
      <c r="EE44" s="2">
        <v>0.28300530000000002</v>
      </c>
      <c r="EF44" s="2">
        <v>0.54642109999999999</v>
      </c>
      <c r="EG44" s="2">
        <v>0.22299469999999999</v>
      </c>
      <c r="EH44" s="2">
        <v>0.31624429999999998</v>
      </c>
      <c r="EI44" s="2">
        <v>0.44228790000000001</v>
      </c>
      <c r="EJ44" s="2">
        <v>0.4769313</v>
      </c>
      <c r="EK44" s="2">
        <f t="shared" si="38"/>
        <v>0.53549898020855757</v>
      </c>
      <c r="EL44" s="2">
        <f t="shared" si="39"/>
        <v>6.0010600000000025E-2</v>
      </c>
      <c r="EM44" s="2">
        <f t="shared" si="40"/>
        <v>0.37541224803840856</v>
      </c>
      <c r="EN44" s="2">
        <f t="shared" si="41"/>
        <v>8.2278788213952958E-2</v>
      </c>
      <c r="EO44" s="2">
        <v>0.60407500000000003</v>
      </c>
      <c r="EP44" s="2">
        <v>0.52834999999999999</v>
      </c>
      <c r="EQ44" s="2">
        <v>0.12872</v>
      </c>
      <c r="ER44" s="2">
        <v>0.18157000000000001</v>
      </c>
      <c r="ES44" s="2">
        <v>0.38414500000000001</v>
      </c>
      <c r="ET44" s="2">
        <v>0.13559499999999999</v>
      </c>
      <c r="EU44" s="2">
        <v>0.35638740000000002</v>
      </c>
      <c r="EV44" s="2">
        <v>0.53645940000000003</v>
      </c>
      <c r="EW44" s="2">
        <v>0.64729119999999996</v>
      </c>
      <c r="EX44" s="2">
        <f t="shared" si="42"/>
        <v>0.63336352697824705</v>
      </c>
      <c r="EY44" s="2">
        <f t="shared" si="43"/>
        <v>4.5975000000000016E-2</v>
      </c>
      <c r="EZ44" s="2">
        <f t="shared" si="44"/>
        <v>0.4299209865115049</v>
      </c>
      <c r="FA44" s="2">
        <f t="shared" si="45"/>
        <v>0.15313859518086786</v>
      </c>
      <c r="FB44" s="2">
        <v>0.56806109999999999</v>
      </c>
      <c r="FC44" s="2">
        <v>0.50047779999999997</v>
      </c>
      <c r="FD44" s="2">
        <v>9.8699999999999996E-2</v>
      </c>
      <c r="FE44" s="2">
        <v>0.15029439999999999</v>
      </c>
      <c r="FF44" s="2">
        <v>0.31833329999999999</v>
      </c>
      <c r="FG44" s="2">
        <v>0.1131389</v>
      </c>
      <c r="FH44" s="2">
        <v>0.35699019999999998</v>
      </c>
      <c r="FI44" s="2">
        <v>0.57881769999999999</v>
      </c>
      <c r="FJ44" s="2">
        <v>0.70177909999999999</v>
      </c>
      <c r="FK44" s="2">
        <f t="shared" si="46"/>
        <v>0.66782472108044622</v>
      </c>
      <c r="FL44" s="2">
        <f t="shared" si="47"/>
        <v>3.7155499999999994E-2</v>
      </c>
      <c r="FM44" s="2">
        <f t="shared" si="48"/>
        <v>0.45645445727660083</v>
      </c>
      <c r="FN44" s="2">
        <f t="shared" si="49"/>
        <v>0.20716897969694067</v>
      </c>
      <c r="FO44" s="2">
        <v>0.51388639999999997</v>
      </c>
      <c r="FP44" s="2">
        <v>0.43872270000000002</v>
      </c>
      <c r="FQ44" s="2">
        <v>8.1549999999999997E-2</v>
      </c>
      <c r="FR44" s="2">
        <v>0.12609090000000001</v>
      </c>
      <c r="FS44" s="2">
        <v>0.2775955</v>
      </c>
      <c r="FT44" s="2">
        <v>9.0018200000000007E-2</v>
      </c>
      <c r="FU44" s="2">
        <v>0.3735753</v>
      </c>
      <c r="FV44" s="2">
        <v>0.60447390000000001</v>
      </c>
      <c r="FW44" s="2">
        <v>0.72492650000000003</v>
      </c>
      <c r="FX44" s="2">
        <f t="shared" si="50"/>
        <v>0.7018794028063372</v>
      </c>
      <c r="FY44" s="2">
        <f t="shared" si="51"/>
        <v>3.6072699999999999E-2</v>
      </c>
      <c r="FZ44" s="2">
        <f t="shared" si="52"/>
        <v>0.44040355983432222</v>
      </c>
      <c r="GA44" s="2">
        <f t="shared" si="53"/>
        <v>0.19870688443205081</v>
      </c>
      <c r="GB44" s="2">
        <v>0.54318699999999998</v>
      </c>
      <c r="GC44" s="2">
        <v>0.47796959999999999</v>
      </c>
      <c r="GD44" s="2">
        <v>8.2895700000000003E-2</v>
      </c>
      <c r="GE44" s="2">
        <v>0.120987</v>
      </c>
      <c r="GF44" s="2">
        <v>0.3007783</v>
      </c>
      <c r="GG44" s="2">
        <v>9.8526100000000005E-2</v>
      </c>
      <c r="GH44" s="2">
        <v>0.42429869999999997</v>
      </c>
      <c r="GI44" s="2">
        <v>0.63398399999999999</v>
      </c>
      <c r="GJ44" s="2">
        <v>0.73344770000000004</v>
      </c>
      <c r="GK44" s="2">
        <f t="shared" si="54"/>
        <v>0.6929278831926603</v>
      </c>
      <c r="GL44" s="2">
        <f t="shared" si="55"/>
        <v>2.2460899999999992E-2</v>
      </c>
      <c r="GM44" s="2">
        <f t="shared" si="56"/>
        <v>0.48725663961615961</v>
      </c>
      <c r="GN44" s="2">
        <f t="shared" si="57"/>
        <v>0.20784937359427921</v>
      </c>
      <c r="GO44" s="2">
        <v>0.61547059999999998</v>
      </c>
      <c r="GP44" s="2">
        <v>0.54610000000000003</v>
      </c>
      <c r="GQ44" s="2">
        <v>7.1129399999999995E-2</v>
      </c>
      <c r="GR44" s="2">
        <v>0.12909409999999999</v>
      </c>
      <c r="GS44" s="2">
        <v>0.30518820000000002</v>
      </c>
      <c r="GT44" s="2">
        <v>9.4482399999999994E-2</v>
      </c>
      <c r="GU44" s="2">
        <v>0.40404119999999999</v>
      </c>
      <c r="GV44" s="2">
        <v>0.65167310000000001</v>
      </c>
      <c r="GW44" s="2">
        <v>0.7913346</v>
      </c>
      <c r="GX44" s="2">
        <f t="shared" si="58"/>
        <v>0.73383477497806204</v>
      </c>
      <c r="GY44" s="2">
        <f t="shared" si="59"/>
        <v>3.4611699999999995E-2</v>
      </c>
      <c r="GZ44" s="2">
        <f t="shared" si="60"/>
        <v>0.53226003261929244</v>
      </c>
      <c r="HA44" s="2">
        <f t="shared" si="61"/>
        <v>0.26742459528618695</v>
      </c>
      <c r="HB44" s="2">
        <v>0.68578890000000003</v>
      </c>
      <c r="HC44" s="2">
        <v>0.58661110000000005</v>
      </c>
      <c r="HD44" s="2">
        <v>6.9383299999999995E-2</v>
      </c>
      <c r="HE44" s="2">
        <v>0.1219056</v>
      </c>
      <c r="HF44" s="2">
        <v>0.33366669999999998</v>
      </c>
      <c r="HG44" s="2">
        <v>9.6255599999999997E-2</v>
      </c>
      <c r="HH44" s="2">
        <v>0.46330840000000001</v>
      </c>
      <c r="HI44" s="2">
        <v>0.69671050000000001</v>
      </c>
      <c r="HJ44" s="2">
        <v>0.8145365</v>
      </c>
      <c r="HK44" s="2">
        <f t="shared" si="62"/>
        <v>0.75383600293845177</v>
      </c>
      <c r="HL44" s="2">
        <f t="shared" si="63"/>
        <v>2.5650000000000006E-2</v>
      </c>
      <c r="HM44" s="2">
        <f t="shared" si="64"/>
        <v>0.57678826448984943</v>
      </c>
      <c r="HN44" s="2">
        <f t="shared" si="65"/>
        <v>0.26714252662401688</v>
      </c>
      <c r="HO44" s="2">
        <v>0.69018570000000001</v>
      </c>
      <c r="HP44" s="2">
        <v>0.59096669999999996</v>
      </c>
      <c r="HQ44" s="2">
        <v>5.1966699999999998E-2</v>
      </c>
      <c r="HR44" s="2">
        <v>0.1000905</v>
      </c>
      <c r="HS44" s="2">
        <v>0.29991899999999999</v>
      </c>
      <c r="HT44" s="2">
        <v>7.3952400000000001E-2</v>
      </c>
      <c r="HU44" s="2">
        <v>0.49836000000000003</v>
      </c>
      <c r="HV44" s="2">
        <v>0.74551270000000003</v>
      </c>
      <c r="HW44" s="2">
        <v>0.85886070000000003</v>
      </c>
      <c r="HX44" s="2">
        <f t="shared" si="66"/>
        <v>0.80644231716753811</v>
      </c>
      <c r="HY44" s="2">
        <f t="shared" si="67"/>
        <v>2.6138099999999997E-2</v>
      </c>
      <c r="HZ44" s="2">
        <f t="shared" si="68"/>
        <v>0.61820229960408279</v>
      </c>
      <c r="IA44" s="2">
        <f t="shared" si="69"/>
        <v>0.31388024911033308</v>
      </c>
      <c r="IB44" s="2">
        <v>0.58333999999999997</v>
      </c>
      <c r="IC44" s="2">
        <v>0.49517</v>
      </c>
      <c r="ID44" s="2">
        <v>4.3194999999999997E-2</v>
      </c>
      <c r="IE44" s="2">
        <v>8.6275000000000004E-2</v>
      </c>
      <c r="IF44" s="2">
        <v>0.24129500000000001</v>
      </c>
      <c r="IG44" s="2">
        <v>6.1484999999999998E-2</v>
      </c>
      <c r="IH44" s="2">
        <v>0.47238999999999998</v>
      </c>
      <c r="II44" s="2">
        <v>0.74201070000000002</v>
      </c>
      <c r="IJ44" s="2">
        <v>0.86140059999999996</v>
      </c>
      <c r="IK44" s="2">
        <f t="shared" si="70"/>
        <v>0.80929709611134804</v>
      </c>
      <c r="IL44" s="2">
        <f t="shared" si="71"/>
        <v>2.4790000000000006E-2</v>
      </c>
      <c r="IM44" s="2">
        <f t="shared" si="72"/>
        <v>0.56715089532985963</v>
      </c>
      <c r="IN44" s="2">
        <f t="shared" si="73"/>
        <v>0.30798486006478143</v>
      </c>
      <c r="IO44" s="2">
        <v>1.0691762</v>
      </c>
      <c r="IP44" s="2">
        <v>0.93277140000000003</v>
      </c>
      <c r="IQ44" s="2">
        <v>7.69286E-2</v>
      </c>
      <c r="IR44" s="2">
        <v>0.14930950000000001</v>
      </c>
      <c r="IS44" s="2">
        <v>0.49534289999999997</v>
      </c>
      <c r="IT44" s="2">
        <v>0.13489999999999999</v>
      </c>
      <c r="IU44" s="2">
        <v>0.51933339999999995</v>
      </c>
      <c r="IV44" s="2">
        <v>0.7457319</v>
      </c>
    </row>
    <row r="45" spans="1:256" x14ac:dyDescent="0.2">
      <c r="A45" s="2">
        <v>44</v>
      </c>
      <c r="B45" s="2">
        <v>11</v>
      </c>
      <c r="C45" s="2" t="s">
        <v>259</v>
      </c>
      <c r="D45" s="2">
        <v>4</v>
      </c>
      <c r="E45" s="2">
        <v>2</v>
      </c>
      <c r="F45" s="2">
        <v>-9999</v>
      </c>
      <c r="G45" s="2">
        <v>-9999</v>
      </c>
      <c r="H45" s="2">
        <v>408192.5</v>
      </c>
      <c r="I45" s="2">
        <v>3660326.18</v>
      </c>
      <c r="J45" s="2">
        <f t="shared" si="83"/>
        <v>148.17600000000002</v>
      </c>
      <c r="K45" s="2">
        <f t="shared" si="5"/>
        <v>74.088000000000008</v>
      </c>
      <c r="L45" s="2">
        <f t="shared" si="76"/>
        <v>74.088000000000008</v>
      </c>
      <c r="M45" s="2">
        <v>45.839999999999996</v>
      </c>
      <c r="N45" s="2">
        <v>16</v>
      </c>
      <c r="O45" s="2">
        <v>38.160000000000004</v>
      </c>
      <c r="P45" s="2">
        <v>33.840000000000003</v>
      </c>
      <c r="Q45" s="2">
        <v>20.72</v>
      </c>
      <c r="R45" s="2">
        <v>45.44</v>
      </c>
      <c r="S45" s="2">
        <v>51.840000000000011</v>
      </c>
      <c r="T45" s="2">
        <v>14.719999999999999</v>
      </c>
      <c r="U45" s="2">
        <v>33.44</v>
      </c>
      <c r="V45" s="2">
        <v>-9999</v>
      </c>
      <c r="W45" s="2">
        <v>-9999</v>
      </c>
      <c r="X45" s="2">
        <v>-9999</v>
      </c>
      <c r="Y45" s="2">
        <v>-9999</v>
      </c>
      <c r="Z45" s="2">
        <v>-9999</v>
      </c>
      <c r="AA45" s="2">
        <v>-9999</v>
      </c>
      <c r="AB45" s="2">
        <v>-9999</v>
      </c>
      <c r="AC45" s="2">
        <v>-9999</v>
      </c>
      <c r="AD45" s="2">
        <v>-9999</v>
      </c>
      <c r="AE45" s="2">
        <v>-9999</v>
      </c>
      <c r="AF45" s="2">
        <v>-9999</v>
      </c>
      <c r="AG45" s="2">
        <v>-9999</v>
      </c>
      <c r="AH45" s="2">
        <v>-9999</v>
      </c>
      <c r="AI45" s="2">
        <v>-9999</v>
      </c>
      <c r="AJ45" s="2">
        <v>5.4482449815676653E-2</v>
      </c>
      <c r="AK45" s="2">
        <v>0.72818090710437211</v>
      </c>
      <c r="AL45" s="2">
        <v>2.0164228</v>
      </c>
      <c r="AM45" s="2">
        <v>1.5698614000000002</v>
      </c>
      <c r="AN45" s="2">
        <v>0.51481287500000006</v>
      </c>
      <c r="AO45" s="2">
        <v>0.31265006300000003</v>
      </c>
      <c r="AP45" s="2">
        <v>0.30321524</v>
      </c>
      <c r="AQ45" s="2">
        <v>2.1550053999999998</v>
      </c>
      <c r="AR45" s="2">
        <v>3.8575954000000006</v>
      </c>
      <c r="AS45" s="2">
        <f t="shared" si="79"/>
        <v>9.2318199000000014</v>
      </c>
      <c r="AT45" s="2">
        <f t="shared" si="80"/>
        <v>10.482420152000001</v>
      </c>
      <c r="AU45" s="2">
        <f t="shared" si="7"/>
        <v>11.695281112000002</v>
      </c>
      <c r="AV45" s="2">
        <f t="shared" si="8"/>
        <v>1.21286096</v>
      </c>
      <c r="AW45" s="2">
        <f t="shared" si="9"/>
        <v>8.6200215999999994</v>
      </c>
      <c r="AX45" s="2">
        <f t="shared" si="10"/>
        <v>15.430381600000002</v>
      </c>
      <c r="AY45" s="2">
        <v>15</v>
      </c>
      <c r="AZ45" s="2">
        <v>137.9</v>
      </c>
      <c r="BA45" s="2">
        <v>105.4</v>
      </c>
      <c r="BB45" s="2">
        <f t="shared" si="11"/>
        <v>1351.9607843137255</v>
      </c>
      <c r="BC45" s="2">
        <f t="shared" si="12"/>
        <v>1033.3333333333333</v>
      </c>
      <c r="BD45" s="2">
        <f t="shared" si="13"/>
        <v>2385.2941176470586</v>
      </c>
      <c r="BE45" s="2">
        <v>3.3759545437623766</v>
      </c>
      <c r="BF45" s="2">
        <f t="shared" si="77"/>
        <v>45.641581527924679</v>
      </c>
      <c r="BG45" s="2">
        <v>1.1499205136579576</v>
      </c>
      <c r="BH45" s="2">
        <f t="shared" si="14"/>
        <v>11.882511974465562</v>
      </c>
      <c r="BI45" s="2">
        <f t="shared" si="78"/>
        <v>57.524093502390244</v>
      </c>
      <c r="BJ45" s="2">
        <v>15</v>
      </c>
      <c r="BK45" s="2">
        <v>255</v>
      </c>
      <c r="BL45" s="2">
        <v>267.5</v>
      </c>
      <c r="BM45" s="2">
        <v>73</v>
      </c>
      <c r="BN45" s="2">
        <v>144.6</v>
      </c>
      <c r="BO45" s="2">
        <v>236.4</v>
      </c>
      <c r="BP45" s="2">
        <v>140</v>
      </c>
      <c r="BQ45" s="2">
        <f t="shared" si="15"/>
        <v>96.4</v>
      </c>
      <c r="BR45" s="2">
        <f t="shared" si="74"/>
        <v>945.0980392156863</v>
      </c>
      <c r="BS45" s="2">
        <f t="shared" si="16"/>
        <v>2500</v>
      </c>
      <c r="BT45" s="2">
        <f t="shared" si="17"/>
        <v>2622.5490196078431</v>
      </c>
      <c r="BU45" s="2">
        <f t="shared" si="18"/>
        <v>1417.6470588235295</v>
      </c>
      <c r="BV45" s="2">
        <f t="shared" si="19"/>
        <v>2317.6470588235293</v>
      </c>
      <c r="BW45" s="2">
        <f t="shared" si="20"/>
        <v>8857.8431372549021</v>
      </c>
      <c r="BX45" s="2">
        <f t="shared" si="21"/>
        <v>1372.5490196078431</v>
      </c>
      <c r="BY45" s="2">
        <v>2.8280054353325168</v>
      </c>
      <c r="BZ45" s="2">
        <f t="shared" si="22"/>
        <v>70.70013588331291</v>
      </c>
      <c r="CA45" s="2">
        <v>0.74397526377608392</v>
      </c>
      <c r="CB45" s="2">
        <f t="shared" si="23"/>
        <v>19.511115986284551</v>
      </c>
      <c r="CC45" s="2">
        <v>1.6907484387520524</v>
      </c>
      <c r="CD45" s="2">
        <f t="shared" si="24"/>
        <v>23.968845514073212</v>
      </c>
      <c r="CE45" s="2">
        <v>3.5547753374379343</v>
      </c>
      <c r="CF45" s="2">
        <f t="shared" si="25"/>
        <v>48.791034043265761</v>
      </c>
      <c r="CG45" s="2">
        <f t="shared" si="26"/>
        <v>162.97113142693644</v>
      </c>
      <c r="CH45" s="2">
        <f t="shared" si="27"/>
        <v>145.50993877405037</v>
      </c>
      <c r="CI45" s="2">
        <f t="shared" si="28"/>
        <v>8857.8431372549021</v>
      </c>
      <c r="CJ45" s="2">
        <v>4.83</v>
      </c>
      <c r="CK45" s="2">
        <f t="shared" si="29"/>
        <v>4830</v>
      </c>
      <c r="CL45" s="2">
        <f t="shared" si="30"/>
        <v>3484.3960120565735</v>
      </c>
      <c r="CM45" s="2">
        <v>1.67</v>
      </c>
      <c r="CN45" s="2">
        <v>34.575569358178051</v>
      </c>
      <c r="CO45" s="2">
        <f t="shared" si="81"/>
        <v>1204.7497598622106</v>
      </c>
      <c r="CP45" s="2">
        <v>2.52</v>
      </c>
      <c r="CQ45" s="2">
        <v>52.173913043478258</v>
      </c>
      <c r="CR45" s="2">
        <f t="shared" si="82"/>
        <v>1817.9457454208209</v>
      </c>
      <c r="CS45" s="2">
        <v>-9999</v>
      </c>
      <c r="CT45" s="2">
        <f t="shared" si="31"/>
        <v>-181776.39508462787</v>
      </c>
      <c r="CU45" s="2">
        <v>75</v>
      </c>
      <c r="CV45" s="2">
        <v>90</v>
      </c>
      <c r="CW45" s="2">
        <v>79</v>
      </c>
      <c r="CX45" s="2">
        <v>97</v>
      </c>
      <c r="CY45" s="2">
        <v>83</v>
      </c>
      <c r="CZ45" s="2">
        <v>95</v>
      </c>
      <c r="DA45" s="2">
        <v>35.25</v>
      </c>
      <c r="DB45" s="2">
        <v>33.83</v>
      </c>
      <c r="DC45" s="2">
        <v>35.46</v>
      </c>
      <c r="DD45" s="2">
        <v>0.40920000000000001</v>
      </c>
      <c r="DE45" s="2">
        <v>0.57460560000000005</v>
      </c>
      <c r="DF45" s="2">
        <v>0.50836110000000001</v>
      </c>
      <c r="DG45" s="2">
        <v>0.32153330000000002</v>
      </c>
      <c r="DH45" s="2">
        <v>0.36018329999999998</v>
      </c>
      <c r="DI45" s="2">
        <v>0.46822219999999998</v>
      </c>
      <c r="DJ45" s="2">
        <v>0.1274044</v>
      </c>
      <c r="DK45" s="2">
        <v>0.22967679999999999</v>
      </c>
      <c r="DL45" s="2">
        <v>0.28109830000000002</v>
      </c>
      <c r="DM45" s="2">
        <f t="shared" si="32"/>
        <v>0.27189877024413545</v>
      </c>
      <c r="DN45" s="2">
        <f t="shared" si="33"/>
        <v>0.22416778524004477</v>
      </c>
      <c r="DO45" s="2">
        <v>0.63759670000000002</v>
      </c>
      <c r="DP45" s="2">
        <v>0.56638790000000006</v>
      </c>
      <c r="DQ45" s="2">
        <v>0.25845499999999999</v>
      </c>
      <c r="DR45" s="2">
        <v>0.38087219999999999</v>
      </c>
      <c r="DS45" s="2">
        <v>0.44114999999999999</v>
      </c>
      <c r="DT45" s="2">
        <v>0.195025</v>
      </c>
      <c r="DU45" s="2">
        <v>7.2393600000000002E-2</v>
      </c>
      <c r="DV45" s="2">
        <v>0.25166440000000001</v>
      </c>
      <c r="DW45" s="2">
        <v>0.4224754</v>
      </c>
      <c r="DX45" s="2">
        <f t="shared" si="34"/>
        <v>0.53153995385899744</v>
      </c>
      <c r="DY45" s="2">
        <f t="shared" si="35"/>
        <v>0.18584719999999999</v>
      </c>
      <c r="DZ45" s="2">
        <f t="shared" si="36"/>
        <v>0.19227611539902201</v>
      </c>
      <c r="EA45" s="2">
        <f t="shared" si="37"/>
        <v>0.12461169301282582</v>
      </c>
      <c r="EB45" s="2">
        <v>0.82832380000000005</v>
      </c>
      <c r="EC45" s="2">
        <v>0.7302476</v>
      </c>
      <c r="ED45" s="2">
        <v>0.2306714</v>
      </c>
      <c r="EE45" s="2">
        <v>0.29075240000000002</v>
      </c>
      <c r="EF45" s="2">
        <v>0.50128569999999995</v>
      </c>
      <c r="EG45" s="2">
        <v>0.2025286</v>
      </c>
      <c r="EH45" s="2">
        <v>0.26188899999999998</v>
      </c>
      <c r="EI45" s="2">
        <v>0.47736830000000002</v>
      </c>
      <c r="EJ45" s="2">
        <v>0.5598033</v>
      </c>
      <c r="EK45" s="2">
        <f t="shared" si="38"/>
        <v>0.60706576421609915</v>
      </c>
      <c r="EL45" s="2">
        <f t="shared" si="39"/>
        <v>8.8223800000000019E-2</v>
      </c>
      <c r="EM45" s="2">
        <f t="shared" si="40"/>
        <v>0.43342721893491121</v>
      </c>
      <c r="EN45" s="2">
        <f t="shared" si="41"/>
        <v>0.19834608436349452</v>
      </c>
      <c r="EO45" s="2">
        <v>0.53987499999999999</v>
      </c>
      <c r="EP45" s="2">
        <v>0.465005</v>
      </c>
      <c r="EQ45" s="2">
        <v>0.132685</v>
      </c>
      <c r="ER45" s="2">
        <v>0.17992</v>
      </c>
      <c r="ES45" s="2">
        <v>0.33914</v>
      </c>
      <c r="ET45" s="2">
        <v>0.12609000000000001</v>
      </c>
      <c r="EU45" s="2">
        <v>0.3054673</v>
      </c>
      <c r="EV45" s="2">
        <v>0.49793660000000001</v>
      </c>
      <c r="EW45" s="2">
        <v>0.60323800000000005</v>
      </c>
      <c r="EX45" s="2">
        <f t="shared" si="42"/>
        <v>0.62133145135254841</v>
      </c>
      <c r="EY45" s="2">
        <f t="shared" si="43"/>
        <v>5.3829999999999989E-2</v>
      </c>
      <c r="EZ45" s="2">
        <f t="shared" si="44"/>
        <v>0.37349826407843312</v>
      </c>
      <c r="FA45" s="2">
        <f t="shared" si="45"/>
        <v>0.14476726130913356</v>
      </c>
      <c r="FB45" s="2">
        <v>0.52583159999999995</v>
      </c>
      <c r="FC45" s="2">
        <v>0.4673158</v>
      </c>
      <c r="FD45" s="2">
        <v>0.1012895</v>
      </c>
      <c r="FE45" s="2">
        <v>0.14340530000000001</v>
      </c>
      <c r="FF45" s="2">
        <v>0.28946840000000001</v>
      </c>
      <c r="FG45" s="2">
        <v>0.10742110000000001</v>
      </c>
      <c r="FH45" s="2">
        <v>0.3362812</v>
      </c>
      <c r="FI45" s="2">
        <v>0.57019010000000003</v>
      </c>
      <c r="FJ45" s="2">
        <v>0.67561349999999998</v>
      </c>
      <c r="FK45" s="2">
        <f t="shared" si="46"/>
        <v>0.66073227954653801</v>
      </c>
      <c r="FL45" s="2">
        <f t="shared" si="47"/>
        <v>3.5984200000000008E-2</v>
      </c>
      <c r="FM45" s="2">
        <f t="shared" si="48"/>
        <v>0.43743271825843583</v>
      </c>
      <c r="FN45" s="2">
        <f t="shared" si="49"/>
        <v>0.21226484228557294</v>
      </c>
      <c r="FO45" s="2">
        <v>0.46228639999999999</v>
      </c>
      <c r="FP45" s="2">
        <v>0.38735449999999999</v>
      </c>
      <c r="FQ45" s="2">
        <v>8.4131800000000007E-2</v>
      </c>
      <c r="FR45" s="2">
        <v>0.12036819999999999</v>
      </c>
      <c r="FS45" s="2">
        <v>0.2569864</v>
      </c>
      <c r="FT45" s="2">
        <v>8.4340899999999996E-2</v>
      </c>
      <c r="FU45" s="2">
        <v>0.36147360000000001</v>
      </c>
      <c r="FV45" s="2">
        <v>0.58604179999999995</v>
      </c>
      <c r="FW45" s="2">
        <v>0.69142230000000005</v>
      </c>
      <c r="FX45" s="2">
        <f t="shared" si="50"/>
        <v>0.69141350971676685</v>
      </c>
      <c r="FY45" s="2">
        <f t="shared" si="51"/>
        <v>3.6027299999999998E-2</v>
      </c>
      <c r="FZ45" s="2">
        <f t="shared" si="52"/>
        <v>0.39741036894375803</v>
      </c>
      <c r="GA45" s="2">
        <f t="shared" si="53"/>
        <v>0.17088627173947901</v>
      </c>
      <c r="GB45" s="2">
        <v>0.46684579999999998</v>
      </c>
      <c r="GC45" s="2">
        <v>0.4004375</v>
      </c>
      <c r="GD45" s="2">
        <v>8.7741700000000006E-2</v>
      </c>
      <c r="GE45" s="2">
        <v>0.1130125</v>
      </c>
      <c r="GF45" s="2">
        <v>0.2592583</v>
      </c>
      <c r="GG45" s="2">
        <v>9.0379200000000007E-2</v>
      </c>
      <c r="GH45" s="2">
        <v>0.39240269999999999</v>
      </c>
      <c r="GI45" s="2">
        <v>0.60904689999999995</v>
      </c>
      <c r="GJ45" s="2">
        <v>0.68250880000000003</v>
      </c>
      <c r="GK45" s="2">
        <f t="shared" si="54"/>
        <v>0.6756096729328368</v>
      </c>
      <c r="GL45" s="2">
        <f t="shared" si="55"/>
        <v>2.2633299999999995E-2</v>
      </c>
      <c r="GM45" s="2">
        <f t="shared" si="56"/>
        <v>0.42541565938132125</v>
      </c>
      <c r="GN45" s="2">
        <f t="shared" si="57"/>
        <v>0.18260719750817414</v>
      </c>
      <c r="GO45" s="2">
        <v>0.50522940000000005</v>
      </c>
      <c r="GP45" s="2">
        <v>0.44600000000000001</v>
      </c>
      <c r="GQ45" s="2">
        <v>7.4223499999999998E-2</v>
      </c>
      <c r="GR45" s="2">
        <v>0.1207</v>
      </c>
      <c r="GS45" s="2">
        <v>0.2573706</v>
      </c>
      <c r="GT45" s="2">
        <v>8.4941199999999994E-2</v>
      </c>
      <c r="GU45" s="2">
        <v>0.36120740000000001</v>
      </c>
      <c r="GV45" s="2">
        <v>0.61291989999999996</v>
      </c>
      <c r="GW45" s="2">
        <v>0.74293030000000004</v>
      </c>
      <c r="GX45" s="2">
        <f t="shared" si="58"/>
        <v>0.71214696225125429</v>
      </c>
      <c r="GY45" s="2">
        <f t="shared" si="59"/>
        <v>3.5758800000000007E-2</v>
      </c>
      <c r="GZ45" s="2">
        <f t="shared" si="60"/>
        <v>0.45743883003656138</v>
      </c>
      <c r="HA45" s="2">
        <f t="shared" si="61"/>
        <v>0.2351263193566471</v>
      </c>
      <c r="HB45" s="2">
        <v>0.53976880000000005</v>
      </c>
      <c r="HC45" s="2">
        <v>0.45825630000000001</v>
      </c>
      <c r="HD45" s="2">
        <v>7.0868799999999996E-2</v>
      </c>
      <c r="HE45" s="2">
        <v>0.1099188</v>
      </c>
      <c r="HF45" s="2">
        <v>0.26998129999999998</v>
      </c>
      <c r="HG45" s="2">
        <v>8.2337499999999994E-2</v>
      </c>
      <c r="HH45" s="2">
        <v>0.42092600000000002</v>
      </c>
      <c r="HI45" s="2">
        <v>0.66086540000000005</v>
      </c>
      <c r="HJ45" s="2">
        <v>0.76734709999999995</v>
      </c>
      <c r="HK45" s="2">
        <f t="shared" si="62"/>
        <v>0.73529443440775322</v>
      </c>
      <c r="HL45" s="2">
        <f t="shared" si="63"/>
        <v>2.7581300000000003E-2</v>
      </c>
      <c r="HM45" s="2">
        <f t="shared" si="64"/>
        <v>0.48915786372477699</v>
      </c>
      <c r="HN45" s="2">
        <f t="shared" si="65"/>
        <v>0.22993311717537393</v>
      </c>
      <c r="HO45" s="2">
        <v>0.57598000000000005</v>
      </c>
      <c r="HP45" s="2">
        <v>0.48364000000000001</v>
      </c>
      <c r="HQ45" s="2">
        <v>5.3225000000000001E-2</v>
      </c>
      <c r="HR45" s="2">
        <v>9.2619999999999994E-2</v>
      </c>
      <c r="HS45" s="2">
        <v>0.25351000000000001</v>
      </c>
      <c r="HT45" s="2">
        <v>6.4990000000000006E-2</v>
      </c>
      <c r="HU45" s="2">
        <v>0.46441539999999998</v>
      </c>
      <c r="HV45" s="2">
        <v>0.72132160000000001</v>
      </c>
      <c r="HW45" s="2">
        <v>0.82983629999999997</v>
      </c>
      <c r="HX45" s="2">
        <f t="shared" si="66"/>
        <v>0.79721359814031867</v>
      </c>
      <c r="HY45" s="2">
        <f t="shared" si="67"/>
        <v>2.7629999999999988E-2</v>
      </c>
      <c r="HZ45" s="2">
        <f t="shared" si="68"/>
        <v>0.5449705461505584</v>
      </c>
      <c r="IA45" s="2">
        <f t="shared" si="69"/>
        <v>0.2790243705290385</v>
      </c>
      <c r="IB45" s="2">
        <v>0.50656500000000004</v>
      </c>
      <c r="IC45" s="2">
        <v>0.43074499999999999</v>
      </c>
      <c r="ID45" s="2">
        <v>4.4635000000000001E-2</v>
      </c>
      <c r="IE45" s="2">
        <v>8.1754999999999994E-2</v>
      </c>
      <c r="IF45" s="2">
        <v>0.20979999999999999</v>
      </c>
      <c r="IG45" s="2">
        <v>5.679E-2</v>
      </c>
      <c r="IH45" s="2">
        <v>0.43840859999999998</v>
      </c>
      <c r="II45" s="2">
        <v>0.7208099</v>
      </c>
      <c r="IJ45" s="2">
        <v>0.83741600000000005</v>
      </c>
      <c r="IK45" s="2">
        <f t="shared" si="70"/>
        <v>0.79838645259206009</v>
      </c>
      <c r="IL45" s="2">
        <f t="shared" si="71"/>
        <v>2.4964999999999994E-2</v>
      </c>
      <c r="IM45" s="2">
        <f t="shared" si="72"/>
        <v>0.51702222222222227</v>
      </c>
      <c r="IN45" s="2">
        <f t="shared" si="73"/>
        <v>0.29057818849760425</v>
      </c>
      <c r="IO45" s="2">
        <v>1.4409071</v>
      </c>
      <c r="IP45" s="2">
        <v>1.2734106999999999</v>
      </c>
      <c r="IQ45" s="2">
        <v>0.12466430000000001</v>
      </c>
      <c r="IR45" s="2">
        <v>0.23521790000000001</v>
      </c>
      <c r="IS45" s="2">
        <v>0.67171789999999998</v>
      </c>
      <c r="IT45" s="2">
        <v>0.21007139999999999</v>
      </c>
      <c r="IU45" s="2">
        <v>0.46116600000000002</v>
      </c>
      <c r="IV45" s="2">
        <v>0.69497819999999999</v>
      </c>
    </row>
    <row r="46" spans="1:256" x14ac:dyDescent="0.2">
      <c r="A46" s="2">
        <v>45</v>
      </c>
      <c r="B46" s="2">
        <v>12</v>
      </c>
      <c r="C46" s="2" t="s">
        <v>257</v>
      </c>
      <c r="D46" s="2">
        <v>3</v>
      </c>
      <c r="E46" s="2">
        <v>2</v>
      </c>
      <c r="F46" s="2">
        <v>-9999</v>
      </c>
      <c r="G46" s="2">
        <v>-9999</v>
      </c>
      <c r="H46" s="2">
        <v>408192.5</v>
      </c>
      <c r="I46" s="2">
        <v>3660336.34</v>
      </c>
      <c r="J46" s="2">
        <f t="shared" si="83"/>
        <v>148.17600000000002</v>
      </c>
      <c r="K46" s="2">
        <f t="shared" si="5"/>
        <v>74.088000000000008</v>
      </c>
      <c r="L46" s="2">
        <f t="shared" si="76"/>
        <v>74.088000000000008</v>
      </c>
      <c r="M46" s="2">
        <v>43.839999999999996</v>
      </c>
      <c r="N46" s="2">
        <v>20</v>
      </c>
      <c r="O46" s="2">
        <v>36.160000000000004</v>
      </c>
      <c r="P46" s="2">
        <v>69.12</v>
      </c>
      <c r="Q46" s="2">
        <v>13.439999999999998</v>
      </c>
      <c r="R46" s="2">
        <v>17.440000000000001</v>
      </c>
      <c r="S46" s="2">
        <v>71.84</v>
      </c>
      <c r="T46" s="2">
        <v>16.72</v>
      </c>
      <c r="U46" s="2">
        <v>11.44</v>
      </c>
      <c r="V46" s="2">
        <v>8.4</v>
      </c>
      <c r="W46" s="2">
        <v>0.62</v>
      </c>
      <c r="X46" s="2">
        <v>408</v>
      </c>
      <c r="Y46" s="2">
        <v>0.56000000000000005</v>
      </c>
      <c r="Z46" s="2">
        <v>5045</v>
      </c>
      <c r="AA46" s="2">
        <v>343</v>
      </c>
      <c r="AB46" s="2">
        <v>359</v>
      </c>
      <c r="AC46" s="2">
        <v>30.7</v>
      </c>
      <c r="AD46" s="2">
        <v>0</v>
      </c>
      <c r="AE46" s="2">
        <v>3</v>
      </c>
      <c r="AF46" s="2">
        <v>82</v>
      </c>
      <c r="AG46" s="2">
        <v>9</v>
      </c>
      <c r="AH46" s="2">
        <v>5</v>
      </c>
      <c r="AI46" s="2">
        <v>38</v>
      </c>
      <c r="AJ46" s="2">
        <v>5.0495888752772909E-2</v>
      </c>
      <c r="AK46" s="2">
        <v>0.6039258368374002</v>
      </c>
      <c r="AL46" s="2">
        <v>8.3727265000000006</v>
      </c>
      <c r="AM46" s="2">
        <v>2.1707912</v>
      </c>
      <c r="AN46" s="2">
        <v>0.2700223565</v>
      </c>
      <c r="AO46" s="2">
        <v>0.96860840000000004</v>
      </c>
      <c r="AP46" s="2">
        <v>0.32980573999999996</v>
      </c>
      <c r="AQ46" s="2">
        <v>0.43791954</v>
      </c>
      <c r="AR46" s="2">
        <v>2.5800695999999999</v>
      </c>
      <c r="AS46" s="2">
        <f t="shared" si="79"/>
        <v>22.167124826000002</v>
      </c>
      <c r="AT46" s="2">
        <f t="shared" si="80"/>
        <v>26.041558426000002</v>
      </c>
      <c r="AU46" s="2">
        <f t="shared" si="7"/>
        <v>27.360781386000003</v>
      </c>
      <c r="AV46" s="2">
        <f t="shared" si="8"/>
        <v>1.3192229599999998</v>
      </c>
      <c r="AW46" s="2">
        <f t="shared" si="9"/>
        <v>1.75167816</v>
      </c>
      <c r="AX46" s="2">
        <f t="shared" si="10"/>
        <v>10.320278399999999</v>
      </c>
      <c r="AY46" s="2">
        <v>15</v>
      </c>
      <c r="AZ46" s="2">
        <v>137.5</v>
      </c>
      <c r="BA46" s="2">
        <v>104.8</v>
      </c>
      <c r="BB46" s="2">
        <f t="shared" si="11"/>
        <v>1348.0392156862745</v>
      </c>
      <c r="BC46" s="2">
        <f t="shared" si="12"/>
        <v>1027.4509803921569</v>
      </c>
      <c r="BD46" s="2">
        <f t="shared" si="13"/>
        <v>2375.4901960784314</v>
      </c>
      <c r="BE46" s="2">
        <v>3.5340872614715191</v>
      </c>
      <c r="BF46" s="2">
        <f t="shared" si="77"/>
        <v>47.640882201209202</v>
      </c>
      <c r="BG46" s="2">
        <v>1.1921340256359303</v>
      </c>
      <c r="BH46" s="2">
        <f t="shared" si="14"/>
        <v>12.248592733984852</v>
      </c>
      <c r="BI46" s="2">
        <f t="shared" si="78"/>
        <v>59.889474935194052</v>
      </c>
      <c r="BJ46" s="2">
        <v>15</v>
      </c>
      <c r="BK46" s="2">
        <v>194.3</v>
      </c>
      <c r="BL46" s="2">
        <v>219.2</v>
      </c>
      <c r="BM46" s="2">
        <v>77</v>
      </c>
      <c r="BN46" s="2">
        <v>116</v>
      </c>
      <c r="BO46" s="2">
        <v>230.6</v>
      </c>
      <c r="BP46" s="2">
        <v>130.1</v>
      </c>
      <c r="BQ46" s="2">
        <f t="shared" si="15"/>
        <v>100.5</v>
      </c>
      <c r="BR46" s="2">
        <f t="shared" si="74"/>
        <v>985.29411764705878</v>
      </c>
      <c r="BS46" s="2">
        <f t="shared" si="16"/>
        <v>1904.9019607843138</v>
      </c>
      <c r="BT46" s="2">
        <f t="shared" si="17"/>
        <v>2149.0196078431372</v>
      </c>
      <c r="BU46" s="2">
        <f t="shared" si="18"/>
        <v>1137.2549019607843</v>
      </c>
      <c r="BV46" s="2">
        <f t="shared" si="19"/>
        <v>2260.7843137254904</v>
      </c>
      <c r="BW46" s="2">
        <f t="shared" si="20"/>
        <v>7451.9607843137255</v>
      </c>
      <c r="BX46" s="2">
        <f t="shared" si="21"/>
        <v>1275.4901960784314</v>
      </c>
      <c r="BY46" s="2">
        <v>2.9614493788476719</v>
      </c>
      <c r="BZ46" s="2">
        <f t="shared" si="22"/>
        <v>56.412707285304187</v>
      </c>
      <c r="CA46" s="2">
        <v>0.77803624271118887</v>
      </c>
      <c r="CB46" s="2">
        <f t="shared" si="23"/>
        <v>16.72015141198947</v>
      </c>
      <c r="CC46" s="2">
        <v>1.5566152745227122</v>
      </c>
      <c r="CD46" s="2">
        <f t="shared" si="24"/>
        <v>17.702683514179864</v>
      </c>
      <c r="CE46" s="2">
        <v>3.5074902677039694</v>
      </c>
      <c r="CF46" s="2">
        <f t="shared" si="25"/>
        <v>44.737694492969254</v>
      </c>
      <c r="CG46" s="2">
        <f t="shared" si="26"/>
        <v>135.57323670444276</v>
      </c>
      <c r="CH46" s="2">
        <f t="shared" si="27"/>
        <v>121.04753277182388</v>
      </c>
      <c r="CI46" s="2">
        <f t="shared" si="28"/>
        <v>7451.9607843137255</v>
      </c>
      <c r="CJ46" s="2">
        <v>5.94</v>
      </c>
      <c r="CK46" s="2">
        <f t="shared" si="29"/>
        <v>5940</v>
      </c>
      <c r="CL46" s="2">
        <f t="shared" si="30"/>
        <v>4285.1578284919351</v>
      </c>
      <c r="CM46" s="2">
        <v>2.09</v>
      </c>
      <c r="CN46" s="2">
        <v>35.185185185185183</v>
      </c>
      <c r="CO46" s="2">
        <f t="shared" si="81"/>
        <v>1507.7407174323475</v>
      </c>
      <c r="CP46" s="2">
        <v>3.0300000000000002</v>
      </c>
      <c r="CQ46" s="2">
        <v>51.010101010101003</v>
      </c>
      <c r="CR46" s="2">
        <f t="shared" si="82"/>
        <v>2185.8633367559869</v>
      </c>
      <c r="CS46" s="2">
        <v>-9999</v>
      </c>
      <c r="CT46" s="2">
        <f t="shared" si="31"/>
        <v>-218564.47504223112</v>
      </c>
      <c r="CU46" s="2">
        <v>73</v>
      </c>
      <c r="CV46" s="2">
        <v>86</v>
      </c>
      <c r="CW46" s="2">
        <v>75</v>
      </c>
      <c r="CX46" s="2">
        <v>91</v>
      </c>
      <c r="CY46" s="2">
        <v>77</v>
      </c>
      <c r="CZ46" s="2">
        <v>88</v>
      </c>
      <c r="DA46" s="2">
        <v>34.590000000000003</v>
      </c>
      <c r="DB46" s="2">
        <v>34.58</v>
      </c>
      <c r="DC46" s="2">
        <v>36.369999999999997</v>
      </c>
      <c r="DD46" s="2">
        <v>0.40860000000000002</v>
      </c>
      <c r="DE46" s="2">
        <v>0.64322939999999995</v>
      </c>
      <c r="DF46" s="2">
        <v>0.57089999999999996</v>
      </c>
      <c r="DG46" s="2">
        <v>0.3626529</v>
      </c>
      <c r="DH46" s="2">
        <v>0.41295290000000001</v>
      </c>
      <c r="DI46" s="2">
        <v>0.52096469999999995</v>
      </c>
      <c r="DJ46" s="2">
        <v>0.1153344</v>
      </c>
      <c r="DK46" s="2">
        <v>0.2180445</v>
      </c>
      <c r="DL46" s="2">
        <v>0.27910030000000002</v>
      </c>
      <c r="DM46" s="2">
        <f t="shared" si="32"/>
        <v>0.27948050787236156</v>
      </c>
      <c r="DN46" s="2">
        <f t="shared" si="33"/>
        <v>0.22196290884429154</v>
      </c>
      <c r="DO46" s="2">
        <v>0.56979860000000004</v>
      </c>
      <c r="DP46" s="2">
        <v>0.50313580000000002</v>
      </c>
      <c r="DQ46" s="2">
        <v>0.25365710000000002</v>
      </c>
      <c r="DR46" s="2">
        <v>0.35327809999999998</v>
      </c>
      <c r="DS46" s="2">
        <v>0.36969999999999997</v>
      </c>
      <c r="DT46" s="2">
        <v>0.17992859999999999</v>
      </c>
      <c r="DU46" s="2">
        <v>2.13805E-2</v>
      </c>
      <c r="DV46" s="2">
        <v>0.23453350000000001</v>
      </c>
      <c r="DW46" s="2">
        <v>0.38415199999999999</v>
      </c>
      <c r="DX46" s="2">
        <f t="shared" si="34"/>
        <v>0.5200158137519888</v>
      </c>
      <c r="DY46" s="2">
        <f t="shared" si="35"/>
        <v>0.17334949999999999</v>
      </c>
      <c r="DZ46" s="2">
        <f t="shared" si="36"/>
        <v>0.1657212079587212</v>
      </c>
      <c r="EA46" s="2">
        <f t="shared" si="37"/>
        <v>0.14579580456745087</v>
      </c>
      <c r="EB46" s="2">
        <v>0.69963640000000005</v>
      </c>
      <c r="EC46" s="2">
        <v>0.60751359999999999</v>
      </c>
      <c r="ED46" s="2">
        <v>0.24650910000000001</v>
      </c>
      <c r="EE46" s="2">
        <v>0.27139089999999999</v>
      </c>
      <c r="EF46" s="2">
        <v>0.51040450000000004</v>
      </c>
      <c r="EG46" s="2">
        <v>0.2192636</v>
      </c>
      <c r="EH46" s="2">
        <v>0.30447439999999998</v>
      </c>
      <c r="EI46" s="2">
        <v>0.43962279999999998</v>
      </c>
      <c r="EJ46" s="2">
        <v>0.47253139999999999</v>
      </c>
      <c r="EK46" s="2">
        <f t="shared" si="38"/>
        <v>0.52276939819349222</v>
      </c>
      <c r="EL46" s="2">
        <f t="shared" si="39"/>
        <v>5.2127299999999988E-2</v>
      </c>
      <c r="EM46" s="2">
        <f t="shared" si="40"/>
        <v>0.36564102155007833</v>
      </c>
      <c r="EN46" s="2">
        <f t="shared" si="41"/>
        <v>9.003153497077504E-2</v>
      </c>
      <c r="EO46" s="2">
        <v>0.65758329999999998</v>
      </c>
      <c r="EP46" s="2">
        <v>0.58308329999999997</v>
      </c>
      <c r="EQ46" s="2">
        <v>0.1186875</v>
      </c>
      <c r="ER46" s="2">
        <v>0.17422499999999999</v>
      </c>
      <c r="ES46" s="2">
        <v>0.3531917</v>
      </c>
      <c r="ET46" s="2">
        <v>0.12002500000000001</v>
      </c>
      <c r="EU46" s="2">
        <v>0.33578190000000002</v>
      </c>
      <c r="EV46" s="2">
        <v>0.57843180000000005</v>
      </c>
      <c r="EW46" s="2">
        <v>0.69162840000000003</v>
      </c>
      <c r="EX46" s="2">
        <f t="shared" si="42"/>
        <v>0.6912970193347987</v>
      </c>
      <c r="EY46" s="2">
        <f t="shared" si="43"/>
        <v>5.4199999999999984E-2</v>
      </c>
      <c r="EZ46" s="2">
        <f t="shared" si="44"/>
        <v>0.48777809706656672</v>
      </c>
      <c r="FA46" s="2">
        <f t="shared" si="45"/>
        <v>0.24009148665819563</v>
      </c>
      <c r="FB46" s="2">
        <v>0.48144550000000003</v>
      </c>
      <c r="FC46" s="2">
        <v>0.42316819999999999</v>
      </c>
      <c r="FD46" s="2">
        <v>0.10380449999999999</v>
      </c>
      <c r="FE46" s="2">
        <v>0.13846820000000001</v>
      </c>
      <c r="FF46" s="2">
        <v>0.27254089999999997</v>
      </c>
      <c r="FG46" s="2">
        <v>0.1019273</v>
      </c>
      <c r="FH46" s="2">
        <v>0.32509880000000002</v>
      </c>
      <c r="FI46" s="2">
        <v>0.55173030000000001</v>
      </c>
      <c r="FJ46" s="2">
        <v>0.64380159999999997</v>
      </c>
      <c r="FK46" s="2">
        <f t="shared" si="46"/>
        <v>0.65055861363436895</v>
      </c>
      <c r="FL46" s="2">
        <f t="shared" si="47"/>
        <v>3.6540900000000015E-2</v>
      </c>
      <c r="FM46" s="2">
        <f t="shared" si="48"/>
        <v>0.40225636573877827</v>
      </c>
      <c r="FN46" s="2">
        <f t="shared" si="49"/>
        <v>0.18895979799769028</v>
      </c>
      <c r="FO46" s="2">
        <v>0.44422729999999999</v>
      </c>
      <c r="FP46" s="2">
        <v>0.37899549999999999</v>
      </c>
      <c r="FQ46" s="2">
        <v>8.5813600000000004E-2</v>
      </c>
      <c r="FR46" s="2">
        <v>0.12030449999999999</v>
      </c>
      <c r="FS46" s="2">
        <v>0.25415910000000003</v>
      </c>
      <c r="FT46" s="2">
        <v>8.4318199999999996E-2</v>
      </c>
      <c r="FU46" s="2">
        <v>0.35673959999999999</v>
      </c>
      <c r="FV46" s="2">
        <v>0.57257860000000005</v>
      </c>
      <c r="FW46" s="2">
        <v>0.67478090000000002</v>
      </c>
      <c r="FX46" s="2">
        <f t="shared" si="50"/>
        <v>0.68094251109885517</v>
      </c>
      <c r="FY46" s="2">
        <f t="shared" si="51"/>
        <v>3.5986299999999999E-2</v>
      </c>
      <c r="FZ46" s="2">
        <f t="shared" si="52"/>
        <v>0.38830831582107478</v>
      </c>
      <c r="GA46" s="2">
        <f t="shared" si="53"/>
        <v>0.16525070806754869</v>
      </c>
      <c r="GB46" s="2">
        <v>0.45234550000000001</v>
      </c>
      <c r="GC46" s="2">
        <v>0.39307730000000002</v>
      </c>
      <c r="GD46" s="2">
        <v>9.0177300000000002E-2</v>
      </c>
      <c r="GE46" s="2">
        <v>0.1121727</v>
      </c>
      <c r="GF46" s="2">
        <v>0.2573182</v>
      </c>
      <c r="GG46" s="2">
        <v>8.7381799999999996E-2</v>
      </c>
      <c r="GH46" s="2">
        <v>0.3913141</v>
      </c>
      <c r="GI46" s="2">
        <v>0.6014872</v>
      </c>
      <c r="GJ46" s="2">
        <v>0.6663616</v>
      </c>
      <c r="GK46" s="2">
        <f t="shared" si="54"/>
        <v>0.67620018479702615</v>
      </c>
      <c r="GL46" s="2">
        <f t="shared" si="55"/>
        <v>2.4790900000000005E-2</v>
      </c>
      <c r="GM46" s="2">
        <f t="shared" si="56"/>
        <v>0.41915632927132562</v>
      </c>
      <c r="GN46" s="2">
        <f t="shared" si="57"/>
        <v>0.1770162087734175</v>
      </c>
      <c r="GO46" s="2">
        <v>0.49059999999999998</v>
      </c>
      <c r="GP46" s="2">
        <v>0.44077499999999997</v>
      </c>
      <c r="GQ46" s="2">
        <v>7.5962500000000002E-2</v>
      </c>
      <c r="GR46" s="2">
        <v>0.11675000000000001</v>
      </c>
      <c r="GS46" s="2">
        <v>0.2574688</v>
      </c>
      <c r="GT46" s="2">
        <v>8.5168800000000003E-2</v>
      </c>
      <c r="GU46" s="2">
        <v>0.37428519999999998</v>
      </c>
      <c r="GV46" s="2">
        <v>0.6130544</v>
      </c>
      <c r="GW46" s="2">
        <v>0.72955210000000004</v>
      </c>
      <c r="GX46" s="2">
        <f t="shared" si="58"/>
        <v>0.7041562516065476</v>
      </c>
      <c r="GY46" s="2">
        <f t="shared" si="59"/>
        <v>3.1581200000000004E-2</v>
      </c>
      <c r="GZ46" s="2">
        <f t="shared" si="60"/>
        <v>0.45959906385191829</v>
      </c>
      <c r="HA46" s="2">
        <f t="shared" si="61"/>
        <v>0.2294685772628241</v>
      </c>
      <c r="HB46" s="2">
        <v>0.54919410000000002</v>
      </c>
      <c r="HC46" s="2">
        <v>0.47571760000000002</v>
      </c>
      <c r="HD46" s="2">
        <v>7.3347099999999998E-2</v>
      </c>
      <c r="HE46" s="2">
        <v>0.1105529</v>
      </c>
      <c r="HF46" s="2">
        <v>0.2803059</v>
      </c>
      <c r="HG46" s="2">
        <v>8.5717600000000005E-2</v>
      </c>
      <c r="HH46" s="2">
        <v>0.43193880000000001</v>
      </c>
      <c r="HI46" s="2">
        <v>0.66128010000000004</v>
      </c>
      <c r="HJ46" s="2">
        <v>0.76049809999999995</v>
      </c>
      <c r="HK46" s="2">
        <f t="shared" si="62"/>
        <v>0.72998576022461081</v>
      </c>
      <c r="HL46" s="2">
        <f t="shared" si="63"/>
        <v>2.4835299999999991E-2</v>
      </c>
      <c r="HM46" s="2">
        <f t="shared" si="64"/>
        <v>0.50424553552729279</v>
      </c>
      <c r="HN46" s="2">
        <f t="shared" si="65"/>
        <v>0.23336947915385345</v>
      </c>
      <c r="HO46" s="2">
        <v>0.56451819999999997</v>
      </c>
      <c r="HP46" s="2">
        <v>0.48550450000000001</v>
      </c>
      <c r="HQ46" s="2">
        <v>5.19091E-2</v>
      </c>
      <c r="HR46" s="2">
        <v>9.0445499999999998E-2</v>
      </c>
      <c r="HS46" s="2">
        <v>0.26007269999999999</v>
      </c>
      <c r="HT46" s="2">
        <v>6.2736399999999998E-2</v>
      </c>
      <c r="HU46" s="2">
        <v>0.4830392</v>
      </c>
      <c r="HV46" s="2">
        <v>0.72299910000000001</v>
      </c>
      <c r="HW46" s="2">
        <v>0.83083450000000003</v>
      </c>
      <c r="HX46" s="2">
        <f t="shared" si="66"/>
        <v>0.79996511783253554</v>
      </c>
      <c r="HY46" s="2">
        <f t="shared" si="67"/>
        <v>2.77091E-2</v>
      </c>
      <c r="HZ46" s="2">
        <f t="shared" si="68"/>
        <v>0.55075839955388262</v>
      </c>
      <c r="IA46" s="2">
        <f t="shared" si="69"/>
        <v>0.27147871685512548</v>
      </c>
      <c r="IB46" s="2">
        <v>0.54947780000000002</v>
      </c>
      <c r="IC46" s="2">
        <v>0.46805560000000002</v>
      </c>
      <c r="ID46" s="2">
        <v>4.3366700000000001E-2</v>
      </c>
      <c r="IE46" s="2">
        <v>8.5916699999999999E-2</v>
      </c>
      <c r="IF46" s="2">
        <v>0.2334389</v>
      </c>
      <c r="IG46" s="2">
        <v>5.7655600000000001E-2</v>
      </c>
      <c r="IH46" s="2">
        <v>0.46132790000000001</v>
      </c>
      <c r="II46" s="2">
        <v>0.72883209999999998</v>
      </c>
      <c r="IJ46" s="2">
        <v>0.85317080000000001</v>
      </c>
      <c r="IK46" s="2">
        <f t="shared" si="70"/>
        <v>0.81007271219142274</v>
      </c>
      <c r="IL46" s="2">
        <f t="shared" si="71"/>
        <v>2.8261099999999997E-2</v>
      </c>
      <c r="IM46" s="2">
        <f t="shared" si="72"/>
        <v>0.54385523224851362</v>
      </c>
      <c r="IN46" s="2">
        <f t="shared" si="73"/>
        <v>0.29290608488012226</v>
      </c>
      <c r="IO46" s="2">
        <v>0.84769170000000005</v>
      </c>
      <c r="IP46" s="2">
        <v>0.74626250000000005</v>
      </c>
      <c r="IQ46" s="2">
        <v>8.0712500000000006E-2</v>
      </c>
      <c r="IR46" s="2">
        <v>0.1371</v>
      </c>
      <c r="IS46" s="2">
        <v>0.36315829999999999</v>
      </c>
      <c r="IT46" s="2">
        <v>0.1040417</v>
      </c>
      <c r="IU46" s="2">
        <v>0.43833149999999999</v>
      </c>
      <c r="IV46" s="2">
        <v>0.69828080000000003</v>
      </c>
    </row>
    <row r="47" spans="1:256" x14ac:dyDescent="0.2">
      <c r="A47" s="2">
        <v>46</v>
      </c>
      <c r="B47" s="2">
        <v>12</v>
      </c>
      <c r="C47" s="2" t="s">
        <v>257</v>
      </c>
      <c r="D47" s="2">
        <v>3</v>
      </c>
      <c r="E47" s="2">
        <v>2</v>
      </c>
      <c r="F47" s="2">
        <v>-9999</v>
      </c>
      <c r="G47" s="2">
        <v>-9999</v>
      </c>
      <c r="H47" s="2">
        <v>408151.5</v>
      </c>
      <c r="I47" s="2">
        <v>3660336.34</v>
      </c>
      <c r="J47" s="2">
        <f t="shared" si="83"/>
        <v>148.17600000000002</v>
      </c>
      <c r="K47" s="2">
        <f t="shared" si="5"/>
        <v>74.088000000000008</v>
      </c>
      <c r="L47" s="2">
        <f t="shared" si="76"/>
        <v>74.088000000000008</v>
      </c>
      <c r="M47" s="2">
        <v>47.839999999999996</v>
      </c>
      <c r="N47" s="2">
        <v>16</v>
      </c>
      <c r="O47" s="2">
        <v>36.160000000000004</v>
      </c>
      <c r="P47" s="2">
        <v>65.84</v>
      </c>
      <c r="Q47" s="2">
        <v>12.719999999999999</v>
      </c>
      <c r="R47" s="2">
        <v>21.44</v>
      </c>
      <c r="S47" s="2">
        <v>55.84</v>
      </c>
      <c r="T47" s="2">
        <v>14.719999999999999</v>
      </c>
      <c r="U47" s="2">
        <v>29.439999999999998</v>
      </c>
      <c r="V47" s="2">
        <v>-9999</v>
      </c>
      <c r="W47" s="2">
        <v>-9999</v>
      </c>
      <c r="X47" s="2">
        <v>-9999</v>
      </c>
      <c r="Y47" s="2">
        <v>-9999</v>
      </c>
      <c r="Z47" s="2">
        <v>-9999</v>
      </c>
      <c r="AA47" s="2">
        <v>-9999</v>
      </c>
      <c r="AB47" s="2">
        <v>-9999</v>
      </c>
      <c r="AC47" s="2">
        <v>-9999</v>
      </c>
      <c r="AD47" s="2">
        <v>-9999</v>
      </c>
      <c r="AE47" s="2">
        <v>-9999</v>
      </c>
      <c r="AF47" s="2">
        <v>-9999</v>
      </c>
      <c r="AG47" s="2">
        <v>-9999</v>
      </c>
      <c r="AH47" s="2">
        <v>-9999</v>
      </c>
      <c r="AI47" s="2">
        <v>-9999</v>
      </c>
      <c r="AJ47" s="2">
        <v>5.4543262104657833E-2</v>
      </c>
      <c r="AK47" s="2">
        <v>0.67452739899778191</v>
      </c>
      <c r="AL47" s="2">
        <v>4.8259460000000001</v>
      </c>
      <c r="AM47" s="2">
        <v>1.3210476500000001</v>
      </c>
      <c r="AN47" s="2">
        <v>0.58431620000000006</v>
      </c>
      <c r="AO47" s="2">
        <v>0.56737504999999999</v>
      </c>
      <c r="AP47" s="2">
        <v>0.39129924000000005</v>
      </c>
      <c r="AQ47" s="2">
        <v>0.32368622000000002</v>
      </c>
      <c r="AR47" s="2">
        <v>0.25644035599999998</v>
      </c>
      <c r="AS47" s="2">
        <f t="shared" si="79"/>
        <v>14.631252100000001</v>
      </c>
      <c r="AT47" s="2">
        <f t="shared" si="80"/>
        <v>16.900752300000001</v>
      </c>
      <c r="AU47" s="2">
        <f t="shared" si="7"/>
        <v>18.465949260000002</v>
      </c>
      <c r="AV47" s="2">
        <f t="shared" si="8"/>
        <v>1.5651969600000002</v>
      </c>
      <c r="AW47" s="2">
        <f t="shared" si="9"/>
        <v>1.2947448800000001</v>
      </c>
      <c r="AX47" s="2">
        <f t="shared" si="10"/>
        <v>1.0257614239999999</v>
      </c>
      <c r="AY47" s="2">
        <v>17</v>
      </c>
      <c r="AZ47" s="2">
        <v>182.9</v>
      </c>
      <c r="BA47" s="2">
        <v>158.1</v>
      </c>
      <c r="BB47" s="2">
        <f t="shared" si="11"/>
        <v>1793.1372549019609</v>
      </c>
      <c r="BC47" s="2">
        <f t="shared" si="12"/>
        <v>1550</v>
      </c>
      <c r="BD47" s="2">
        <f t="shared" si="13"/>
        <v>3343.1372549019607</v>
      </c>
      <c r="BE47" s="2">
        <v>3.6093800126382316</v>
      </c>
      <c r="BF47" s="2">
        <f t="shared" si="77"/>
        <v>64.721137677601234</v>
      </c>
      <c r="BG47" s="2">
        <v>1.3851249452627388</v>
      </c>
      <c r="BH47" s="2">
        <f t="shared" si="14"/>
        <v>21.469436651572451</v>
      </c>
      <c r="BI47" s="2">
        <f t="shared" si="78"/>
        <v>86.190574329173685</v>
      </c>
      <c r="BJ47" s="2">
        <v>14</v>
      </c>
      <c r="BK47" s="2">
        <v>246.79999999999998</v>
      </c>
      <c r="BL47" s="2">
        <v>298.3</v>
      </c>
      <c r="BM47" s="2">
        <v>102</v>
      </c>
      <c r="BN47" s="2">
        <v>159.30000000000001</v>
      </c>
      <c r="BO47" s="2">
        <v>286.39999999999998</v>
      </c>
      <c r="BP47" s="2">
        <v>174.2</v>
      </c>
      <c r="BQ47" s="2">
        <f t="shared" si="15"/>
        <v>112.19999999999999</v>
      </c>
      <c r="BR47" s="2">
        <f t="shared" si="74"/>
        <v>1100</v>
      </c>
      <c r="BS47" s="2">
        <f t="shared" si="16"/>
        <v>2419.6078431372548</v>
      </c>
      <c r="BT47" s="2">
        <f t="shared" si="17"/>
        <v>2924.5098039215686</v>
      </c>
      <c r="BU47" s="2">
        <f t="shared" si="18"/>
        <v>1561.7647058823529</v>
      </c>
      <c r="BV47" s="2">
        <f t="shared" si="19"/>
        <v>2807.8431372549021</v>
      </c>
      <c r="BW47" s="2">
        <f t="shared" si="20"/>
        <v>9713.7254901960787</v>
      </c>
      <c r="BX47" s="2">
        <f t="shared" si="21"/>
        <v>1707.8431372549019</v>
      </c>
      <c r="BY47" s="2">
        <v>2.6771270026471199</v>
      </c>
      <c r="BZ47" s="2">
        <f t="shared" si="22"/>
        <v>64.775974926795016</v>
      </c>
      <c r="CA47" s="2">
        <v>0.73823786570504857</v>
      </c>
      <c r="CB47" s="2">
        <f t="shared" si="23"/>
        <v>21.589838758805488</v>
      </c>
      <c r="CC47" s="2">
        <v>1.5292152779616148</v>
      </c>
      <c r="CD47" s="2">
        <f t="shared" si="24"/>
        <v>23.882744488165219</v>
      </c>
      <c r="CE47" s="2">
        <v>3.1651378698602795</v>
      </c>
      <c r="CF47" s="2">
        <f t="shared" si="25"/>
        <v>54.05558989506477</v>
      </c>
      <c r="CG47" s="2">
        <f t="shared" si="26"/>
        <v>164.3041480688305</v>
      </c>
      <c r="CH47" s="2">
        <f t="shared" si="27"/>
        <v>146.70013220431292</v>
      </c>
      <c r="CI47" s="2">
        <f t="shared" si="28"/>
        <v>9713.7254901960787</v>
      </c>
      <c r="CJ47" s="2">
        <v>6.46</v>
      </c>
      <c r="CK47" s="2">
        <f t="shared" si="29"/>
        <v>6460</v>
      </c>
      <c r="CL47" s="2">
        <f t="shared" si="30"/>
        <v>4660.2894902454373</v>
      </c>
      <c r="CM47" s="2">
        <v>2.2699999999999996</v>
      </c>
      <c r="CN47" s="2">
        <v>35.139318885448908</v>
      </c>
      <c r="CO47" s="2">
        <f t="shared" si="81"/>
        <v>1637.5939849624056</v>
      </c>
      <c r="CP47" s="2">
        <v>3.39</v>
      </c>
      <c r="CQ47" s="2">
        <v>52.476780185758514</v>
      </c>
      <c r="CR47" s="2">
        <f t="shared" si="82"/>
        <v>2445.5698718161038</v>
      </c>
      <c r="CS47" s="2">
        <v>-9999</v>
      </c>
      <c r="CT47" s="2">
        <f t="shared" si="31"/>
        <v>-244532.53148289223</v>
      </c>
      <c r="CU47" s="2">
        <v>89</v>
      </c>
      <c r="CV47" s="2">
        <v>100</v>
      </c>
      <c r="CW47" s="2">
        <v>95</v>
      </c>
      <c r="CX47" s="2">
        <v>107</v>
      </c>
      <c r="CY47" s="2">
        <v>92</v>
      </c>
      <c r="CZ47" s="2">
        <v>108</v>
      </c>
      <c r="DA47" s="2">
        <v>31.59</v>
      </c>
      <c r="DB47" s="2">
        <v>31.01</v>
      </c>
      <c r="DC47" s="2">
        <v>32.869999999999997</v>
      </c>
      <c r="DD47" s="2">
        <v>0.40970000000000001</v>
      </c>
      <c r="DE47" s="2">
        <v>0.65516669999999999</v>
      </c>
      <c r="DF47" s="2">
        <v>0.58211670000000004</v>
      </c>
      <c r="DG47" s="2">
        <v>0.39689999999999998</v>
      </c>
      <c r="DH47" s="2">
        <v>0.41340559999999998</v>
      </c>
      <c r="DI47" s="2">
        <v>0.56269999999999998</v>
      </c>
      <c r="DJ47" s="2">
        <v>0.15213679999999999</v>
      </c>
      <c r="DK47" s="2">
        <v>0.2262699</v>
      </c>
      <c r="DL47" s="2">
        <v>0.24600939999999999</v>
      </c>
      <c r="DM47" s="2">
        <f t="shared" si="32"/>
        <v>0.24960270715169655</v>
      </c>
      <c r="DN47" s="2">
        <f t="shared" si="33"/>
        <v>0.23119218030306926</v>
      </c>
      <c r="DO47" s="2">
        <v>0.56782520000000003</v>
      </c>
      <c r="DP47" s="2">
        <v>0.50141619999999998</v>
      </c>
      <c r="DQ47" s="2">
        <v>0.24409520000000001</v>
      </c>
      <c r="DR47" s="2">
        <v>0.35290300000000002</v>
      </c>
      <c r="DS47" s="2">
        <v>0.36872860000000002</v>
      </c>
      <c r="DT47" s="2">
        <v>0.1756238</v>
      </c>
      <c r="DU47" s="2">
        <v>2.10966E-2</v>
      </c>
      <c r="DV47" s="2">
        <v>0.23338919999999999</v>
      </c>
      <c r="DW47" s="2">
        <v>0.39880270000000001</v>
      </c>
      <c r="DX47" s="2">
        <f t="shared" si="34"/>
        <v>0.52754311324650383</v>
      </c>
      <c r="DY47" s="2">
        <f t="shared" si="35"/>
        <v>0.17727920000000003</v>
      </c>
      <c r="DZ47" s="2">
        <f t="shared" si="36"/>
        <v>0.16448840125725156</v>
      </c>
      <c r="EA47" s="2">
        <f t="shared" si="37"/>
        <v>0.14526304081145289</v>
      </c>
      <c r="EB47" s="2">
        <v>0.94273180000000001</v>
      </c>
      <c r="EC47" s="2">
        <v>0.82593179999999999</v>
      </c>
      <c r="ED47" s="2">
        <v>0.22602729999999999</v>
      </c>
      <c r="EE47" s="2">
        <v>0.3064364</v>
      </c>
      <c r="EF47" s="2">
        <v>0.55780909999999995</v>
      </c>
      <c r="EG47" s="2">
        <v>0.22003639999999999</v>
      </c>
      <c r="EH47" s="2">
        <v>0.2863271</v>
      </c>
      <c r="EI47" s="2">
        <v>0.50712009999999996</v>
      </c>
      <c r="EJ47" s="2">
        <v>0.61050389999999999</v>
      </c>
      <c r="EK47" s="2">
        <f t="shared" si="38"/>
        <v>0.62153006936378208</v>
      </c>
      <c r="EL47" s="2">
        <f t="shared" si="39"/>
        <v>8.6400000000000005E-2</v>
      </c>
      <c r="EM47" s="2">
        <f t="shared" si="40"/>
        <v>0.477369689019916</v>
      </c>
      <c r="EN47" s="2">
        <f t="shared" si="41"/>
        <v>0.21350284956917384</v>
      </c>
      <c r="EO47" s="2">
        <v>0.7069609</v>
      </c>
      <c r="EP47" s="2">
        <v>0.62378699999999998</v>
      </c>
      <c r="EQ47" s="2">
        <v>0.1149217</v>
      </c>
      <c r="ER47" s="2">
        <v>0.16986090000000001</v>
      </c>
      <c r="ES47" s="2">
        <v>0.38684350000000001</v>
      </c>
      <c r="ET47" s="2">
        <v>0.12608259999999999</v>
      </c>
      <c r="EU47" s="2">
        <v>0.38649230000000001</v>
      </c>
      <c r="EV47" s="2">
        <v>0.60905260000000006</v>
      </c>
      <c r="EW47" s="2">
        <v>0.71698050000000002</v>
      </c>
      <c r="EX47" s="2">
        <f t="shared" si="42"/>
        <v>0.69729647971564501</v>
      </c>
      <c r="EY47" s="2">
        <f t="shared" si="43"/>
        <v>4.377830000000002E-2</v>
      </c>
      <c r="EZ47" s="2">
        <f t="shared" si="44"/>
        <v>0.52633266749012619</v>
      </c>
      <c r="FA47" s="2">
        <f t="shared" si="45"/>
        <v>0.23527609829140878</v>
      </c>
      <c r="FB47" s="2">
        <v>0.59710870000000005</v>
      </c>
      <c r="FC47" s="2">
        <v>0.53118699999999996</v>
      </c>
      <c r="FD47" s="2">
        <v>9.5526100000000003E-2</v>
      </c>
      <c r="FE47" s="2">
        <v>0.15010000000000001</v>
      </c>
      <c r="FF47" s="2">
        <v>0.32777830000000002</v>
      </c>
      <c r="FG47" s="2">
        <v>0.1147478</v>
      </c>
      <c r="FH47" s="2">
        <v>0.37109330000000001</v>
      </c>
      <c r="FI47" s="2">
        <v>0.59732399999999997</v>
      </c>
      <c r="FJ47" s="2">
        <v>0.72299939999999996</v>
      </c>
      <c r="FK47" s="2">
        <f t="shared" si="46"/>
        <v>0.6776097429748833</v>
      </c>
      <c r="FL47" s="2">
        <f t="shared" si="47"/>
        <v>3.5352200000000014E-2</v>
      </c>
      <c r="FM47" s="2">
        <f t="shared" si="48"/>
        <v>0.48390484276894602</v>
      </c>
      <c r="FN47" s="2">
        <f t="shared" si="49"/>
        <v>0.22451864664977092</v>
      </c>
      <c r="FO47" s="2">
        <v>0.54306359999999998</v>
      </c>
      <c r="FP47" s="2">
        <v>0.47306359999999997</v>
      </c>
      <c r="FQ47" s="2">
        <v>7.8286400000000006E-2</v>
      </c>
      <c r="FR47" s="2">
        <v>0.12720909999999999</v>
      </c>
      <c r="FS47" s="2">
        <v>0.30229089999999997</v>
      </c>
      <c r="FT47" s="2">
        <v>9.39136E-2</v>
      </c>
      <c r="FU47" s="2">
        <v>0.40742060000000002</v>
      </c>
      <c r="FV47" s="2">
        <v>0.61973840000000002</v>
      </c>
      <c r="FW47" s="2">
        <v>0.74705100000000002</v>
      </c>
      <c r="FX47" s="2">
        <f t="shared" si="50"/>
        <v>0.70512727928095387</v>
      </c>
      <c r="FY47" s="2">
        <f t="shared" si="51"/>
        <v>3.3295499999999992E-2</v>
      </c>
      <c r="FZ47" s="2">
        <f t="shared" si="52"/>
        <v>0.47150288287621778</v>
      </c>
      <c r="GA47" s="2">
        <f t="shared" si="53"/>
        <v>0.20085321375350934</v>
      </c>
      <c r="GB47" s="2">
        <v>0.58254550000000005</v>
      </c>
      <c r="GC47" s="2">
        <v>0.51748640000000001</v>
      </c>
      <c r="GD47" s="2">
        <v>8.1709100000000007E-2</v>
      </c>
      <c r="GE47" s="2">
        <v>0.1176591</v>
      </c>
      <c r="GF47" s="2">
        <v>0.31701360000000001</v>
      </c>
      <c r="GG47" s="2">
        <v>9.9904499999999993E-2</v>
      </c>
      <c r="GH47" s="2">
        <v>0.457924</v>
      </c>
      <c r="GI47" s="2">
        <v>0.66361230000000004</v>
      </c>
      <c r="GJ47" s="2">
        <v>0.75342589999999998</v>
      </c>
      <c r="GK47" s="2">
        <f t="shared" si="54"/>
        <v>0.707218111216939</v>
      </c>
      <c r="GL47" s="2">
        <f t="shared" si="55"/>
        <v>1.7754600000000009E-2</v>
      </c>
      <c r="GM47" s="2">
        <f t="shared" si="56"/>
        <v>0.52833839362442958</v>
      </c>
      <c r="GN47" s="2">
        <f t="shared" si="57"/>
        <v>0.22533473210940427</v>
      </c>
      <c r="GO47" s="2">
        <v>0.68861329999999998</v>
      </c>
      <c r="GP47" s="2">
        <v>0.61703330000000001</v>
      </c>
      <c r="GQ47" s="2">
        <v>6.7333299999999999E-2</v>
      </c>
      <c r="GR47" s="2">
        <v>0.12842000000000001</v>
      </c>
      <c r="GS47" s="2">
        <v>0.33030670000000001</v>
      </c>
      <c r="GT47" s="2">
        <v>9.8926700000000006E-2</v>
      </c>
      <c r="GU47" s="2">
        <v>0.43964490000000001</v>
      </c>
      <c r="GV47" s="2">
        <v>0.68545069999999997</v>
      </c>
      <c r="GW47" s="2">
        <v>0.82151249999999998</v>
      </c>
      <c r="GX47" s="2">
        <f t="shared" si="58"/>
        <v>0.74877034817279109</v>
      </c>
      <c r="GY47" s="2">
        <f t="shared" si="59"/>
        <v>2.94933E-2</v>
      </c>
      <c r="GZ47" s="2">
        <f t="shared" si="60"/>
        <v>0.58847646073923454</v>
      </c>
      <c r="HA47" s="2">
        <f t="shared" si="61"/>
        <v>0.29715885693755439</v>
      </c>
      <c r="HB47" s="2">
        <v>0.77302780000000004</v>
      </c>
      <c r="HC47" s="2">
        <v>0.68266110000000002</v>
      </c>
      <c r="HD47" s="2">
        <v>6.6049999999999998E-2</v>
      </c>
      <c r="HE47" s="2">
        <v>0.1202389</v>
      </c>
      <c r="HF47" s="2">
        <v>0.37773329999999999</v>
      </c>
      <c r="HG47" s="2">
        <v>0.10015</v>
      </c>
      <c r="HH47" s="2">
        <v>0.51678020000000002</v>
      </c>
      <c r="HI47" s="2">
        <v>0.73046739999999999</v>
      </c>
      <c r="HJ47" s="2">
        <v>0.84183600000000003</v>
      </c>
      <c r="HK47" s="2">
        <f t="shared" si="62"/>
        <v>0.77060800217321157</v>
      </c>
      <c r="HL47" s="2">
        <f t="shared" si="63"/>
        <v>2.0088899999999993E-2</v>
      </c>
      <c r="HM47" s="2">
        <f t="shared" si="64"/>
        <v>0.64750425972829828</v>
      </c>
      <c r="HN47" s="2">
        <f t="shared" si="65"/>
        <v>0.29312569950263856</v>
      </c>
      <c r="HO47" s="2">
        <v>0.84864499999999998</v>
      </c>
      <c r="HP47" s="2">
        <v>0.73385</v>
      </c>
      <c r="HQ47" s="2">
        <v>4.8024999999999998E-2</v>
      </c>
      <c r="HR47" s="2">
        <v>0.1095</v>
      </c>
      <c r="HS47" s="2">
        <v>0.35206999999999999</v>
      </c>
      <c r="HT47" s="2">
        <v>8.1924999999999998E-2</v>
      </c>
      <c r="HU47" s="2">
        <v>0.52518390000000004</v>
      </c>
      <c r="HV47" s="2">
        <v>0.77135419999999999</v>
      </c>
      <c r="HW47" s="2">
        <v>0.89259820000000001</v>
      </c>
      <c r="HX47" s="2">
        <f t="shared" si="66"/>
        <v>0.82392512116229832</v>
      </c>
      <c r="HY47" s="2">
        <f t="shared" si="67"/>
        <v>2.7575000000000002E-2</v>
      </c>
      <c r="HZ47" s="2">
        <f t="shared" si="68"/>
        <v>0.69715636282428251</v>
      </c>
      <c r="IA47" s="2">
        <f t="shared" si="69"/>
        <v>0.36109639830508478</v>
      </c>
      <c r="IB47" s="2">
        <v>0.74495560000000005</v>
      </c>
      <c r="IC47" s="2">
        <v>0.64343329999999999</v>
      </c>
      <c r="ID47" s="2">
        <v>3.8788900000000001E-2</v>
      </c>
      <c r="IE47" s="2">
        <v>9.68556E-2</v>
      </c>
      <c r="IF47" s="2">
        <v>0.30485000000000001</v>
      </c>
      <c r="IG47" s="2">
        <v>7.1883299999999997E-2</v>
      </c>
      <c r="IH47" s="2">
        <v>0.51747739999999998</v>
      </c>
      <c r="II47" s="2">
        <v>0.76968449999999999</v>
      </c>
      <c r="IJ47" s="2">
        <v>0.90068459999999995</v>
      </c>
      <c r="IK47" s="2">
        <f t="shared" si="70"/>
        <v>0.82399638410952269</v>
      </c>
      <c r="IL47" s="2">
        <f t="shared" si="71"/>
        <v>2.4972300000000003E-2</v>
      </c>
      <c r="IM47" s="2">
        <f t="shared" si="72"/>
        <v>0.66102869258928298</v>
      </c>
      <c r="IN47" s="2">
        <f t="shared" si="73"/>
        <v>0.35067375975404813</v>
      </c>
      <c r="IO47" s="2">
        <v>1.5867</v>
      </c>
      <c r="IP47" s="2">
        <v>1.3583333</v>
      </c>
      <c r="IQ47" s="2">
        <v>0.14667620000000001</v>
      </c>
      <c r="IR47" s="2">
        <v>0.21401429999999999</v>
      </c>
      <c r="IS47" s="2">
        <v>0.76621899999999998</v>
      </c>
      <c r="IT47" s="2">
        <v>0.21609519999999999</v>
      </c>
      <c r="IU47" s="2">
        <v>0.55198630000000004</v>
      </c>
      <c r="IV47" s="2">
        <v>0.75482439999999995</v>
      </c>
    </row>
    <row r="48" spans="1:256" x14ac:dyDescent="0.2">
      <c r="A48" s="2">
        <v>47</v>
      </c>
      <c r="B48" s="2">
        <v>12</v>
      </c>
      <c r="C48" s="2" t="s">
        <v>257</v>
      </c>
      <c r="D48" s="2">
        <v>3</v>
      </c>
      <c r="E48" s="2">
        <v>2</v>
      </c>
      <c r="F48" s="2">
        <v>-9999</v>
      </c>
      <c r="G48" s="2">
        <v>-9999</v>
      </c>
      <c r="H48" s="2">
        <v>408110.5</v>
      </c>
      <c r="I48" s="2">
        <v>3660336.34</v>
      </c>
      <c r="J48" s="2">
        <f t="shared" si="83"/>
        <v>148.17600000000002</v>
      </c>
      <c r="K48" s="2">
        <f t="shared" si="5"/>
        <v>74.088000000000008</v>
      </c>
      <c r="L48" s="2">
        <f t="shared" si="76"/>
        <v>74.088000000000008</v>
      </c>
      <c r="M48" s="2">
        <v>51.839999999999996</v>
      </c>
      <c r="N48" s="2">
        <v>14</v>
      </c>
      <c r="O48" s="2">
        <v>34.160000000000004</v>
      </c>
      <c r="P48" s="2">
        <v>53.12</v>
      </c>
      <c r="Q48" s="2">
        <v>15.439999999999998</v>
      </c>
      <c r="R48" s="2">
        <v>31.44</v>
      </c>
      <c r="S48" s="2">
        <v>73.84</v>
      </c>
      <c r="T48" s="2">
        <v>12.719999999999999</v>
      </c>
      <c r="U48" s="2">
        <v>13.44</v>
      </c>
      <c r="V48" s="2">
        <v>8.5</v>
      </c>
      <c r="W48" s="2">
        <v>0.56000000000000005</v>
      </c>
      <c r="X48" s="2">
        <v>410</v>
      </c>
      <c r="Y48" s="2">
        <v>0.53</v>
      </c>
      <c r="Z48" s="2">
        <v>5136</v>
      </c>
      <c r="AA48" s="2">
        <v>342</v>
      </c>
      <c r="AB48" s="2">
        <v>356</v>
      </c>
      <c r="AC48" s="2">
        <v>31.1</v>
      </c>
      <c r="AD48" s="2">
        <v>0</v>
      </c>
      <c r="AE48" s="2">
        <v>3</v>
      </c>
      <c r="AF48" s="2">
        <v>83</v>
      </c>
      <c r="AG48" s="2">
        <v>9</v>
      </c>
      <c r="AH48" s="2">
        <v>5</v>
      </c>
      <c r="AI48" s="2">
        <v>32</v>
      </c>
      <c r="AJ48" s="2">
        <v>5.4902184554775489E-2</v>
      </c>
      <c r="AK48" s="2">
        <v>0.65671002306513804</v>
      </c>
      <c r="AL48" s="2">
        <v>5.7598759999999993</v>
      </c>
      <c r="AM48" s="2">
        <v>2.8043520500000003</v>
      </c>
      <c r="AN48" s="2">
        <v>0.443415485</v>
      </c>
      <c r="AO48" s="2">
        <v>0.59037905000000002</v>
      </c>
      <c r="AP48" s="2">
        <v>0.47505199999999997</v>
      </c>
      <c r="AQ48" s="2">
        <v>0.55180934000000004</v>
      </c>
      <c r="AR48" s="2">
        <v>0.64247999999999994</v>
      </c>
      <c r="AS48" s="2">
        <f t="shared" si="79"/>
        <v>18.902118040000001</v>
      </c>
      <c r="AT48" s="2">
        <f t="shared" si="80"/>
        <v>21.263634240000002</v>
      </c>
      <c r="AU48" s="2">
        <f t="shared" si="7"/>
        <v>23.163842240000001</v>
      </c>
      <c r="AV48" s="2">
        <f t="shared" si="8"/>
        <v>1.9002079999999999</v>
      </c>
      <c r="AW48" s="2">
        <f t="shared" si="9"/>
        <v>2.2072373600000001</v>
      </c>
      <c r="AX48" s="2">
        <f t="shared" si="10"/>
        <v>2.5699199999999998</v>
      </c>
      <c r="AY48" s="2">
        <v>13</v>
      </c>
      <c r="AZ48" s="2">
        <v>157</v>
      </c>
      <c r="BA48" s="2">
        <v>118.6</v>
      </c>
      <c r="BB48" s="2">
        <f t="shared" si="11"/>
        <v>1539.2156862745098</v>
      </c>
      <c r="BC48" s="2">
        <f t="shared" si="12"/>
        <v>1162.7450980392157</v>
      </c>
      <c r="BD48" s="2">
        <f t="shared" si="13"/>
        <v>2701.9607843137255</v>
      </c>
      <c r="BE48" s="2">
        <v>3.5881899224530169</v>
      </c>
      <c r="BF48" s="2">
        <f t="shared" si="77"/>
        <v>55.229982139718004</v>
      </c>
      <c r="BG48" s="2">
        <v>1.3364700701128935</v>
      </c>
      <c r="BH48" s="2">
        <f t="shared" si="14"/>
        <v>15.539740226998937</v>
      </c>
      <c r="BI48" s="2">
        <f t="shared" si="78"/>
        <v>70.769722366716934</v>
      </c>
      <c r="BJ48" s="2">
        <v>14</v>
      </c>
      <c r="BK48" s="2">
        <v>257.5</v>
      </c>
      <c r="BL48" s="2">
        <v>314</v>
      </c>
      <c r="BM48" s="2">
        <v>76</v>
      </c>
      <c r="BN48" s="2">
        <v>133.19999999999999</v>
      </c>
      <c r="BO48" s="2">
        <v>241.7</v>
      </c>
      <c r="BP48" s="2">
        <v>147.5</v>
      </c>
      <c r="BQ48" s="2">
        <f t="shared" si="15"/>
        <v>94.199999999999989</v>
      </c>
      <c r="BR48" s="2">
        <f t="shared" si="74"/>
        <v>923.52941176470574</v>
      </c>
      <c r="BS48" s="2">
        <f t="shared" si="16"/>
        <v>2524.5098039215686</v>
      </c>
      <c r="BT48" s="2">
        <f t="shared" si="17"/>
        <v>3078.4313725490197</v>
      </c>
      <c r="BU48" s="2">
        <f t="shared" si="18"/>
        <v>1305.8823529411766</v>
      </c>
      <c r="BV48" s="2">
        <f t="shared" si="19"/>
        <v>2369.6078431372548</v>
      </c>
      <c r="BW48" s="2">
        <f t="shared" si="20"/>
        <v>9278.4313725490192</v>
      </c>
      <c r="BX48" s="2">
        <f t="shared" si="21"/>
        <v>1446.0784313725489</v>
      </c>
      <c r="BY48" s="2">
        <v>3.3524598384893531</v>
      </c>
      <c r="BZ48" s="2">
        <f t="shared" si="22"/>
        <v>84.633177295196901</v>
      </c>
      <c r="CA48" s="2">
        <v>0.88548528996884746</v>
      </c>
      <c r="CB48" s="2">
        <f t="shared" si="23"/>
        <v>27.259056965707657</v>
      </c>
      <c r="CC48" s="2">
        <v>2.0060343493024035</v>
      </c>
      <c r="CD48" s="2">
        <f t="shared" si="24"/>
        <v>26.196448561478448</v>
      </c>
      <c r="CE48" s="2">
        <v>3.6088623586220625</v>
      </c>
      <c r="CF48" s="2">
        <f t="shared" si="25"/>
        <v>52.186980185956294</v>
      </c>
      <c r="CG48" s="2">
        <f t="shared" si="26"/>
        <v>190.27566300833931</v>
      </c>
      <c r="CH48" s="2">
        <f t="shared" si="27"/>
        <v>169.88898482887436</v>
      </c>
      <c r="CI48" s="2">
        <f t="shared" si="28"/>
        <v>9278.4313725490192</v>
      </c>
      <c r="CJ48" s="2">
        <v>6.57</v>
      </c>
      <c r="CK48" s="2">
        <f t="shared" si="29"/>
        <v>6570</v>
      </c>
      <c r="CL48" s="2">
        <f t="shared" si="30"/>
        <v>4739.6442648471393</v>
      </c>
      <c r="CM48" s="2">
        <v>2.3200000000000003</v>
      </c>
      <c r="CN48" s="2">
        <v>35.312024353120243</v>
      </c>
      <c r="CO48" s="2">
        <f t="shared" si="81"/>
        <v>1673.6643370540887</v>
      </c>
      <c r="CP48" s="2">
        <v>3.45</v>
      </c>
      <c r="CQ48" s="2">
        <v>52.511415525114153</v>
      </c>
      <c r="CR48" s="2">
        <f t="shared" si="82"/>
        <v>2488.8542943261232</v>
      </c>
      <c r="CS48" s="2">
        <v>-9999</v>
      </c>
      <c r="CT48" s="2">
        <f t="shared" si="31"/>
        <v>-248860.54088966906</v>
      </c>
      <c r="CU48" s="2">
        <v>86</v>
      </c>
      <c r="CV48" s="2">
        <v>100</v>
      </c>
      <c r="CW48" s="2">
        <v>89</v>
      </c>
      <c r="CX48" s="2">
        <v>101</v>
      </c>
      <c r="CY48" s="2">
        <v>93</v>
      </c>
      <c r="CZ48" s="2">
        <v>104</v>
      </c>
      <c r="DA48" s="2">
        <v>33.76</v>
      </c>
      <c r="DB48" s="2">
        <v>33.79</v>
      </c>
      <c r="DC48" s="2">
        <v>35.75</v>
      </c>
      <c r="DD48" s="2">
        <v>0.41089999999999999</v>
      </c>
      <c r="DE48" s="2">
        <v>0.66543750000000002</v>
      </c>
      <c r="DF48" s="2">
        <v>0.58844379999999996</v>
      </c>
      <c r="DG48" s="2">
        <v>0.32550000000000001</v>
      </c>
      <c r="DH48" s="2">
        <v>0.4184813</v>
      </c>
      <c r="DI48" s="2">
        <v>0.46213749999999998</v>
      </c>
      <c r="DJ48" s="2">
        <v>7.6333999999999999E-2</v>
      </c>
      <c r="DK48" s="2">
        <v>0.22773260000000001</v>
      </c>
      <c r="DL48" s="2">
        <v>0.29533090000000001</v>
      </c>
      <c r="DM48" s="2">
        <f t="shared" si="32"/>
        <v>0.34200377279396355</v>
      </c>
      <c r="DN48" s="2">
        <f t="shared" si="33"/>
        <v>0.23387202677308963</v>
      </c>
      <c r="DO48" s="2">
        <v>0.57469029999999999</v>
      </c>
      <c r="DP48" s="2">
        <v>0.50806300000000004</v>
      </c>
      <c r="DQ48" s="2">
        <v>0.2461429</v>
      </c>
      <c r="DR48" s="2">
        <v>0.35644690000000001</v>
      </c>
      <c r="DS48" s="2">
        <v>0.37790479999999999</v>
      </c>
      <c r="DT48" s="2">
        <v>0.17658570000000001</v>
      </c>
      <c r="DU48" s="2">
        <v>2.84849E-2</v>
      </c>
      <c r="DV48" s="2">
        <v>0.2342833</v>
      </c>
      <c r="DW48" s="2">
        <v>0.4001979</v>
      </c>
      <c r="DX48" s="2">
        <f t="shared" si="34"/>
        <v>0.52990458899259385</v>
      </c>
      <c r="DY48" s="2">
        <f t="shared" si="35"/>
        <v>0.1798612</v>
      </c>
      <c r="DZ48" s="2">
        <f t="shared" si="36"/>
        <v>0.16667094170588284</v>
      </c>
      <c r="EA48" s="2">
        <f t="shared" si="37"/>
        <v>0.14086712548444494</v>
      </c>
      <c r="EB48" s="2">
        <v>0.61665420000000004</v>
      </c>
      <c r="EC48" s="2">
        <v>0.52591670000000001</v>
      </c>
      <c r="ED48" s="2">
        <v>0.21132919999999999</v>
      </c>
      <c r="EE48" s="2">
        <v>0.24577499999999999</v>
      </c>
      <c r="EF48" s="2">
        <v>0.4408958</v>
      </c>
      <c r="EG48" s="2">
        <v>0.1806083</v>
      </c>
      <c r="EH48" s="2">
        <v>0.28713810000000001</v>
      </c>
      <c r="EI48" s="2">
        <v>0.42163050000000002</v>
      </c>
      <c r="EJ48" s="2">
        <v>0.47432950000000002</v>
      </c>
      <c r="EK48" s="2">
        <f t="shared" si="38"/>
        <v>0.54692889732051875</v>
      </c>
      <c r="EL48" s="2">
        <f t="shared" si="39"/>
        <v>6.5166699999999994E-2</v>
      </c>
      <c r="EM48" s="2">
        <f t="shared" si="40"/>
        <v>0.33043586743547992</v>
      </c>
      <c r="EN48" s="2">
        <f t="shared" si="41"/>
        <v>8.694454812731689E-2</v>
      </c>
      <c r="EO48" s="2">
        <v>0.70962380000000003</v>
      </c>
      <c r="EP48" s="2">
        <v>0.6139</v>
      </c>
      <c r="EQ48" s="2">
        <v>-9999</v>
      </c>
      <c r="ER48" s="2">
        <v>0.177819</v>
      </c>
      <c r="ES48" s="2">
        <v>-9999</v>
      </c>
      <c r="ET48" s="2">
        <v>-9999</v>
      </c>
      <c r="EU48" s="2">
        <v>-9999</v>
      </c>
      <c r="EV48" s="2">
        <v>0.59809829999999997</v>
      </c>
      <c r="EW48" s="2">
        <v>-9999</v>
      </c>
      <c r="EX48" s="2">
        <f t="shared" si="42"/>
        <v>-1.0001419490279435</v>
      </c>
      <c r="EY48" s="2">
        <f t="shared" si="43"/>
        <v>9999.1778190000005</v>
      </c>
      <c r="EZ48" s="2">
        <f t="shared" si="44"/>
        <v>0.50639612795042876</v>
      </c>
      <c r="FA48" s="2">
        <f t="shared" si="45"/>
        <v>-1.5002592247975302</v>
      </c>
      <c r="FB48" s="2">
        <v>0.55445909999999998</v>
      </c>
      <c r="FC48" s="2">
        <v>0.4924364</v>
      </c>
      <c r="FD48" s="2">
        <v>9.62364E-2</v>
      </c>
      <c r="FE48" s="2">
        <v>0.1430864</v>
      </c>
      <c r="FF48" s="2">
        <v>0.30620449999999999</v>
      </c>
      <c r="FG48" s="2">
        <v>0.1082273</v>
      </c>
      <c r="FH48" s="2">
        <v>0.3621026</v>
      </c>
      <c r="FI48" s="2">
        <v>0.58825019999999995</v>
      </c>
      <c r="FJ48" s="2">
        <v>0.7029396</v>
      </c>
      <c r="FK48" s="2">
        <f t="shared" si="46"/>
        <v>0.67336797616489485</v>
      </c>
      <c r="FL48" s="2">
        <f t="shared" si="47"/>
        <v>3.4859100000000004E-2</v>
      </c>
      <c r="FM48" s="2">
        <f t="shared" si="48"/>
        <v>0.4614834682315494</v>
      </c>
      <c r="FN48" s="2">
        <f t="shared" si="49"/>
        <v>0.21510784852071113</v>
      </c>
      <c r="FO48" s="2">
        <v>0.48404799999999998</v>
      </c>
      <c r="FP48" s="2">
        <v>0.41533999999999999</v>
      </c>
      <c r="FQ48" s="2">
        <v>7.9855999999999996E-2</v>
      </c>
      <c r="FR48" s="2">
        <v>0.11877600000000001</v>
      </c>
      <c r="FS48" s="2">
        <v>0.27200000000000002</v>
      </c>
      <c r="FT48" s="2">
        <v>8.6935999999999999E-2</v>
      </c>
      <c r="FU48" s="2">
        <v>0.39102360000000003</v>
      </c>
      <c r="FV48" s="2">
        <v>0.60456049999999995</v>
      </c>
      <c r="FW48" s="2">
        <v>0.71550729999999996</v>
      </c>
      <c r="FX48" s="2">
        <f t="shared" si="50"/>
        <v>0.69548708895520717</v>
      </c>
      <c r="FY48" s="2">
        <f t="shared" si="51"/>
        <v>3.1840000000000007E-2</v>
      </c>
      <c r="FZ48" s="2">
        <f t="shared" si="52"/>
        <v>0.43017030971380382</v>
      </c>
      <c r="GA48" s="2">
        <f t="shared" si="53"/>
        <v>0.18108545151346703</v>
      </c>
      <c r="GB48" s="2">
        <v>0.52979549999999997</v>
      </c>
      <c r="GC48" s="2">
        <v>0.47385450000000001</v>
      </c>
      <c r="GD48" s="2">
        <v>8.1263600000000005E-2</v>
      </c>
      <c r="GE48" s="2">
        <v>0.11194999999999999</v>
      </c>
      <c r="GF48" s="2">
        <v>0.29079090000000002</v>
      </c>
      <c r="GG48" s="2">
        <v>9.2981800000000003E-2</v>
      </c>
      <c r="GH48" s="2">
        <v>0.44264399999999998</v>
      </c>
      <c r="GI48" s="2">
        <v>0.64935469999999995</v>
      </c>
      <c r="GJ48" s="2">
        <v>0.7320316</v>
      </c>
      <c r="GK48" s="2">
        <f t="shared" si="54"/>
        <v>0.70139630972419831</v>
      </c>
      <c r="GL48" s="2">
        <f t="shared" si="55"/>
        <v>1.8968199999999991E-2</v>
      </c>
      <c r="GM48" s="2">
        <f t="shared" si="56"/>
        <v>0.49995809558718901</v>
      </c>
      <c r="GN48" s="2">
        <f t="shared" si="57"/>
        <v>0.21713232816092159</v>
      </c>
      <c r="GO48" s="2">
        <v>0.57515289999999997</v>
      </c>
      <c r="GP48" s="2">
        <v>0.51655289999999998</v>
      </c>
      <c r="GQ48" s="2">
        <v>7.3088200000000006E-2</v>
      </c>
      <c r="GR48" s="2">
        <v>0.12320589999999999</v>
      </c>
      <c r="GS48" s="2">
        <v>0.29561759999999998</v>
      </c>
      <c r="GT48" s="2">
        <v>9.0247099999999997E-2</v>
      </c>
      <c r="GU48" s="2">
        <v>0.4097459</v>
      </c>
      <c r="GV48" s="2">
        <v>0.64651769999999997</v>
      </c>
      <c r="GW48" s="2">
        <v>0.77365740000000005</v>
      </c>
      <c r="GX48" s="2">
        <f t="shared" si="58"/>
        <v>0.72874331229335731</v>
      </c>
      <c r="GY48" s="2">
        <f t="shared" si="59"/>
        <v>3.2958799999999996E-2</v>
      </c>
      <c r="GZ48" s="2">
        <f t="shared" si="60"/>
        <v>0.51767137046890965</v>
      </c>
      <c r="HA48" s="2">
        <f t="shared" si="61"/>
        <v>0.25256089052451647</v>
      </c>
      <c r="HB48" s="2">
        <v>0.66210000000000002</v>
      </c>
      <c r="HC48" s="2">
        <v>0.58162780000000003</v>
      </c>
      <c r="HD48" s="2">
        <v>6.8088899999999994E-2</v>
      </c>
      <c r="HE48" s="2">
        <v>0.1122056</v>
      </c>
      <c r="HF48" s="2">
        <v>0.32356669999999998</v>
      </c>
      <c r="HG48" s="2">
        <v>9.06333E-2</v>
      </c>
      <c r="HH48" s="2">
        <v>0.48359629999999998</v>
      </c>
      <c r="HI48" s="2">
        <v>0.7089723</v>
      </c>
      <c r="HJ48" s="2">
        <v>0.81239490000000003</v>
      </c>
      <c r="HK48" s="2">
        <f t="shared" si="62"/>
        <v>0.75918881229248125</v>
      </c>
      <c r="HL48" s="2">
        <f t="shared" si="63"/>
        <v>2.1572300000000003E-2</v>
      </c>
      <c r="HM48" s="2">
        <f t="shared" si="64"/>
        <v>0.58980867849735152</v>
      </c>
      <c r="HN48" s="2">
        <f t="shared" si="65"/>
        <v>0.27547193644723211</v>
      </c>
      <c r="HO48" s="2">
        <v>0.72545999999999999</v>
      </c>
      <c r="HP48" s="2">
        <v>0.63614000000000004</v>
      </c>
      <c r="HQ48" s="2">
        <v>4.9744999999999998E-2</v>
      </c>
      <c r="HR48" s="2">
        <v>0.10223</v>
      </c>
      <c r="HS48" s="2">
        <v>0.32727000000000001</v>
      </c>
      <c r="HT48" s="2">
        <v>7.8335000000000002E-2</v>
      </c>
      <c r="HU48" s="2">
        <v>0.52336459999999996</v>
      </c>
      <c r="HV48" s="2">
        <v>0.75200659999999997</v>
      </c>
      <c r="HW48" s="2">
        <v>0.87053999999999998</v>
      </c>
      <c r="HX48" s="2">
        <f t="shared" si="66"/>
        <v>0.80508711798406296</v>
      </c>
      <c r="HY48" s="2">
        <f t="shared" si="67"/>
        <v>2.3895E-2</v>
      </c>
      <c r="HZ48" s="2">
        <f t="shared" si="68"/>
        <v>0.64670898035320612</v>
      </c>
      <c r="IA48" s="2">
        <f t="shared" si="69"/>
        <v>0.31659275254371644</v>
      </c>
      <c r="IB48" s="2">
        <v>0.72304740000000001</v>
      </c>
      <c r="IC48" s="2">
        <v>0.63205259999999996</v>
      </c>
      <c r="ID48" s="2">
        <v>3.89947E-2</v>
      </c>
      <c r="IE48" s="2">
        <v>9.4036800000000004E-2</v>
      </c>
      <c r="IF48" s="2">
        <v>0.2983053</v>
      </c>
      <c r="IG48" s="2">
        <v>7.1105299999999996E-2</v>
      </c>
      <c r="IH48" s="2">
        <v>0.51984989999999998</v>
      </c>
      <c r="II48" s="2">
        <v>0.76956740000000001</v>
      </c>
      <c r="IJ48" s="2">
        <v>0.89730920000000003</v>
      </c>
      <c r="IK48" s="2">
        <f t="shared" si="70"/>
        <v>0.82092788956078588</v>
      </c>
      <c r="IL48" s="2">
        <f t="shared" si="71"/>
        <v>2.2931500000000007E-2</v>
      </c>
      <c r="IM48" s="2">
        <f t="shared" si="72"/>
        <v>0.65820950739807382</v>
      </c>
      <c r="IN48" s="2">
        <f t="shared" si="73"/>
        <v>0.34999698327250817</v>
      </c>
      <c r="IO48" s="2">
        <v>1.2777087</v>
      </c>
      <c r="IP48" s="2">
        <v>1.1267391</v>
      </c>
      <c r="IQ48" s="2">
        <v>0.11409569999999999</v>
      </c>
      <c r="IR48" s="2">
        <v>0.16870869999999999</v>
      </c>
      <c r="IS48" s="2">
        <v>0.53351300000000001</v>
      </c>
      <c r="IT48" s="2">
        <v>0.14756089999999999</v>
      </c>
      <c r="IU48" s="2">
        <v>0.50172700000000003</v>
      </c>
      <c r="IV48" s="2">
        <v>0.75234469999999998</v>
      </c>
    </row>
    <row r="49" spans="1:256" x14ac:dyDescent="0.2">
      <c r="A49" s="2">
        <v>48</v>
      </c>
      <c r="B49" s="2">
        <v>12</v>
      </c>
      <c r="C49" s="2" t="s">
        <v>257</v>
      </c>
      <c r="D49" s="2">
        <v>3</v>
      </c>
      <c r="E49" s="2">
        <v>2</v>
      </c>
      <c r="F49" s="2">
        <v>-9999</v>
      </c>
      <c r="G49" s="2">
        <v>-9999</v>
      </c>
      <c r="H49" s="2">
        <v>408069.5</v>
      </c>
      <c r="I49" s="2">
        <v>3660336.34</v>
      </c>
      <c r="J49" s="2">
        <f t="shared" si="83"/>
        <v>148.17600000000002</v>
      </c>
      <c r="K49" s="2">
        <f t="shared" si="5"/>
        <v>74.088000000000008</v>
      </c>
      <c r="L49" s="2">
        <f t="shared" si="76"/>
        <v>74.088000000000008</v>
      </c>
      <c r="M49" s="2">
        <v>47.839999999999996</v>
      </c>
      <c r="N49" s="2">
        <v>18</v>
      </c>
      <c r="O49" s="2">
        <v>34.160000000000004</v>
      </c>
      <c r="P49" s="2">
        <v>51.12</v>
      </c>
      <c r="Q49" s="2">
        <v>15.439999999999998</v>
      </c>
      <c r="R49" s="2">
        <v>33.44</v>
      </c>
      <c r="S49" s="2">
        <v>71.84</v>
      </c>
      <c r="T49" s="2">
        <v>6.7199999999999989</v>
      </c>
      <c r="U49" s="2">
        <v>21.44</v>
      </c>
      <c r="V49" s="2">
        <v>-9999</v>
      </c>
      <c r="W49" s="2">
        <v>-9999</v>
      </c>
      <c r="X49" s="2">
        <v>-9999</v>
      </c>
      <c r="Y49" s="2">
        <v>-9999</v>
      </c>
      <c r="Z49" s="2">
        <v>-9999</v>
      </c>
      <c r="AA49" s="2">
        <v>-9999</v>
      </c>
      <c r="AB49" s="2">
        <v>-9999</v>
      </c>
      <c r="AC49" s="2">
        <v>-9999</v>
      </c>
      <c r="AD49" s="2">
        <v>-9999</v>
      </c>
      <c r="AE49" s="2">
        <v>-9999</v>
      </c>
      <c r="AF49" s="2">
        <v>-9999</v>
      </c>
      <c r="AG49" s="2">
        <v>-9999</v>
      </c>
      <c r="AH49" s="2">
        <v>-9999</v>
      </c>
      <c r="AI49" s="2">
        <v>-9999</v>
      </c>
      <c r="AJ49" s="2">
        <v>5.6927141003891825E-2</v>
      </c>
      <c r="AK49" s="2">
        <v>0.74497026311412706</v>
      </c>
      <c r="AL49" s="2">
        <v>5.0792329999999994</v>
      </c>
      <c r="AM49" s="2">
        <v>2.3029823</v>
      </c>
      <c r="AN49" s="2">
        <v>1.00513955</v>
      </c>
      <c r="AO49" s="2">
        <v>0.14124879199999998</v>
      </c>
      <c r="AP49" s="2">
        <v>1.9160955999999998</v>
      </c>
      <c r="AQ49" s="2">
        <v>21.369389999999999</v>
      </c>
      <c r="AR49" s="2">
        <v>19.125907999999999</v>
      </c>
      <c r="AS49" s="2">
        <f t="shared" si="79"/>
        <v>18.784988800000001</v>
      </c>
      <c r="AT49" s="2">
        <f t="shared" si="80"/>
        <v>19.349983968</v>
      </c>
      <c r="AU49" s="2">
        <f t="shared" si="7"/>
        <v>27.014366367999997</v>
      </c>
      <c r="AV49" s="2">
        <f t="shared" si="8"/>
        <v>7.6643823999999992</v>
      </c>
      <c r="AW49" s="2">
        <f t="shared" si="9"/>
        <v>85.477559999999997</v>
      </c>
      <c r="AX49" s="2">
        <f t="shared" si="10"/>
        <v>76.503631999999996</v>
      </c>
      <c r="AY49" s="2">
        <v>16</v>
      </c>
      <c r="AZ49" s="2">
        <v>159.30000000000001</v>
      </c>
      <c r="BA49" s="2">
        <v>112.4</v>
      </c>
      <c r="BB49" s="2">
        <f t="shared" si="11"/>
        <v>1561.7647058823529</v>
      </c>
      <c r="BC49" s="2">
        <f t="shared" si="12"/>
        <v>1101.9607843137255</v>
      </c>
      <c r="BD49" s="2">
        <f t="shared" si="13"/>
        <v>2663.7254901960787</v>
      </c>
      <c r="BE49" s="2">
        <v>3.6316757256689796</v>
      </c>
      <c r="BF49" s="2">
        <f t="shared" si="77"/>
        <v>56.718229715594937</v>
      </c>
      <c r="BG49" s="2">
        <v>1.6142566020973486</v>
      </c>
      <c r="BH49" s="2">
        <f t="shared" si="14"/>
        <v>17.788474713308037</v>
      </c>
      <c r="BI49" s="2">
        <f t="shared" si="78"/>
        <v>74.506704428902978</v>
      </c>
      <c r="BJ49" s="2">
        <v>9</v>
      </c>
      <c r="BK49" s="2">
        <v>202.89999999999998</v>
      </c>
      <c r="BL49" s="2">
        <v>238</v>
      </c>
      <c r="BM49" s="2">
        <v>42</v>
      </c>
      <c r="BN49" s="2">
        <v>90.7</v>
      </c>
      <c r="BO49" s="2">
        <v>121.4</v>
      </c>
      <c r="BP49" s="2">
        <v>71.400000000000006</v>
      </c>
      <c r="BQ49" s="2">
        <f t="shared" si="15"/>
        <v>50</v>
      </c>
      <c r="BR49" s="2">
        <f t="shared" si="74"/>
        <v>490.19607843137254</v>
      </c>
      <c r="BS49" s="2">
        <f t="shared" si="16"/>
        <v>1989.2156862745096</v>
      </c>
      <c r="BT49" s="2">
        <f t="shared" si="17"/>
        <v>2333.3333333333335</v>
      </c>
      <c r="BU49" s="2">
        <f t="shared" si="18"/>
        <v>889.21568627450984</v>
      </c>
      <c r="BV49" s="2">
        <f t="shared" si="19"/>
        <v>1190.1960784313726</v>
      </c>
      <c r="BW49" s="2">
        <f t="shared" si="20"/>
        <v>6401.9607843137246</v>
      </c>
      <c r="BX49" s="2">
        <f t="shared" si="21"/>
        <v>700</v>
      </c>
      <c r="BY49" s="2">
        <v>3.3090454311819593</v>
      </c>
      <c r="BZ49" s="2">
        <f t="shared" si="22"/>
        <v>65.824050783021505</v>
      </c>
      <c r="CA49" s="2">
        <v>1.2169419713002245</v>
      </c>
      <c r="CB49" s="2">
        <f t="shared" si="23"/>
        <v>28.395312663671906</v>
      </c>
      <c r="CC49" s="2">
        <v>2.2020294899638042</v>
      </c>
      <c r="CD49" s="2">
        <f t="shared" si="24"/>
        <v>19.580791641148728</v>
      </c>
      <c r="CE49" s="2">
        <v>3.7104207825569868</v>
      </c>
      <c r="CF49" s="2">
        <f t="shared" si="25"/>
        <v>25.972945477898907</v>
      </c>
      <c r="CG49" s="2">
        <f t="shared" si="26"/>
        <v>139.77310056574106</v>
      </c>
      <c r="CH49" s="2">
        <f t="shared" si="27"/>
        <v>124.79741121941164</v>
      </c>
      <c r="CI49" s="2">
        <f t="shared" si="28"/>
        <v>6401.9607843137246</v>
      </c>
      <c r="CJ49" s="2">
        <v>6.0600000000000005</v>
      </c>
      <c r="CK49" s="2">
        <f t="shared" si="29"/>
        <v>6060.0000000000009</v>
      </c>
      <c r="CL49" s="2">
        <f t="shared" si="30"/>
        <v>4371.7266735119747</v>
      </c>
      <c r="CM49" s="2">
        <v>2.12</v>
      </c>
      <c r="CN49" s="2">
        <v>34.983498349834981</v>
      </c>
      <c r="CO49" s="2">
        <f t="shared" si="81"/>
        <v>1529.3829286873574</v>
      </c>
      <c r="CP49" s="2">
        <v>3.24</v>
      </c>
      <c r="CQ49" s="2">
        <v>53.465346534653463</v>
      </c>
      <c r="CR49" s="2">
        <f t="shared" si="82"/>
        <v>2337.3588155410557</v>
      </c>
      <c r="CS49" s="2">
        <v>-9999</v>
      </c>
      <c r="CT49" s="2">
        <f t="shared" si="31"/>
        <v>-233712.50796595015</v>
      </c>
      <c r="CU49" s="2">
        <v>75</v>
      </c>
      <c r="CV49" s="2">
        <v>89</v>
      </c>
      <c r="CW49" s="2">
        <v>80</v>
      </c>
      <c r="CX49" s="2">
        <v>88</v>
      </c>
      <c r="CY49" s="2">
        <v>80</v>
      </c>
      <c r="CZ49" s="2">
        <v>92</v>
      </c>
      <c r="DA49" s="2">
        <v>36.44</v>
      </c>
      <c r="DB49" s="2">
        <v>36.39</v>
      </c>
      <c r="DC49" s="2">
        <v>38.700000000000003</v>
      </c>
      <c r="DD49" s="2">
        <v>0.4128</v>
      </c>
      <c r="DE49" s="2">
        <v>0.6452118</v>
      </c>
      <c r="DF49" s="2">
        <v>0.56055290000000002</v>
      </c>
      <c r="DG49" s="2">
        <v>0.40064119999999998</v>
      </c>
      <c r="DH49" s="2">
        <v>0.40398240000000002</v>
      </c>
      <c r="DI49" s="2">
        <v>0.56178819999999996</v>
      </c>
      <c r="DJ49" s="2">
        <v>0.16360160000000001</v>
      </c>
      <c r="DK49" s="2">
        <v>0.22973660000000001</v>
      </c>
      <c r="DL49" s="2">
        <v>0.23293259999999999</v>
      </c>
      <c r="DM49" s="2">
        <f t="shared" si="32"/>
        <v>0.23731616136851308</v>
      </c>
      <c r="DN49" s="2">
        <f t="shared" si="33"/>
        <v>0.23356923231445093</v>
      </c>
      <c r="DO49" s="2">
        <v>0.60779899999999998</v>
      </c>
      <c r="DP49" s="2">
        <v>0.53910990000000003</v>
      </c>
      <c r="DQ49" s="2">
        <v>0.27439520000000001</v>
      </c>
      <c r="DR49" s="2">
        <v>0.37030770000000002</v>
      </c>
      <c r="DS49" s="2">
        <v>0.41379519999999997</v>
      </c>
      <c r="DT49" s="2">
        <v>0.19627620000000001</v>
      </c>
      <c r="DU49" s="2">
        <v>5.4685699999999997E-2</v>
      </c>
      <c r="DV49" s="2">
        <v>0.242536</v>
      </c>
      <c r="DW49" s="2">
        <v>0.37802970000000002</v>
      </c>
      <c r="DX49" s="2">
        <f t="shared" si="34"/>
        <v>0.5117964090920849</v>
      </c>
      <c r="DY49" s="2">
        <f t="shared" si="35"/>
        <v>0.17403150000000001</v>
      </c>
      <c r="DZ49" s="2">
        <f t="shared" si="36"/>
        <v>0.179651013297975</v>
      </c>
      <c r="EA49" s="2">
        <f t="shared" si="37"/>
        <v>0.12937668812643033</v>
      </c>
      <c r="EB49" s="2">
        <v>0.57895450000000004</v>
      </c>
      <c r="EC49" s="2">
        <v>0.49137730000000002</v>
      </c>
      <c r="ED49" s="2">
        <v>0.30237730000000002</v>
      </c>
      <c r="EE49" s="2">
        <v>0.3030909</v>
      </c>
      <c r="EF49" s="2">
        <v>0.4819</v>
      </c>
      <c r="EG49" s="2">
        <v>0.22697729999999999</v>
      </c>
      <c r="EH49" s="2">
        <v>0.22582189999999999</v>
      </c>
      <c r="EI49" s="2">
        <v>0.31217210000000001</v>
      </c>
      <c r="EJ49" s="2">
        <v>0.31271520000000003</v>
      </c>
      <c r="EK49" s="2">
        <f t="shared" si="38"/>
        <v>0.43673323226605532</v>
      </c>
      <c r="EL49" s="2">
        <f t="shared" si="39"/>
        <v>7.6113600000000003E-2</v>
      </c>
      <c r="EM49" s="2">
        <f t="shared" si="40"/>
        <v>0.2181819530213257</v>
      </c>
      <c r="EN49" s="2">
        <f t="shared" si="41"/>
        <v>9.6492018169288523E-3</v>
      </c>
      <c r="EO49" s="2">
        <v>0.62030430000000003</v>
      </c>
      <c r="EP49" s="2">
        <v>0.54548700000000006</v>
      </c>
      <c r="EQ49" s="2">
        <v>0.12082610000000001</v>
      </c>
      <c r="ER49" s="2">
        <v>0.1748217</v>
      </c>
      <c r="ES49" s="2">
        <v>0.3329609</v>
      </c>
      <c r="ET49" s="2">
        <v>0.1168913</v>
      </c>
      <c r="EU49" s="2">
        <v>0.30900169999999999</v>
      </c>
      <c r="EV49" s="2">
        <v>0.55737179999999997</v>
      </c>
      <c r="EW49" s="2">
        <v>0.67155359999999997</v>
      </c>
      <c r="EX49" s="2">
        <f t="shared" si="42"/>
        <v>0.68287575237833753</v>
      </c>
      <c r="EY49" s="2">
        <f t="shared" si="43"/>
        <v>5.7930399999999993E-2</v>
      </c>
      <c r="EZ49" s="2">
        <f t="shared" si="44"/>
        <v>0.45562073760516508</v>
      </c>
      <c r="FA49" s="2">
        <f t="shared" si="45"/>
        <v>0.2312667384817374</v>
      </c>
      <c r="FB49" s="2">
        <v>0.50491249999999999</v>
      </c>
      <c r="FC49" s="2">
        <v>0.44632500000000003</v>
      </c>
      <c r="FD49" s="2">
        <v>9.87875E-2</v>
      </c>
      <c r="FE49" s="2">
        <v>0.1377583</v>
      </c>
      <c r="FF49" s="2">
        <v>0.27888750000000001</v>
      </c>
      <c r="FG49" s="2">
        <v>0.10487920000000001</v>
      </c>
      <c r="FH49" s="2">
        <v>0.33834999999999998</v>
      </c>
      <c r="FI49" s="2">
        <v>0.57051370000000001</v>
      </c>
      <c r="FJ49" s="2">
        <v>0.67207640000000002</v>
      </c>
      <c r="FK49" s="2">
        <f t="shared" si="46"/>
        <v>0.65601630851977821</v>
      </c>
      <c r="FL49" s="2">
        <f t="shared" si="47"/>
        <v>3.2879099999999994E-2</v>
      </c>
      <c r="FM49" s="2">
        <f t="shared" si="48"/>
        <v>0.42695063193022159</v>
      </c>
      <c r="FN49" s="2">
        <f t="shared" si="49"/>
        <v>0.20498995072283382</v>
      </c>
      <c r="FO49" s="2">
        <v>0.45042270000000001</v>
      </c>
      <c r="FP49" s="2">
        <v>0.37891360000000002</v>
      </c>
      <c r="FQ49" s="2">
        <v>8.2386399999999999E-2</v>
      </c>
      <c r="FR49" s="2">
        <v>0.1143864</v>
      </c>
      <c r="FS49" s="2">
        <v>0.24750449999999999</v>
      </c>
      <c r="FT49" s="2">
        <v>8.3445500000000006E-2</v>
      </c>
      <c r="FU49" s="2">
        <v>0.36751889999999998</v>
      </c>
      <c r="FV49" s="2">
        <v>0.59449010000000002</v>
      </c>
      <c r="FW49" s="2">
        <v>0.69030069999999999</v>
      </c>
      <c r="FX49" s="2">
        <f t="shared" si="50"/>
        <v>0.68739288086460293</v>
      </c>
      <c r="FY49" s="2">
        <f t="shared" si="51"/>
        <v>3.0940899999999993E-2</v>
      </c>
      <c r="FZ49" s="2">
        <f t="shared" si="52"/>
        <v>0.3994672304439747</v>
      </c>
      <c r="GA49" s="2">
        <f t="shared" si="53"/>
        <v>0.1749915506506865</v>
      </c>
      <c r="GB49" s="2">
        <v>0.4635783</v>
      </c>
      <c r="GC49" s="2">
        <v>0.40618700000000002</v>
      </c>
      <c r="GD49" s="2">
        <v>8.5669599999999999E-2</v>
      </c>
      <c r="GE49" s="2">
        <v>0.1080826</v>
      </c>
      <c r="GF49" s="2">
        <v>0.2614783</v>
      </c>
      <c r="GG49" s="2">
        <v>9.0073899999999998E-2</v>
      </c>
      <c r="GH49" s="2">
        <v>0.41457379999999999</v>
      </c>
      <c r="GI49" s="2">
        <v>0.62102250000000003</v>
      </c>
      <c r="GJ49" s="2">
        <v>0.68726909999999997</v>
      </c>
      <c r="GK49" s="2">
        <f t="shared" si="54"/>
        <v>0.67461919233771672</v>
      </c>
      <c r="GL49" s="2">
        <f t="shared" si="55"/>
        <v>1.8008700000000002E-2</v>
      </c>
      <c r="GM49" s="2">
        <f t="shared" si="56"/>
        <v>0.44086562389329237</v>
      </c>
      <c r="GN49" s="2">
        <f t="shared" si="57"/>
        <v>0.18589492211509587</v>
      </c>
      <c r="GO49" s="2">
        <v>0.48412630000000001</v>
      </c>
      <c r="GP49" s="2">
        <v>0.4337684</v>
      </c>
      <c r="GQ49" s="2">
        <v>7.5636800000000004E-2</v>
      </c>
      <c r="GR49" s="2">
        <v>0.1156737</v>
      </c>
      <c r="GS49" s="2">
        <v>0.25098419999999999</v>
      </c>
      <c r="GT49" s="2">
        <v>8.5268399999999994E-2</v>
      </c>
      <c r="GU49" s="2">
        <v>0.36877159999999998</v>
      </c>
      <c r="GV49" s="2">
        <v>0.61327189999999998</v>
      </c>
      <c r="GW49" s="2">
        <v>0.72855400000000003</v>
      </c>
      <c r="GX49" s="2">
        <f t="shared" si="58"/>
        <v>0.70049457783853619</v>
      </c>
      <c r="GY49" s="2">
        <f t="shared" si="59"/>
        <v>3.040530000000001E-2</v>
      </c>
      <c r="GZ49" s="2">
        <f t="shared" si="60"/>
        <v>0.45466257738278271</v>
      </c>
      <c r="HA49" s="2">
        <f t="shared" si="61"/>
        <v>0.23142072024150867</v>
      </c>
      <c r="HB49" s="2">
        <v>0.53149500000000005</v>
      </c>
      <c r="HC49" s="2">
        <v>0.45421499999999998</v>
      </c>
      <c r="HD49" s="2">
        <v>7.1809999999999999E-2</v>
      </c>
      <c r="HE49" s="2">
        <v>0.10685</v>
      </c>
      <c r="HF49" s="2">
        <v>0.26928999999999997</v>
      </c>
      <c r="HG49" s="2">
        <v>8.0699999999999994E-2</v>
      </c>
      <c r="HH49" s="2">
        <v>0.43101709999999999</v>
      </c>
      <c r="HI49" s="2">
        <v>0.66368780000000005</v>
      </c>
      <c r="HJ49" s="2">
        <v>0.7604687</v>
      </c>
      <c r="HK49" s="2">
        <f t="shared" si="62"/>
        <v>0.73635851321882739</v>
      </c>
      <c r="HL49" s="2">
        <f t="shared" si="63"/>
        <v>2.6150000000000007E-2</v>
      </c>
      <c r="HM49" s="2">
        <f t="shared" si="64"/>
        <v>0.49106086809007932</v>
      </c>
      <c r="HN49" s="2">
        <f t="shared" si="65"/>
        <v>0.22671546090943645</v>
      </c>
      <c r="HO49" s="2">
        <v>0.61050499999999996</v>
      </c>
      <c r="HP49" s="2">
        <v>0.524895</v>
      </c>
      <c r="HQ49" s="2">
        <v>5.5055E-2</v>
      </c>
      <c r="HR49" s="2">
        <v>9.6930000000000002E-2</v>
      </c>
      <c r="HS49" s="2">
        <v>0.27546500000000002</v>
      </c>
      <c r="HT49" s="2">
        <v>6.837E-2</v>
      </c>
      <c r="HU49" s="2">
        <v>0.47908499999999998</v>
      </c>
      <c r="HV49" s="2">
        <v>0.72537479999999999</v>
      </c>
      <c r="HW49" s="2">
        <v>0.83376479999999997</v>
      </c>
      <c r="HX49" s="2">
        <f t="shared" si="66"/>
        <v>0.79857853065733742</v>
      </c>
      <c r="HY49" s="2">
        <f t="shared" si="67"/>
        <v>2.8560000000000002E-2</v>
      </c>
      <c r="HZ49" s="2">
        <f t="shared" si="68"/>
        <v>0.57223497426069136</v>
      </c>
      <c r="IA49" s="2">
        <f t="shared" si="69"/>
        <v>0.28772416869174688</v>
      </c>
      <c r="IB49" s="2">
        <v>0.59077369999999996</v>
      </c>
      <c r="IC49" s="2">
        <v>0.51108949999999997</v>
      </c>
      <c r="ID49" s="2">
        <v>4.29842E-2</v>
      </c>
      <c r="IE49" s="2">
        <v>8.6378899999999995E-2</v>
      </c>
      <c r="IF49" s="2">
        <v>0.24746840000000001</v>
      </c>
      <c r="IG49" s="2">
        <v>6.2357900000000001E-2</v>
      </c>
      <c r="IH49" s="2">
        <v>0.48161569999999998</v>
      </c>
      <c r="II49" s="2">
        <v>0.74362790000000001</v>
      </c>
      <c r="IJ49" s="2">
        <v>0.86331069999999999</v>
      </c>
      <c r="IK49" s="2">
        <f t="shared" si="70"/>
        <v>0.80904950855233471</v>
      </c>
      <c r="IL49" s="2">
        <f t="shared" si="71"/>
        <v>2.4020999999999994E-2</v>
      </c>
      <c r="IM49" s="2">
        <f t="shared" si="72"/>
        <v>0.5804867821251164</v>
      </c>
      <c r="IN49" s="2">
        <f t="shared" si="73"/>
        <v>0.31419424565210696</v>
      </c>
      <c r="IO49" s="2">
        <v>1.0820129999999999</v>
      </c>
      <c r="IP49" s="2">
        <v>0.95555219999999996</v>
      </c>
      <c r="IQ49" s="2">
        <v>0.1158739</v>
      </c>
      <c r="IR49" s="2">
        <v>0.15613479999999999</v>
      </c>
      <c r="IS49" s="2">
        <v>0.45305649999999997</v>
      </c>
      <c r="IT49" s="2">
        <v>0.13425219999999999</v>
      </c>
      <c r="IU49" s="2">
        <v>0.4758172</v>
      </c>
      <c r="IV49" s="2">
        <v>0.73387210000000003</v>
      </c>
    </row>
    <row r="50" spans="1:256" x14ac:dyDescent="0.2">
      <c r="A50" s="2">
        <v>49</v>
      </c>
      <c r="B50" s="2">
        <v>13</v>
      </c>
      <c r="C50" s="2" t="s">
        <v>259</v>
      </c>
      <c r="D50" s="2">
        <v>4</v>
      </c>
      <c r="E50" s="2">
        <v>3</v>
      </c>
      <c r="F50" s="2">
        <v>-9999</v>
      </c>
      <c r="G50" s="2">
        <v>-9999</v>
      </c>
      <c r="H50" s="2">
        <v>408069.5</v>
      </c>
      <c r="I50" s="2">
        <v>3660346.5</v>
      </c>
      <c r="J50" s="2">
        <f t="shared" si="83"/>
        <v>148.17600000000002</v>
      </c>
      <c r="K50" s="2">
        <f t="shared" si="5"/>
        <v>74.088000000000008</v>
      </c>
      <c r="L50" s="2">
        <f t="shared" si="76"/>
        <v>74.088000000000008</v>
      </c>
      <c r="M50" s="2">
        <v>49.839999999999996</v>
      </c>
      <c r="N50" s="2">
        <v>16.72</v>
      </c>
      <c r="O50" s="2">
        <v>33.44</v>
      </c>
      <c r="P50" s="2">
        <v>51.840000000000011</v>
      </c>
      <c r="Q50" s="2">
        <v>14.719999999999999</v>
      </c>
      <c r="R50" s="2">
        <v>33.44</v>
      </c>
      <c r="S50" s="2">
        <v>69.84</v>
      </c>
      <c r="T50" s="2">
        <v>14.719999999999999</v>
      </c>
      <c r="U50" s="2">
        <v>15.439999999999998</v>
      </c>
      <c r="V50" s="2">
        <v>8.4</v>
      </c>
      <c r="W50" s="2">
        <v>0.73</v>
      </c>
      <c r="X50" s="2">
        <v>437</v>
      </c>
      <c r="Y50" s="2">
        <v>0.52</v>
      </c>
      <c r="Z50" s="2">
        <v>4855</v>
      </c>
      <c r="AA50" s="2">
        <v>325</v>
      </c>
      <c r="AB50" s="2">
        <v>438</v>
      </c>
      <c r="AC50" s="2">
        <v>30</v>
      </c>
      <c r="AD50" s="2">
        <v>0</v>
      </c>
      <c r="AE50" s="2">
        <v>4</v>
      </c>
      <c r="AF50" s="2">
        <v>81</v>
      </c>
      <c r="AG50" s="2">
        <v>9</v>
      </c>
      <c r="AH50" s="2">
        <v>6</v>
      </c>
      <c r="AI50" s="2">
        <v>40</v>
      </c>
      <c r="AJ50" s="2">
        <v>6.4900533843108732E-2</v>
      </c>
      <c r="AK50" s="2">
        <v>0.75891727529563024</v>
      </c>
      <c r="AL50" s="2">
        <v>3.3911646500000003</v>
      </c>
      <c r="AM50" s="2">
        <v>2.1696684500000001</v>
      </c>
      <c r="AN50" s="2">
        <v>0.94514285000000009</v>
      </c>
      <c r="AO50" s="2">
        <v>0.64932680000000009</v>
      </c>
      <c r="AP50" s="2">
        <v>2.0622512</v>
      </c>
      <c r="AQ50" s="2">
        <v>37.556933999999998</v>
      </c>
      <c r="AR50" s="2">
        <v>38.023992000000007</v>
      </c>
      <c r="AS50" s="2">
        <f t="shared" si="79"/>
        <v>14.902237599999999</v>
      </c>
      <c r="AT50" s="2">
        <f t="shared" si="80"/>
        <v>17.499544799999999</v>
      </c>
      <c r="AU50" s="2">
        <f t="shared" si="7"/>
        <v>25.748549599999997</v>
      </c>
      <c r="AV50" s="2">
        <f t="shared" si="8"/>
        <v>8.2490047999999998</v>
      </c>
      <c r="AW50" s="2">
        <f t="shared" si="9"/>
        <v>150.22773599999999</v>
      </c>
      <c r="AX50" s="2">
        <f t="shared" si="10"/>
        <v>152.09596800000003</v>
      </c>
      <c r="AY50" s="2">
        <v>20</v>
      </c>
      <c r="AZ50" s="2">
        <v>183.3</v>
      </c>
      <c r="BA50" s="2">
        <v>158.9</v>
      </c>
      <c r="BB50" s="2">
        <f t="shared" ref="BB50:BB73" si="84">(AZ50*10000/(1000*1*1.02))</f>
        <v>1797.0588235294117</v>
      </c>
      <c r="BC50" s="2">
        <f t="shared" ref="BC50:BC73" si="85">(BA50*10000/(1000*1*1.02))</f>
        <v>1557.8431372549019</v>
      </c>
      <c r="BD50" s="2">
        <f t="shared" ref="BD50:BD73" si="86">BB50+BC50</f>
        <v>3354.9019607843138</v>
      </c>
      <c r="BE50" s="2">
        <v>3.3383969837816467</v>
      </c>
      <c r="BF50" s="2">
        <f t="shared" si="77"/>
        <v>59.992957561487827</v>
      </c>
      <c r="BG50" s="2">
        <v>1.0527025433617783</v>
      </c>
      <c r="BH50" s="2">
        <f t="shared" ref="BH50:BH73" si="87">(BG50/100)*BC50</f>
        <v>16.399454327469272</v>
      </c>
      <c r="BI50" s="2">
        <f t="shared" ref="BI50:BI73" si="88">BF50+BH50</f>
        <v>76.392411888957099</v>
      </c>
      <c r="BJ50" s="2">
        <v>15</v>
      </c>
      <c r="BK50" s="2">
        <v>257.70000000000005</v>
      </c>
      <c r="BL50" s="2">
        <v>275.10000000000002</v>
      </c>
      <c r="BM50" s="2">
        <v>78</v>
      </c>
      <c r="BN50" s="2">
        <v>118.9</v>
      </c>
      <c r="BO50" s="2">
        <v>225.1</v>
      </c>
      <c r="BP50" s="2">
        <v>126.7</v>
      </c>
      <c r="BQ50" s="2">
        <f t="shared" si="15"/>
        <v>98.399999999999991</v>
      </c>
      <c r="BR50" s="2">
        <f t="shared" si="74"/>
        <v>964.7058823529411</v>
      </c>
      <c r="BS50" s="2">
        <f t="shared" si="16"/>
        <v>2526.4705882352946</v>
      </c>
      <c r="BT50" s="2">
        <f t="shared" si="17"/>
        <v>2697.0588235294117</v>
      </c>
      <c r="BU50" s="2">
        <f t="shared" si="18"/>
        <v>1165.686274509804</v>
      </c>
      <c r="BV50" s="2">
        <f t="shared" si="19"/>
        <v>2206.8627450980393</v>
      </c>
      <c r="BW50" s="2">
        <f t="shared" si="20"/>
        <v>8596.0784313725489</v>
      </c>
      <c r="BX50" s="2">
        <f t="shared" si="21"/>
        <v>1242.1568627450981</v>
      </c>
      <c r="BY50" s="2">
        <v>3.2646325300240182</v>
      </c>
      <c r="BZ50" s="2">
        <f t="shared" si="22"/>
        <v>82.479980685018603</v>
      </c>
      <c r="CA50" s="2">
        <v>1.0437618391261174</v>
      </c>
      <c r="CB50" s="2">
        <f t="shared" si="23"/>
        <v>28.150870778783812</v>
      </c>
      <c r="CC50" s="2">
        <v>2.0252949922608265</v>
      </c>
      <c r="CD50" s="2">
        <f t="shared" si="24"/>
        <v>23.608585743118855</v>
      </c>
      <c r="CE50" s="2">
        <v>3.6049534018784977</v>
      </c>
      <c r="CF50" s="2">
        <f t="shared" si="25"/>
        <v>44.779176080196635</v>
      </c>
      <c r="CG50" s="2">
        <f t="shared" si="26"/>
        <v>179.01861328711792</v>
      </c>
      <c r="CH50" s="2">
        <f t="shared" si="27"/>
        <v>159.83804757778384</v>
      </c>
      <c r="CI50" s="2">
        <f t="shared" si="28"/>
        <v>8596.0784313725489</v>
      </c>
      <c r="CJ50" s="2">
        <v>6.28</v>
      </c>
      <c r="CK50" s="2">
        <f t="shared" si="29"/>
        <v>6280</v>
      </c>
      <c r="CL50" s="2">
        <f t="shared" si="30"/>
        <v>4530.4362227153788</v>
      </c>
      <c r="CM50" s="2">
        <v>2.1399999999999997</v>
      </c>
      <c r="CN50" s="2">
        <v>34.0764331210191</v>
      </c>
      <c r="CO50" s="2">
        <f t="shared" si="81"/>
        <v>1543.81106952403</v>
      </c>
      <c r="CP50" s="2">
        <v>3.33</v>
      </c>
      <c r="CQ50" s="2">
        <v>53.025477707006367</v>
      </c>
      <c r="CR50" s="2">
        <f t="shared" si="82"/>
        <v>2402.2854493060845</v>
      </c>
      <c r="CS50" s="2">
        <v>-9999</v>
      </c>
      <c r="CT50" s="2">
        <f t="shared" si="31"/>
        <v>-240204.52207611539</v>
      </c>
      <c r="CU50" s="2">
        <v>70</v>
      </c>
      <c r="CV50" s="2">
        <v>88</v>
      </c>
      <c r="CW50" s="2">
        <v>82</v>
      </c>
      <c r="CX50" s="2">
        <v>94</v>
      </c>
      <c r="CY50" s="2">
        <v>88</v>
      </c>
      <c r="CZ50" s="2">
        <v>104</v>
      </c>
      <c r="DA50" s="2">
        <v>35.56</v>
      </c>
      <c r="DB50" s="2">
        <v>34.6</v>
      </c>
      <c r="DC50" s="2">
        <v>36.200000000000003</v>
      </c>
      <c r="DD50" s="2">
        <v>0.41039999999999999</v>
      </c>
      <c r="DE50" s="2">
        <v>0.60855289999999995</v>
      </c>
      <c r="DF50" s="2">
        <v>0.53266469999999999</v>
      </c>
      <c r="DG50" s="2">
        <v>0.33014120000000002</v>
      </c>
      <c r="DH50" s="2">
        <v>0.38675290000000001</v>
      </c>
      <c r="DI50" s="2">
        <v>0.4802765</v>
      </c>
      <c r="DJ50" s="2">
        <v>0.1073442</v>
      </c>
      <c r="DK50" s="2">
        <v>0.2227015</v>
      </c>
      <c r="DL50" s="2">
        <v>0.29594009999999998</v>
      </c>
      <c r="DM50" s="2">
        <f t="shared" si="32"/>
        <v>0.29027543103151665</v>
      </c>
      <c r="DN50" s="2">
        <f t="shared" si="33"/>
        <v>0.22249629473783888</v>
      </c>
      <c r="DO50" s="2">
        <v>0.6076724</v>
      </c>
      <c r="DP50" s="2">
        <v>0.53894399999999998</v>
      </c>
      <c r="DQ50" s="2">
        <v>0.26776670000000002</v>
      </c>
      <c r="DR50" s="2">
        <v>0.37011840000000001</v>
      </c>
      <c r="DS50" s="2">
        <v>0.41330480000000003</v>
      </c>
      <c r="DT50" s="2">
        <v>0.19446669999999999</v>
      </c>
      <c r="DU50" s="2">
        <v>5.4166300000000001E-2</v>
      </c>
      <c r="DV50" s="2">
        <v>0.2426325</v>
      </c>
      <c r="DW50" s="2">
        <v>0.3881018</v>
      </c>
      <c r="DX50" s="2">
        <f t="shared" si="34"/>
        <v>0.51512973248654759</v>
      </c>
      <c r="DY50" s="2">
        <f t="shared" si="35"/>
        <v>0.17565170000000002</v>
      </c>
      <c r="DZ50" s="2">
        <f t="shared" si="36"/>
        <v>0.17972121035945601</v>
      </c>
      <c r="EA50" s="2">
        <f t="shared" si="37"/>
        <v>0.12977032585601028</v>
      </c>
      <c r="EB50" s="2">
        <v>0.93035999999999996</v>
      </c>
      <c r="EC50" s="2">
        <v>0.82578499999999999</v>
      </c>
      <c r="ED50" s="2">
        <v>0.228575</v>
      </c>
      <c r="EE50" s="2">
        <v>0.3301</v>
      </c>
      <c r="EF50" s="2">
        <v>0.54606500000000002</v>
      </c>
      <c r="EG50" s="2">
        <v>0.21390000000000001</v>
      </c>
      <c r="EH50" s="2">
        <v>0.24063319999999999</v>
      </c>
      <c r="EI50" s="2">
        <v>0.47322550000000002</v>
      </c>
      <c r="EJ50" s="2">
        <v>0.60125930000000005</v>
      </c>
      <c r="EK50" s="2">
        <f t="shared" si="38"/>
        <v>0.62613392061244821</v>
      </c>
      <c r="EL50" s="2">
        <f t="shared" si="39"/>
        <v>0.1162</v>
      </c>
      <c r="EM50" s="2">
        <f t="shared" si="40"/>
        <v>0.44902121826092994</v>
      </c>
      <c r="EN50" s="2">
        <f t="shared" si="41"/>
        <v>0.22415257632823143</v>
      </c>
      <c r="EO50" s="2">
        <v>0.52668179999999998</v>
      </c>
      <c r="EP50" s="2">
        <v>0.45437729999999998</v>
      </c>
      <c r="EQ50" s="2">
        <v>0.12575910000000001</v>
      </c>
      <c r="ER50" s="2">
        <v>0.15780910000000001</v>
      </c>
      <c r="ES50" s="2">
        <v>0.33447270000000001</v>
      </c>
      <c r="ET50" s="2">
        <v>0.121</v>
      </c>
      <c r="EU50" s="2">
        <v>0.35531689999999999</v>
      </c>
      <c r="EV50" s="2">
        <v>0.53551720000000003</v>
      </c>
      <c r="EW50" s="2">
        <v>0.61188730000000002</v>
      </c>
      <c r="EX50" s="2">
        <f t="shared" si="42"/>
        <v>0.62635973405459289</v>
      </c>
      <c r="EY50" s="2">
        <f t="shared" si="43"/>
        <v>3.6809100000000011E-2</v>
      </c>
      <c r="EZ50" s="2">
        <f t="shared" si="44"/>
        <v>0.39997998536935886</v>
      </c>
      <c r="FA50" s="2">
        <f t="shared" si="45"/>
        <v>0.13954835706249752</v>
      </c>
      <c r="FB50" s="2">
        <v>0.50737200000000005</v>
      </c>
      <c r="FC50" s="2">
        <v>0.44879999999999998</v>
      </c>
      <c r="FD50" s="2">
        <v>9.7932000000000005E-2</v>
      </c>
      <c r="FE50" s="2">
        <v>0.13881199999999999</v>
      </c>
      <c r="FF50" s="2">
        <v>0.28208800000000001</v>
      </c>
      <c r="FG50" s="2">
        <v>0.10539999999999999</v>
      </c>
      <c r="FH50" s="2">
        <v>0.33876899999999999</v>
      </c>
      <c r="FI50" s="2">
        <v>0.56783459999999997</v>
      </c>
      <c r="FJ50" s="2">
        <v>0.67373419999999995</v>
      </c>
      <c r="FK50" s="2">
        <f t="shared" si="46"/>
        <v>0.65598950343684104</v>
      </c>
      <c r="FL50" s="2">
        <f t="shared" si="47"/>
        <v>3.3411999999999997E-2</v>
      </c>
      <c r="FM50" s="2">
        <f t="shared" si="48"/>
        <v>0.42752562494713187</v>
      </c>
      <c r="FN50" s="2">
        <f t="shared" si="49"/>
        <v>0.20316064499775766</v>
      </c>
      <c r="FO50" s="2">
        <v>0.4644083</v>
      </c>
      <c r="FP50" s="2">
        <v>0.39629170000000002</v>
      </c>
      <c r="FQ50" s="2">
        <v>8.2779199999999997E-2</v>
      </c>
      <c r="FR50" s="2">
        <v>0.1192083</v>
      </c>
      <c r="FS50" s="2">
        <v>0.25935829999999999</v>
      </c>
      <c r="FT50" s="2">
        <v>8.6129200000000003E-2</v>
      </c>
      <c r="FU50" s="2">
        <v>0.36920419999999998</v>
      </c>
      <c r="FV50" s="2">
        <v>0.58946520000000002</v>
      </c>
      <c r="FW50" s="2">
        <v>0.69530760000000003</v>
      </c>
      <c r="FX50" s="2">
        <f t="shared" si="50"/>
        <v>0.68710868923551982</v>
      </c>
      <c r="FY50" s="2">
        <f t="shared" si="51"/>
        <v>3.30791E-2</v>
      </c>
      <c r="FZ50" s="2">
        <f t="shared" si="52"/>
        <v>0.40928124076809452</v>
      </c>
      <c r="GA50" s="2">
        <f t="shared" si="53"/>
        <v>0.17773556007441704</v>
      </c>
      <c r="GB50" s="2">
        <v>0.48597079999999998</v>
      </c>
      <c r="GC50" s="2">
        <v>0.42667919999999998</v>
      </c>
      <c r="GD50" s="2">
        <v>8.4675E-2</v>
      </c>
      <c r="GE50" s="2">
        <v>0.1129458</v>
      </c>
      <c r="GF50" s="2">
        <v>0.26823750000000002</v>
      </c>
      <c r="GG50" s="2">
        <v>9.1595800000000005E-2</v>
      </c>
      <c r="GH50" s="2">
        <v>0.40560810000000003</v>
      </c>
      <c r="GI50" s="2">
        <v>0.62030359999999996</v>
      </c>
      <c r="GJ50" s="2">
        <v>0.70039709999999999</v>
      </c>
      <c r="GK50" s="2">
        <f t="shared" si="54"/>
        <v>0.68282168671110832</v>
      </c>
      <c r="GL50" s="2">
        <f t="shared" si="55"/>
        <v>2.1349999999999994E-2</v>
      </c>
      <c r="GM50" s="2">
        <f t="shared" si="56"/>
        <v>0.45266331609955512</v>
      </c>
      <c r="GN50" s="2">
        <f t="shared" si="57"/>
        <v>0.19889465935156814</v>
      </c>
      <c r="GO50" s="2">
        <v>0.53761110000000001</v>
      </c>
      <c r="GP50" s="2">
        <v>0.47581669999999998</v>
      </c>
      <c r="GQ50" s="2">
        <v>7.4183299999999994E-2</v>
      </c>
      <c r="GR50" s="2">
        <v>0.1217389</v>
      </c>
      <c r="GS50" s="2">
        <v>0.27173890000000001</v>
      </c>
      <c r="GT50" s="2">
        <v>9.0716699999999997E-2</v>
      </c>
      <c r="GU50" s="2">
        <v>0.37974439999999998</v>
      </c>
      <c r="GV50" s="2">
        <v>0.62787689999999996</v>
      </c>
      <c r="GW50" s="2">
        <v>0.75393829999999995</v>
      </c>
      <c r="GX50" s="2">
        <f t="shared" si="58"/>
        <v>0.7112440353586138</v>
      </c>
      <c r="GY50" s="2">
        <f t="shared" si="59"/>
        <v>3.10222E-2</v>
      </c>
      <c r="GZ50" s="2">
        <f t="shared" si="60"/>
        <v>0.48390869674392811</v>
      </c>
      <c r="HA50" s="2">
        <f t="shared" si="61"/>
        <v>0.24537319218478115</v>
      </c>
      <c r="HB50" s="2">
        <v>0.63767779999999996</v>
      </c>
      <c r="HC50" s="2">
        <v>0.54796109999999998</v>
      </c>
      <c r="HD50" s="2">
        <v>6.9500000000000006E-2</v>
      </c>
      <c r="HE50" s="2">
        <v>0.10899440000000001</v>
      </c>
      <c r="HF50" s="2">
        <v>0.30816670000000002</v>
      </c>
      <c r="HG50" s="2">
        <v>8.9405600000000002E-2</v>
      </c>
      <c r="HH50" s="2">
        <v>0.47493180000000002</v>
      </c>
      <c r="HI50" s="2">
        <v>0.70630059999999995</v>
      </c>
      <c r="HJ50" s="2">
        <v>0.80211270000000001</v>
      </c>
      <c r="HK50" s="2">
        <f t="shared" si="62"/>
        <v>0.75407057842332814</v>
      </c>
      <c r="HL50" s="2">
        <f t="shared" si="63"/>
        <v>1.9588800000000003E-2</v>
      </c>
      <c r="HM50" s="2">
        <f t="shared" si="64"/>
        <v>0.56912305615903114</v>
      </c>
      <c r="HN50" s="2">
        <f t="shared" si="65"/>
        <v>0.26523429428996292</v>
      </c>
      <c r="HO50" s="2">
        <v>0.68810000000000004</v>
      </c>
      <c r="HP50" s="2">
        <v>0.59189199999999997</v>
      </c>
      <c r="HQ50" s="2">
        <v>5.1027999999999997E-2</v>
      </c>
      <c r="HR50" s="2">
        <v>0.10234799999999999</v>
      </c>
      <c r="HS50" s="2">
        <v>0.307004</v>
      </c>
      <c r="HT50" s="2">
        <v>7.6336000000000001E-2</v>
      </c>
      <c r="HU50" s="2">
        <v>0.49929240000000003</v>
      </c>
      <c r="HV50" s="2">
        <v>0.74006260000000001</v>
      </c>
      <c r="HW50" s="2">
        <v>0.86064589999999996</v>
      </c>
      <c r="HX50" s="2">
        <f t="shared" si="66"/>
        <v>0.80028151473766296</v>
      </c>
      <c r="HY50" s="2">
        <f t="shared" si="67"/>
        <v>2.6011999999999993E-2</v>
      </c>
      <c r="HZ50" s="2">
        <f t="shared" si="68"/>
        <v>0.61488143086816716</v>
      </c>
      <c r="IA50" s="2">
        <f t="shared" si="69"/>
        <v>0.30547803410689572</v>
      </c>
      <c r="IB50" s="2">
        <v>0.63758000000000004</v>
      </c>
      <c r="IC50" s="2">
        <v>0.54691500000000004</v>
      </c>
      <c r="ID50" s="2">
        <v>4.1209999999999997E-2</v>
      </c>
      <c r="IE50" s="2">
        <v>8.7025000000000005E-2</v>
      </c>
      <c r="IF50" s="2">
        <v>0.26397999999999999</v>
      </c>
      <c r="IG50" s="2">
        <v>6.6985000000000003E-2</v>
      </c>
      <c r="IH50" s="2">
        <v>0.50351360000000001</v>
      </c>
      <c r="II50" s="2">
        <v>0.75950980000000001</v>
      </c>
      <c r="IJ50" s="2">
        <v>0.87802259999999999</v>
      </c>
      <c r="IK50" s="2">
        <f t="shared" si="70"/>
        <v>0.80985430726760499</v>
      </c>
      <c r="IL50" s="2">
        <f t="shared" si="71"/>
        <v>2.0040000000000002E-2</v>
      </c>
      <c r="IM50" s="2">
        <f t="shared" si="72"/>
        <v>0.60835229377215727</v>
      </c>
      <c r="IN50" s="2">
        <f t="shared" si="73"/>
        <v>0.32375018594166588</v>
      </c>
      <c r="IO50" s="2">
        <v>1.0947363999999999</v>
      </c>
      <c r="IP50" s="2">
        <v>0.9180545</v>
      </c>
      <c r="IQ50" s="2">
        <v>8.1159099999999998E-2</v>
      </c>
      <c r="IR50" s="2">
        <v>0.17265910000000001</v>
      </c>
      <c r="IS50" s="2">
        <v>0.43308639999999998</v>
      </c>
      <c r="IT50" s="2">
        <v>0.12545000000000001</v>
      </c>
      <c r="IU50" s="2">
        <v>0.4069641</v>
      </c>
      <c r="IV50" s="2">
        <v>0.7104606</v>
      </c>
    </row>
    <row r="51" spans="1:256" x14ac:dyDescent="0.2">
      <c r="A51" s="2">
        <v>50</v>
      </c>
      <c r="B51" s="2">
        <v>13</v>
      </c>
      <c r="C51" s="2" t="s">
        <v>259</v>
      </c>
      <c r="D51" s="2">
        <v>4</v>
      </c>
      <c r="E51" s="2">
        <v>3</v>
      </c>
      <c r="F51" s="2">
        <v>-9999</v>
      </c>
      <c r="G51" s="2">
        <v>-9999</v>
      </c>
      <c r="H51" s="2">
        <v>408110.5</v>
      </c>
      <c r="I51" s="2">
        <v>3660346.5</v>
      </c>
      <c r="J51" s="2">
        <f t="shared" si="83"/>
        <v>148.17600000000002</v>
      </c>
      <c r="K51" s="2">
        <f t="shared" si="5"/>
        <v>74.088000000000008</v>
      </c>
      <c r="L51" s="2">
        <f t="shared" si="76"/>
        <v>74.088000000000008</v>
      </c>
      <c r="M51" s="2">
        <v>45.839999999999996</v>
      </c>
      <c r="N51" s="2">
        <v>20.72</v>
      </c>
      <c r="O51" s="2">
        <v>33.44</v>
      </c>
      <c r="P51" s="2">
        <v>49.84</v>
      </c>
      <c r="Q51" s="2">
        <v>14.719999999999999</v>
      </c>
      <c r="R51" s="2">
        <v>35.44</v>
      </c>
      <c r="S51" s="2">
        <v>57.84</v>
      </c>
      <c r="T51" s="2">
        <v>20.72</v>
      </c>
      <c r="U51" s="2">
        <v>21.44</v>
      </c>
      <c r="V51" s="2">
        <v>-9999</v>
      </c>
      <c r="W51" s="2">
        <v>-9999</v>
      </c>
      <c r="X51" s="2">
        <v>-9999</v>
      </c>
      <c r="Y51" s="2">
        <v>-9999</v>
      </c>
      <c r="Z51" s="2">
        <v>-9999</v>
      </c>
      <c r="AA51" s="2">
        <v>-9999</v>
      </c>
      <c r="AB51" s="2">
        <v>-9999</v>
      </c>
      <c r="AC51" s="2">
        <v>-9999</v>
      </c>
      <c r="AD51" s="2">
        <v>-9999</v>
      </c>
      <c r="AE51" s="2">
        <v>-9999</v>
      </c>
      <c r="AF51" s="2">
        <v>-9999</v>
      </c>
      <c r="AG51" s="2">
        <v>-9999</v>
      </c>
      <c r="AH51" s="2">
        <v>-9999</v>
      </c>
      <c r="AI51" s="2">
        <v>-9999</v>
      </c>
      <c r="AJ51" s="2">
        <v>5.9855970500115228E-2</v>
      </c>
      <c r="AK51" s="2">
        <v>0.70524199107760177</v>
      </c>
      <c r="AL51" s="2">
        <v>2.9451705500000003</v>
      </c>
      <c r="AM51" s="2">
        <v>1.5517599500000001</v>
      </c>
      <c r="AN51" s="2">
        <v>0.40458773000000003</v>
      </c>
      <c r="AO51" s="2">
        <v>0.37233920000000004</v>
      </c>
      <c r="AP51" s="2">
        <v>0.42690333999999996</v>
      </c>
      <c r="AQ51" s="2">
        <v>0.54369025999999998</v>
      </c>
      <c r="AR51" s="2">
        <v>1.2053246</v>
      </c>
      <c r="AS51" s="2">
        <f t="shared" si="79"/>
        <v>10.61221192</v>
      </c>
      <c r="AT51" s="2">
        <f t="shared" si="80"/>
        <v>12.10156872</v>
      </c>
      <c r="AU51" s="2">
        <f t="shared" si="7"/>
        <v>13.809182079999999</v>
      </c>
      <c r="AV51" s="2">
        <f t="shared" si="8"/>
        <v>1.7076133599999999</v>
      </c>
      <c r="AW51" s="2">
        <f t="shared" si="9"/>
        <v>2.1747610399999999</v>
      </c>
      <c r="AX51" s="2">
        <f t="shared" si="10"/>
        <v>4.8212983999999999</v>
      </c>
      <c r="AY51" s="2">
        <v>16</v>
      </c>
      <c r="AZ51" s="2">
        <v>180</v>
      </c>
      <c r="BA51" s="2">
        <v>169.3</v>
      </c>
      <c r="BB51" s="2">
        <f t="shared" si="84"/>
        <v>1764.7058823529412</v>
      </c>
      <c r="BC51" s="2">
        <f t="shared" si="85"/>
        <v>1659.8039215686274</v>
      </c>
      <c r="BD51" s="2">
        <f t="shared" si="86"/>
        <v>3424.5098039215686</v>
      </c>
      <c r="BE51" s="2">
        <v>3.3136723390370082</v>
      </c>
      <c r="BF51" s="2">
        <f t="shared" si="77"/>
        <v>58.476570688888387</v>
      </c>
      <c r="BG51" s="2">
        <v>1.0337599903206294</v>
      </c>
      <c r="BH51" s="2">
        <f t="shared" si="87"/>
        <v>17.158388858949269</v>
      </c>
      <c r="BI51" s="2">
        <f t="shared" si="88"/>
        <v>75.634959547837653</v>
      </c>
      <c r="BJ51" s="2">
        <v>14</v>
      </c>
      <c r="BK51" s="2">
        <v>219.1</v>
      </c>
      <c r="BL51" s="2">
        <v>261.60000000000002</v>
      </c>
      <c r="BM51" s="2">
        <v>78</v>
      </c>
      <c r="BN51" s="2">
        <v>121.2</v>
      </c>
      <c r="BO51" s="2">
        <v>270.3</v>
      </c>
      <c r="BP51" s="2">
        <v>146.19999999999999</v>
      </c>
      <c r="BQ51" s="2">
        <f t="shared" si="15"/>
        <v>124.10000000000002</v>
      </c>
      <c r="BR51" s="2">
        <f t="shared" si="74"/>
        <v>1216.666666666667</v>
      </c>
      <c r="BS51" s="2">
        <f t="shared" si="16"/>
        <v>2148.0392156862745</v>
      </c>
      <c r="BT51" s="2">
        <f t="shared" si="17"/>
        <v>2564.705882352941</v>
      </c>
      <c r="BU51" s="2">
        <f t="shared" si="18"/>
        <v>1188.2352941176471</v>
      </c>
      <c r="BV51" s="2">
        <f t="shared" si="19"/>
        <v>2650</v>
      </c>
      <c r="BW51" s="2">
        <f t="shared" si="20"/>
        <v>8550.9803921568619</v>
      </c>
      <c r="BX51" s="2">
        <f t="shared" si="21"/>
        <v>1433.3333333333333</v>
      </c>
      <c r="BY51" s="2">
        <v>3.2214620830733218</v>
      </c>
      <c r="BZ51" s="2">
        <f t="shared" si="22"/>
        <v>69.198268862878905</v>
      </c>
      <c r="CA51" s="2">
        <v>0.86947909032097515</v>
      </c>
      <c r="CB51" s="2">
        <f t="shared" si="23"/>
        <v>22.299581375290888</v>
      </c>
      <c r="CC51" s="2">
        <v>1.5359171336192674</v>
      </c>
      <c r="CD51" s="2">
        <f t="shared" si="24"/>
        <v>18.250309470064238</v>
      </c>
      <c r="CE51" s="2">
        <v>3.8479623046937155</v>
      </c>
      <c r="CF51" s="2">
        <f t="shared" si="25"/>
        <v>55.154126367276582</v>
      </c>
      <c r="CG51" s="2">
        <f t="shared" si="26"/>
        <v>164.9022860755106</v>
      </c>
      <c r="CH51" s="2">
        <f t="shared" si="27"/>
        <v>147.2341839959916</v>
      </c>
      <c r="CI51" s="2">
        <f t="shared" si="28"/>
        <v>8550.9803921568637</v>
      </c>
      <c r="CJ51" s="2">
        <v>7.3100000000000005</v>
      </c>
      <c r="CK51" s="2">
        <f t="shared" si="29"/>
        <v>7310.0000000000009</v>
      </c>
      <c r="CL51" s="2">
        <f t="shared" si="30"/>
        <v>5273.4854758040483</v>
      </c>
      <c r="CM51" s="2">
        <v>2.54</v>
      </c>
      <c r="CN51" s="2">
        <v>34.7469220246238</v>
      </c>
      <c r="CO51" s="2">
        <f t="shared" si="81"/>
        <v>1832.3738862574942</v>
      </c>
      <c r="CP51" s="2">
        <v>3.8000000000000003</v>
      </c>
      <c r="CQ51" s="2">
        <v>51.983584131326943</v>
      </c>
      <c r="CR51" s="2">
        <f t="shared" si="82"/>
        <v>2741.3467589679044</v>
      </c>
      <c r="CS51" s="2">
        <v>-9999</v>
      </c>
      <c r="CT51" s="2">
        <f t="shared" si="31"/>
        <v>-274107.26242920075</v>
      </c>
      <c r="CU51" s="2">
        <v>79</v>
      </c>
      <c r="CV51" s="2">
        <v>95</v>
      </c>
      <c r="CW51" s="2">
        <v>82</v>
      </c>
      <c r="CX51" s="2">
        <v>105</v>
      </c>
      <c r="CY51" s="2">
        <v>94</v>
      </c>
      <c r="CZ51" s="2">
        <v>105</v>
      </c>
      <c r="DA51" s="2">
        <v>30.56</v>
      </c>
      <c r="DB51" s="2">
        <v>29.94</v>
      </c>
      <c r="DC51" s="2">
        <v>31.36</v>
      </c>
      <c r="DD51" s="2">
        <v>0.41210000000000002</v>
      </c>
      <c r="DE51" s="2">
        <v>0.54939329999999997</v>
      </c>
      <c r="DF51" s="2">
        <v>0.48812670000000002</v>
      </c>
      <c r="DG51" s="2">
        <v>0.3336267</v>
      </c>
      <c r="DH51" s="2">
        <v>0.35283330000000002</v>
      </c>
      <c r="DI51" s="2">
        <v>0.47627330000000001</v>
      </c>
      <c r="DJ51" s="2">
        <v>0.14877960000000001</v>
      </c>
      <c r="DK51" s="2">
        <v>0.21770220000000001</v>
      </c>
      <c r="DL51" s="2">
        <v>0.24376490000000001</v>
      </c>
      <c r="DM51" s="2">
        <f t="shared" si="32"/>
        <v>0.23401678934505649</v>
      </c>
      <c r="DN51" s="2">
        <f t="shared" si="33"/>
        <v>0.21026558760188968</v>
      </c>
      <c r="DO51" s="2">
        <v>0.57423369999999996</v>
      </c>
      <c r="DP51" s="2">
        <v>0.5074495</v>
      </c>
      <c r="DQ51" s="2">
        <v>0.25056820000000002</v>
      </c>
      <c r="DR51" s="2">
        <v>0.35566189999999998</v>
      </c>
      <c r="DS51" s="2">
        <v>0.3758727</v>
      </c>
      <c r="DT51" s="2">
        <v>0.17774090000000001</v>
      </c>
      <c r="DU51" s="2">
        <v>2.6397799999999999E-2</v>
      </c>
      <c r="DV51" s="2">
        <v>0.23488400000000001</v>
      </c>
      <c r="DW51" s="2">
        <v>0.39262849999999999</v>
      </c>
      <c r="DX51" s="2">
        <f t="shared" si="34"/>
        <v>0.52726887317736526</v>
      </c>
      <c r="DY51" s="2">
        <f t="shared" si="35"/>
        <v>0.17792099999999997</v>
      </c>
      <c r="DZ51" s="2">
        <f t="shared" si="36"/>
        <v>0.16703066235085412</v>
      </c>
      <c r="EA51" s="2">
        <f t="shared" si="37"/>
        <v>0.14267478682840481</v>
      </c>
      <c r="EB51" s="2">
        <v>1.0536143</v>
      </c>
      <c r="EC51" s="2">
        <v>0.93512379999999995</v>
      </c>
      <c r="ED51" s="2">
        <v>0.24912860000000001</v>
      </c>
      <c r="EE51" s="2">
        <v>0.3359762</v>
      </c>
      <c r="EF51" s="2">
        <v>0.72686189999999995</v>
      </c>
      <c r="EG51" s="2">
        <v>0.27046189999999998</v>
      </c>
      <c r="EH51" s="2">
        <v>0.3651933</v>
      </c>
      <c r="EI51" s="2">
        <v>0.5153702</v>
      </c>
      <c r="EJ51" s="2">
        <v>0.61535819999999997</v>
      </c>
      <c r="EK51" s="2">
        <f t="shared" si="38"/>
        <v>0.59147079299514649</v>
      </c>
      <c r="EL51" s="2">
        <f t="shared" si="39"/>
        <v>6.5514300000000025E-2</v>
      </c>
      <c r="EM51" s="2">
        <f t="shared" si="40"/>
        <v>0.507436847157134</v>
      </c>
      <c r="EN51" s="2">
        <f t="shared" si="41"/>
        <v>0.14449348578022511</v>
      </c>
      <c r="EO51" s="2">
        <v>0.5803043</v>
      </c>
      <c r="EP51" s="2">
        <v>0.49968259999999998</v>
      </c>
      <c r="EQ51" s="2">
        <v>0.13157389999999999</v>
      </c>
      <c r="ER51" s="2">
        <v>0.1754783</v>
      </c>
      <c r="ES51" s="2">
        <v>0.35483039999999999</v>
      </c>
      <c r="ET51" s="2">
        <v>0.13213910000000001</v>
      </c>
      <c r="EU51" s="2">
        <v>0.33765499999999998</v>
      </c>
      <c r="EV51" s="2">
        <v>0.53376469999999998</v>
      </c>
      <c r="EW51" s="2">
        <v>0.62831230000000005</v>
      </c>
      <c r="EX51" s="2">
        <f t="shared" si="42"/>
        <v>0.6290537606215455</v>
      </c>
      <c r="EY51" s="2">
        <f t="shared" si="43"/>
        <v>4.3339199999999994E-2</v>
      </c>
      <c r="EZ51" s="2">
        <f t="shared" si="44"/>
        <v>0.41382116270206065</v>
      </c>
      <c r="FA51" s="2">
        <f t="shared" si="45"/>
        <v>0.16041064205363847</v>
      </c>
      <c r="FB51" s="2">
        <v>0.57720709999999997</v>
      </c>
      <c r="FC51" s="2">
        <v>0.50931789999999999</v>
      </c>
      <c r="FD51" s="2">
        <v>9.3296400000000002E-2</v>
      </c>
      <c r="FE51" s="2">
        <v>0.14209640000000001</v>
      </c>
      <c r="FF51" s="2">
        <v>0.31010359999999998</v>
      </c>
      <c r="FG51" s="2">
        <v>0.11028209999999999</v>
      </c>
      <c r="FH51" s="2">
        <v>0.37056919999999999</v>
      </c>
      <c r="FI51" s="2">
        <v>0.6036338</v>
      </c>
      <c r="FJ51" s="2">
        <v>0.72059300000000004</v>
      </c>
      <c r="FK51" s="2">
        <f t="shared" si="46"/>
        <v>0.67917430557454583</v>
      </c>
      <c r="FL51" s="2">
        <f t="shared" si="47"/>
        <v>3.1814300000000018E-2</v>
      </c>
      <c r="FM51" s="2">
        <f t="shared" si="48"/>
        <v>0.47839622106482438</v>
      </c>
      <c r="FN51" s="2">
        <f t="shared" si="49"/>
        <v>0.22647914256361595</v>
      </c>
      <c r="FO51" s="2">
        <v>0.51910429999999996</v>
      </c>
      <c r="FP51" s="2">
        <v>0.44942169999999998</v>
      </c>
      <c r="FQ51" s="2">
        <v>7.7930399999999997E-2</v>
      </c>
      <c r="FR51" s="2">
        <v>0.12287389999999999</v>
      </c>
      <c r="FS51" s="2">
        <v>0.2856783</v>
      </c>
      <c r="FT51" s="2">
        <v>9.0417399999999995E-2</v>
      </c>
      <c r="FU51" s="2">
        <v>0.39788630000000003</v>
      </c>
      <c r="FV51" s="2">
        <v>0.61596450000000003</v>
      </c>
      <c r="FW51" s="2">
        <v>0.73776439999999999</v>
      </c>
      <c r="FX51" s="2">
        <f t="shared" si="50"/>
        <v>0.70331687944826249</v>
      </c>
      <c r="FY51" s="2">
        <f t="shared" si="51"/>
        <v>3.2456499999999999E-2</v>
      </c>
      <c r="FZ51" s="2">
        <f t="shared" si="52"/>
        <v>0.45679726746990296</v>
      </c>
      <c r="GA51" s="2">
        <f t="shared" si="53"/>
        <v>0.19886252125333981</v>
      </c>
      <c r="GB51" s="2">
        <v>0.58874780000000004</v>
      </c>
      <c r="GC51" s="2">
        <v>0.51195219999999997</v>
      </c>
      <c r="GD51" s="2">
        <v>7.9221700000000006E-2</v>
      </c>
      <c r="GE51" s="2">
        <v>0.1191217</v>
      </c>
      <c r="GF51" s="2">
        <v>0.3145522</v>
      </c>
      <c r="GG51" s="2">
        <v>9.88565E-2</v>
      </c>
      <c r="GH51" s="2">
        <v>0.45002219999999998</v>
      </c>
      <c r="GI51" s="2">
        <v>0.66274639999999996</v>
      </c>
      <c r="GJ51" s="2">
        <v>0.76238240000000002</v>
      </c>
      <c r="GK51" s="2">
        <f t="shared" si="54"/>
        <v>0.71246107681409199</v>
      </c>
      <c r="GL51" s="2">
        <f t="shared" si="55"/>
        <v>2.0265199999999997E-2</v>
      </c>
      <c r="GM51" s="2">
        <f t="shared" si="56"/>
        <v>0.52096131826576486</v>
      </c>
      <c r="GN51" s="2">
        <f t="shared" si="57"/>
        <v>0.22321825694660341</v>
      </c>
      <c r="GO51" s="2">
        <v>0.6588733</v>
      </c>
      <c r="GP51" s="2">
        <v>0.58455330000000005</v>
      </c>
      <c r="GQ51" s="2">
        <v>6.7879999999999996E-2</v>
      </c>
      <c r="GR51" s="2">
        <v>0.13041330000000001</v>
      </c>
      <c r="GS51" s="2">
        <v>0.33187329999999998</v>
      </c>
      <c r="GT51" s="2">
        <v>0.1025133</v>
      </c>
      <c r="GU51" s="2">
        <v>0.43535570000000001</v>
      </c>
      <c r="GV51" s="2">
        <v>0.66900809999999999</v>
      </c>
      <c r="GW51" s="2">
        <v>0.81264650000000005</v>
      </c>
      <c r="GX51" s="2">
        <f t="shared" si="58"/>
        <v>0.73071945316610498</v>
      </c>
      <c r="GY51" s="2">
        <f t="shared" si="59"/>
        <v>2.7900000000000008E-2</v>
      </c>
      <c r="GZ51" s="2">
        <f t="shared" si="60"/>
        <v>0.56068207965552297</v>
      </c>
      <c r="HA51" s="2">
        <f t="shared" si="61"/>
        <v>0.26758887470766229</v>
      </c>
      <c r="HB51" s="2">
        <v>0.76110500000000003</v>
      </c>
      <c r="HC51" s="2">
        <v>0.65607000000000004</v>
      </c>
      <c r="HD51" s="2">
        <v>6.6110000000000002E-2</v>
      </c>
      <c r="HE51" s="2">
        <v>0.11734</v>
      </c>
      <c r="HF51" s="2">
        <v>0.36085</v>
      </c>
      <c r="HG51" s="2">
        <v>0.100245</v>
      </c>
      <c r="HH51" s="2">
        <v>0.50880650000000005</v>
      </c>
      <c r="HI51" s="2">
        <v>0.73243879999999995</v>
      </c>
      <c r="HJ51" s="2">
        <v>0.84004310000000004</v>
      </c>
      <c r="HK51" s="2">
        <f t="shared" si="62"/>
        <v>0.7672374760550299</v>
      </c>
      <c r="HL51" s="2">
        <f t="shared" si="63"/>
        <v>1.7094999999999999E-2</v>
      </c>
      <c r="HM51" s="2">
        <f t="shared" si="64"/>
        <v>0.6345913727707494</v>
      </c>
      <c r="HN51" s="2">
        <f t="shared" si="65"/>
        <v>0.29192706273237878</v>
      </c>
      <c r="HO51" s="2">
        <v>0.80149570000000003</v>
      </c>
      <c r="HP51" s="2">
        <v>0.69259130000000002</v>
      </c>
      <c r="HQ51" s="2">
        <v>5.0069599999999999E-2</v>
      </c>
      <c r="HR51" s="2">
        <v>0.1098087</v>
      </c>
      <c r="HS51" s="2">
        <v>0.35197390000000001</v>
      </c>
      <c r="HT51" s="2">
        <v>8.5813E-2</v>
      </c>
      <c r="HU51" s="2">
        <v>0.5236693</v>
      </c>
      <c r="HV51" s="2">
        <v>0.75874140000000001</v>
      </c>
      <c r="HW51" s="2">
        <v>0.8820095</v>
      </c>
      <c r="HX51" s="2">
        <f t="shared" si="66"/>
        <v>0.80657689933616106</v>
      </c>
      <c r="HY51" s="2">
        <f t="shared" si="67"/>
        <v>2.3995699999999995E-2</v>
      </c>
      <c r="HZ51" s="2">
        <f t="shared" si="68"/>
        <v>0.67120231879606884</v>
      </c>
      <c r="IA51" s="2">
        <f t="shared" si="69"/>
        <v>0.33078959696877797</v>
      </c>
      <c r="IB51" s="2">
        <v>0.72041900000000003</v>
      </c>
      <c r="IC51" s="2">
        <v>0.63019999999999998</v>
      </c>
      <c r="ID51" s="2">
        <v>3.9385700000000003E-2</v>
      </c>
      <c r="IE51" s="2">
        <v>9.7147600000000001E-2</v>
      </c>
      <c r="IF51" s="2">
        <v>0.29660950000000003</v>
      </c>
      <c r="IG51" s="2">
        <v>7.2409500000000002E-2</v>
      </c>
      <c r="IH51" s="2">
        <v>0.50610869999999997</v>
      </c>
      <c r="II51" s="2">
        <v>0.76186430000000005</v>
      </c>
      <c r="IJ51" s="2">
        <v>0.89580990000000005</v>
      </c>
      <c r="IK51" s="2">
        <f t="shared" si="70"/>
        <v>0.81733880656409297</v>
      </c>
      <c r="IL51" s="2">
        <f t="shared" si="71"/>
        <v>2.4738099999999999E-2</v>
      </c>
      <c r="IM51" s="2">
        <f t="shared" si="72"/>
        <v>0.65146874446978187</v>
      </c>
      <c r="IN51" s="2">
        <f t="shared" si="73"/>
        <v>0.35070256400731836</v>
      </c>
      <c r="IO51" s="2">
        <v>1.4972348</v>
      </c>
      <c r="IP51" s="2">
        <v>1.2688957000000001</v>
      </c>
      <c r="IQ51" s="2">
        <v>8.8960899999999996E-2</v>
      </c>
      <c r="IR51" s="2">
        <v>0.21361740000000001</v>
      </c>
      <c r="IS51" s="2">
        <v>0.64224349999999997</v>
      </c>
      <c r="IT51" s="2">
        <v>0.18680430000000001</v>
      </c>
      <c r="IU51" s="2">
        <v>0.4999401</v>
      </c>
      <c r="IV51" s="2">
        <v>0.75223019999999996</v>
      </c>
    </row>
    <row r="52" spans="1:256" x14ac:dyDescent="0.2">
      <c r="A52" s="2">
        <v>51</v>
      </c>
      <c r="B52" s="2">
        <v>13</v>
      </c>
      <c r="C52" s="2" t="s">
        <v>259</v>
      </c>
      <c r="D52" s="2">
        <v>4</v>
      </c>
      <c r="E52" s="2">
        <v>3</v>
      </c>
      <c r="F52" s="2">
        <v>-9999</v>
      </c>
      <c r="G52" s="2">
        <v>-9999</v>
      </c>
      <c r="H52" s="2">
        <v>408151.5</v>
      </c>
      <c r="I52" s="2">
        <v>3660346.5</v>
      </c>
      <c r="J52" s="2">
        <f t="shared" si="83"/>
        <v>148.17600000000002</v>
      </c>
      <c r="K52" s="2">
        <f t="shared" si="5"/>
        <v>74.088000000000008</v>
      </c>
      <c r="L52" s="2">
        <f t="shared" si="76"/>
        <v>74.088000000000008</v>
      </c>
      <c r="M52" s="2">
        <v>49.839999999999996</v>
      </c>
      <c r="N52" s="2">
        <v>16.72</v>
      </c>
      <c r="O52" s="2">
        <v>33.44</v>
      </c>
      <c r="P52" s="2">
        <v>55.84</v>
      </c>
      <c r="Q52" s="2">
        <v>16.72</v>
      </c>
      <c r="R52" s="2">
        <v>27.440000000000005</v>
      </c>
      <c r="S52" s="2">
        <v>57.84</v>
      </c>
      <c r="T52" s="2">
        <v>20.72</v>
      </c>
      <c r="U52" s="2">
        <v>21.44</v>
      </c>
      <c r="V52" s="2">
        <v>8.5</v>
      </c>
      <c r="W52" s="2">
        <v>0.56999999999999995</v>
      </c>
      <c r="X52" s="2">
        <v>417</v>
      </c>
      <c r="Y52" s="2">
        <v>0.53</v>
      </c>
      <c r="Z52" s="2">
        <v>5329</v>
      </c>
      <c r="AA52" s="2">
        <v>352</v>
      </c>
      <c r="AB52" s="2">
        <v>355</v>
      </c>
      <c r="AC52" s="2">
        <v>32.200000000000003</v>
      </c>
      <c r="AD52" s="2">
        <v>0</v>
      </c>
      <c r="AE52" s="2">
        <v>3</v>
      </c>
      <c r="AF52" s="2">
        <v>83</v>
      </c>
      <c r="AG52" s="2">
        <v>9</v>
      </c>
      <c r="AH52" s="2">
        <v>5</v>
      </c>
      <c r="AI52" s="2">
        <v>36</v>
      </c>
      <c r="AJ52" s="2">
        <v>5.3130841183275483E-2</v>
      </c>
      <c r="AK52" s="2">
        <v>0.66210359758717585</v>
      </c>
      <c r="AL52" s="2">
        <v>2.7117933500000002</v>
      </c>
      <c r="AM52" s="2">
        <v>2.7481987999999999</v>
      </c>
      <c r="AN52" s="2">
        <v>0.36521889500000004</v>
      </c>
      <c r="AO52" s="2">
        <v>0.30510879499999999</v>
      </c>
      <c r="AP52" s="2">
        <v>0.36927710000000002</v>
      </c>
      <c r="AQ52" s="2">
        <v>0.39041649999999994</v>
      </c>
      <c r="AR52" s="2">
        <v>0.28166958200000003</v>
      </c>
      <c r="AS52" s="2">
        <f t="shared" si="79"/>
        <v>12.380859879999999</v>
      </c>
      <c r="AT52" s="2">
        <f t="shared" si="80"/>
        <v>13.601295059999998</v>
      </c>
      <c r="AU52" s="2">
        <f t="shared" si="7"/>
        <v>15.078403459999999</v>
      </c>
      <c r="AV52" s="2">
        <f t="shared" si="8"/>
        <v>1.4771084000000001</v>
      </c>
      <c r="AW52" s="2">
        <f t="shared" si="9"/>
        <v>1.5616659999999998</v>
      </c>
      <c r="AX52" s="2">
        <f t="shared" si="10"/>
        <v>1.1266783280000001</v>
      </c>
      <c r="AY52" s="2">
        <v>15</v>
      </c>
      <c r="AZ52" s="2">
        <v>162.30000000000001</v>
      </c>
      <c r="BA52" s="2">
        <v>147.5</v>
      </c>
      <c r="BB52" s="2">
        <f t="shared" si="84"/>
        <v>1591.1764705882354</v>
      </c>
      <c r="BC52" s="2">
        <f t="shared" si="85"/>
        <v>1446.0784313725489</v>
      </c>
      <c r="BD52" s="2">
        <f t="shared" si="86"/>
        <v>3037.2549019607841</v>
      </c>
      <c r="BE52" s="2">
        <v>3.3399503260087893</v>
      </c>
      <c r="BF52" s="2">
        <f t="shared" ref="BF52:BF73" si="89">(BE50/100)*BB52</f>
        <v>53.119787300760912</v>
      </c>
      <c r="BG52" s="2">
        <v>0.97280835051132952</v>
      </c>
      <c r="BH52" s="2">
        <f t="shared" si="87"/>
        <v>14.067571735335402</v>
      </c>
      <c r="BI52" s="2">
        <f t="shared" si="88"/>
        <v>67.187359036096311</v>
      </c>
      <c r="BJ52" s="2">
        <v>14</v>
      </c>
      <c r="BK52" s="2">
        <v>245.39999999999998</v>
      </c>
      <c r="BL52" s="2">
        <v>285.7</v>
      </c>
      <c r="BM52" s="2">
        <v>81</v>
      </c>
      <c r="BN52" s="2">
        <v>152.5</v>
      </c>
      <c r="BO52" s="2">
        <v>303.89999999999998</v>
      </c>
      <c r="BP52" s="2">
        <v>163.5</v>
      </c>
      <c r="BQ52" s="2">
        <f t="shared" si="15"/>
        <v>140.39999999999998</v>
      </c>
      <c r="BR52" s="2">
        <f t="shared" si="74"/>
        <v>1376.4705882352939</v>
      </c>
      <c r="BS52" s="2">
        <f t="shared" si="16"/>
        <v>2405.8823529411766</v>
      </c>
      <c r="BT52" s="2">
        <f t="shared" si="17"/>
        <v>2800.9803921568628</v>
      </c>
      <c r="BU52" s="2">
        <f t="shared" si="18"/>
        <v>1495.0980392156862</v>
      </c>
      <c r="BV52" s="2">
        <f t="shared" si="19"/>
        <v>2979.4117647058824</v>
      </c>
      <c r="BW52" s="2">
        <f t="shared" si="20"/>
        <v>9681.3725490196084</v>
      </c>
      <c r="BX52" s="2">
        <f t="shared" si="21"/>
        <v>1602.9411764705883</v>
      </c>
      <c r="BY52" s="2">
        <v>2.5993649496917879</v>
      </c>
      <c r="BZ52" s="2">
        <f t="shared" si="22"/>
        <v>62.537662613173019</v>
      </c>
      <c r="CA52" s="2">
        <v>0.60084139773434586</v>
      </c>
      <c r="CB52" s="2">
        <f t="shared" si="23"/>
        <v>16.829449738500255</v>
      </c>
      <c r="CC52" s="2">
        <v>1.4116908887062303</v>
      </c>
      <c r="CD52" s="2">
        <f t="shared" si="24"/>
        <v>21.106162796833345</v>
      </c>
      <c r="CE52" s="2">
        <v>3.1009645737313432</v>
      </c>
      <c r="CF52" s="2">
        <f t="shared" si="25"/>
        <v>49.706638020105352</v>
      </c>
      <c r="CG52" s="2">
        <f t="shared" si="26"/>
        <v>150.17991316861196</v>
      </c>
      <c r="CH52" s="2">
        <f t="shared" si="27"/>
        <v>134.08920818626066</v>
      </c>
      <c r="CI52" s="2">
        <f t="shared" si="28"/>
        <v>9681.3725490196084</v>
      </c>
      <c r="CJ52" s="2">
        <v>7.65</v>
      </c>
      <c r="CK52" s="2">
        <f t="shared" si="29"/>
        <v>7650</v>
      </c>
      <c r="CL52" s="2">
        <f t="shared" si="30"/>
        <v>5518.763870027492</v>
      </c>
      <c r="CM52" s="2">
        <v>2.7699999999999996</v>
      </c>
      <c r="CN52" s="2">
        <v>36.209150326797378</v>
      </c>
      <c r="CO52" s="2">
        <f t="shared" si="81"/>
        <v>1998.2975058792351</v>
      </c>
      <c r="CP52" s="2">
        <v>3.91</v>
      </c>
      <c r="CQ52" s="2">
        <v>51.111111111111107</v>
      </c>
      <c r="CR52" s="2">
        <f t="shared" si="82"/>
        <v>2820.7015335696069</v>
      </c>
      <c r="CS52" s="2">
        <v>-9999</v>
      </c>
      <c r="CT52" s="2">
        <f t="shared" si="31"/>
        <v>-282041.94634162501</v>
      </c>
      <c r="CU52" s="2">
        <v>88</v>
      </c>
      <c r="CV52" s="2">
        <v>105</v>
      </c>
      <c r="CW52" s="2">
        <v>93</v>
      </c>
      <c r="CX52" s="2">
        <v>106</v>
      </c>
      <c r="CY52" s="2">
        <v>98</v>
      </c>
      <c r="CZ52" s="2">
        <v>110</v>
      </c>
      <c r="DA52" s="2">
        <v>30.67</v>
      </c>
      <c r="DB52" s="2">
        <v>29.08</v>
      </c>
      <c r="DC52" s="2">
        <v>30.18</v>
      </c>
      <c r="DD52" s="2">
        <v>0.41199999999999998</v>
      </c>
      <c r="DE52" s="2">
        <v>0.6180563</v>
      </c>
      <c r="DF52" s="2">
        <v>0.54739380000000004</v>
      </c>
      <c r="DG52" s="2">
        <v>0.28020630000000002</v>
      </c>
      <c r="DH52" s="2">
        <v>0.38574999999999998</v>
      </c>
      <c r="DI52" s="2">
        <v>0.40673749999999997</v>
      </c>
      <c r="DJ52" s="2">
        <v>2.58315E-2</v>
      </c>
      <c r="DK52" s="2">
        <v>0.23129959999999999</v>
      </c>
      <c r="DL52" s="2">
        <v>0.37628620000000002</v>
      </c>
      <c r="DM52" s="2">
        <f t="shared" si="32"/>
        <v>0.36243192087094367</v>
      </c>
      <c r="DN52" s="2">
        <f t="shared" si="33"/>
        <v>0.23171830707186164</v>
      </c>
      <c r="DO52" s="2">
        <v>0.59673589999999999</v>
      </c>
      <c r="DP52" s="2">
        <v>0.52893690000000004</v>
      </c>
      <c r="DQ52" s="2">
        <v>0.25546999999999997</v>
      </c>
      <c r="DR52" s="2">
        <v>0.36627949999999998</v>
      </c>
      <c r="DS52" s="2">
        <v>0.40336499999999997</v>
      </c>
      <c r="DT52" s="2">
        <v>0.18864500000000001</v>
      </c>
      <c r="DU52" s="2">
        <v>4.7742300000000001E-2</v>
      </c>
      <c r="DV52" s="2">
        <v>0.23917840000000001</v>
      </c>
      <c r="DW52" s="2">
        <v>0.40077030000000002</v>
      </c>
      <c r="DX52" s="2">
        <f t="shared" si="34"/>
        <v>0.51960889295881774</v>
      </c>
      <c r="DY52" s="2">
        <f t="shared" si="35"/>
        <v>0.17763449999999997</v>
      </c>
      <c r="DZ52" s="2">
        <f t="shared" si="36"/>
        <v>0.17487330280808061</v>
      </c>
      <c r="EA52" s="2">
        <f t="shared" si="37"/>
        <v>0.13150708659955007</v>
      </c>
      <c r="EB52" s="2">
        <v>0.955125</v>
      </c>
      <c r="EC52" s="2">
        <v>0.84655999999999998</v>
      </c>
      <c r="ED52" s="2">
        <v>0.21080499999999999</v>
      </c>
      <c r="EE52" s="2">
        <v>0.29968499999999998</v>
      </c>
      <c r="EF52" s="2">
        <v>0.55207499999999998</v>
      </c>
      <c r="EG52" s="2">
        <v>0.20412</v>
      </c>
      <c r="EH52" s="2">
        <v>0.29365350000000001</v>
      </c>
      <c r="EI52" s="2">
        <v>0.520872</v>
      </c>
      <c r="EJ52" s="2">
        <v>0.63580309999999995</v>
      </c>
      <c r="EK52" s="2">
        <f t="shared" si="38"/>
        <v>0.64783975777337832</v>
      </c>
      <c r="EL52" s="2">
        <f t="shared" si="39"/>
        <v>9.5564999999999983E-2</v>
      </c>
      <c r="EM52" s="2">
        <f t="shared" si="40"/>
        <v>0.49829308517262016</v>
      </c>
      <c r="EN52" s="2">
        <f t="shared" si="41"/>
        <v>0.23265530236196003</v>
      </c>
      <c r="EO52" s="2">
        <v>0.61039089999999996</v>
      </c>
      <c r="EP52" s="2">
        <v>0.53030909999999998</v>
      </c>
      <c r="EQ52" s="2">
        <v>0.1209364</v>
      </c>
      <c r="ER52" s="2">
        <v>0.1688636</v>
      </c>
      <c r="ES52" s="2">
        <v>0.3940727</v>
      </c>
      <c r="ET52" s="2">
        <v>0.13279550000000001</v>
      </c>
      <c r="EU52" s="2">
        <v>0.3966403</v>
      </c>
      <c r="EV52" s="2">
        <v>0.56212549999999994</v>
      </c>
      <c r="EW52" s="2">
        <v>0.66469889999999998</v>
      </c>
      <c r="EX52" s="2">
        <f t="shared" si="42"/>
        <v>0.64263205031739012</v>
      </c>
      <c r="EY52" s="2">
        <f t="shared" si="43"/>
        <v>3.6068099999999992E-2</v>
      </c>
      <c r="EZ52" s="2">
        <f t="shared" si="44"/>
        <v>0.45211857307959058</v>
      </c>
      <c r="FA52" s="2">
        <f t="shared" si="45"/>
        <v>0.14346897720821761</v>
      </c>
      <c r="FB52" s="2">
        <v>0.64460870000000003</v>
      </c>
      <c r="FC52" s="2">
        <v>0.5639826</v>
      </c>
      <c r="FD52" s="2">
        <v>9.4247800000000007E-2</v>
      </c>
      <c r="FE52" s="2">
        <v>0.15458259999999999</v>
      </c>
      <c r="FF52" s="2">
        <v>0.34463909999999998</v>
      </c>
      <c r="FG52" s="2">
        <v>0.1189957</v>
      </c>
      <c r="FH52" s="2">
        <v>0.37909949999999998</v>
      </c>
      <c r="FI52" s="2">
        <v>0.6120352</v>
      </c>
      <c r="FJ52" s="2">
        <v>0.74375440000000004</v>
      </c>
      <c r="FK52" s="2">
        <f t="shared" si="46"/>
        <v>0.68833154968724641</v>
      </c>
      <c r="FL52" s="2">
        <f t="shared" si="47"/>
        <v>3.5586899999999991E-2</v>
      </c>
      <c r="FM52" s="2">
        <f t="shared" si="48"/>
        <v>0.50395333790920671</v>
      </c>
      <c r="FN52" s="2">
        <f t="shared" si="49"/>
        <v>0.23357247016711447</v>
      </c>
      <c r="FO52" s="2">
        <v>0.54943330000000001</v>
      </c>
      <c r="FP52" s="2">
        <v>0.47247919999999999</v>
      </c>
      <c r="FQ52" s="2">
        <v>7.9779199999999995E-2</v>
      </c>
      <c r="FR52" s="2">
        <v>0.12895000000000001</v>
      </c>
      <c r="FS52" s="2">
        <v>0.30178329999999998</v>
      </c>
      <c r="FT52" s="2">
        <v>9.7512500000000002E-2</v>
      </c>
      <c r="FU52" s="2">
        <v>0.40029999999999999</v>
      </c>
      <c r="FV52" s="2">
        <v>0.61869209999999997</v>
      </c>
      <c r="FW52" s="2">
        <v>0.74524029999999997</v>
      </c>
      <c r="FX52" s="2">
        <f t="shared" si="50"/>
        <v>0.69854507131818466</v>
      </c>
      <c r="FY52" s="2">
        <f t="shared" si="51"/>
        <v>3.1437500000000007E-2</v>
      </c>
      <c r="FZ52" s="2">
        <f t="shared" si="52"/>
        <v>0.46784105596619369</v>
      </c>
      <c r="GA52" s="2">
        <f t="shared" si="53"/>
        <v>0.20093493295141313</v>
      </c>
      <c r="GB52" s="2">
        <v>0.60998640000000004</v>
      </c>
      <c r="GC52" s="2">
        <v>0.54136359999999994</v>
      </c>
      <c r="GD52" s="2">
        <v>7.9859100000000002E-2</v>
      </c>
      <c r="GE52" s="2">
        <v>0.12388639999999999</v>
      </c>
      <c r="GF52" s="2">
        <v>0.32668639999999999</v>
      </c>
      <c r="GG52" s="2">
        <v>0.10333639999999999</v>
      </c>
      <c r="GH52" s="2">
        <v>0.44848700000000002</v>
      </c>
      <c r="GI52" s="2">
        <v>0.66051009999999999</v>
      </c>
      <c r="GJ52" s="2">
        <v>0.76689410000000002</v>
      </c>
      <c r="GK52" s="2">
        <f t="shared" si="54"/>
        <v>0.71026749740790562</v>
      </c>
      <c r="GL52" s="2">
        <f t="shared" si="55"/>
        <v>2.0549999999999999E-2</v>
      </c>
      <c r="GM52" s="2">
        <f t="shared" si="56"/>
        <v>0.53740896803261096</v>
      </c>
      <c r="GN52" s="2">
        <f t="shared" si="57"/>
        <v>0.23538306348452173</v>
      </c>
      <c r="GO52" s="2">
        <v>0.68297649999999999</v>
      </c>
      <c r="GP52" s="2">
        <v>0.6129059</v>
      </c>
      <c r="GQ52" s="2">
        <v>7.0505899999999996E-2</v>
      </c>
      <c r="GR52" s="2">
        <v>0.13714119999999999</v>
      </c>
      <c r="GS52" s="2">
        <v>0.3444412</v>
      </c>
      <c r="GT52" s="2">
        <v>0.1052647</v>
      </c>
      <c r="GU52" s="2">
        <v>0.42960140000000002</v>
      </c>
      <c r="GV52" s="2">
        <v>0.66472019999999998</v>
      </c>
      <c r="GW52" s="2">
        <v>0.81189279999999997</v>
      </c>
      <c r="GX52" s="2">
        <f t="shared" si="58"/>
        <v>0.73291246384989772</v>
      </c>
      <c r="GY52" s="2">
        <f t="shared" si="59"/>
        <v>3.1876499999999988E-2</v>
      </c>
      <c r="GZ52" s="2">
        <f t="shared" si="60"/>
        <v>0.57089612863387318</v>
      </c>
      <c r="HA52" s="2">
        <f t="shared" si="61"/>
        <v>0.27632198945604652</v>
      </c>
      <c r="HB52" s="2">
        <v>0.76593330000000004</v>
      </c>
      <c r="HC52" s="2">
        <v>0.66881670000000004</v>
      </c>
      <c r="HD52" s="2">
        <v>7.4133299999999999E-2</v>
      </c>
      <c r="HE52" s="2">
        <v>0.1221222</v>
      </c>
      <c r="HF52" s="2">
        <v>0.37656669999999998</v>
      </c>
      <c r="HG52" s="2">
        <v>0.1039611</v>
      </c>
      <c r="HH52" s="2">
        <v>0.50776920000000003</v>
      </c>
      <c r="HI52" s="2">
        <v>0.72435280000000002</v>
      </c>
      <c r="HJ52" s="2">
        <v>0.82490520000000001</v>
      </c>
      <c r="HK52" s="2">
        <f t="shared" si="62"/>
        <v>0.76097995342882996</v>
      </c>
      <c r="HL52" s="2">
        <f t="shared" si="63"/>
        <v>1.8161099999999999E-2</v>
      </c>
      <c r="HM52" s="2">
        <f t="shared" si="64"/>
        <v>0.63522894073453062</v>
      </c>
      <c r="HN52" s="2">
        <f t="shared" si="65"/>
        <v>0.28366747048014113</v>
      </c>
      <c r="HO52" s="2">
        <v>0.77746499999999996</v>
      </c>
      <c r="HP52" s="2">
        <v>0.67230999999999996</v>
      </c>
      <c r="HQ52" s="2">
        <v>4.8000000000000001E-2</v>
      </c>
      <c r="HR52" s="2">
        <v>0.104535</v>
      </c>
      <c r="HS52" s="2">
        <v>0.33316000000000001</v>
      </c>
      <c r="HT52" s="2">
        <v>7.961E-2</v>
      </c>
      <c r="HU52" s="2">
        <v>0.52185130000000002</v>
      </c>
      <c r="HV52" s="2">
        <v>0.76258320000000002</v>
      </c>
      <c r="HW52" s="2">
        <v>0.88323839999999998</v>
      </c>
      <c r="HX52" s="2">
        <f t="shared" si="66"/>
        <v>0.81422862643292604</v>
      </c>
      <c r="HY52" s="2">
        <f t="shared" si="67"/>
        <v>2.4925000000000003E-2</v>
      </c>
      <c r="HZ52" s="2">
        <f t="shared" si="68"/>
        <v>0.66700539219717347</v>
      </c>
      <c r="IA52" s="2">
        <f t="shared" si="69"/>
        <v>0.33791772669000375</v>
      </c>
      <c r="IB52" s="2">
        <v>0.71240000000000003</v>
      </c>
      <c r="IC52" s="2">
        <v>0.61902999999999997</v>
      </c>
      <c r="ID52" s="2">
        <v>3.9225000000000003E-2</v>
      </c>
      <c r="IE52" s="2">
        <v>0.10012500000000001</v>
      </c>
      <c r="IF52" s="2">
        <v>0.29467500000000002</v>
      </c>
      <c r="IG52" s="2">
        <v>7.2755E-2</v>
      </c>
      <c r="IH52" s="2">
        <v>0.4922358</v>
      </c>
      <c r="II52" s="2">
        <v>0.75361549999999999</v>
      </c>
      <c r="IJ52" s="2">
        <v>0.89527630000000002</v>
      </c>
      <c r="IK52" s="2">
        <f t="shared" si="70"/>
        <v>0.81467353579866397</v>
      </c>
      <c r="IL52" s="2">
        <f t="shared" si="71"/>
        <v>2.7370000000000005E-2</v>
      </c>
      <c r="IM52" s="2">
        <f t="shared" si="72"/>
        <v>0.63844014911967706</v>
      </c>
      <c r="IN52" s="2">
        <f t="shared" si="73"/>
        <v>0.34415419058431562</v>
      </c>
      <c r="IO52" s="2">
        <v>1.2577429</v>
      </c>
      <c r="IP52" s="2">
        <v>1.0909142999999999</v>
      </c>
      <c r="IQ52" s="2">
        <v>8.6542900000000006E-2</v>
      </c>
      <c r="IR52" s="2">
        <v>0.19077620000000001</v>
      </c>
      <c r="IS52" s="2">
        <v>0.61927620000000005</v>
      </c>
      <c r="IT52" s="2">
        <v>0.1757</v>
      </c>
      <c r="IU52" s="2">
        <v>0.51364889999999996</v>
      </c>
      <c r="IV52" s="2">
        <v>0.72785789999999995</v>
      </c>
    </row>
    <row r="53" spans="1:256" x14ac:dyDescent="0.2">
      <c r="A53" s="2">
        <v>52</v>
      </c>
      <c r="B53" s="2">
        <v>13</v>
      </c>
      <c r="C53" s="2" t="s">
        <v>259</v>
      </c>
      <c r="D53" s="2">
        <v>4</v>
      </c>
      <c r="E53" s="2">
        <v>3</v>
      </c>
      <c r="F53" s="2">
        <v>-9999</v>
      </c>
      <c r="G53" s="2">
        <v>-9999</v>
      </c>
      <c r="H53" s="2">
        <v>408192.5</v>
      </c>
      <c r="I53" s="2">
        <v>3660346.5</v>
      </c>
      <c r="J53" s="2">
        <f t="shared" si="83"/>
        <v>148.17600000000002</v>
      </c>
      <c r="K53" s="2">
        <f t="shared" si="5"/>
        <v>74.088000000000008</v>
      </c>
      <c r="L53" s="2">
        <f t="shared" si="76"/>
        <v>74.088000000000008</v>
      </c>
      <c r="M53" s="2">
        <v>43.839999999999996</v>
      </c>
      <c r="N53" s="2">
        <v>18.72</v>
      </c>
      <c r="O53" s="2">
        <v>37.44</v>
      </c>
      <c r="P53" s="2">
        <v>51.840000000000011</v>
      </c>
      <c r="Q53" s="2">
        <v>18.72</v>
      </c>
      <c r="R53" s="2">
        <v>29.439999999999998</v>
      </c>
      <c r="S53" s="2">
        <v>73.84</v>
      </c>
      <c r="T53" s="2">
        <v>10.719999999999999</v>
      </c>
      <c r="U53" s="2">
        <v>15.439999999999998</v>
      </c>
      <c r="V53" s="2">
        <v>-9999</v>
      </c>
      <c r="W53" s="2">
        <v>-9999</v>
      </c>
      <c r="X53" s="2">
        <v>-9999</v>
      </c>
      <c r="Y53" s="2">
        <v>-9999</v>
      </c>
      <c r="Z53" s="2">
        <v>-9999</v>
      </c>
      <c r="AA53" s="2">
        <v>-9999</v>
      </c>
      <c r="AB53" s="2">
        <v>-9999</v>
      </c>
      <c r="AC53" s="2">
        <v>-9999</v>
      </c>
      <c r="AD53" s="2">
        <v>-9999</v>
      </c>
      <c r="AE53" s="2">
        <v>-9999</v>
      </c>
      <c r="AF53" s="2">
        <v>-9999</v>
      </c>
      <c r="AG53" s="2">
        <v>-9999</v>
      </c>
      <c r="AH53" s="2">
        <v>-9999</v>
      </c>
      <c r="AI53" s="2">
        <v>-9999</v>
      </c>
      <c r="AJ53" s="2">
        <v>6.0855674783792293E-2</v>
      </c>
      <c r="AK53" s="2">
        <v>0.76047964792590006</v>
      </c>
      <c r="AL53" s="2">
        <v>3.3223997000000001</v>
      </c>
      <c r="AM53" s="2">
        <v>1.5857475500000002</v>
      </c>
      <c r="AN53" s="2">
        <v>0.40156075999999996</v>
      </c>
      <c r="AO53" s="2">
        <v>0.21275340500000001</v>
      </c>
      <c r="AP53" s="2">
        <v>0.35123318000000003</v>
      </c>
      <c r="AQ53" s="2">
        <v>0.44337405999999996</v>
      </c>
      <c r="AR53" s="2">
        <v>1.9741975999999997</v>
      </c>
      <c r="AS53" s="2">
        <f t="shared" si="79"/>
        <v>11.42253754</v>
      </c>
      <c r="AT53" s="2">
        <f t="shared" si="80"/>
        <v>12.27355116</v>
      </c>
      <c r="AU53" s="2">
        <f t="shared" si="7"/>
        <v>13.67848388</v>
      </c>
      <c r="AV53" s="2">
        <f t="shared" si="8"/>
        <v>1.4049327200000001</v>
      </c>
      <c r="AW53" s="2">
        <f t="shared" si="9"/>
        <v>1.7734962399999998</v>
      </c>
      <c r="AX53" s="2">
        <f t="shared" si="10"/>
        <v>7.8967903999999987</v>
      </c>
      <c r="AY53" s="2">
        <v>15</v>
      </c>
      <c r="AZ53" s="2">
        <v>156.19999999999999</v>
      </c>
      <c r="BA53" s="2">
        <v>128.30000000000001</v>
      </c>
      <c r="BB53" s="2">
        <f t="shared" si="84"/>
        <v>1531.3725490196077</v>
      </c>
      <c r="BC53" s="2">
        <f t="shared" si="85"/>
        <v>1257.8431372549019</v>
      </c>
      <c r="BD53" s="2">
        <f t="shared" si="86"/>
        <v>2789.2156862745096</v>
      </c>
      <c r="BE53" s="2">
        <v>3.2934316113762931</v>
      </c>
      <c r="BF53" s="2">
        <f t="shared" si="89"/>
        <v>50.744668564468689</v>
      </c>
      <c r="BG53" s="2">
        <v>1.0244422884</v>
      </c>
      <c r="BH53" s="2">
        <f t="shared" si="87"/>
        <v>12.885877019776469</v>
      </c>
      <c r="BI53" s="2">
        <f t="shared" si="88"/>
        <v>63.630545584245155</v>
      </c>
      <c r="BJ53" s="2">
        <v>13</v>
      </c>
      <c r="BK53" s="2">
        <v>216.3</v>
      </c>
      <c r="BL53" s="2">
        <v>230.5</v>
      </c>
      <c r="BM53" s="2">
        <v>75</v>
      </c>
      <c r="BN53" s="2">
        <v>118.1</v>
      </c>
      <c r="BO53" s="2">
        <v>237.1</v>
      </c>
      <c r="BP53" s="2">
        <v>130.4</v>
      </c>
      <c r="BQ53" s="2">
        <f t="shared" si="15"/>
        <v>106.69999999999999</v>
      </c>
      <c r="BR53" s="2">
        <f t="shared" si="74"/>
        <v>1046.0784313725489</v>
      </c>
      <c r="BS53" s="2">
        <f t="shared" si="16"/>
        <v>2120.5882352941176</v>
      </c>
      <c r="BT53" s="2">
        <f t="shared" si="17"/>
        <v>2259.8039215686276</v>
      </c>
      <c r="BU53" s="2">
        <f t="shared" si="18"/>
        <v>1157.8431372549019</v>
      </c>
      <c r="BV53" s="2">
        <f t="shared" si="19"/>
        <v>2324.5098039215686</v>
      </c>
      <c r="BW53" s="2">
        <f t="shared" si="20"/>
        <v>7862.745098039215</v>
      </c>
      <c r="BX53" s="2">
        <f t="shared" si="21"/>
        <v>1278.4313725490197</v>
      </c>
      <c r="BY53" s="2">
        <v>2.7985248273628818</v>
      </c>
      <c r="BZ53" s="2">
        <f t="shared" si="22"/>
        <v>59.345188250842284</v>
      </c>
      <c r="CA53" s="2">
        <v>0.71598682578397221</v>
      </c>
      <c r="CB53" s="2">
        <f t="shared" si="23"/>
        <v>16.179898366980943</v>
      </c>
      <c r="CC53" s="2">
        <v>1.523260732627399</v>
      </c>
      <c r="CD53" s="2">
        <f t="shared" si="24"/>
        <v>17.636969855225079</v>
      </c>
      <c r="CE53" s="2">
        <v>3.5919092384904165</v>
      </c>
      <c r="CF53" s="2">
        <f t="shared" si="25"/>
        <v>45.920094578348071</v>
      </c>
      <c r="CG53" s="2">
        <f t="shared" si="26"/>
        <v>139.08215105139638</v>
      </c>
      <c r="CH53" s="2">
        <f t="shared" si="27"/>
        <v>124.18049201017533</v>
      </c>
      <c r="CI53" s="2">
        <f t="shared" si="28"/>
        <v>7862.745098039215</v>
      </c>
      <c r="CJ53" s="2">
        <v>6.67</v>
      </c>
      <c r="CK53" s="2">
        <f t="shared" si="29"/>
        <v>6670</v>
      </c>
      <c r="CL53" s="2">
        <f t="shared" si="30"/>
        <v>4811.7849690305056</v>
      </c>
      <c r="CM53" s="2">
        <v>2.33</v>
      </c>
      <c r="CN53" s="2">
        <v>34.932533733133432</v>
      </c>
      <c r="CO53" s="2">
        <f t="shared" si="81"/>
        <v>1680.8784074724256</v>
      </c>
      <c r="CP53" s="2">
        <v>3.4200000000000004</v>
      </c>
      <c r="CQ53" s="2">
        <v>51.274362818590717</v>
      </c>
      <c r="CR53" s="2">
        <f t="shared" si="82"/>
        <v>2467.2120830711142</v>
      </c>
      <c r="CS53" s="2">
        <v>-9999</v>
      </c>
      <c r="CT53" s="2">
        <f t="shared" si="31"/>
        <v>-246696.53618628069</v>
      </c>
      <c r="CU53" s="2">
        <v>74</v>
      </c>
      <c r="CV53" s="2">
        <v>91</v>
      </c>
      <c r="CW53" s="2">
        <v>84</v>
      </c>
      <c r="CX53" s="2">
        <v>94</v>
      </c>
      <c r="CY53" s="2">
        <v>83</v>
      </c>
      <c r="CZ53" s="2">
        <v>95</v>
      </c>
      <c r="DA53" s="2">
        <v>32.28</v>
      </c>
      <c r="DB53" s="2">
        <v>30.62</v>
      </c>
      <c r="DC53" s="2">
        <v>32.369999999999997</v>
      </c>
      <c r="DD53" s="2">
        <v>0.41060000000000002</v>
      </c>
      <c r="DE53" s="2">
        <v>0.58175880000000002</v>
      </c>
      <c r="DF53" s="2">
        <v>0.51541760000000003</v>
      </c>
      <c r="DG53" s="2">
        <v>0.34664709999999999</v>
      </c>
      <c r="DH53" s="2">
        <v>0.36458819999999997</v>
      </c>
      <c r="DI53" s="2">
        <v>0.51837060000000001</v>
      </c>
      <c r="DJ53" s="2">
        <v>0.1739011</v>
      </c>
      <c r="DK53" s="2">
        <v>0.22887260000000001</v>
      </c>
      <c r="DL53" s="2">
        <v>0.25051449999999997</v>
      </c>
      <c r="DM53" s="2">
        <f t="shared" si="32"/>
        <v>0.24689589282710192</v>
      </c>
      <c r="DN53" s="2">
        <f t="shared" si="33"/>
        <v>0.22522665722679275</v>
      </c>
      <c r="DO53" s="2">
        <v>0.60796410000000001</v>
      </c>
      <c r="DP53" s="2">
        <v>0.53934930000000003</v>
      </c>
      <c r="DQ53" s="2">
        <v>0.26085239999999998</v>
      </c>
      <c r="DR53" s="2">
        <v>0.37061490000000002</v>
      </c>
      <c r="DS53" s="2">
        <v>0.41459049999999997</v>
      </c>
      <c r="DT53" s="2">
        <v>0.19409999999999999</v>
      </c>
      <c r="DU53" s="2">
        <v>5.5555500000000001E-2</v>
      </c>
      <c r="DV53" s="2">
        <v>0.24238680000000001</v>
      </c>
      <c r="DW53" s="2">
        <v>0.3994915</v>
      </c>
      <c r="DX53" s="2">
        <f t="shared" si="34"/>
        <v>0.51599878363836515</v>
      </c>
      <c r="DY53" s="2">
        <f t="shared" si="35"/>
        <v>0.17651490000000003</v>
      </c>
      <c r="DZ53" s="2">
        <f t="shared" si="36"/>
        <v>0.1795092386033631</v>
      </c>
      <c r="EA53" s="2">
        <f t="shared" si="37"/>
        <v>0.12871110619573112</v>
      </c>
      <c r="EB53" s="2">
        <v>0.90196189999999998</v>
      </c>
      <c r="EC53" s="2">
        <v>0.76948099999999997</v>
      </c>
      <c r="ED53" s="2">
        <v>0.20014290000000001</v>
      </c>
      <c r="EE53" s="2">
        <v>0.2997476</v>
      </c>
      <c r="EF53" s="2">
        <v>0.4775952</v>
      </c>
      <c r="EG53" s="2">
        <v>0.18104290000000001</v>
      </c>
      <c r="EH53" s="2">
        <v>0.22866059999999999</v>
      </c>
      <c r="EI53" s="2">
        <v>0.4992048</v>
      </c>
      <c r="EJ53" s="2">
        <v>0.63375349999999997</v>
      </c>
      <c r="EK53" s="2">
        <f t="shared" si="38"/>
        <v>0.66566556307044999</v>
      </c>
      <c r="EL53" s="2">
        <f t="shared" si="39"/>
        <v>0.1187047</v>
      </c>
      <c r="EM53" s="2">
        <f t="shared" si="40"/>
        <v>0.44901048833802804</v>
      </c>
      <c r="EN53" s="2">
        <f t="shared" si="41"/>
        <v>0.25060652763743219</v>
      </c>
      <c r="EO53" s="2">
        <v>0.64891430000000005</v>
      </c>
      <c r="EP53" s="2">
        <v>0.56114759999999997</v>
      </c>
      <c r="EQ53" s="2">
        <v>0.12904289999999999</v>
      </c>
      <c r="ER53" s="2">
        <v>0.18325710000000001</v>
      </c>
      <c r="ES53" s="2">
        <v>0.39749519999999999</v>
      </c>
      <c r="ET53" s="2">
        <v>0.13664290000000001</v>
      </c>
      <c r="EU53" s="2">
        <v>0.36775629999999998</v>
      </c>
      <c r="EV53" s="2">
        <v>0.55851890000000004</v>
      </c>
      <c r="EW53" s="2">
        <v>0.66727530000000002</v>
      </c>
      <c r="EX53" s="2">
        <f t="shared" si="42"/>
        <v>0.65211215682320778</v>
      </c>
      <c r="EY53" s="2">
        <f t="shared" si="43"/>
        <v>4.6614199999999995E-2</v>
      </c>
      <c r="EZ53" s="2">
        <f t="shared" si="44"/>
        <v>0.45550756116559188</v>
      </c>
      <c r="FA53" s="2">
        <f t="shared" si="45"/>
        <v>0.16829247023328808</v>
      </c>
      <c r="FB53" s="2">
        <v>0.57424169999999997</v>
      </c>
      <c r="FC53" s="2">
        <v>0.50468329999999995</v>
      </c>
      <c r="FD53" s="2">
        <v>9.6929199999999993E-2</v>
      </c>
      <c r="FE53" s="2">
        <v>0.1457167</v>
      </c>
      <c r="FF53" s="2">
        <v>0.30856250000000002</v>
      </c>
      <c r="FG53" s="2">
        <v>0.11338330000000001</v>
      </c>
      <c r="FH53" s="2">
        <v>0.357983</v>
      </c>
      <c r="FI53" s="2">
        <v>0.59463089999999996</v>
      </c>
      <c r="FJ53" s="2">
        <v>0.71061260000000004</v>
      </c>
      <c r="FK53" s="2">
        <f t="shared" si="46"/>
        <v>0.67021763315760774</v>
      </c>
      <c r="FL53" s="2">
        <f t="shared" si="47"/>
        <v>3.2333399999999998E-2</v>
      </c>
      <c r="FM53" s="2">
        <f t="shared" si="48"/>
        <v>0.46805450278164112</v>
      </c>
      <c r="FN53" s="2">
        <f t="shared" si="49"/>
        <v>0.22401076782427165</v>
      </c>
      <c r="FO53" s="2">
        <v>0.50770400000000004</v>
      </c>
      <c r="FP53" s="2">
        <v>0.43573600000000001</v>
      </c>
      <c r="FQ53" s="2">
        <v>8.2147999999999999E-2</v>
      </c>
      <c r="FR53" s="2">
        <v>0.124888</v>
      </c>
      <c r="FS53" s="2">
        <v>0.27916400000000002</v>
      </c>
      <c r="FT53" s="2">
        <v>9.0747999999999995E-2</v>
      </c>
      <c r="FU53" s="2">
        <v>0.38159029999999999</v>
      </c>
      <c r="FV53" s="2">
        <v>0.60481980000000002</v>
      </c>
      <c r="FW53" s="2">
        <v>0.72092080000000003</v>
      </c>
      <c r="FX53" s="2">
        <f t="shared" si="50"/>
        <v>0.69672421514173244</v>
      </c>
      <c r="FY53" s="2">
        <f t="shared" si="51"/>
        <v>3.4140000000000004E-2</v>
      </c>
      <c r="FZ53" s="2">
        <f t="shared" si="52"/>
        <v>0.4396204498483911</v>
      </c>
      <c r="GA53" s="2">
        <f t="shared" si="53"/>
        <v>0.1933146761050292</v>
      </c>
      <c r="GB53" s="2">
        <v>0.52736669999999997</v>
      </c>
      <c r="GC53" s="2">
        <v>0.4649857</v>
      </c>
      <c r="GD53" s="2">
        <v>8.5076200000000005E-2</v>
      </c>
      <c r="GE53" s="2">
        <v>0.11714289999999999</v>
      </c>
      <c r="GF53" s="2">
        <v>0.28411900000000001</v>
      </c>
      <c r="GG53" s="2">
        <v>9.7285700000000003E-2</v>
      </c>
      <c r="GH53" s="2">
        <v>0.41563889999999998</v>
      </c>
      <c r="GI53" s="2">
        <v>0.63597440000000005</v>
      </c>
      <c r="GJ53" s="2">
        <v>0.72165999999999997</v>
      </c>
      <c r="GK53" s="2">
        <f t="shared" si="54"/>
        <v>0.688512523124861</v>
      </c>
      <c r="GL53" s="2">
        <f t="shared" si="55"/>
        <v>1.9857199999999992E-2</v>
      </c>
      <c r="GM53" s="2">
        <f t="shared" si="56"/>
        <v>0.48216468911365995</v>
      </c>
      <c r="GN53" s="2">
        <f t="shared" si="57"/>
        <v>0.21719560417953754</v>
      </c>
      <c r="GO53" s="2">
        <v>0.54491179999999995</v>
      </c>
      <c r="GP53" s="2">
        <v>0.48209410000000003</v>
      </c>
      <c r="GQ53" s="2">
        <v>7.4464699999999995E-2</v>
      </c>
      <c r="GR53" s="2">
        <v>0.1229941</v>
      </c>
      <c r="GS53" s="2">
        <v>0.27762940000000003</v>
      </c>
      <c r="GT53" s="2">
        <v>9.2147099999999996E-2</v>
      </c>
      <c r="GU53" s="2">
        <v>0.38562350000000001</v>
      </c>
      <c r="GV53" s="2">
        <v>0.63126309999999997</v>
      </c>
      <c r="GW53" s="2">
        <v>0.75922880000000004</v>
      </c>
      <c r="GX53" s="2">
        <f t="shared" si="58"/>
        <v>0.71071089345113925</v>
      </c>
      <c r="GY53" s="2">
        <f t="shared" si="59"/>
        <v>3.0846999999999999E-2</v>
      </c>
      <c r="GZ53" s="2">
        <f t="shared" si="60"/>
        <v>0.48742715739793441</v>
      </c>
      <c r="HA53" s="2">
        <f t="shared" si="61"/>
        <v>0.24346378391766132</v>
      </c>
      <c r="HB53" s="2">
        <v>0.62376469999999995</v>
      </c>
      <c r="HC53" s="2">
        <v>0.53502939999999999</v>
      </c>
      <c r="HD53" s="2">
        <v>7.3376499999999997E-2</v>
      </c>
      <c r="HE53" s="2">
        <v>0.1194059</v>
      </c>
      <c r="HF53" s="2">
        <v>0.30562349999999999</v>
      </c>
      <c r="HG53" s="2">
        <v>9.3076500000000006E-2</v>
      </c>
      <c r="HH53" s="2">
        <v>0.43768970000000001</v>
      </c>
      <c r="HI53" s="2">
        <v>0.67815579999999998</v>
      </c>
      <c r="HJ53" s="2">
        <v>0.78902950000000005</v>
      </c>
      <c r="HK53" s="2">
        <f t="shared" si="62"/>
        <v>0.74031487029484355</v>
      </c>
      <c r="HL53" s="2">
        <f t="shared" si="63"/>
        <v>2.6329399999999989E-2</v>
      </c>
      <c r="HM53" s="2">
        <f t="shared" si="64"/>
        <v>0.5400348118253141</v>
      </c>
      <c r="HN53" s="2">
        <f t="shared" si="65"/>
        <v>0.25667258840823004</v>
      </c>
      <c r="HO53" s="2">
        <v>0.62330949999999996</v>
      </c>
      <c r="HP53" s="2">
        <v>0.53623810000000005</v>
      </c>
      <c r="HQ53" s="2">
        <v>4.9890499999999997E-2</v>
      </c>
      <c r="HR53" s="2">
        <v>9.3833299999999994E-2</v>
      </c>
      <c r="HS53" s="2">
        <v>0.27515240000000002</v>
      </c>
      <c r="HT53" s="2">
        <v>6.9219000000000003E-2</v>
      </c>
      <c r="HU53" s="2">
        <v>0.49097069999999998</v>
      </c>
      <c r="HV53" s="2">
        <v>0.7379559</v>
      </c>
      <c r="HW53" s="2">
        <v>0.85152830000000002</v>
      </c>
      <c r="HX53" s="2">
        <f t="shared" si="66"/>
        <v>0.80009775770961045</v>
      </c>
      <c r="HY53" s="2">
        <f t="shared" si="67"/>
        <v>2.4614299999999992E-2</v>
      </c>
      <c r="HZ53" s="2">
        <f t="shared" si="68"/>
        <v>0.58722590448709699</v>
      </c>
      <c r="IA53" s="2">
        <f t="shared" si="69"/>
        <v>0.29863610419627107</v>
      </c>
      <c r="IB53" s="2">
        <v>0.56288570000000004</v>
      </c>
      <c r="IC53" s="2">
        <v>0.48407620000000001</v>
      </c>
      <c r="ID53" s="2">
        <v>4.1119000000000003E-2</v>
      </c>
      <c r="IE53" s="2">
        <v>8.7585700000000002E-2</v>
      </c>
      <c r="IF53" s="2">
        <v>0.23440949999999999</v>
      </c>
      <c r="IG53" s="2">
        <v>6.1090499999999999E-2</v>
      </c>
      <c r="IH53" s="2">
        <v>0.45575480000000002</v>
      </c>
      <c r="II53" s="2">
        <v>0.73041140000000004</v>
      </c>
      <c r="IJ53" s="2">
        <v>0.86364750000000001</v>
      </c>
      <c r="IK53" s="2">
        <f t="shared" si="70"/>
        <v>0.80418964697691986</v>
      </c>
      <c r="IL53" s="2">
        <f t="shared" si="71"/>
        <v>2.6495200000000003E-2</v>
      </c>
      <c r="IM53" s="2">
        <f t="shared" si="72"/>
        <v>0.5549658432384319</v>
      </c>
      <c r="IN53" s="2">
        <f t="shared" si="73"/>
        <v>0.30734874442925353</v>
      </c>
      <c r="IO53" s="2">
        <v>1.036413</v>
      </c>
      <c r="IP53" s="2">
        <v>0.9061304</v>
      </c>
      <c r="IQ53" s="2">
        <v>8.1078300000000006E-2</v>
      </c>
      <c r="IR53" s="2">
        <v>0.15461739999999999</v>
      </c>
      <c r="IS53" s="2">
        <v>0.43439129999999998</v>
      </c>
      <c r="IT53" s="2">
        <v>0.1216304</v>
      </c>
      <c r="IU53" s="2">
        <v>0.4650242</v>
      </c>
      <c r="IV53" s="2">
        <v>0.72438130000000001</v>
      </c>
    </row>
    <row r="54" spans="1:256" x14ac:dyDescent="0.2">
      <c r="A54" s="2">
        <v>53</v>
      </c>
      <c r="B54" s="2">
        <v>14</v>
      </c>
      <c r="C54" s="2" t="s">
        <v>258</v>
      </c>
      <c r="D54" s="2">
        <v>6</v>
      </c>
      <c r="E54" s="2">
        <v>3</v>
      </c>
      <c r="F54" s="2">
        <v>-9999</v>
      </c>
      <c r="G54" s="2">
        <v>-9999</v>
      </c>
      <c r="H54" s="2">
        <v>408192.5</v>
      </c>
      <c r="I54" s="2">
        <v>3660356.66</v>
      </c>
      <c r="J54" s="2">
        <v>74.099999999999994</v>
      </c>
      <c r="K54" s="2">
        <f t="shared" si="5"/>
        <v>37.049999999999997</v>
      </c>
      <c r="L54" s="2">
        <f t="shared" si="76"/>
        <v>37.049999999999997</v>
      </c>
      <c r="M54" s="2">
        <v>45.839999999999996</v>
      </c>
      <c r="N54" s="2">
        <v>16.72</v>
      </c>
      <c r="O54" s="2">
        <v>37.44</v>
      </c>
      <c r="P54" s="2">
        <v>43.84</v>
      </c>
      <c r="Q54" s="2">
        <v>20.72</v>
      </c>
      <c r="R54" s="2">
        <v>35.44</v>
      </c>
      <c r="S54" s="2">
        <v>67.84</v>
      </c>
      <c r="T54" s="2">
        <v>12</v>
      </c>
      <c r="U54" s="2">
        <v>20.16</v>
      </c>
      <c r="V54" s="2">
        <v>8.4</v>
      </c>
      <c r="W54" s="2">
        <v>0.77</v>
      </c>
      <c r="X54" s="2">
        <v>427</v>
      </c>
      <c r="Y54" s="2">
        <v>0.59</v>
      </c>
      <c r="Z54" s="2">
        <v>5284</v>
      </c>
      <c r="AA54" s="2">
        <v>382</v>
      </c>
      <c r="AB54" s="2">
        <v>468</v>
      </c>
      <c r="AC54" s="2">
        <v>32.700000000000003</v>
      </c>
      <c r="AD54" s="2">
        <v>0</v>
      </c>
      <c r="AE54" s="2">
        <v>3</v>
      </c>
      <c r="AF54" s="2">
        <v>81</v>
      </c>
      <c r="AG54" s="2">
        <v>10</v>
      </c>
      <c r="AH54" s="2">
        <v>6</v>
      </c>
      <c r="AI54" s="2">
        <v>40</v>
      </c>
      <c r="AJ54" s="2">
        <v>5.7484815895355583E-2</v>
      </c>
      <c r="AK54" s="2">
        <v>0.71078035002897577</v>
      </c>
      <c r="AL54" s="2">
        <v>2.9934020000000001</v>
      </c>
      <c r="AM54" s="2">
        <v>1.9385633000000002</v>
      </c>
      <c r="AN54" s="2">
        <v>0.98059655000000012</v>
      </c>
      <c r="AO54" s="2">
        <v>0.86241349999999994</v>
      </c>
      <c r="AP54" s="2">
        <v>1.1031122</v>
      </c>
      <c r="AQ54" s="2">
        <v>22.013224000000001</v>
      </c>
      <c r="AR54" s="2">
        <v>20.300069999999998</v>
      </c>
      <c r="AS54" s="2">
        <f t="shared" si="79"/>
        <v>13.7863168</v>
      </c>
      <c r="AT54" s="2">
        <f t="shared" si="80"/>
        <v>17.2359708</v>
      </c>
      <c r="AU54" s="2">
        <f t="shared" si="7"/>
        <v>21.6484196</v>
      </c>
      <c r="AV54" s="2">
        <f t="shared" si="8"/>
        <v>4.4124487999999999</v>
      </c>
      <c r="AW54" s="2">
        <f t="shared" si="9"/>
        <v>88.052896000000004</v>
      </c>
      <c r="AX54" s="2">
        <f t="shared" si="10"/>
        <v>81.200279999999992</v>
      </c>
      <c r="AY54" s="2">
        <v>15</v>
      </c>
      <c r="AZ54" s="2">
        <v>142.9</v>
      </c>
      <c r="BA54" s="2">
        <v>126.4</v>
      </c>
      <c r="BB54" s="2">
        <f t="shared" si="84"/>
        <v>1400.9803921568628</v>
      </c>
      <c r="BC54" s="2">
        <f t="shared" si="85"/>
        <v>1239.2156862745098</v>
      </c>
      <c r="BD54" s="2">
        <f t="shared" si="86"/>
        <v>2640.1960784313724</v>
      </c>
      <c r="BE54" s="2">
        <v>3.3723173505052508</v>
      </c>
      <c r="BF54" s="2">
        <f t="shared" si="89"/>
        <v>46.792049175162354</v>
      </c>
      <c r="BG54" s="2">
        <v>1.0309378469204702</v>
      </c>
      <c r="BH54" s="2">
        <f t="shared" si="87"/>
        <v>12.775543514779161</v>
      </c>
      <c r="BI54" s="2">
        <f t="shared" si="88"/>
        <v>59.567592689941513</v>
      </c>
      <c r="BJ54" s="2">
        <v>13</v>
      </c>
      <c r="BK54" s="2">
        <v>199.9</v>
      </c>
      <c r="BL54" s="2">
        <v>217.4</v>
      </c>
      <c r="BM54" s="2">
        <v>66</v>
      </c>
      <c r="BN54" s="2">
        <v>91.8</v>
      </c>
      <c r="BO54" s="2">
        <v>182.8</v>
      </c>
      <c r="BP54" s="2">
        <v>92.8</v>
      </c>
      <c r="BQ54" s="2">
        <f t="shared" si="15"/>
        <v>90.000000000000014</v>
      </c>
      <c r="BR54" s="2">
        <f t="shared" si="74"/>
        <v>882.35294117647072</v>
      </c>
      <c r="BS54" s="2">
        <f t="shared" si="16"/>
        <v>1959.8039215686274</v>
      </c>
      <c r="BT54" s="2">
        <f t="shared" si="17"/>
        <v>2131.372549019608</v>
      </c>
      <c r="BU54" s="2">
        <f t="shared" si="18"/>
        <v>900</v>
      </c>
      <c r="BV54" s="2">
        <f t="shared" si="19"/>
        <v>1792.1568627450981</v>
      </c>
      <c r="BW54" s="2">
        <f t="shared" si="20"/>
        <v>6783.333333333333</v>
      </c>
      <c r="BX54" s="2">
        <f t="shared" si="21"/>
        <v>909.8039215686274</v>
      </c>
      <c r="BY54" s="2">
        <v>3.4059585387246027</v>
      </c>
      <c r="BZ54" s="2">
        <f t="shared" si="22"/>
        <v>66.750109008926287</v>
      </c>
      <c r="CA54" s="2">
        <v>0.92954381527708441</v>
      </c>
      <c r="CB54" s="2">
        <f t="shared" si="23"/>
        <v>19.81204170992531</v>
      </c>
      <c r="CC54" s="2">
        <v>1.2346266693017125</v>
      </c>
      <c r="CD54" s="2">
        <f t="shared" si="24"/>
        <v>11.111640023715411</v>
      </c>
      <c r="CE54" s="2">
        <v>3.7914445422142573</v>
      </c>
      <c r="CF54" s="2">
        <f t="shared" si="25"/>
        <v>34.494711129165012</v>
      </c>
      <c r="CG54" s="2">
        <f t="shared" si="26"/>
        <v>132.16850187173202</v>
      </c>
      <c r="CH54" s="2">
        <f t="shared" si="27"/>
        <v>118.00759095690357</v>
      </c>
      <c r="CI54" s="2">
        <f t="shared" si="28"/>
        <v>6783.3333333333339</v>
      </c>
      <c r="CJ54" s="2">
        <v>5.79</v>
      </c>
      <c r="CK54" s="2">
        <f t="shared" si="29"/>
        <v>5790</v>
      </c>
      <c r="CL54" s="2">
        <f t="shared" si="30"/>
        <v>4176.9467722168856</v>
      </c>
      <c r="CM54" s="2">
        <v>2.0300000000000002</v>
      </c>
      <c r="CN54" s="2">
        <v>35.060449050086362</v>
      </c>
      <c r="CO54" s="2">
        <f t="shared" si="81"/>
        <v>1464.4562949223282</v>
      </c>
      <c r="CP54" s="2">
        <v>2.97</v>
      </c>
      <c r="CQ54" s="2">
        <v>51.295336787564764</v>
      </c>
      <c r="CR54" s="2">
        <f t="shared" si="82"/>
        <v>2142.5789142459671</v>
      </c>
      <c r="CS54" s="2">
        <v>-9999</v>
      </c>
      <c r="CT54" s="2">
        <f t="shared" si="31"/>
        <v>-214236.46563545425</v>
      </c>
      <c r="CU54" s="2">
        <v>73</v>
      </c>
      <c r="CV54" s="2">
        <v>88</v>
      </c>
      <c r="CW54" s="2">
        <v>70</v>
      </c>
      <c r="CX54" s="2">
        <v>81</v>
      </c>
      <c r="CY54" s="2">
        <v>79</v>
      </c>
      <c r="CZ54" s="2">
        <v>94</v>
      </c>
      <c r="DA54" s="2">
        <v>35.97</v>
      </c>
      <c r="DB54" s="2">
        <v>35.5</v>
      </c>
      <c r="DC54" s="2">
        <v>38.25</v>
      </c>
      <c r="DD54" s="2">
        <v>0.41239999999999999</v>
      </c>
      <c r="DE54" s="2">
        <v>0.65727780000000002</v>
      </c>
      <c r="DF54" s="2">
        <v>0.58441109999999996</v>
      </c>
      <c r="DG54" s="2">
        <v>0.3449778</v>
      </c>
      <c r="DH54" s="2">
        <v>0.4228111</v>
      </c>
      <c r="DI54" s="2">
        <v>0.48379440000000001</v>
      </c>
      <c r="DJ54" s="2">
        <v>6.6196199999999997E-2</v>
      </c>
      <c r="DK54" s="2">
        <v>0.2170851</v>
      </c>
      <c r="DL54" s="2">
        <v>0.3120174</v>
      </c>
      <c r="DM54" s="2">
        <f t="shared" si="32"/>
        <v>0.31183108919680513</v>
      </c>
      <c r="DN54" s="2">
        <f t="shared" si="33"/>
        <v>0.22258244457004922</v>
      </c>
      <c r="DO54" s="2">
        <v>0.61857320000000005</v>
      </c>
      <c r="DP54" s="2">
        <v>0.54905400000000004</v>
      </c>
      <c r="DQ54" s="2">
        <v>0.26717269999999999</v>
      </c>
      <c r="DR54" s="2">
        <v>0.37436469999999999</v>
      </c>
      <c r="DS54" s="2">
        <v>0.42430000000000001</v>
      </c>
      <c r="DT54" s="2">
        <v>0.1973636</v>
      </c>
      <c r="DU54" s="2">
        <v>6.1808700000000001E-2</v>
      </c>
      <c r="DV54" s="2">
        <v>0.24562510000000001</v>
      </c>
      <c r="DW54" s="2">
        <v>0.3967543</v>
      </c>
      <c r="DX54" s="2">
        <f t="shared" si="34"/>
        <v>0.51622821767568283</v>
      </c>
      <c r="DY54" s="2">
        <f t="shared" si="35"/>
        <v>0.17700109999999999</v>
      </c>
      <c r="DZ54" s="2">
        <f t="shared" si="36"/>
        <v>0.18408775295701824</v>
      </c>
      <c r="EA54" s="2">
        <f t="shared" si="37"/>
        <v>0.12701020935905427</v>
      </c>
      <c r="EB54" s="2">
        <v>0.85581300000000005</v>
      </c>
      <c r="EC54" s="2">
        <v>0.75800429999999996</v>
      </c>
      <c r="ED54" s="2">
        <v>0.2407174</v>
      </c>
      <c r="EE54" s="2">
        <v>0.28686519999999999</v>
      </c>
      <c r="EF54" s="2">
        <v>0.55097830000000003</v>
      </c>
      <c r="EG54" s="2">
        <v>0.22311739999999999</v>
      </c>
      <c r="EH54" s="2">
        <v>0.31278129999999998</v>
      </c>
      <c r="EI54" s="2">
        <v>0.49582720000000002</v>
      </c>
      <c r="EJ54" s="2">
        <v>0.55916489999999996</v>
      </c>
      <c r="EK54" s="2">
        <f t="shared" si="38"/>
        <v>0.58641002237030304</v>
      </c>
      <c r="EL54" s="2">
        <f t="shared" si="39"/>
        <v>6.3747799999999993E-2</v>
      </c>
      <c r="EM54" s="2">
        <f t="shared" si="40"/>
        <v>0.45745524136504734</v>
      </c>
      <c r="EN54" s="2">
        <f t="shared" si="41"/>
        <v>0.17166500108956267</v>
      </c>
      <c r="EO54" s="2">
        <v>0.65774999999999995</v>
      </c>
      <c r="EP54" s="2">
        <v>0.5959875</v>
      </c>
      <c r="EQ54" s="2">
        <v>0.1193208</v>
      </c>
      <c r="ER54" s="2">
        <v>0.1693375</v>
      </c>
      <c r="ES54" s="2">
        <v>0.35396250000000001</v>
      </c>
      <c r="ET54" s="2">
        <v>0.1225583</v>
      </c>
      <c r="EU54" s="2">
        <v>0.35162599999999999</v>
      </c>
      <c r="EV54" s="2">
        <v>0.58848140000000004</v>
      </c>
      <c r="EW54" s="2">
        <v>0.6913359</v>
      </c>
      <c r="EX54" s="2">
        <f t="shared" si="42"/>
        <v>0.68587210978019841</v>
      </c>
      <c r="EY54" s="2">
        <f t="shared" si="43"/>
        <v>4.6779200000000007E-2</v>
      </c>
      <c r="EZ54" s="2">
        <f t="shared" si="44"/>
        <v>0.50577914764981324</v>
      </c>
      <c r="FA54" s="2">
        <f t="shared" si="45"/>
        <v>0.25037932342494568</v>
      </c>
      <c r="FB54" s="2">
        <v>0.53999090000000005</v>
      </c>
      <c r="FC54" s="2">
        <v>0.48314089999999998</v>
      </c>
      <c r="FD54" s="2">
        <v>9.8754499999999995E-2</v>
      </c>
      <c r="FE54" s="2">
        <v>0.14286360000000001</v>
      </c>
      <c r="FF54" s="2">
        <v>0.29571819999999999</v>
      </c>
      <c r="FG54" s="2">
        <v>0.1090409</v>
      </c>
      <c r="FH54" s="2">
        <v>0.34709200000000001</v>
      </c>
      <c r="FI54" s="2">
        <v>0.57920819999999995</v>
      </c>
      <c r="FJ54" s="2">
        <v>0.68851629999999997</v>
      </c>
      <c r="FK54" s="2">
        <f t="shared" si="46"/>
        <v>0.66398903720896263</v>
      </c>
      <c r="FL54" s="2">
        <f t="shared" si="47"/>
        <v>3.3822700000000011E-2</v>
      </c>
      <c r="FM54" s="2">
        <f t="shared" si="48"/>
        <v>0.45329832163192951</v>
      </c>
      <c r="FN54" s="2">
        <f t="shared" si="49"/>
        <v>0.21983191893461912</v>
      </c>
      <c r="FO54" s="2">
        <v>0.46958260000000002</v>
      </c>
      <c r="FP54" s="2">
        <v>0.40746090000000001</v>
      </c>
      <c r="FQ54" s="2">
        <v>8.4256499999999998E-2</v>
      </c>
      <c r="FR54" s="2">
        <v>0.12078700000000001</v>
      </c>
      <c r="FS54" s="2">
        <v>0.26415650000000002</v>
      </c>
      <c r="FT54" s="2">
        <v>8.7678300000000001E-2</v>
      </c>
      <c r="FU54" s="2">
        <v>0.37149280000000001</v>
      </c>
      <c r="FV54" s="2">
        <v>0.58858650000000001</v>
      </c>
      <c r="FW54" s="2">
        <v>0.69366349999999999</v>
      </c>
      <c r="FX54" s="2">
        <f t="shared" si="50"/>
        <v>0.6853240555725334</v>
      </c>
      <c r="FY54" s="2">
        <f t="shared" si="51"/>
        <v>3.3108700000000005E-2</v>
      </c>
      <c r="FZ54" s="2">
        <f t="shared" si="52"/>
        <v>0.4181976447508427</v>
      </c>
      <c r="GA54" s="2">
        <f t="shared" si="53"/>
        <v>0.18346996212244709</v>
      </c>
      <c r="GB54" s="2">
        <v>0.47282730000000001</v>
      </c>
      <c r="GC54" s="2">
        <v>0.41498180000000001</v>
      </c>
      <c r="GD54" s="2">
        <v>8.8772699999999996E-2</v>
      </c>
      <c r="GE54" s="2">
        <v>0.1133364</v>
      </c>
      <c r="GF54" s="2">
        <v>0.26169999999999999</v>
      </c>
      <c r="GG54" s="2">
        <v>9.2136399999999993E-2</v>
      </c>
      <c r="GH54" s="2">
        <v>0.39450229999999997</v>
      </c>
      <c r="GI54" s="2">
        <v>0.61147300000000004</v>
      </c>
      <c r="GJ54" s="2">
        <v>0.68152559999999995</v>
      </c>
      <c r="GK54" s="2">
        <f t="shared" si="54"/>
        <v>0.67383249578689752</v>
      </c>
      <c r="GL54" s="2">
        <f t="shared" si="55"/>
        <v>2.1200000000000011E-2</v>
      </c>
      <c r="GM54" s="2">
        <f t="shared" si="56"/>
        <v>0.44000786915956563</v>
      </c>
      <c r="GN54" s="2">
        <f t="shared" si="57"/>
        <v>0.19539921497893489</v>
      </c>
      <c r="GO54" s="2">
        <v>0.50166670000000002</v>
      </c>
      <c r="GP54" s="2">
        <v>0.44585330000000001</v>
      </c>
      <c r="GQ54" s="2">
        <v>7.5793299999999994E-2</v>
      </c>
      <c r="GR54" s="2">
        <v>0.1150933</v>
      </c>
      <c r="GS54" s="2">
        <v>0.25796669999999999</v>
      </c>
      <c r="GT54" s="2">
        <v>8.7359999999999993E-2</v>
      </c>
      <c r="GU54" s="2">
        <v>0.38215209999999999</v>
      </c>
      <c r="GV54" s="2">
        <v>0.62531959999999998</v>
      </c>
      <c r="GW54" s="2">
        <v>0.73615560000000002</v>
      </c>
      <c r="GX54" s="2">
        <f t="shared" si="58"/>
        <v>0.70337507620622297</v>
      </c>
      <c r="GY54" s="2">
        <f t="shared" si="59"/>
        <v>2.7733300000000002E-2</v>
      </c>
      <c r="GZ54" s="2">
        <f t="shared" si="60"/>
        <v>0.46763899332916481</v>
      </c>
      <c r="HA54" s="2">
        <f t="shared" si="61"/>
        <v>0.23411299031416663</v>
      </c>
      <c r="HB54" s="2">
        <v>0.47694740000000002</v>
      </c>
      <c r="HC54" s="2">
        <v>0.40654210000000002</v>
      </c>
      <c r="HD54" s="2">
        <v>8.1421099999999996E-2</v>
      </c>
      <c r="HE54" s="2">
        <v>0.1145842</v>
      </c>
      <c r="HF54" s="2">
        <v>0.2592158</v>
      </c>
      <c r="HG54" s="2">
        <v>8.6221099999999995E-2</v>
      </c>
      <c r="HH54" s="2">
        <v>0.3858548</v>
      </c>
      <c r="HI54" s="2">
        <v>0.61057439999999996</v>
      </c>
      <c r="HJ54" s="2">
        <v>0.70645360000000001</v>
      </c>
      <c r="HK54" s="2">
        <f t="shared" si="62"/>
        <v>0.69379999058896236</v>
      </c>
      <c r="HL54" s="2">
        <f t="shared" si="63"/>
        <v>2.8363100000000002E-2</v>
      </c>
      <c r="HM54" s="2">
        <f t="shared" si="64"/>
        <v>0.42887628102419839</v>
      </c>
      <c r="HN54" s="2">
        <f t="shared" si="65"/>
        <v>0.18956719058047988</v>
      </c>
      <c r="HO54" s="2">
        <v>0.58145000000000002</v>
      </c>
      <c r="HP54" s="2">
        <v>0.50382000000000005</v>
      </c>
      <c r="HQ54" s="2">
        <v>5.6774999999999999E-2</v>
      </c>
      <c r="HR54" s="2">
        <v>9.7250000000000003E-2</v>
      </c>
      <c r="HS54" s="2">
        <v>0.26743</v>
      </c>
      <c r="HT54" s="2">
        <v>6.9485000000000005E-2</v>
      </c>
      <c r="HU54" s="2">
        <v>0.46531889999999998</v>
      </c>
      <c r="HV54" s="2">
        <v>0.71220600000000001</v>
      </c>
      <c r="HW54" s="2">
        <v>0.82055440000000002</v>
      </c>
      <c r="HX54" s="2">
        <f t="shared" si="66"/>
        <v>0.78650710132348078</v>
      </c>
      <c r="HY54" s="2">
        <f t="shared" si="67"/>
        <v>2.7764999999999998E-2</v>
      </c>
      <c r="HZ54" s="2">
        <f t="shared" si="68"/>
        <v>0.5538748671746575</v>
      </c>
      <c r="IA54" s="2">
        <f t="shared" si="69"/>
        <v>0.27892625368731566</v>
      </c>
      <c r="IB54" s="2">
        <v>0.50714210000000004</v>
      </c>
      <c r="IC54" s="2">
        <v>0.43373679999999998</v>
      </c>
      <c r="ID54" s="2">
        <v>4.6094700000000002E-2</v>
      </c>
      <c r="IE54" s="2">
        <v>8.4347400000000003E-2</v>
      </c>
      <c r="IF54" s="2">
        <v>0.22215260000000001</v>
      </c>
      <c r="IG54" s="2">
        <v>5.9515800000000001E-2</v>
      </c>
      <c r="IH54" s="2">
        <v>0.4487237</v>
      </c>
      <c r="II54" s="2">
        <v>0.71269550000000004</v>
      </c>
      <c r="IJ54" s="2">
        <v>0.83166379999999995</v>
      </c>
      <c r="IK54" s="2">
        <f t="shared" si="70"/>
        <v>0.78994098555760006</v>
      </c>
      <c r="IL54" s="2">
        <f t="shared" si="71"/>
        <v>2.4831600000000002E-2</v>
      </c>
      <c r="IM54" s="2">
        <f t="shared" si="72"/>
        <v>0.51477480939199327</v>
      </c>
      <c r="IN54" s="2">
        <f t="shared" si="73"/>
        <v>0.27457324204201544</v>
      </c>
      <c r="IO54" s="2">
        <v>2.1796237999999999</v>
      </c>
      <c r="IP54" s="2">
        <v>1.9611333</v>
      </c>
      <c r="IQ54" s="2">
        <v>0.24122859999999999</v>
      </c>
      <c r="IR54" s="2">
        <v>0.32074760000000002</v>
      </c>
      <c r="IS54" s="2">
        <v>1.0386048000000001</v>
      </c>
      <c r="IT54" s="2">
        <v>0.31197140000000001</v>
      </c>
      <c r="IU54" s="2">
        <v>0.50430830000000004</v>
      </c>
      <c r="IV54" s="2">
        <v>0.72064539999999999</v>
      </c>
    </row>
    <row r="55" spans="1:256" x14ac:dyDescent="0.2">
      <c r="A55" s="2">
        <v>54</v>
      </c>
      <c r="B55" s="2">
        <v>14</v>
      </c>
      <c r="C55" s="2" t="s">
        <v>258</v>
      </c>
      <c r="D55" s="2">
        <v>6</v>
      </c>
      <c r="E55" s="2">
        <v>3</v>
      </c>
      <c r="F55" s="2">
        <v>-9999</v>
      </c>
      <c r="G55" s="2">
        <v>-9999</v>
      </c>
      <c r="H55" s="2">
        <v>408151.5</v>
      </c>
      <c r="I55" s="2">
        <v>3660356.66</v>
      </c>
      <c r="J55" s="2">
        <v>74.099999999999994</v>
      </c>
      <c r="K55" s="2">
        <f t="shared" si="5"/>
        <v>37.049999999999997</v>
      </c>
      <c r="L55" s="2">
        <f t="shared" si="76"/>
        <v>37.049999999999997</v>
      </c>
      <c r="M55" s="2">
        <v>45.839999999999996</v>
      </c>
      <c r="N55" s="2">
        <v>16.72</v>
      </c>
      <c r="O55" s="2">
        <v>37.44</v>
      </c>
      <c r="P55" s="2">
        <v>43.84</v>
      </c>
      <c r="Q55" s="2">
        <v>18.72</v>
      </c>
      <c r="R55" s="2">
        <v>37.44</v>
      </c>
      <c r="S55" s="2">
        <v>57.84</v>
      </c>
      <c r="T55" s="2">
        <v>18</v>
      </c>
      <c r="U55" s="2">
        <v>24.16</v>
      </c>
      <c r="V55" s="2">
        <v>-9999</v>
      </c>
      <c r="W55" s="2">
        <v>-9999</v>
      </c>
      <c r="X55" s="2">
        <v>-9999</v>
      </c>
      <c r="Y55" s="2">
        <v>-9999</v>
      </c>
      <c r="Z55" s="2">
        <v>-9999</v>
      </c>
      <c r="AA55" s="2">
        <v>-9999</v>
      </c>
      <c r="AB55" s="2">
        <v>-9999</v>
      </c>
      <c r="AC55" s="2">
        <v>-9999</v>
      </c>
      <c r="AD55" s="2">
        <v>-9999</v>
      </c>
      <c r="AE55" s="2">
        <v>-9999</v>
      </c>
      <c r="AF55" s="2">
        <v>-9999</v>
      </c>
      <c r="AG55" s="2">
        <v>-9999</v>
      </c>
      <c r="AH55" s="2">
        <v>-9999</v>
      </c>
      <c r="AI55" s="2">
        <v>-9999</v>
      </c>
      <c r="AJ55" s="2">
        <v>6.0975894383261751E-2</v>
      </c>
      <c r="AK55" s="2">
        <v>0.77013160346930931</v>
      </c>
      <c r="AL55" s="2">
        <v>3.9694803499999995</v>
      </c>
      <c r="AM55" s="2">
        <v>1.8559311500000004</v>
      </c>
      <c r="AN55" s="2">
        <v>0.28823366</v>
      </c>
      <c r="AO55" s="2">
        <v>0.28095864500000001</v>
      </c>
      <c r="AP55" s="2">
        <v>0.36217869999999996</v>
      </c>
      <c r="AQ55" s="2">
        <v>0.49121036000000001</v>
      </c>
      <c r="AR55" s="2">
        <v>3.3623376</v>
      </c>
      <c r="AS55" s="2">
        <f t="shared" si="79"/>
        <v>12.803757639999999</v>
      </c>
      <c r="AT55" s="2">
        <f t="shared" si="80"/>
        <v>13.927592219999999</v>
      </c>
      <c r="AU55" s="2">
        <f t="shared" si="7"/>
        <v>15.376307019999999</v>
      </c>
      <c r="AV55" s="2">
        <f t="shared" si="8"/>
        <v>1.4487147999999999</v>
      </c>
      <c r="AW55" s="2">
        <f t="shared" si="9"/>
        <v>1.9648414400000001</v>
      </c>
      <c r="AX55" s="2">
        <f t="shared" si="10"/>
        <v>13.4493504</v>
      </c>
      <c r="AY55" s="2">
        <v>16</v>
      </c>
      <c r="AZ55" s="2">
        <v>160.9</v>
      </c>
      <c r="BA55" s="2">
        <v>147.69999999999999</v>
      </c>
      <c r="BB55" s="2">
        <f t="shared" si="84"/>
        <v>1577.4509803921569</v>
      </c>
      <c r="BC55" s="2">
        <f t="shared" si="85"/>
        <v>1448.0392156862745</v>
      </c>
      <c r="BD55" s="2">
        <f t="shared" si="86"/>
        <v>3025.4901960784314</v>
      </c>
      <c r="BE55" s="2">
        <v>3.4141173302988332</v>
      </c>
      <c r="BF55" s="2">
        <f t="shared" si="89"/>
        <v>51.952269242200551</v>
      </c>
      <c r="BG55" s="2">
        <v>1.0251692017561367</v>
      </c>
      <c r="BH55" s="2">
        <f t="shared" si="87"/>
        <v>14.844852068566803</v>
      </c>
      <c r="BI55" s="2">
        <f t="shared" si="88"/>
        <v>66.797121310767352</v>
      </c>
      <c r="BJ55" s="2">
        <v>13</v>
      </c>
      <c r="BK55" s="2">
        <v>203.4</v>
      </c>
      <c r="BL55" s="2">
        <v>241.4</v>
      </c>
      <c r="BM55" s="2">
        <v>69</v>
      </c>
      <c r="BN55" s="2">
        <v>124.6</v>
      </c>
      <c r="BO55" s="2">
        <v>222.2</v>
      </c>
      <c r="BP55" s="2">
        <v>135.6</v>
      </c>
      <c r="BQ55" s="2">
        <f t="shared" si="15"/>
        <v>86.6</v>
      </c>
      <c r="BR55" s="2">
        <f t="shared" si="74"/>
        <v>849.01960784313724</v>
      </c>
      <c r="BS55" s="2">
        <f t="shared" si="16"/>
        <v>1994.1176470588234</v>
      </c>
      <c r="BT55" s="2">
        <f t="shared" si="17"/>
        <v>2366.6666666666665</v>
      </c>
      <c r="BU55" s="2">
        <f t="shared" si="18"/>
        <v>1221.5686274509803</v>
      </c>
      <c r="BV55" s="2">
        <f t="shared" si="19"/>
        <v>2178.4313725490197</v>
      </c>
      <c r="BW55" s="2">
        <f t="shared" si="20"/>
        <v>7760.7843137254895</v>
      </c>
      <c r="BX55" s="2">
        <f t="shared" si="21"/>
        <v>1329.4117647058824</v>
      </c>
      <c r="BY55" s="2">
        <v>2.7904454802527647</v>
      </c>
      <c r="BZ55" s="2">
        <f t="shared" si="22"/>
        <v>55.64476575327572</v>
      </c>
      <c r="CA55" s="2">
        <v>0.59984103985009363</v>
      </c>
      <c r="CB55" s="2">
        <f t="shared" si="23"/>
        <v>14.196237943118881</v>
      </c>
      <c r="CC55" s="2">
        <v>1.4720567842878363</v>
      </c>
      <c r="CD55" s="2">
        <f t="shared" si="24"/>
        <v>17.98218385512396</v>
      </c>
      <c r="CE55" s="2">
        <v>3.7484466231969966</v>
      </c>
      <c r="CF55" s="2">
        <f t="shared" si="25"/>
        <v>49.832290402501251</v>
      </c>
      <c r="CG55" s="2">
        <f t="shared" si="26"/>
        <v>137.65547795401983</v>
      </c>
      <c r="CH55" s="2">
        <f t="shared" si="27"/>
        <v>122.90667674466054</v>
      </c>
      <c r="CI55" s="2">
        <f t="shared" si="28"/>
        <v>7760.7843137254913</v>
      </c>
      <c r="CJ55" s="2">
        <v>5.62</v>
      </c>
      <c r="CK55" s="2">
        <f t="shared" si="29"/>
        <v>5620</v>
      </c>
      <c r="CL55" s="2">
        <f t="shared" si="30"/>
        <v>4054.3075751051638</v>
      </c>
      <c r="CM55" s="2">
        <v>2.0099999999999998</v>
      </c>
      <c r="CN55" s="2">
        <v>35.765124555160135</v>
      </c>
      <c r="CO55" s="2">
        <f t="shared" si="81"/>
        <v>1450.0281540856543</v>
      </c>
      <c r="CP55" s="2">
        <v>2.8600000000000003</v>
      </c>
      <c r="CQ55" s="2">
        <v>50.889679715302499</v>
      </c>
      <c r="CR55" s="2">
        <f t="shared" si="82"/>
        <v>2063.2241396442651</v>
      </c>
      <c r="CS55" s="2">
        <v>-9999</v>
      </c>
      <c r="CT55" s="2">
        <f t="shared" si="31"/>
        <v>-206301.78172303006</v>
      </c>
      <c r="CU55" s="2">
        <v>89</v>
      </c>
      <c r="CV55" s="2">
        <v>85</v>
      </c>
      <c r="CW55" s="2">
        <v>80</v>
      </c>
      <c r="CX55" s="2">
        <v>87</v>
      </c>
      <c r="CY55" s="2">
        <v>80</v>
      </c>
      <c r="CZ55" s="2">
        <v>95</v>
      </c>
      <c r="DA55" s="2">
        <v>33.08</v>
      </c>
      <c r="DB55" s="2">
        <v>32.29</v>
      </c>
      <c r="DC55" s="2">
        <v>34.11</v>
      </c>
      <c r="DD55" s="2">
        <v>0.4143</v>
      </c>
      <c r="DE55" s="2">
        <v>0.5881786</v>
      </c>
      <c r="DF55" s="2">
        <v>0.51412139999999995</v>
      </c>
      <c r="DG55" s="2">
        <v>0.36738569999999998</v>
      </c>
      <c r="DH55" s="2">
        <v>0.37182860000000001</v>
      </c>
      <c r="DI55" s="2">
        <v>0.54392859999999998</v>
      </c>
      <c r="DJ55" s="2">
        <v>0.18744250000000001</v>
      </c>
      <c r="DK55" s="2">
        <v>0.2252924</v>
      </c>
      <c r="DL55" s="2">
        <v>0.23124059999999999</v>
      </c>
      <c r="DM55" s="2">
        <f t="shared" si="32"/>
        <v>0.22753330100222985</v>
      </c>
      <c r="DN55" s="2">
        <f t="shared" si="33"/>
        <v>0.22227630110317262</v>
      </c>
      <c r="DO55" s="2">
        <v>0.58865650000000003</v>
      </c>
      <c r="DP55" s="2">
        <v>0.52131099999999997</v>
      </c>
      <c r="DQ55" s="2">
        <v>0.24429999999999999</v>
      </c>
      <c r="DR55" s="2">
        <v>0.36275580000000002</v>
      </c>
      <c r="DS55" s="2">
        <v>0.39424090000000001</v>
      </c>
      <c r="DT55" s="2">
        <v>0.18217269999999999</v>
      </c>
      <c r="DU55" s="2">
        <v>4.0913400000000003E-2</v>
      </c>
      <c r="DV55" s="2">
        <v>0.2372822</v>
      </c>
      <c r="DW55" s="2">
        <v>0.41333140000000002</v>
      </c>
      <c r="DX55" s="2">
        <f t="shared" si="34"/>
        <v>0.52733316278106757</v>
      </c>
      <c r="DY55" s="2">
        <f t="shared" si="35"/>
        <v>0.18058310000000002</v>
      </c>
      <c r="DZ55" s="2">
        <f t="shared" si="36"/>
        <v>0.17183621484165354</v>
      </c>
      <c r="EA55" s="2">
        <f t="shared" si="37"/>
        <v>0.13465076766171549</v>
      </c>
      <c r="EB55" s="2">
        <v>0.93991499999999994</v>
      </c>
      <c r="EC55" s="2">
        <v>0.81199500000000002</v>
      </c>
      <c r="ED55" s="2">
        <v>0.22767000000000001</v>
      </c>
      <c r="EE55" s="2">
        <v>0.30874000000000001</v>
      </c>
      <c r="EF55" s="2">
        <v>0.57433500000000004</v>
      </c>
      <c r="EG55" s="2">
        <v>0.22686000000000001</v>
      </c>
      <c r="EH55" s="2">
        <v>0.29915049999999999</v>
      </c>
      <c r="EI55" s="2">
        <v>0.50453680000000001</v>
      </c>
      <c r="EJ55" s="2">
        <v>0.609649</v>
      </c>
      <c r="EK55" s="2">
        <f t="shared" si="38"/>
        <v>0.61113325191232248</v>
      </c>
      <c r="EL55" s="2">
        <f t="shared" si="39"/>
        <v>8.1880000000000008E-2</v>
      </c>
      <c r="EM55" s="2">
        <f t="shared" si="40"/>
        <v>0.46576553230478768</v>
      </c>
      <c r="EN55" s="2">
        <f t="shared" si="41"/>
        <v>0.18898602047361807</v>
      </c>
      <c r="EO55" s="2">
        <v>0.78856919999999997</v>
      </c>
      <c r="EP55" s="2">
        <v>0.70495379999999996</v>
      </c>
      <c r="EQ55" s="2">
        <v>0.1131538</v>
      </c>
      <c r="ER55" s="2">
        <v>0.17201540000000001</v>
      </c>
      <c r="ES55" s="2">
        <v>0.40213850000000001</v>
      </c>
      <c r="ET55" s="2">
        <v>0.13143850000000001</v>
      </c>
      <c r="EU55" s="2">
        <v>0.39846280000000001</v>
      </c>
      <c r="EV55" s="2">
        <v>0.64037109999999997</v>
      </c>
      <c r="EW55" s="2">
        <v>0.74748599999999998</v>
      </c>
      <c r="EX55" s="2">
        <f t="shared" si="42"/>
        <v>0.71426652189976236</v>
      </c>
      <c r="EY55" s="2">
        <f t="shared" si="43"/>
        <v>4.0576899999999999E-2</v>
      </c>
      <c r="EZ55" s="2">
        <f t="shared" si="44"/>
        <v>0.58055590495415577</v>
      </c>
      <c r="FA55" s="2">
        <f t="shared" si="45"/>
        <v>0.28263650444968214</v>
      </c>
      <c r="FB55" s="2">
        <v>0.59511289999999994</v>
      </c>
      <c r="FC55" s="2">
        <v>0.53369679999999997</v>
      </c>
      <c r="FD55" s="2">
        <v>9.4022599999999998E-2</v>
      </c>
      <c r="FE55" s="2">
        <v>0.14886769999999999</v>
      </c>
      <c r="FF55" s="2">
        <v>0.33010319999999999</v>
      </c>
      <c r="FG55" s="2">
        <v>0.1157774</v>
      </c>
      <c r="FH55" s="2">
        <v>0.37691479999999999</v>
      </c>
      <c r="FI55" s="2">
        <v>0.59852919999999998</v>
      </c>
      <c r="FJ55" s="2">
        <v>0.72595149999999997</v>
      </c>
      <c r="FK55" s="2">
        <f t="shared" si="46"/>
        <v>0.67427491977313503</v>
      </c>
      <c r="FL55" s="2">
        <f t="shared" si="47"/>
        <v>3.3090299999999989E-2</v>
      </c>
      <c r="FM55" s="2">
        <f t="shared" si="48"/>
        <v>0.48812868135311016</v>
      </c>
      <c r="FN55" s="2">
        <f t="shared" si="49"/>
        <v>0.22392608886933568</v>
      </c>
      <c r="FO55" s="2">
        <v>0.55285910000000005</v>
      </c>
      <c r="FP55" s="2">
        <v>0.4809909</v>
      </c>
      <c r="FQ55" s="2">
        <v>7.8668199999999994E-2</v>
      </c>
      <c r="FR55" s="2">
        <v>0.12787270000000001</v>
      </c>
      <c r="FS55" s="2">
        <v>0.30804550000000003</v>
      </c>
      <c r="FT55" s="2">
        <v>9.68773E-2</v>
      </c>
      <c r="FU55" s="2">
        <v>0.41176180000000001</v>
      </c>
      <c r="FV55" s="2">
        <v>0.62332799999999999</v>
      </c>
      <c r="FW55" s="2">
        <v>0.7496661</v>
      </c>
      <c r="FX55" s="2">
        <f t="shared" si="50"/>
        <v>0.70179506643001677</v>
      </c>
      <c r="FY55" s="2">
        <f t="shared" si="51"/>
        <v>3.0995400000000006E-2</v>
      </c>
      <c r="FZ55" s="2">
        <f t="shared" si="52"/>
        <v>0.47767579348803579</v>
      </c>
      <c r="GA55" s="2">
        <f t="shared" si="53"/>
        <v>0.20124963111980385</v>
      </c>
      <c r="GB55" s="2">
        <v>0.59813479999999997</v>
      </c>
      <c r="GC55" s="2">
        <v>0.5323348</v>
      </c>
      <c r="GD55" s="2">
        <v>7.9621700000000004E-2</v>
      </c>
      <c r="GE55" s="2">
        <v>0.1206739</v>
      </c>
      <c r="GF55" s="2">
        <v>0.33439570000000002</v>
      </c>
      <c r="GG55" s="2">
        <v>0.1046826</v>
      </c>
      <c r="GH55" s="2">
        <v>0.46823999999999999</v>
      </c>
      <c r="GI55" s="2">
        <v>0.66305610000000004</v>
      </c>
      <c r="GJ55" s="2">
        <v>0.76373899999999995</v>
      </c>
      <c r="GK55" s="2">
        <f t="shared" si="54"/>
        <v>0.70210583858623876</v>
      </c>
      <c r="GL55" s="2">
        <f t="shared" si="55"/>
        <v>1.59913E-2</v>
      </c>
      <c r="GM55" s="2">
        <f t="shared" si="56"/>
        <v>0.53554786707160151</v>
      </c>
      <c r="GN55" s="2">
        <f t="shared" si="57"/>
        <v>0.21724008500578568</v>
      </c>
      <c r="GO55" s="2">
        <v>0.62980000000000003</v>
      </c>
      <c r="GP55" s="2">
        <v>0.57139379999999995</v>
      </c>
      <c r="GQ55" s="2">
        <v>6.9056300000000001E-2</v>
      </c>
      <c r="GR55" s="2">
        <v>0.12656880000000001</v>
      </c>
      <c r="GS55" s="2">
        <v>0.32710630000000002</v>
      </c>
      <c r="GT55" s="2">
        <v>0.10125000000000001</v>
      </c>
      <c r="GU55" s="2">
        <v>0.44116650000000002</v>
      </c>
      <c r="GV55" s="2">
        <v>0.66469350000000005</v>
      </c>
      <c r="GW55" s="2">
        <v>0.80157080000000003</v>
      </c>
      <c r="GX55" s="2">
        <f t="shared" si="58"/>
        <v>0.72300116271116899</v>
      </c>
      <c r="GY55" s="2">
        <f t="shared" si="59"/>
        <v>2.5318800000000002E-2</v>
      </c>
      <c r="GZ55" s="2">
        <f t="shared" si="60"/>
        <v>0.55697690395342891</v>
      </c>
      <c r="HA55" s="2">
        <f t="shared" si="61"/>
        <v>0.26201732127155364</v>
      </c>
      <c r="HB55" s="2">
        <v>0.72690529999999998</v>
      </c>
      <c r="HC55" s="2">
        <v>0.63540529999999995</v>
      </c>
      <c r="HD55" s="2">
        <v>7.0089499999999999E-2</v>
      </c>
      <c r="HE55" s="2">
        <v>0.1230632</v>
      </c>
      <c r="HF55" s="2">
        <v>0.36125259999999998</v>
      </c>
      <c r="HG55" s="2">
        <v>0.10533679999999999</v>
      </c>
      <c r="HH55" s="2">
        <v>0.49117470000000002</v>
      </c>
      <c r="HI55" s="2">
        <v>0.71010569999999995</v>
      </c>
      <c r="HJ55" s="2">
        <v>0.82370730000000003</v>
      </c>
      <c r="HK55" s="2">
        <f t="shared" si="62"/>
        <v>0.74686019849272223</v>
      </c>
      <c r="HL55" s="2">
        <f t="shared" si="63"/>
        <v>1.7726400000000003E-2</v>
      </c>
      <c r="HM55" s="2">
        <f t="shared" si="64"/>
        <v>0.61067333032173621</v>
      </c>
      <c r="HN55" s="2">
        <f t="shared" si="65"/>
        <v>0.27476489450261143</v>
      </c>
      <c r="HO55" s="2">
        <v>0.7544727</v>
      </c>
      <c r="HP55" s="2">
        <v>0.65742270000000003</v>
      </c>
      <c r="HQ55" s="2">
        <v>5.0390900000000002E-2</v>
      </c>
      <c r="HR55" s="2">
        <v>0.10426820000000001</v>
      </c>
      <c r="HS55" s="2">
        <v>0.34085910000000003</v>
      </c>
      <c r="HT55" s="2">
        <v>8.1213599999999997E-2</v>
      </c>
      <c r="HU55" s="2">
        <v>0.5311437</v>
      </c>
      <c r="HV55" s="2">
        <v>0.75670590000000004</v>
      </c>
      <c r="HW55" s="2">
        <v>0.87419630000000004</v>
      </c>
      <c r="HX55" s="2">
        <f t="shared" si="66"/>
        <v>0.80563615796980281</v>
      </c>
      <c r="HY55" s="2">
        <f t="shared" si="67"/>
        <v>2.3054600000000008E-2</v>
      </c>
      <c r="HZ55" s="2">
        <f t="shared" si="68"/>
        <v>0.65763472654039112</v>
      </c>
      <c r="IA55" s="2">
        <f t="shared" si="69"/>
        <v>0.31692662888917156</v>
      </c>
      <c r="IB55" s="2">
        <v>0.700465</v>
      </c>
      <c r="IC55" s="2">
        <v>0.60833000000000004</v>
      </c>
      <c r="ID55" s="2">
        <v>4.2299999999999997E-2</v>
      </c>
      <c r="IE55" s="2">
        <v>0.10174</v>
      </c>
      <c r="IF55" s="2">
        <v>0.30425000000000002</v>
      </c>
      <c r="IG55" s="2">
        <v>7.6785000000000006E-2</v>
      </c>
      <c r="IH55" s="2">
        <v>0.49852489999999999</v>
      </c>
      <c r="II55" s="2">
        <v>0.74638300000000002</v>
      </c>
      <c r="IJ55" s="2">
        <v>0.88597420000000005</v>
      </c>
      <c r="IK55" s="2">
        <f t="shared" si="70"/>
        <v>0.80241878417497592</v>
      </c>
      <c r="IL55" s="2">
        <f t="shared" si="71"/>
        <v>2.4954999999999991E-2</v>
      </c>
      <c r="IM55" s="2">
        <f t="shared" si="72"/>
        <v>0.62796780351549919</v>
      </c>
      <c r="IN55" s="2">
        <f t="shared" si="73"/>
        <v>0.32289852610117653</v>
      </c>
      <c r="IO55" s="2">
        <v>3.0585667000000001</v>
      </c>
      <c r="IP55" s="2">
        <v>2.7196856999999999</v>
      </c>
      <c r="IQ55" s="2">
        <v>0.4030571</v>
      </c>
      <c r="IR55" s="2">
        <v>0.47458099999999998</v>
      </c>
      <c r="IS55" s="2">
        <v>1.861181</v>
      </c>
      <c r="IT55" s="2">
        <v>0.59405240000000004</v>
      </c>
      <c r="IU55" s="2">
        <v>0.57245190000000001</v>
      </c>
      <c r="IV55" s="2">
        <v>0.71264130000000003</v>
      </c>
    </row>
    <row r="56" spans="1:256" x14ac:dyDescent="0.2">
      <c r="A56" s="2">
        <v>55</v>
      </c>
      <c r="B56" s="2">
        <v>14</v>
      </c>
      <c r="C56" s="2" t="s">
        <v>258</v>
      </c>
      <c r="D56" s="2">
        <v>6</v>
      </c>
      <c r="E56" s="2">
        <v>3</v>
      </c>
      <c r="F56" s="2">
        <v>-9999</v>
      </c>
      <c r="G56" s="2">
        <v>-9999</v>
      </c>
      <c r="H56" s="2">
        <v>408110.5</v>
      </c>
      <c r="I56" s="2">
        <v>3660356.66</v>
      </c>
      <c r="J56" s="2">
        <v>74.099999999999994</v>
      </c>
      <c r="K56" s="2">
        <f t="shared" si="5"/>
        <v>37.049999999999997</v>
      </c>
      <c r="L56" s="2">
        <f t="shared" si="76"/>
        <v>37.049999999999997</v>
      </c>
      <c r="M56" s="2">
        <v>47.839999999999996</v>
      </c>
      <c r="N56" s="2">
        <v>16.72</v>
      </c>
      <c r="O56" s="2">
        <v>35.44</v>
      </c>
      <c r="P56" s="2">
        <v>51.840000000000011</v>
      </c>
      <c r="Q56" s="2">
        <v>16.719999999999985</v>
      </c>
      <c r="R56" s="2">
        <v>31.44</v>
      </c>
      <c r="S56" s="2">
        <v>67.84</v>
      </c>
      <c r="T56" s="2">
        <v>10</v>
      </c>
      <c r="U56" s="2">
        <v>22.16</v>
      </c>
      <c r="V56" s="2">
        <v>8.4</v>
      </c>
      <c r="W56" s="2">
        <v>0.68</v>
      </c>
      <c r="X56" s="2">
        <v>429</v>
      </c>
      <c r="Y56" s="2">
        <v>0.51</v>
      </c>
      <c r="Z56" s="2">
        <v>5138</v>
      </c>
      <c r="AA56" s="2">
        <v>352</v>
      </c>
      <c r="AB56" s="2">
        <v>402</v>
      </c>
      <c r="AC56" s="2">
        <v>31.5</v>
      </c>
      <c r="AD56" s="2">
        <v>0</v>
      </c>
      <c r="AE56" s="2">
        <v>3</v>
      </c>
      <c r="AF56" s="2">
        <v>82</v>
      </c>
      <c r="AG56" s="2">
        <v>9</v>
      </c>
      <c r="AH56" s="2">
        <v>6</v>
      </c>
      <c r="AI56" s="2">
        <v>36</v>
      </c>
      <c r="AJ56" s="2">
        <v>5.1613170078766049E-2</v>
      </c>
      <c r="AK56" s="2">
        <v>0.61629018745991815</v>
      </c>
      <c r="AL56" s="2">
        <v>1.2731280500000004</v>
      </c>
      <c r="AM56" s="2">
        <v>1.9486316000000004</v>
      </c>
      <c r="AN56" s="2">
        <v>0.32887176500000004</v>
      </c>
      <c r="AO56" s="2">
        <v>0.26280816499999998</v>
      </c>
      <c r="AP56" s="2">
        <v>0.32890628000000005</v>
      </c>
      <c r="AQ56" s="2">
        <v>0.7895932</v>
      </c>
      <c r="AR56" s="2">
        <v>3.7781070000000003</v>
      </c>
      <c r="AS56" s="2">
        <f t="shared" si="79"/>
        <v>7.7590063600000025</v>
      </c>
      <c r="AT56" s="2">
        <f t="shared" si="80"/>
        <v>8.8102390200000027</v>
      </c>
      <c r="AU56" s="2">
        <f t="shared" si="7"/>
        <v>10.125864140000003</v>
      </c>
      <c r="AV56" s="2">
        <f t="shared" si="8"/>
        <v>1.3156251200000002</v>
      </c>
      <c r="AW56" s="2">
        <f t="shared" si="9"/>
        <v>3.1583728</v>
      </c>
      <c r="AX56" s="2">
        <f t="shared" si="10"/>
        <v>15.112428000000001</v>
      </c>
      <c r="AY56" s="2">
        <v>15</v>
      </c>
      <c r="AZ56" s="2">
        <v>174.1</v>
      </c>
      <c r="BA56" s="2">
        <v>150.80000000000001</v>
      </c>
      <c r="BB56" s="2">
        <f t="shared" si="84"/>
        <v>1706.8627450980391</v>
      </c>
      <c r="BC56" s="2">
        <f t="shared" si="85"/>
        <v>1478.4313725490197</v>
      </c>
      <c r="BD56" s="2">
        <f t="shared" si="86"/>
        <v>3185.2941176470586</v>
      </c>
      <c r="BE56" s="2">
        <v>3.3354051258644537</v>
      </c>
      <c r="BF56" s="2">
        <f t="shared" si="89"/>
        <v>57.56082850225139</v>
      </c>
      <c r="BG56" s="2">
        <v>1.0750669198592653</v>
      </c>
      <c r="BH56" s="2">
        <f t="shared" si="87"/>
        <v>15.894126619095806</v>
      </c>
      <c r="BI56" s="2">
        <f t="shared" si="88"/>
        <v>73.454955121347197</v>
      </c>
      <c r="BJ56" s="2">
        <v>11</v>
      </c>
      <c r="BK56" s="2">
        <v>199</v>
      </c>
      <c r="BL56" s="2">
        <v>241.6</v>
      </c>
      <c r="BM56" s="2">
        <v>57</v>
      </c>
      <c r="BN56" s="2">
        <v>98.1</v>
      </c>
      <c r="BO56" s="2">
        <v>175</v>
      </c>
      <c r="BP56" s="2">
        <v>103.6</v>
      </c>
      <c r="BQ56" s="2">
        <f t="shared" si="15"/>
        <v>71.400000000000006</v>
      </c>
      <c r="BR56" s="2">
        <f t="shared" si="74"/>
        <v>700</v>
      </c>
      <c r="BS56" s="2">
        <f t="shared" si="16"/>
        <v>1950.9803921568628</v>
      </c>
      <c r="BT56" s="2">
        <f t="shared" si="17"/>
        <v>2368.627450980392</v>
      </c>
      <c r="BU56" s="2">
        <f t="shared" si="18"/>
        <v>961.76470588235293</v>
      </c>
      <c r="BV56" s="2">
        <f t="shared" si="19"/>
        <v>1715.686274509804</v>
      </c>
      <c r="BW56" s="2">
        <f t="shared" si="20"/>
        <v>6997.0588235294126</v>
      </c>
      <c r="BX56" s="2">
        <f t="shared" si="21"/>
        <v>1015.6862745098039</v>
      </c>
      <c r="BY56" s="2">
        <v>3.0091698956870609</v>
      </c>
      <c r="BZ56" s="2">
        <f t="shared" si="22"/>
        <v>58.708314631541683</v>
      </c>
      <c r="CA56" s="2">
        <v>0.83918122502798864</v>
      </c>
      <c r="CB56" s="2">
        <f t="shared" si="23"/>
        <v>19.877076859486472</v>
      </c>
      <c r="CC56" s="2">
        <v>1.9821920449212203</v>
      </c>
      <c r="CD56" s="2">
        <f t="shared" si="24"/>
        <v>19.06402349085997</v>
      </c>
      <c r="CE56" s="2">
        <v>3.0560440103585655</v>
      </c>
      <c r="CF56" s="2">
        <f t="shared" si="25"/>
        <v>31.039819556190917</v>
      </c>
      <c r="CG56" s="2">
        <f t="shared" si="26"/>
        <v>128.68923453807903</v>
      </c>
      <c r="CH56" s="2">
        <f t="shared" si="27"/>
        <v>114.90110226614199</v>
      </c>
      <c r="CI56" s="2">
        <f t="shared" si="28"/>
        <v>6997.0588235294126</v>
      </c>
      <c r="CJ56" s="2">
        <v>6.62</v>
      </c>
      <c r="CK56" s="2">
        <f t="shared" si="29"/>
        <v>6620</v>
      </c>
      <c r="CL56" s="2">
        <f t="shared" si="30"/>
        <v>4775.7146169388234</v>
      </c>
      <c r="CM56" s="2">
        <v>2.3899999999999997</v>
      </c>
      <c r="CN56" s="2">
        <v>36.102719033232624</v>
      </c>
      <c r="CO56" s="2">
        <f t="shared" si="81"/>
        <v>1724.1628299824451</v>
      </c>
      <c r="CP56" s="2">
        <v>3.46</v>
      </c>
      <c r="CQ56" s="2">
        <v>52.265861027190333</v>
      </c>
      <c r="CR56" s="2">
        <f t="shared" si="82"/>
        <v>2496.0683647444607</v>
      </c>
      <c r="CS56" s="2">
        <v>-9999</v>
      </c>
      <c r="CT56" s="2">
        <f t="shared" si="31"/>
        <v>-249581.87579079863</v>
      </c>
      <c r="CU56" s="2">
        <v>71</v>
      </c>
      <c r="CV56" s="2">
        <v>89</v>
      </c>
      <c r="CW56" s="2">
        <v>74</v>
      </c>
      <c r="CX56" s="2">
        <v>84</v>
      </c>
      <c r="CY56" s="2">
        <v>83</v>
      </c>
      <c r="CZ56" s="2">
        <v>92</v>
      </c>
      <c r="DA56" s="2">
        <v>33.299999999999997</v>
      </c>
      <c r="DB56" s="2">
        <v>32.43</v>
      </c>
      <c r="DC56" s="2">
        <v>34.31</v>
      </c>
      <c r="DD56" s="2">
        <v>0.41389999999999999</v>
      </c>
      <c r="DE56" s="2">
        <v>0.59877650000000004</v>
      </c>
      <c r="DF56" s="2">
        <v>0.53103529999999999</v>
      </c>
      <c r="DG56" s="2">
        <v>0.38280589999999998</v>
      </c>
      <c r="DH56" s="2">
        <v>0.3838588</v>
      </c>
      <c r="DI56" s="2">
        <v>0.55238240000000005</v>
      </c>
      <c r="DJ56" s="2">
        <v>0.17778640000000001</v>
      </c>
      <c r="DK56" s="2">
        <v>0.2186081</v>
      </c>
      <c r="DL56" s="2">
        <v>0.22103590000000001</v>
      </c>
      <c r="DM56" s="2">
        <f t="shared" si="32"/>
        <v>0.21865533769839607</v>
      </c>
      <c r="DN56" s="2">
        <f t="shared" si="33"/>
        <v>0.21743482702725347</v>
      </c>
      <c r="DO56" s="2">
        <v>0.61012560000000005</v>
      </c>
      <c r="DP56" s="2">
        <v>0.54122630000000005</v>
      </c>
      <c r="DQ56" s="2">
        <v>0.26630949999999998</v>
      </c>
      <c r="DR56" s="2">
        <v>0.37109110000000001</v>
      </c>
      <c r="DS56" s="2">
        <v>0.41582380000000002</v>
      </c>
      <c r="DT56" s="2">
        <v>0.19949520000000001</v>
      </c>
      <c r="DU56" s="2">
        <v>5.5947999999999998E-2</v>
      </c>
      <c r="DV56" s="2">
        <v>0.2432877</v>
      </c>
      <c r="DW56" s="2">
        <v>0.39258300000000002</v>
      </c>
      <c r="DX56" s="2">
        <f t="shared" si="34"/>
        <v>0.50718855049178579</v>
      </c>
      <c r="DY56" s="2">
        <f t="shared" si="35"/>
        <v>0.1715959</v>
      </c>
      <c r="DZ56" s="2">
        <f t="shared" si="36"/>
        <v>0.18069790827472637</v>
      </c>
      <c r="EA56" s="2">
        <f t="shared" si="37"/>
        <v>0.12909902686256294</v>
      </c>
      <c r="EB56" s="2">
        <v>0.87972269999999997</v>
      </c>
      <c r="EC56" s="2">
        <v>0.75625450000000005</v>
      </c>
      <c r="ED56" s="2">
        <v>0.2291318</v>
      </c>
      <c r="EE56" s="2">
        <v>0.2815955</v>
      </c>
      <c r="EF56" s="2">
        <v>0.59449090000000004</v>
      </c>
      <c r="EG56" s="2">
        <v>0.22643640000000001</v>
      </c>
      <c r="EH56" s="2">
        <v>0.35553770000000001</v>
      </c>
      <c r="EI56" s="2">
        <v>0.51328209999999996</v>
      </c>
      <c r="EJ56" s="2">
        <v>0.58450230000000003</v>
      </c>
      <c r="EK56" s="2">
        <f t="shared" si="38"/>
        <v>0.59058981660052334</v>
      </c>
      <c r="EL56" s="2">
        <f t="shared" si="39"/>
        <v>5.5159099999999989E-2</v>
      </c>
      <c r="EM56" s="2">
        <f t="shared" si="40"/>
        <v>0.46297655818187733</v>
      </c>
      <c r="EN56" s="2">
        <f t="shared" si="41"/>
        <v>0.13110685024531196</v>
      </c>
      <c r="EO56" s="2">
        <v>0.58391249999999995</v>
      </c>
      <c r="EP56" s="2">
        <v>0.51411669999999998</v>
      </c>
      <c r="EQ56" s="2">
        <v>0.12962499999999999</v>
      </c>
      <c r="ER56" s="2">
        <v>0.17776249999999999</v>
      </c>
      <c r="ES56" s="2">
        <v>0.32476250000000001</v>
      </c>
      <c r="ET56" s="2">
        <v>0.1217292</v>
      </c>
      <c r="EU56" s="2">
        <v>0.2909216</v>
      </c>
      <c r="EV56" s="2">
        <v>0.5311863</v>
      </c>
      <c r="EW56" s="2">
        <v>0.63509320000000002</v>
      </c>
      <c r="EX56" s="2">
        <f t="shared" si="42"/>
        <v>0.65498297507077607</v>
      </c>
      <c r="EY56" s="2">
        <f t="shared" si="43"/>
        <v>5.6033299999999994E-2</v>
      </c>
      <c r="EZ56" s="2">
        <f t="shared" si="44"/>
        <v>0.42330741236192393</v>
      </c>
      <c r="FA56" s="2">
        <f t="shared" si="45"/>
        <v>0.21214109532809228</v>
      </c>
      <c r="FB56" s="2">
        <v>0.56352729999999995</v>
      </c>
      <c r="FC56" s="2">
        <v>0.49095</v>
      </c>
      <c r="FD56" s="2">
        <v>9.8150000000000001E-2</v>
      </c>
      <c r="FE56" s="2">
        <v>0.1431318</v>
      </c>
      <c r="FF56" s="2">
        <v>0.30745450000000002</v>
      </c>
      <c r="FG56" s="2">
        <v>0.1123</v>
      </c>
      <c r="FH56" s="2">
        <v>0.36361700000000002</v>
      </c>
      <c r="FI56" s="2">
        <v>0.5928947</v>
      </c>
      <c r="FJ56" s="2">
        <v>0.70131949999999998</v>
      </c>
      <c r="FK56" s="2">
        <f t="shared" si="46"/>
        <v>0.66766657694946618</v>
      </c>
      <c r="FL56" s="2">
        <f t="shared" si="47"/>
        <v>3.0831800000000006E-2</v>
      </c>
      <c r="FM56" s="2">
        <f t="shared" si="48"/>
        <v>0.46004379930971456</v>
      </c>
      <c r="FN56" s="2">
        <f t="shared" si="49"/>
        <v>0.21198574866307068</v>
      </c>
      <c r="FO56" s="2">
        <v>0.50296359999999996</v>
      </c>
      <c r="FP56" s="2">
        <v>0.42265449999999999</v>
      </c>
      <c r="FQ56" s="2">
        <v>8.1927299999999995E-2</v>
      </c>
      <c r="FR56" s="2">
        <v>0.1231455</v>
      </c>
      <c r="FS56" s="2">
        <v>0.27575</v>
      </c>
      <c r="FT56" s="2">
        <v>9.1800000000000007E-2</v>
      </c>
      <c r="FU56" s="2">
        <v>0.38158330000000001</v>
      </c>
      <c r="FV56" s="2">
        <v>0.60529080000000002</v>
      </c>
      <c r="FW56" s="2">
        <v>0.71804469999999998</v>
      </c>
      <c r="FX56" s="2">
        <f t="shared" si="50"/>
        <v>0.69130592389984857</v>
      </c>
      <c r="FY56" s="2">
        <f t="shared" si="51"/>
        <v>3.1345499999999998E-2</v>
      </c>
      <c r="FZ56" s="2">
        <f t="shared" si="52"/>
        <v>0.42958835341365464</v>
      </c>
      <c r="GA56" s="2">
        <f t="shared" si="53"/>
        <v>0.18387510227139497</v>
      </c>
      <c r="GB56" s="2">
        <v>0.54507079999999997</v>
      </c>
      <c r="GC56" s="2">
        <v>0.47617920000000002</v>
      </c>
      <c r="GD56" s="2">
        <v>8.2008300000000006E-2</v>
      </c>
      <c r="GE56" s="2">
        <v>0.11635</v>
      </c>
      <c r="GF56" s="2">
        <v>0.30225419999999997</v>
      </c>
      <c r="GG56" s="2">
        <v>9.9920800000000004E-2</v>
      </c>
      <c r="GH56" s="2">
        <v>0.44262669999999998</v>
      </c>
      <c r="GI56" s="2">
        <v>0.64713889999999996</v>
      </c>
      <c r="GJ56" s="2">
        <v>0.73655749999999998</v>
      </c>
      <c r="GK56" s="2">
        <f t="shared" si="54"/>
        <v>0.69016402694236623</v>
      </c>
      <c r="GL56" s="2">
        <f t="shared" si="55"/>
        <v>1.6429199999999991E-2</v>
      </c>
      <c r="GM56" s="2">
        <f t="shared" si="56"/>
        <v>0.49403146387300223</v>
      </c>
      <c r="GN56" s="2">
        <f t="shared" si="57"/>
        <v>0.20406811962203122</v>
      </c>
      <c r="GO56" s="2">
        <v>0.63642350000000003</v>
      </c>
      <c r="GP56" s="2">
        <v>0.56593530000000003</v>
      </c>
      <c r="GQ56" s="2">
        <v>6.8241200000000002E-2</v>
      </c>
      <c r="GR56" s="2">
        <v>0.12670590000000001</v>
      </c>
      <c r="GS56" s="2">
        <v>0.31675880000000001</v>
      </c>
      <c r="GT56" s="2">
        <v>9.9588200000000002E-2</v>
      </c>
      <c r="GU56" s="2">
        <v>0.42769380000000001</v>
      </c>
      <c r="GV56" s="2">
        <v>0.66738319999999995</v>
      </c>
      <c r="GW56" s="2">
        <v>0.80535489999999998</v>
      </c>
      <c r="GX56" s="2">
        <f t="shared" si="58"/>
        <v>0.72938419321323289</v>
      </c>
      <c r="GY56" s="2">
        <f t="shared" si="59"/>
        <v>2.7117700000000008E-2</v>
      </c>
      <c r="GZ56" s="2">
        <f t="shared" si="60"/>
        <v>0.55242440056573594</v>
      </c>
      <c r="HA56" s="2">
        <f t="shared" si="61"/>
        <v>0.27031629772630117</v>
      </c>
      <c r="HB56" s="2">
        <v>0.69533809999999996</v>
      </c>
      <c r="HC56" s="2">
        <v>0.61452859999999998</v>
      </c>
      <c r="HD56" s="2">
        <v>6.8414299999999997E-2</v>
      </c>
      <c r="HE56" s="2">
        <v>0.1185952</v>
      </c>
      <c r="HF56" s="2">
        <v>0.33515240000000002</v>
      </c>
      <c r="HG56" s="2">
        <v>9.4633300000000004E-2</v>
      </c>
      <c r="HH56" s="2">
        <v>0.47639799999999999</v>
      </c>
      <c r="HI56" s="2">
        <v>0.70774230000000005</v>
      </c>
      <c r="HJ56" s="2">
        <v>0.81991919999999996</v>
      </c>
      <c r="HK56" s="2">
        <f t="shared" si="62"/>
        <v>0.76041335167323776</v>
      </c>
      <c r="HL56" s="2">
        <f t="shared" si="63"/>
        <v>2.3961899999999994E-2</v>
      </c>
      <c r="HM56" s="2">
        <f t="shared" si="64"/>
        <v>0.60326473303004935</v>
      </c>
      <c r="HN56" s="2">
        <f t="shared" si="65"/>
        <v>0.28907345822977604</v>
      </c>
      <c r="HO56" s="2">
        <v>0.75438570000000005</v>
      </c>
      <c r="HP56" s="2">
        <v>0.65457620000000005</v>
      </c>
      <c r="HQ56" s="2">
        <v>5.0118999999999997E-2</v>
      </c>
      <c r="HR56" s="2">
        <v>0.1045571</v>
      </c>
      <c r="HS56" s="2">
        <v>0.33001900000000001</v>
      </c>
      <c r="HT56" s="2">
        <v>8.06143E-2</v>
      </c>
      <c r="HU56" s="2">
        <v>0.51774940000000003</v>
      </c>
      <c r="HV56" s="2">
        <v>0.75588370000000005</v>
      </c>
      <c r="HW56" s="2">
        <v>0.87460000000000004</v>
      </c>
      <c r="HX56" s="2">
        <f t="shared" si="66"/>
        <v>0.80691185628742512</v>
      </c>
      <c r="HY56" s="2">
        <f t="shared" si="67"/>
        <v>2.39428E-2</v>
      </c>
      <c r="HZ56" s="2">
        <f t="shared" si="68"/>
        <v>0.65523535117370035</v>
      </c>
      <c r="IA56" s="2">
        <f t="shared" si="69"/>
        <v>0.3279249454666161</v>
      </c>
      <c r="IB56" s="2">
        <v>0.71382109999999999</v>
      </c>
      <c r="IC56" s="2">
        <v>0.62187369999999997</v>
      </c>
      <c r="ID56" s="2">
        <v>4.2605299999999999E-2</v>
      </c>
      <c r="IE56" s="2">
        <v>0.10217370000000001</v>
      </c>
      <c r="IF56" s="2">
        <v>0.30510530000000002</v>
      </c>
      <c r="IG56" s="2">
        <v>7.6047400000000001E-2</v>
      </c>
      <c r="IH56" s="2">
        <v>0.49758049999999998</v>
      </c>
      <c r="II56" s="2">
        <v>0.74940359999999995</v>
      </c>
      <c r="IJ56" s="2">
        <v>0.8870207</v>
      </c>
      <c r="IK56" s="2">
        <f t="shared" si="70"/>
        <v>0.80744288448013812</v>
      </c>
      <c r="IL56" s="2">
        <f t="shared" si="71"/>
        <v>2.6126300000000005E-2</v>
      </c>
      <c r="IM56" s="2">
        <f t="shared" si="72"/>
        <v>0.63686259208589469</v>
      </c>
      <c r="IN56" s="2">
        <f t="shared" si="73"/>
        <v>0.33297799056608396</v>
      </c>
      <c r="IO56" s="2">
        <v>3.7813652000000002</v>
      </c>
      <c r="IP56" s="2">
        <v>3.3519652</v>
      </c>
      <c r="IQ56" s="2">
        <v>0.34128259999999999</v>
      </c>
      <c r="IR56" s="2">
        <v>0.55395220000000001</v>
      </c>
      <c r="IS56" s="2">
        <v>1.7504390999999999</v>
      </c>
      <c r="IT56" s="2">
        <v>0.53575649999999997</v>
      </c>
      <c r="IU56" s="2">
        <v>0.496423</v>
      </c>
      <c r="IV56" s="2">
        <v>0.72564379999999995</v>
      </c>
    </row>
    <row r="57" spans="1:256" x14ac:dyDescent="0.2">
      <c r="A57" s="2">
        <v>56</v>
      </c>
      <c r="B57" s="2">
        <v>14</v>
      </c>
      <c r="C57" s="2" t="s">
        <v>258</v>
      </c>
      <c r="D57" s="2">
        <v>6</v>
      </c>
      <c r="E57" s="2">
        <v>3</v>
      </c>
      <c r="F57" s="2">
        <v>-9999</v>
      </c>
      <c r="G57" s="2">
        <v>-9999</v>
      </c>
      <c r="H57" s="2">
        <v>408069.5</v>
      </c>
      <c r="I57" s="2">
        <v>3660356.66</v>
      </c>
      <c r="J57" s="2">
        <v>74.099999999999994</v>
      </c>
      <c r="K57" s="2">
        <f t="shared" si="5"/>
        <v>37.049999999999997</v>
      </c>
      <c r="L57" s="2">
        <f t="shared" si="76"/>
        <v>37.049999999999997</v>
      </c>
      <c r="M57" s="2">
        <v>49.839999999999996</v>
      </c>
      <c r="N57" s="2">
        <v>16.72</v>
      </c>
      <c r="O57" s="2">
        <v>33.44</v>
      </c>
      <c r="P57" s="2">
        <v>45.84</v>
      </c>
      <c r="Q57" s="2">
        <v>16.72</v>
      </c>
      <c r="R57" s="2">
        <v>37.44</v>
      </c>
      <c r="S57" s="2">
        <v>67.84</v>
      </c>
      <c r="T57" s="2">
        <v>10</v>
      </c>
      <c r="U57" s="2">
        <v>22.16</v>
      </c>
      <c r="V57" s="2">
        <v>-9999</v>
      </c>
      <c r="W57" s="2">
        <v>-9999</v>
      </c>
      <c r="X57" s="2">
        <v>-9999</v>
      </c>
      <c r="Y57" s="2">
        <v>-9999</v>
      </c>
      <c r="Z57" s="2">
        <v>-9999</v>
      </c>
      <c r="AA57" s="2">
        <v>-9999</v>
      </c>
      <c r="AB57" s="2">
        <v>-9999</v>
      </c>
      <c r="AC57" s="2">
        <v>-9999</v>
      </c>
      <c r="AD57" s="2">
        <v>-9999</v>
      </c>
      <c r="AE57" s="2">
        <v>-9999</v>
      </c>
      <c r="AF57" s="2">
        <v>-9999</v>
      </c>
      <c r="AG57" s="2">
        <v>-9999</v>
      </c>
      <c r="AH57" s="2">
        <v>-9999</v>
      </c>
      <c r="AI57" s="2">
        <v>-9999</v>
      </c>
      <c r="AJ57" s="2">
        <v>5.3151845875818622E-2</v>
      </c>
      <c r="AK57" s="2">
        <v>0.64369120882036002</v>
      </c>
      <c r="AL57" s="2">
        <v>7.1335550000000003</v>
      </c>
      <c r="AM57" s="2">
        <v>4.7936674999999997</v>
      </c>
      <c r="AN57" s="2">
        <v>2.1643751</v>
      </c>
      <c r="AO57" s="2">
        <v>1.5146741000000001</v>
      </c>
      <c r="AP57" s="2">
        <v>2.2597448</v>
      </c>
      <c r="AQ57" s="2">
        <v>17.207781999999998</v>
      </c>
      <c r="AR57" s="2">
        <v>24.314086000000003</v>
      </c>
      <c r="AS57" s="2">
        <f t="shared" si="79"/>
        <v>32.511945400000002</v>
      </c>
      <c r="AT57" s="2">
        <f t="shared" si="80"/>
        <v>38.570641800000004</v>
      </c>
      <c r="AU57" s="2">
        <f t="shared" si="7"/>
        <v>47.609621000000004</v>
      </c>
      <c r="AV57" s="2">
        <f t="shared" si="8"/>
        <v>9.0389792</v>
      </c>
      <c r="AW57" s="2">
        <f t="shared" si="9"/>
        <v>68.831127999999993</v>
      </c>
      <c r="AX57" s="2">
        <f t="shared" si="10"/>
        <v>97.256344000000013</v>
      </c>
      <c r="AY57" s="2">
        <v>17</v>
      </c>
      <c r="AZ57" s="2">
        <v>164.4</v>
      </c>
      <c r="BA57" s="2">
        <v>141.69999999999999</v>
      </c>
      <c r="BB57" s="2">
        <f t="shared" si="84"/>
        <v>1611.7647058823529</v>
      </c>
      <c r="BC57" s="2">
        <f t="shared" si="85"/>
        <v>1389.2156862745098</v>
      </c>
      <c r="BD57" s="2">
        <f t="shared" si="86"/>
        <v>3000.9803921568628</v>
      </c>
      <c r="BE57" s="2">
        <v>3.5821085652173918</v>
      </c>
      <c r="BF57" s="2">
        <f t="shared" si="89"/>
        <v>55.02753814716943</v>
      </c>
      <c r="BG57" s="2">
        <v>1.4501117796307326</v>
      </c>
      <c r="BH57" s="2">
        <f t="shared" si="87"/>
        <v>20.145180311144589</v>
      </c>
      <c r="BI57" s="2">
        <f t="shared" si="88"/>
        <v>75.172718458314023</v>
      </c>
      <c r="BJ57" s="2">
        <v>12</v>
      </c>
      <c r="BK57" s="2">
        <v>230.2</v>
      </c>
      <c r="BL57" s="2">
        <v>243</v>
      </c>
      <c r="BM57" s="2">
        <v>58</v>
      </c>
      <c r="BN57" s="2">
        <v>110.9</v>
      </c>
      <c r="BO57" s="2">
        <v>181</v>
      </c>
      <c r="BP57" s="2">
        <v>103.3</v>
      </c>
      <c r="BQ57" s="2">
        <f t="shared" si="15"/>
        <v>77.7</v>
      </c>
      <c r="BR57" s="2">
        <f t="shared" si="74"/>
        <v>761.76470588235293</v>
      </c>
      <c r="BS57" s="2">
        <f t="shared" si="16"/>
        <v>2256.8627450980393</v>
      </c>
      <c r="BT57" s="2">
        <f t="shared" si="17"/>
        <v>2382.3529411764707</v>
      </c>
      <c r="BU57" s="2">
        <f t="shared" si="18"/>
        <v>1087.2549019607843</v>
      </c>
      <c r="BV57" s="2">
        <f t="shared" si="19"/>
        <v>1774.5098039215686</v>
      </c>
      <c r="BW57" s="2">
        <f t="shared" si="20"/>
        <v>7500.9803921568637</v>
      </c>
      <c r="BX57" s="2">
        <f t="shared" si="21"/>
        <v>1012.7450980392157</v>
      </c>
      <c r="BY57" s="2">
        <v>3.1642681962801733</v>
      </c>
      <c r="BZ57" s="2">
        <f t="shared" si="22"/>
        <v>71.413190076832933</v>
      </c>
      <c r="CA57" s="2">
        <v>0.87541709580838312</v>
      </c>
      <c r="CB57" s="2">
        <f t="shared" si="23"/>
        <v>20.855524929552658</v>
      </c>
      <c r="CC57" s="2">
        <v>2.0536431781275888</v>
      </c>
      <c r="CD57" s="2">
        <f t="shared" si="24"/>
        <v>22.32833612297545</v>
      </c>
      <c r="CE57" s="2">
        <v>3.8684434864433808</v>
      </c>
      <c r="CF57" s="2">
        <f t="shared" si="25"/>
        <v>39.177471779372667</v>
      </c>
      <c r="CG57" s="2">
        <f t="shared" si="26"/>
        <v>153.7745229087337</v>
      </c>
      <c r="CH57" s="2">
        <f t="shared" si="27"/>
        <v>137.29868116851222</v>
      </c>
      <c r="CI57" s="2">
        <f t="shared" si="28"/>
        <v>7500.9803921568637</v>
      </c>
      <c r="CJ57" s="2">
        <v>5.69</v>
      </c>
      <c r="CK57" s="2">
        <f t="shared" si="29"/>
        <v>5690</v>
      </c>
      <c r="CL57" s="2">
        <f t="shared" si="30"/>
        <v>4104.8060680335202</v>
      </c>
      <c r="CM57" s="2">
        <v>1.99</v>
      </c>
      <c r="CN57" s="2">
        <v>34.973637961335676</v>
      </c>
      <c r="CO57" s="2">
        <f t="shared" si="81"/>
        <v>1435.6000132489817</v>
      </c>
      <c r="CP57" s="2">
        <v>2.97</v>
      </c>
      <c r="CQ57" s="2">
        <v>52.196836555360278</v>
      </c>
      <c r="CR57" s="2">
        <f t="shared" si="82"/>
        <v>2142.5789142459676</v>
      </c>
      <c r="CS57" s="2">
        <v>-9999</v>
      </c>
      <c r="CT57" s="2">
        <f t="shared" si="31"/>
        <v>-214236.46563545428</v>
      </c>
      <c r="CU57" s="2">
        <v>77</v>
      </c>
      <c r="CV57" s="2">
        <v>92</v>
      </c>
      <c r="CW57" s="2">
        <v>77</v>
      </c>
      <c r="CX57" s="2">
        <v>83</v>
      </c>
      <c r="CY57" s="2">
        <v>86</v>
      </c>
      <c r="CZ57" s="2">
        <v>97</v>
      </c>
      <c r="DA57" s="2">
        <v>37.869999999999997</v>
      </c>
      <c r="DB57" s="2">
        <v>37.15</v>
      </c>
      <c r="DC57" s="2">
        <v>39.54</v>
      </c>
      <c r="DD57" s="2">
        <v>0.41310000000000002</v>
      </c>
      <c r="DE57" s="2">
        <v>0.62152779999999996</v>
      </c>
      <c r="DF57" s="2">
        <v>0.55207220000000001</v>
      </c>
      <c r="DG57" s="2">
        <v>0.35852780000000001</v>
      </c>
      <c r="DH57" s="2">
        <v>0.39794439999999998</v>
      </c>
      <c r="DI57" s="2">
        <v>0.51133890000000004</v>
      </c>
      <c r="DJ57" s="2">
        <v>0.12413540000000001</v>
      </c>
      <c r="DK57" s="2">
        <v>0.21923580000000001</v>
      </c>
      <c r="DL57" s="2">
        <v>0.26862459999999999</v>
      </c>
      <c r="DM57" s="2">
        <f t="shared" si="32"/>
        <v>0.26654404064279741</v>
      </c>
      <c r="DN57" s="2">
        <f t="shared" si="33"/>
        <v>0.22071815463290476</v>
      </c>
      <c r="DO57" s="2">
        <v>0.59917739999999997</v>
      </c>
      <c r="DP57" s="2">
        <v>0.53097649999999996</v>
      </c>
      <c r="DQ57" s="2">
        <v>0.2663238</v>
      </c>
      <c r="DR57" s="2">
        <v>0.36654510000000001</v>
      </c>
      <c r="DS57" s="2">
        <v>0.40405239999999998</v>
      </c>
      <c r="DT57" s="2">
        <v>0.19714290000000001</v>
      </c>
      <c r="DU57" s="2">
        <v>4.74148E-2</v>
      </c>
      <c r="DV57" s="2">
        <v>0.24056449999999999</v>
      </c>
      <c r="DW57" s="2">
        <v>0.38495439999999997</v>
      </c>
      <c r="DX57" s="2">
        <f t="shared" si="34"/>
        <v>0.50486531612970309</v>
      </c>
      <c r="DY57" s="2">
        <f t="shared" si="35"/>
        <v>0.1694022</v>
      </c>
      <c r="DZ57" s="2">
        <f t="shared" si="36"/>
        <v>0.17648893584185027</v>
      </c>
      <c r="EA57" s="2">
        <f t="shared" si="37"/>
        <v>0.13267060335858044</v>
      </c>
      <c r="EB57" s="2">
        <v>0.77349049999999997</v>
      </c>
      <c r="EC57" s="2">
        <v>0.67216670000000001</v>
      </c>
      <c r="ED57" s="2">
        <v>0.25603330000000002</v>
      </c>
      <c r="EE57" s="2">
        <v>0.29014760000000001</v>
      </c>
      <c r="EF57" s="2">
        <v>0.56500479999999997</v>
      </c>
      <c r="EG57" s="2">
        <v>0.2297524</v>
      </c>
      <c r="EH57" s="2">
        <v>0.3188551</v>
      </c>
      <c r="EI57" s="2">
        <v>0.44843549999999999</v>
      </c>
      <c r="EJ57" s="2">
        <v>0.4956991</v>
      </c>
      <c r="EK57" s="2">
        <f t="shared" si="38"/>
        <v>0.54198051139958225</v>
      </c>
      <c r="EL57" s="2">
        <f t="shared" si="39"/>
        <v>6.039520000000001E-2</v>
      </c>
      <c r="EM57" s="2">
        <f t="shared" si="40"/>
        <v>0.39186421824637829</v>
      </c>
      <c r="EN57" s="2">
        <f t="shared" si="41"/>
        <v>9.2531364922807002E-2</v>
      </c>
      <c r="EO57" s="2">
        <v>0.70148750000000004</v>
      </c>
      <c r="EP57" s="2">
        <v>0.62363749999999996</v>
      </c>
      <c r="EQ57" s="2">
        <v>0.1339708</v>
      </c>
      <c r="ER57" s="2">
        <v>0.18125830000000001</v>
      </c>
      <c r="ES57" s="2">
        <v>0.3562167</v>
      </c>
      <c r="ET57" s="2">
        <v>0.13077920000000001</v>
      </c>
      <c r="EU57" s="2">
        <v>0.32437719999999998</v>
      </c>
      <c r="EV57" s="2">
        <v>0.5881208</v>
      </c>
      <c r="EW57" s="2">
        <v>0.67831969999999997</v>
      </c>
      <c r="EX57" s="2">
        <f t="shared" si="42"/>
        <v>0.68572766398078888</v>
      </c>
      <c r="EY57" s="2">
        <f t="shared" si="43"/>
        <v>5.0479099999999999E-2</v>
      </c>
      <c r="EZ57" s="2">
        <f t="shared" si="44"/>
        <v>0.50852244294142102</v>
      </c>
      <c r="FA57" s="2">
        <f t="shared" si="45"/>
        <v>0.27106129779541793</v>
      </c>
      <c r="FB57" s="2">
        <v>0.53600449999999999</v>
      </c>
      <c r="FC57" s="2">
        <v>0.46694999999999998</v>
      </c>
      <c r="FD57" s="2">
        <v>9.8840899999999995E-2</v>
      </c>
      <c r="FE57" s="2">
        <v>0.1418227</v>
      </c>
      <c r="FF57" s="2">
        <v>0.28297270000000002</v>
      </c>
      <c r="FG57" s="2">
        <v>0.10567269999999999</v>
      </c>
      <c r="FH57" s="2">
        <v>0.3311731</v>
      </c>
      <c r="FI57" s="2">
        <v>0.57948809999999995</v>
      </c>
      <c r="FJ57" s="2">
        <v>0.6864323</v>
      </c>
      <c r="FK57" s="2">
        <f t="shared" si="46"/>
        <v>0.6706359521578763</v>
      </c>
      <c r="FL57" s="2">
        <f t="shared" si="47"/>
        <v>3.6150000000000002E-2</v>
      </c>
      <c r="FM57" s="2">
        <f t="shared" si="48"/>
        <v>0.43984754494767059</v>
      </c>
      <c r="FN57" s="2">
        <f t="shared" si="49"/>
        <v>0.22078641343180658</v>
      </c>
      <c r="FO57" s="2">
        <v>0.49352800000000002</v>
      </c>
      <c r="FP57" s="2">
        <v>0.41900399999999999</v>
      </c>
      <c r="FQ57" s="2">
        <v>8.1951999999999997E-2</v>
      </c>
      <c r="FR57" s="2">
        <v>0.11974</v>
      </c>
      <c r="FS57" s="2">
        <v>0.26794000000000001</v>
      </c>
      <c r="FT57" s="2">
        <v>8.8592000000000004E-2</v>
      </c>
      <c r="FU57" s="2">
        <v>0.3812796</v>
      </c>
      <c r="FV57" s="2">
        <v>0.60768659999999997</v>
      </c>
      <c r="FW57" s="2">
        <v>0.71330009999999999</v>
      </c>
      <c r="FX57" s="2">
        <f t="shared" si="50"/>
        <v>0.6956228956228957</v>
      </c>
      <c r="FY57" s="2">
        <f t="shared" si="51"/>
        <v>3.1147999999999995E-2</v>
      </c>
      <c r="FZ57" s="2">
        <f t="shared" si="52"/>
        <v>0.43215267669416146</v>
      </c>
      <c r="GA57" s="2">
        <f t="shared" si="53"/>
        <v>0.19090706890973794</v>
      </c>
      <c r="GB57" s="2">
        <v>0.5263409</v>
      </c>
      <c r="GC57" s="2">
        <v>0.4586636</v>
      </c>
      <c r="GD57" s="2">
        <v>8.4663600000000006E-2</v>
      </c>
      <c r="GE57" s="2">
        <v>0.11524089999999999</v>
      </c>
      <c r="GF57" s="2">
        <v>0.28589550000000002</v>
      </c>
      <c r="GG57" s="2">
        <v>9.6472699999999995E-2</v>
      </c>
      <c r="GH57" s="2">
        <v>0.42420950000000002</v>
      </c>
      <c r="GI57" s="2">
        <v>0.63886759999999998</v>
      </c>
      <c r="GJ57" s="2">
        <v>0.72104670000000004</v>
      </c>
      <c r="GK57" s="2">
        <f t="shared" si="54"/>
        <v>0.69020361790429763</v>
      </c>
      <c r="GL57" s="2">
        <f t="shared" si="55"/>
        <v>1.8768199999999999E-2</v>
      </c>
      <c r="GM57" s="2">
        <f t="shared" si="56"/>
        <v>0.47968329586103792</v>
      </c>
      <c r="GN57" s="2">
        <f t="shared" si="57"/>
        <v>0.208228078521944</v>
      </c>
      <c r="GO57" s="2">
        <v>0.56860560000000004</v>
      </c>
      <c r="GP57" s="2">
        <v>0.51045560000000001</v>
      </c>
      <c r="GQ57" s="2">
        <v>7.3444400000000007E-2</v>
      </c>
      <c r="GR57" s="2">
        <v>0.12230000000000001</v>
      </c>
      <c r="GS57" s="2">
        <v>0.28222219999999998</v>
      </c>
      <c r="GT57" s="2">
        <v>9.3688900000000006E-2</v>
      </c>
      <c r="GU57" s="2">
        <v>0.39464450000000001</v>
      </c>
      <c r="GV57" s="2">
        <v>0.64489419999999997</v>
      </c>
      <c r="GW57" s="2">
        <v>0.77025330000000003</v>
      </c>
      <c r="GX57" s="2">
        <f t="shared" si="58"/>
        <v>0.71707782565006961</v>
      </c>
      <c r="GY57" s="2">
        <f t="shared" si="59"/>
        <v>2.86111E-2</v>
      </c>
      <c r="GZ57" s="2">
        <f t="shared" si="60"/>
        <v>0.51399737065965512</v>
      </c>
      <c r="HA57" s="2">
        <f t="shared" si="61"/>
        <v>0.2648379201685061</v>
      </c>
      <c r="HB57" s="2">
        <v>0.62735240000000003</v>
      </c>
      <c r="HC57" s="2">
        <v>0.54683329999999997</v>
      </c>
      <c r="HD57" s="2">
        <v>7.2514300000000004E-2</v>
      </c>
      <c r="HE57" s="2">
        <v>0.1149714</v>
      </c>
      <c r="HF57" s="2">
        <v>0.30967620000000001</v>
      </c>
      <c r="HG57" s="2">
        <v>9.24952E-2</v>
      </c>
      <c r="HH57" s="2">
        <v>0.45680219999999999</v>
      </c>
      <c r="HI57" s="2">
        <v>0.68873799999999996</v>
      </c>
      <c r="HJ57" s="2">
        <v>0.79099660000000005</v>
      </c>
      <c r="HK57" s="2">
        <f t="shared" si="62"/>
        <v>0.74301449362337246</v>
      </c>
      <c r="HL57" s="2">
        <f t="shared" si="63"/>
        <v>2.2476200000000002E-2</v>
      </c>
      <c r="HM57" s="2">
        <f t="shared" si="64"/>
        <v>0.55757465088581581</v>
      </c>
      <c r="HN57" s="2">
        <f t="shared" si="65"/>
        <v>0.26224339011263831</v>
      </c>
      <c r="HO57" s="2">
        <v>0.69833809999999996</v>
      </c>
      <c r="HP57" s="2">
        <v>0.59974289999999997</v>
      </c>
      <c r="HQ57" s="2">
        <v>7.4128600000000003E-2</v>
      </c>
      <c r="HR57" s="2">
        <v>0.1061</v>
      </c>
      <c r="HS57" s="2">
        <v>0.32854290000000003</v>
      </c>
      <c r="HT57" s="2">
        <v>8.8028599999999999E-2</v>
      </c>
      <c r="HU57" s="2">
        <v>0.51084149999999995</v>
      </c>
      <c r="HV57" s="2">
        <v>0.73510019999999998</v>
      </c>
      <c r="HW57" s="2">
        <v>0.80645739999999999</v>
      </c>
      <c r="HX57" s="2">
        <f t="shared" si="66"/>
        <v>0.77611310346686857</v>
      </c>
      <c r="HY57" s="2">
        <f t="shared" si="67"/>
        <v>1.8071400000000001E-2</v>
      </c>
      <c r="HZ57" s="2">
        <f t="shared" si="68"/>
        <v>0.61406369768400182</v>
      </c>
      <c r="IA57" s="2">
        <f t="shared" si="69"/>
        <v>0.28481694630024318</v>
      </c>
      <c r="IB57" s="2">
        <v>0.60443910000000001</v>
      </c>
      <c r="IC57" s="2">
        <v>0.52781739999999999</v>
      </c>
      <c r="ID57" s="2">
        <v>4.2195700000000003E-2</v>
      </c>
      <c r="IE57" s="2">
        <v>9.0056499999999998E-2</v>
      </c>
      <c r="IF57" s="2">
        <v>0.26240869999999999</v>
      </c>
      <c r="IG57" s="2">
        <v>6.6504300000000002E-2</v>
      </c>
      <c r="IH57" s="2">
        <v>0.4887611</v>
      </c>
      <c r="II57" s="2">
        <v>0.73980710000000005</v>
      </c>
      <c r="IJ57" s="2">
        <v>0.86848890000000001</v>
      </c>
      <c r="IK57" s="2">
        <f t="shared" si="70"/>
        <v>0.80175883688549598</v>
      </c>
      <c r="IL57" s="2">
        <f t="shared" si="71"/>
        <v>2.3552199999999995E-2</v>
      </c>
      <c r="IM57" s="2">
        <f t="shared" si="72"/>
        <v>0.58740198693251544</v>
      </c>
      <c r="IN57" s="2">
        <f t="shared" si="73"/>
        <v>0.30856068560386429</v>
      </c>
      <c r="IO57" s="2">
        <v>3.4586299999999999</v>
      </c>
      <c r="IP57" s="2">
        <v>3.0575800000000002</v>
      </c>
      <c r="IQ57" s="2">
        <v>0.374755</v>
      </c>
      <c r="IR57" s="2">
        <v>0.48851</v>
      </c>
      <c r="IS57" s="2">
        <v>1.7385649999999999</v>
      </c>
      <c r="IT57" s="2">
        <v>0.56886000000000003</v>
      </c>
      <c r="IU57" s="2">
        <v>0.52403010000000005</v>
      </c>
      <c r="IV57" s="2">
        <v>0.73392449999999998</v>
      </c>
    </row>
    <row r="58" spans="1:256" x14ac:dyDescent="0.2">
      <c r="A58" s="2">
        <v>57</v>
      </c>
      <c r="B58" s="2">
        <v>15</v>
      </c>
      <c r="C58" s="2" t="s">
        <v>255</v>
      </c>
      <c r="D58" s="2">
        <v>2</v>
      </c>
      <c r="E58" s="2">
        <v>3</v>
      </c>
      <c r="F58" s="2">
        <v>-9999</v>
      </c>
      <c r="G58" s="2">
        <v>-9999</v>
      </c>
      <c r="H58" s="2">
        <v>408069.5</v>
      </c>
      <c r="I58" s="2">
        <v>3660366.82</v>
      </c>
      <c r="J58" s="2">
        <f>132.3*1.12</f>
        <v>148.17600000000002</v>
      </c>
      <c r="K58" s="2">
        <f t="shared" si="5"/>
        <v>74.088000000000008</v>
      </c>
      <c r="L58" s="2">
        <f t="shared" si="76"/>
        <v>74.088000000000008</v>
      </c>
      <c r="M58" s="2">
        <v>53.839999999999996</v>
      </c>
      <c r="N58" s="2">
        <v>12</v>
      </c>
      <c r="O58" s="2">
        <v>34.160000000000004</v>
      </c>
      <c r="P58" s="2">
        <v>51.840000000000011</v>
      </c>
      <c r="Q58" s="2">
        <v>14.719999999999999</v>
      </c>
      <c r="R58" s="2">
        <v>33.44</v>
      </c>
      <c r="S58" s="2">
        <v>77.84</v>
      </c>
      <c r="T58" s="2">
        <v>10.719999999999999</v>
      </c>
      <c r="U58" s="2">
        <v>11.44</v>
      </c>
      <c r="V58" s="2">
        <v>8.5</v>
      </c>
      <c r="W58" s="2">
        <v>0.7</v>
      </c>
      <c r="X58" s="2">
        <v>493</v>
      </c>
      <c r="Y58" s="2">
        <v>0.74</v>
      </c>
      <c r="Z58" s="2">
        <v>4809</v>
      </c>
      <c r="AA58" s="2">
        <v>335</v>
      </c>
      <c r="AB58" s="2">
        <v>415</v>
      </c>
      <c r="AC58" s="2">
        <v>29.9</v>
      </c>
      <c r="AD58" s="2">
        <v>0</v>
      </c>
      <c r="AE58" s="2">
        <v>4</v>
      </c>
      <c r="AF58" s="2">
        <v>80</v>
      </c>
      <c r="AG58" s="2">
        <v>9</v>
      </c>
      <c r="AH58" s="2">
        <v>6</v>
      </c>
      <c r="AI58" s="2">
        <v>45</v>
      </c>
      <c r="AJ58" s="2">
        <v>6.1108632571732206E-2</v>
      </c>
      <c r="AK58" s="2">
        <v>0.69650884738642416</v>
      </c>
      <c r="AL58" s="2">
        <v>4.8702530000000008</v>
      </c>
      <c r="AM58" s="2">
        <v>1.6614947000000002</v>
      </c>
      <c r="AN58" s="2">
        <v>0.68209130000000007</v>
      </c>
      <c r="AO58" s="2">
        <v>0.47901660499999998</v>
      </c>
      <c r="AP58" s="2">
        <v>1.1747041999999999</v>
      </c>
      <c r="AQ58" s="2">
        <v>5.4992979999999996</v>
      </c>
      <c r="AR58" s="2">
        <v>16.817142</v>
      </c>
      <c r="AS58" s="2">
        <f t="shared" si="79"/>
        <v>15.791860600000003</v>
      </c>
      <c r="AT58" s="2">
        <f t="shared" si="80"/>
        <v>17.707927020000003</v>
      </c>
      <c r="AU58" s="2">
        <f t="shared" si="7"/>
        <v>22.406743820000003</v>
      </c>
      <c r="AV58" s="2">
        <f t="shared" si="8"/>
        <v>4.6988167999999995</v>
      </c>
      <c r="AW58" s="2">
        <f t="shared" si="9"/>
        <v>21.997191999999998</v>
      </c>
      <c r="AX58" s="2">
        <f t="shared" si="10"/>
        <v>67.268568000000002</v>
      </c>
      <c r="AY58" s="2">
        <v>15</v>
      </c>
      <c r="AZ58" s="2">
        <v>137.4</v>
      </c>
      <c r="BA58" s="2">
        <v>105</v>
      </c>
      <c r="BB58" s="2">
        <f t="shared" si="84"/>
        <v>1347.0588235294117</v>
      </c>
      <c r="BC58" s="2">
        <f t="shared" si="85"/>
        <v>1029.4117647058824</v>
      </c>
      <c r="BD58" s="2">
        <f t="shared" si="86"/>
        <v>2376.4705882352941</v>
      </c>
      <c r="BE58" s="2">
        <v>3.6668404956210194</v>
      </c>
      <c r="BF58" s="2">
        <f t="shared" si="89"/>
        <v>44.929869048409408</v>
      </c>
      <c r="BG58" s="2">
        <v>1.4387064385964912</v>
      </c>
      <c r="BH58" s="2">
        <f t="shared" si="87"/>
        <v>14.810213338493291</v>
      </c>
      <c r="BI58" s="2">
        <f t="shared" si="88"/>
        <v>59.740082386902699</v>
      </c>
      <c r="BJ58" s="2">
        <v>8</v>
      </c>
      <c r="BK58" s="2">
        <v>190.60000000000002</v>
      </c>
      <c r="BL58" s="2">
        <v>224.7</v>
      </c>
      <c r="BM58" s="2">
        <v>49</v>
      </c>
      <c r="BN58" s="2">
        <v>91.8</v>
      </c>
      <c r="BO58" s="2">
        <v>178.7</v>
      </c>
      <c r="BP58" s="2">
        <v>98.6</v>
      </c>
      <c r="BQ58" s="2">
        <f t="shared" si="15"/>
        <v>80.099999999999994</v>
      </c>
      <c r="BR58" s="2">
        <f t="shared" si="74"/>
        <v>785.29411764705878</v>
      </c>
      <c r="BS58" s="2">
        <f t="shared" si="16"/>
        <v>1868.6274509803925</v>
      </c>
      <c r="BT58" s="2">
        <f t="shared" si="17"/>
        <v>2202.9411764705883</v>
      </c>
      <c r="BU58" s="2">
        <f t="shared" si="18"/>
        <v>900</v>
      </c>
      <c r="BV58" s="2">
        <f t="shared" si="19"/>
        <v>1751.9607843137255</v>
      </c>
      <c r="BW58" s="2">
        <f t="shared" si="20"/>
        <v>6723.5294117647063</v>
      </c>
      <c r="BX58" s="2">
        <f t="shared" si="21"/>
        <v>966.66666666666663</v>
      </c>
      <c r="BY58" s="2">
        <v>3.2489843081887853</v>
      </c>
      <c r="BZ58" s="2">
        <f t="shared" si="22"/>
        <v>60.711412660861043</v>
      </c>
      <c r="CA58" s="2">
        <v>1.1547523259222454</v>
      </c>
      <c r="CB58" s="2">
        <f t="shared" si="23"/>
        <v>25.438514473992996</v>
      </c>
      <c r="CC58" s="2">
        <v>2.0603605922026649</v>
      </c>
      <c r="CD58" s="2">
        <f t="shared" si="24"/>
        <v>18.543245329823986</v>
      </c>
      <c r="CE58" s="2">
        <v>4.0010123788844618</v>
      </c>
      <c r="CF58" s="2">
        <f t="shared" si="25"/>
        <v>38.676452995883125</v>
      </c>
      <c r="CG58" s="2">
        <f t="shared" si="26"/>
        <v>143.36962546056117</v>
      </c>
      <c r="CH58" s="2">
        <f t="shared" si="27"/>
        <v>128.00859416121531</v>
      </c>
      <c r="CI58" s="2">
        <f t="shared" si="28"/>
        <v>6723.5294117647063</v>
      </c>
      <c r="CJ58" s="2">
        <v>6.04</v>
      </c>
      <c r="CK58" s="2">
        <f t="shared" si="29"/>
        <v>6040</v>
      </c>
      <c r="CL58" s="2">
        <f t="shared" si="30"/>
        <v>4357.2985326753005</v>
      </c>
      <c r="CM58" s="2">
        <v>2.0999999999999996</v>
      </c>
      <c r="CN58" s="2">
        <v>34.768211920529794</v>
      </c>
      <c r="CO58" s="2">
        <f t="shared" si="81"/>
        <v>1514.9547878506835</v>
      </c>
      <c r="CP58" s="2">
        <v>3.19</v>
      </c>
      <c r="CQ58" s="2">
        <v>52.814569536423839</v>
      </c>
      <c r="CR58" s="2">
        <f t="shared" si="82"/>
        <v>2301.2884634493721</v>
      </c>
      <c r="CS58" s="2">
        <v>-9999</v>
      </c>
      <c r="CT58" s="2">
        <f t="shared" si="31"/>
        <v>-230105.83346030273</v>
      </c>
      <c r="CU58" s="2">
        <v>71</v>
      </c>
      <c r="CV58" s="2">
        <v>85</v>
      </c>
      <c r="CW58" s="2">
        <v>75</v>
      </c>
      <c r="CX58" s="2">
        <v>86</v>
      </c>
      <c r="CY58" s="2">
        <v>82</v>
      </c>
      <c r="CZ58" s="2">
        <v>95</v>
      </c>
      <c r="DA58" s="2">
        <v>36.81</v>
      </c>
      <c r="DB58" s="2">
        <v>36.4</v>
      </c>
      <c r="DC58" s="2">
        <v>38.06</v>
      </c>
      <c r="DD58" s="2">
        <v>0.41399999999999998</v>
      </c>
      <c r="DE58" s="2">
        <v>0.60948749999999996</v>
      </c>
      <c r="DF58" s="2">
        <v>0.53723129999999997</v>
      </c>
      <c r="DG58" s="2">
        <v>0.35451250000000001</v>
      </c>
      <c r="DH58" s="2">
        <v>0.38950630000000003</v>
      </c>
      <c r="DI58" s="2">
        <v>0.52013129999999996</v>
      </c>
      <c r="DJ58" s="2">
        <v>0.14487349999999999</v>
      </c>
      <c r="DK58" s="2">
        <v>0.22058920000000001</v>
      </c>
      <c r="DL58" s="2">
        <v>0.26238669999999997</v>
      </c>
      <c r="DM58" s="2">
        <f t="shared" si="32"/>
        <v>0.26124487704918026</v>
      </c>
      <c r="DN58" s="2">
        <f t="shared" si="33"/>
        <v>0.22012886244092528</v>
      </c>
      <c r="DO58" s="2">
        <v>0.5522629</v>
      </c>
      <c r="DP58" s="2">
        <v>0.48618679999999997</v>
      </c>
      <c r="DQ58" s="2">
        <v>0.23674290000000001</v>
      </c>
      <c r="DR58" s="2">
        <v>0.3443734</v>
      </c>
      <c r="DS58" s="2">
        <v>0.34664289999999998</v>
      </c>
      <c r="DT58" s="2">
        <v>0.16526669999999999</v>
      </c>
      <c r="DU58" s="2">
        <v>2.8926999999999998E-3</v>
      </c>
      <c r="DV58" s="2">
        <v>0.2318615</v>
      </c>
      <c r="DW58" s="2">
        <v>0.4001904</v>
      </c>
      <c r="DX58" s="2">
        <f t="shared" si="34"/>
        <v>0.53934527579071301</v>
      </c>
      <c r="DY58" s="2">
        <f t="shared" si="35"/>
        <v>0.17910670000000001</v>
      </c>
      <c r="DZ58" s="2">
        <f t="shared" si="36"/>
        <v>0.1598725859979879</v>
      </c>
      <c r="EA58" s="2">
        <f t="shared" si="37"/>
        <v>0.15704620777883324</v>
      </c>
      <c r="EB58" s="2">
        <v>0.63877729999999999</v>
      </c>
      <c r="EC58" s="2">
        <v>0.54118180000000005</v>
      </c>
      <c r="ED58" s="2">
        <v>0.19846359999999999</v>
      </c>
      <c r="EE58" s="2">
        <v>0.28129549999999998</v>
      </c>
      <c r="EF58" s="2">
        <v>0.40470909999999999</v>
      </c>
      <c r="EG58" s="2">
        <v>0.16700000000000001</v>
      </c>
      <c r="EH58" s="2">
        <v>0.17762810000000001</v>
      </c>
      <c r="EI58" s="2">
        <v>0.38777250000000002</v>
      </c>
      <c r="EJ58" s="2">
        <v>0.52578429999999998</v>
      </c>
      <c r="EK58" s="2">
        <f t="shared" si="38"/>
        <v>0.58549341114474174</v>
      </c>
      <c r="EL58" s="2">
        <f t="shared" si="39"/>
        <v>0.11429549999999997</v>
      </c>
      <c r="EM58" s="2">
        <f t="shared" si="40"/>
        <v>0.29477212954808379</v>
      </c>
      <c r="EN58" s="2">
        <f t="shared" si="41"/>
        <v>0.14157987300424957</v>
      </c>
      <c r="EO58" s="2">
        <v>0.54132690000000006</v>
      </c>
      <c r="EP58" s="2">
        <v>0.46683079999999999</v>
      </c>
      <c r="EQ58" s="2">
        <v>0.1219692</v>
      </c>
      <c r="ER58" s="2">
        <v>0.17301920000000001</v>
      </c>
      <c r="ES58" s="2">
        <v>0.29312310000000003</v>
      </c>
      <c r="ET58" s="2">
        <v>0.1116</v>
      </c>
      <c r="EU58" s="2">
        <v>0.2565827</v>
      </c>
      <c r="EV58" s="2">
        <v>0.51456120000000005</v>
      </c>
      <c r="EW58" s="2">
        <v>0.63148079999999995</v>
      </c>
      <c r="EX58" s="2">
        <f t="shared" si="42"/>
        <v>0.65815468776060526</v>
      </c>
      <c r="EY58" s="2">
        <f t="shared" si="43"/>
        <v>6.1419200000000007E-2</v>
      </c>
      <c r="EZ58" s="2">
        <f t="shared" si="44"/>
        <v>0.38664508487958937</v>
      </c>
      <c r="FA58" s="2">
        <f t="shared" si="45"/>
        <v>0.20680244729588909</v>
      </c>
      <c r="FB58" s="2">
        <v>0.51934000000000002</v>
      </c>
      <c r="FC58" s="2">
        <v>0.46113599999999999</v>
      </c>
      <c r="FD58" s="2">
        <v>9.9844000000000002E-2</v>
      </c>
      <c r="FE58" s="2">
        <v>0.143452</v>
      </c>
      <c r="FF58" s="2">
        <v>0.28564800000000001</v>
      </c>
      <c r="FG58" s="2">
        <v>0.10714</v>
      </c>
      <c r="FH58" s="2">
        <v>0.32872240000000003</v>
      </c>
      <c r="FI58" s="2">
        <v>0.55929960000000001</v>
      </c>
      <c r="FJ58" s="2">
        <v>0.67130619999999996</v>
      </c>
      <c r="FK58" s="2">
        <f t="shared" si="46"/>
        <v>0.65796194611160774</v>
      </c>
      <c r="FL58" s="2">
        <f t="shared" si="47"/>
        <v>3.6311999999999997E-2</v>
      </c>
      <c r="FM58" s="2">
        <f t="shared" si="48"/>
        <v>0.43140609892557219</v>
      </c>
      <c r="FN58" s="2">
        <f t="shared" si="49"/>
        <v>0.21112879215646013</v>
      </c>
      <c r="FO58" s="2">
        <v>0.4507333</v>
      </c>
      <c r="FP58" s="2">
        <v>0.38122499999999998</v>
      </c>
      <c r="FQ58" s="2">
        <v>8.1375000000000003E-2</v>
      </c>
      <c r="FR58" s="2">
        <v>0.114025</v>
      </c>
      <c r="FS58" s="2">
        <v>0.24566250000000001</v>
      </c>
      <c r="FT58" s="2">
        <v>8.4025000000000002E-2</v>
      </c>
      <c r="FU58" s="2">
        <v>0.3649289</v>
      </c>
      <c r="FV58" s="2">
        <v>0.59479029999999999</v>
      </c>
      <c r="FW58" s="2">
        <v>0.69266419999999995</v>
      </c>
      <c r="FX58" s="2">
        <f t="shared" si="50"/>
        <v>0.68574587809109266</v>
      </c>
      <c r="FY58" s="2">
        <f t="shared" si="51"/>
        <v>0.03</v>
      </c>
      <c r="FZ58" s="2">
        <f t="shared" si="52"/>
        <v>0.40271288620949508</v>
      </c>
      <c r="GA58" s="2">
        <f t="shared" si="53"/>
        <v>0.18044724961453557</v>
      </c>
      <c r="GB58" s="2">
        <v>0.46033479999999999</v>
      </c>
      <c r="GC58" s="2">
        <v>0.39873910000000001</v>
      </c>
      <c r="GD58" s="2">
        <v>8.6056499999999994E-2</v>
      </c>
      <c r="GE58" s="2">
        <v>0.1092217</v>
      </c>
      <c r="GF58" s="2">
        <v>0.25281300000000001</v>
      </c>
      <c r="GG58" s="2">
        <v>8.9621699999999999E-2</v>
      </c>
      <c r="GH58" s="2">
        <v>0.39574609999999999</v>
      </c>
      <c r="GI58" s="2">
        <v>0.61486929999999995</v>
      </c>
      <c r="GJ58" s="2">
        <v>0.68323529999999999</v>
      </c>
      <c r="GK58" s="2">
        <f t="shared" si="54"/>
        <v>0.6740771315549503</v>
      </c>
      <c r="GL58" s="2">
        <f t="shared" si="55"/>
        <v>1.9600000000000006E-2</v>
      </c>
      <c r="GM58" s="2">
        <f t="shared" si="56"/>
        <v>0.43084621941646944</v>
      </c>
      <c r="GN58" s="2">
        <f t="shared" si="57"/>
        <v>0.19008184692642216</v>
      </c>
      <c r="GO58" s="2">
        <v>0.4820063</v>
      </c>
      <c r="GP58" s="2">
        <v>0.43059380000000003</v>
      </c>
      <c r="GQ58" s="2">
        <v>7.3043800000000006E-2</v>
      </c>
      <c r="GR58" s="2">
        <v>0.11523129999999999</v>
      </c>
      <c r="GS58" s="2">
        <v>0.25164379999999997</v>
      </c>
      <c r="GT58" s="2">
        <v>8.8087499999999999E-2</v>
      </c>
      <c r="GU58" s="2">
        <v>0.37076379999999998</v>
      </c>
      <c r="GV58" s="2">
        <v>0.61263710000000005</v>
      </c>
      <c r="GW58" s="2">
        <v>0.73524880000000004</v>
      </c>
      <c r="GX58" s="2">
        <f t="shared" si="58"/>
        <v>0.69097190672833142</v>
      </c>
      <c r="GY58" s="2">
        <f t="shared" si="59"/>
        <v>2.7143799999999996E-2</v>
      </c>
      <c r="GZ58" s="2">
        <f t="shared" si="60"/>
        <v>0.45231630986863869</v>
      </c>
      <c r="HA58" s="2">
        <f t="shared" si="61"/>
        <v>0.2270482684698914</v>
      </c>
      <c r="HB58" s="2">
        <v>0.54561360000000003</v>
      </c>
      <c r="HC58" s="2">
        <v>0.4691591</v>
      </c>
      <c r="HD58" s="2">
        <v>7.17227E-2</v>
      </c>
      <c r="HE58" s="2">
        <v>0.11039549999999999</v>
      </c>
      <c r="HF58" s="2">
        <v>0.27852270000000001</v>
      </c>
      <c r="HG58" s="2">
        <v>8.6118200000000006E-2</v>
      </c>
      <c r="HH58" s="2">
        <v>0.43102309999999999</v>
      </c>
      <c r="HI58" s="2">
        <v>0.6621532</v>
      </c>
      <c r="HJ58" s="2">
        <v>0.76623600000000003</v>
      </c>
      <c r="HK58" s="2">
        <f t="shared" si="62"/>
        <v>0.72735835048987552</v>
      </c>
      <c r="HL58" s="2">
        <f t="shared" si="63"/>
        <v>2.4277299999999988E-2</v>
      </c>
      <c r="HM58" s="2">
        <f t="shared" si="64"/>
        <v>0.49848835806915187</v>
      </c>
      <c r="HN58" s="2">
        <f t="shared" si="65"/>
        <v>0.2291887242404273</v>
      </c>
      <c r="HO58" s="2">
        <v>0.62759129999999996</v>
      </c>
      <c r="HP58" s="2">
        <v>0.54451300000000002</v>
      </c>
      <c r="HQ58" s="2">
        <v>5.1408700000000002E-2</v>
      </c>
      <c r="HR58" s="2">
        <v>9.5126100000000005E-2</v>
      </c>
      <c r="HS58" s="2">
        <v>0.28326089999999998</v>
      </c>
      <c r="HT58" s="2">
        <v>7.3769600000000005E-2</v>
      </c>
      <c r="HU58" s="2">
        <v>0.4963475</v>
      </c>
      <c r="HV58" s="2">
        <v>0.73594530000000002</v>
      </c>
      <c r="HW58" s="2">
        <v>0.84736100000000003</v>
      </c>
      <c r="HX58" s="2">
        <f t="shared" si="66"/>
        <v>0.78963868673032678</v>
      </c>
      <c r="HY58" s="2">
        <f t="shared" si="67"/>
        <v>2.13565E-2</v>
      </c>
      <c r="HZ58" s="2">
        <f t="shared" si="68"/>
        <v>0.59148580458497779</v>
      </c>
      <c r="IA58" s="2">
        <f t="shared" si="69"/>
        <v>0.29513921760323808</v>
      </c>
      <c r="IB58" s="2">
        <v>0.61325240000000003</v>
      </c>
      <c r="IC58" s="2">
        <v>0.52946190000000004</v>
      </c>
      <c r="ID58" s="2">
        <v>4.1357100000000001E-2</v>
      </c>
      <c r="IE58" s="2">
        <v>8.7061899999999998E-2</v>
      </c>
      <c r="IF58" s="2">
        <v>0.2607429</v>
      </c>
      <c r="IG58" s="2">
        <v>6.6133300000000006E-2</v>
      </c>
      <c r="IH58" s="2">
        <v>0.49852950000000001</v>
      </c>
      <c r="II58" s="2">
        <v>0.75114230000000004</v>
      </c>
      <c r="IJ58" s="2">
        <v>0.87317619999999996</v>
      </c>
      <c r="IK58" s="2">
        <f t="shared" si="70"/>
        <v>0.80531441859903719</v>
      </c>
      <c r="IL58" s="2">
        <f t="shared" si="71"/>
        <v>2.0928599999999992E-2</v>
      </c>
      <c r="IM58" s="2">
        <f t="shared" si="72"/>
        <v>0.59434469735441375</v>
      </c>
      <c r="IN58" s="2">
        <f t="shared" si="73"/>
        <v>0.31241435468229539</v>
      </c>
      <c r="IO58" s="2">
        <v>3.4446474</v>
      </c>
      <c r="IP58" s="2">
        <v>3.0653684000000001</v>
      </c>
      <c r="IQ58" s="2">
        <v>0.21994739999999999</v>
      </c>
      <c r="IR58" s="2">
        <v>0.52396319999999996</v>
      </c>
      <c r="IS58" s="2">
        <v>1.5616684000000001</v>
      </c>
      <c r="IT58" s="2">
        <v>0.47426839999999998</v>
      </c>
      <c r="IU58" s="2">
        <v>0.47177279999999999</v>
      </c>
      <c r="IV58" s="2">
        <v>0.71689049999999999</v>
      </c>
    </row>
    <row r="59" spans="1:256" x14ac:dyDescent="0.2">
      <c r="A59" s="2">
        <v>58</v>
      </c>
      <c r="B59" s="2">
        <v>15</v>
      </c>
      <c r="C59" s="2" t="s">
        <v>255</v>
      </c>
      <c r="D59" s="2">
        <v>2</v>
      </c>
      <c r="E59" s="2">
        <v>3</v>
      </c>
      <c r="F59" s="2">
        <v>-9999</v>
      </c>
      <c r="G59" s="2">
        <v>-9999</v>
      </c>
      <c r="H59" s="2">
        <v>408110.5</v>
      </c>
      <c r="I59" s="2">
        <v>3660366.82</v>
      </c>
      <c r="J59" s="2">
        <f>132.3*1.12</f>
        <v>148.17600000000002</v>
      </c>
      <c r="K59" s="2">
        <f t="shared" si="5"/>
        <v>74.088000000000008</v>
      </c>
      <c r="L59" s="2">
        <f t="shared" si="76"/>
        <v>74.088000000000008</v>
      </c>
      <c r="M59" s="2">
        <v>49.839999999999996</v>
      </c>
      <c r="N59" s="2">
        <v>14</v>
      </c>
      <c r="O59" s="2">
        <v>36.160000000000004</v>
      </c>
      <c r="P59" s="2">
        <v>49.84</v>
      </c>
      <c r="Q59" s="2">
        <v>16.72</v>
      </c>
      <c r="R59" s="2">
        <v>33.44</v>
      </c>
      <c r="S59" s="2">
        <v>75.84</v>
      </c>
      <c r="T59" s="2">
        <v>14.719999999999999</v>
      </c>
      <c r="U59" s="2">
        <v>9.44</v>
      </c>
      <c r="V59" s="2">
        <v>-9999</v>
      </c>
      <c r="W59" s="2">
        <v>-9999</v>
      </c>
      <c r="X59" s="2">
        <v>-9999</v>
      </c>
      <c r="Y59" s="2">
        <v>-9999</v>
      </c>
      <c r="Z59" s="2">
        <v>-9999</v>
      </c>
      <c r="AA59" s="2">
        <v>-9999</v>
      </c>
      <c r="AB59" s="2">
        <v>-9999</v>
      </c>
      <c r="AC59" s="2">
        <v>-9999</v>
      </c>
      <c r="AD59" s="2">
        <v>-9999</v>
      </c>
      <c r="AE59" s="2">
        <v>-9999</v>
      </c>
      <c r="AF59" s="2">
        <v>-9999</v>
      </c>
      <c r="AG59" s="2">
        <v>-9999</v>
      </c>
      <c r="AH59" s="2">
        <v>-9999</v>
      </c>
      <c r="AI59" s="2">
        <v>-9999</v>
      </c>
      <c r="AJ59" s="2">
        <v>6.3751140888027635E-2</v>
      </c>
      <c r="AK59" s="2">
        <v>0.75405664301963093</v>
      </c>
      <c r="AL59" s="2">
        <v>3.6843239000000008</v>
      </c>
      <c r="AM59" s="2">
        <v>4.3412825000000002</v>
      </c>
      <c r="AN59" s="2">
        <v>0.44853873500000002</v>
      </c>
      <c r="AO59" s="2">
        <v>0.34375632500000003</v>
      </c>
      <c r="AP59" s="2">
        <v>5.5135099999999992</v>
      </c>
      <c r="AQ59" s="2">
        <v>24.628042000000001</v>
      </c>
      <c r="AR59" s="2">
        <v>15.153350000000001</v>
      </c>
      <c r="AS59" s="2">
        <f t="shared" si="79"/>
        <v>17.84536774</v>
      </c>
      <c r="AT59" s="2">
        <f t="shared" si="80"/>
        <v>19.220393040000001</v>
      </c>
      <c r="AU59" s="2">
        <f t="shared" si="7"/>
        <v>41.274433039999998</v>
      </c>
      <c r="AV59" s="2">
        <f t="shared" si="8"/>
        <v>22.054039999999997</v>
      </c>
      <c r="AW59" s="2">
        <f t="shared" si="9"/>
        <v>98.512168000000003</v>
      </c>
      <c r="AX59" s="2">
        <f t="shared" si="10"/>
        <v>60.613400000000006</v>
      </c>
      <c r="AY59" s="2">
        <v>14</v>
      </c>
      <c r="AZ59" s="2">
        <v>143.69999999999999</v>
      </c>
      <c r="BA59" s="2">
        <v>116</v>
      </c>
      <c r="BB59" s="2">
        <f t="shared" si="84"/>
        <v>1408.8235294117646</v>
      </c>
      <c r="BC59" s="2">
        <f t="shared" si="85"/>
        <v>1137.2549019607843</v>
      </c>
      <c r="BD59" s="2">
        <f t="shared" si="86"/>
        <v>2546.0784313725489</v>
      </c>
      <c r="BE59" s="2">
        <v>3.6369930629702978</v>
      </c>
      <c r="BF59" s="2">
        <f t="shared" si="89"/>
        <v>50.465588315856785</v>
      </c>
      <c r="BG59" s="2">
        <v>1.3982442496015941</v>
      </c>
      <c r="BH59" s="2">
        <f t="shared" si="87"/>
        <v>15.901601269978913</v>
      </c>
      <c r="BI59" s="2">
        <f t="shared" si="88"/>
        <v>66.367189585835703</v>
      </c>
      <c r="BJ59" s="2">
        <v>11</v>
      </c>
      <c r="BK59" s="2">
        <v>204.8</v>
      </c>
      <c r="BL59" s="2">
        <v>237.8</v>
      </c>
      <c r="BM59" s="2">
        <v>49</v>
      </c>
      <c r="BN59" s="2">
        <v>75.099999999999994</v>
      </c>
      <c r="BO59" s="2">
        <v>138</v>
      </c>
      <c r="BP59" s="2">
        <v>77.099999999999994</v>
      </c>
      <c r="BQ59" s="2">
        <f t="shared" si="15"/>
        <v>60.900000000000006</v>
      </c>
      <c r="BR59" s="2">
        <f t="shared" si="74"/>
        <v>597.05882352941171</v>
      </c>
      <c r="BS59" s="2">
        <f t="shared" si="16"/>
        <v>2007.8431372549019</v>
      </c>
      <c r="BT59" s="2">
        <f t="shared" si="17"/>
        <v>2331.372549019608</v>
      </c>
      <c r="BU59" s="2">
        <f t="shared" si="18"/>
        <v>736.27450980392155</v>
      </c>
      <c r="BV59" s="2">
        <f t="shared" si="19"/>
        <v>1352.9411764705883</v>
      </c>
      <c r="BW59" s="2">
        <f t="shared" si="20"/>
        <v>6428.4313725490192</v>
      </c>
      <c r="BX59" s="2">
        <f t="shared" si="21"/>
        <v>755.88235294117646</v>
      </c>
      <c r="BY59" s="2">
        <v>3.4584747753525211</v>
      </c>
      <c r="BZ59" s="2">
        <f t="shared" si="22"/>
        <v>69.440748430607485</v>
      </c>
      <c r="CA59" s="2">
        <v>1.0595806511221948</v>
      </c>
      <c r="CB59" s="2">
        <f t="shared" si="23"/>
        <v>24.70277243498607</v>
      </c>
      <c r="CC59" s="2">
        <v>2.409775829899456</v>
      </c>
      <c r="CD59" s="2">
        <f t="shared" si="24"/>
        <v>17.742565178965602</v>
      </c>
      <c r="CE59" s="2">
        <v>3.7793932062287876</v>
      </c>
      <c r="CF59" s="2">
        <f t="shared" si="25"/>
        <v>28.56776629414113</v>
      </c>
      <c r="CG59" s="2">
        <f t="shared" si="26"/>
        <v>140.4538523387003</v>
      </c>
      <c r="CH59" s="2">
        <f t="shared" si="27"/>
        <v>125.40522530241097</v>
      </c>
      <c r="CI59" s="2">
        <f t="shared" si="28"/>
        <v>6428.4313725490192</v>
      </c>
      <c r="CJ59" s="2">
        <v>6.24</v>
      </c>
      <c r="CK59" s="2">
        <f t="shared" si="29"/>
        <v>6240</v>
      </c>
      <c r="CL59" s="2">
        <f t="shared" si="30"/>
        <v>4501.5799410420332</v>
      </c>
      <c r="CM59" s="2">
        <v>2.1900000000000004</v>
      </c>
      <c r="CN59" s="2">
        <v>35.096153846153847</v>
      </c>
      <c r="CO59" s="2">
        <f t="shared" si="81"/>
        <v>1579.8814216157136</v>
      </c>
      <c r="CP59" s="2">
        <v>3.3200000000000003</v>
      </c>
      <c r="CQ59" s="2">
        <v>53.205128205128204</v>
      </c>
      <c r="CR59" s="2">
        <f t="shared" si="82"/>
        <v>2395.0713788877483</v>
      </c>
      <c r="CS59" s="2">
        <v>-9999</v>
      </c>
      <c r="CT59" s="2">
        <f t="shared" si="31"/>
        <v>-239483.18717498597</v>
      </c>
      <c r="CU59" s="2">
        <v>76</v>
      </c>
      <c r="CV59" s="2">
        <v>89</v>
      </c>
      <c r="CW59" s="2">
        <v>90</v>
      </c>
      <c r="CX59" s="2">
        <v>80</v>
      </c>
      <c r="CY59" s="2">
        <v>81</v>
      </c>
      <c r="CZ59" s="2">
        <v>93</v>
      </c>
      <c r="DA59" s="2">
        <v>35.69</v>
      </c>
      <c r="DB59" s="2">
        <v>34.51</v>
      </c>
      <c r="DC59" s="2">
        <v>35.5</v>
      </c>
      <c r="DD59" s="2">
        <v>0.41260000000000002</v>
      </c>
      <c r="DE59" s="2">
        <v>0.68855</v>
      </c>
      <c r="DF59" s="2">
        <v>0.60145630000000005</v>
      </c>
      <c r="DG59" s="2">
        <v>0.26230629999999999</v>
      </c>
      <c r="DH59" s="2">
        <v>0.43525629999999998</v>
      </c>
      <c r="DI59" s="2">
        <v>0.3738938</v>
      </c>
      <c r="DJ59" s="2">
        <v>0.225351</v>
      </c>
      <c r="DK59" s="2">
        <v>0.4492179</v>
      </c>
      <c r="DL59" s="2">
        <v>-9999</v>
      </c>
      <c r="DM59" s="2">
        <f t="shared" si="32"/>
        <v>0.44068151339315964</v>
      </c>
      <c r="DN59" s="2">
        <f t="shared" si="33"/>
        <v>0.23398144840305152</v>
      </c>
      <c r="DO59" s="2">
        <v>0.59486709999999998</v>
      </c>
      <c r="DP59" s="2">
        <v>0.52716929999999995</v>
      </c>
      <c r="DQ59" s="2">
        <v>0.27815000000000001</v>
      </c>
      <c r="DR59" s="2">
        <v>0.36545299999999997</v>
      </c>
      <c r="DS59" s="2">
        <v>0.401225</v>
      </c>
      <c r="DT59" s="2">
        <v>0.19844500000000001</v>
      </c>
      <c r="DU59" s="2">
        <v>4.6128799999999998E-2</v>
      </c>
      <c r="DV59" s="2">
        <v>0.23875350000000001</v>
      </c>
      <c r="DW59" s="2">
        <v>0.36293740000000002</v>
      </c>
      <c r="DX59" s="2">
        <f t="shared" si="34"/>
        <v>0.49970509714902878</v>
      </c>
      <c r="DY59" s="2">
        <f t="shared" si="35"/>
        <v>0.16700799999999996</v>
      </c>
      <c r="DZ59" s="2">
        <f t="shared" si="36"/>
        <v>0.17418538393360494</v>
      </c>
      <c r="EA59" s="2">
        <f t="shared" si="37"/>
        <v>0.1322579136587145</v>
      </c>
      <c r="EB59" s="2">
        <v>0.717615</v>
      </c>
      <c r="EC59" s="2">
        <v>0.61355999999999999</v>
      </c>
      <c r="ED59" s="2">
        <v>0.212005</v>
      </c>
      <c r="EE59" s="2">
        <v>0.302925</v>
      </c>
      <c r="EF59" s="2">
        <v>0.41634500000000002</v>
      </c>
      <c r="EG59" s="2">
        <v>0.17646500000000001</v>
      </c>
      <c r="EH59" s="2">
        <v>0.15503130000000001</v>
      </c>
      <c r="EI59" s="2">
        <v>0.4049934</v>
      </c>
      <c r="EJ59" s="2">
        <v>0.54264239999999997</v>
      </c>
      <c r="EK59" s="2">
        <f t="shared" si="38"/>
        <v>0.60525903722261998</v>
      </c>
      <c r="EL59" s="2">
        <f t="shared" si="39"/>
        <v>0.12645999999999999</v>
      </c>
      <c r="EM59" s="2">
        <f t="shared" si="40"/>
        <v>0.32894983003702827</v>
      </c>
      <c r="EN59" s="2">
        <f t="shared" si="41"/>
        <v>0.19336004523156664</v>
      </c>
      <c r="EO59" s="2">
        <v>0.5639731</v>
      </c>
      <c r="EP59" s="2">
        <v>0.48794999999999999</v>
      </c>
      <c r="EQ59" s="2">
        <v>0.12984999999999999</v>
      </c>
      <c r="ER59" s="2">
        <v>0.1814423</v>
      </c>
      <c r="ES59" s="2">
        <v>0.33143080000000003</v>
      </c>
      <c r="ET59" s="2">
        <v>0.1245</v>
      </c>
      <c r="EU59" s="2">
        <v>0.28986990000000001</v>
      </c>
      <c r="EV59" s="2">
        <v>0.5100673</v>
      </c>
      <c r="EW59" s="2">
        <v>0.62253270000000005</v>
      </c>
      <c r="EX59" s="2">
        <f t="shared" si="42"/>
        <v>0.63833009597615364</v>
      </c>
      <c r="EY59" s="2">
        <f t="shared" si="43"/>
        <v>5.6942300000000001E-2</v>
      </c>
      <c r="EZ59" s="2">
        <f t="shared" si="44"/>
        <v>0.39316279917355368</v>
      </c>
      <c r="FA59" s="2">
        <f t="shared" si="45"/>
        <v>0.17794620021755658</v>
      </c>
      <c r="FB59" s="2">
        <v>0.69566519999999998</v>
      </c>
      <c r="FC59" s="2">
        <v>0.60689130000000002</v>
      </c>
      <c r="FD59" s="2">
        <v>8.9443499999999995E-2</v>
      </c>
      <c r="FE59" s="2">
        <v>0.1497087</v>
      </c>
      <c r="FF59" s="2">
        <v>0.35356520000000002</v>
      </c>
      <c r="FG59" s="2">
        <v>0.1196174</v>
      </c>
      <c r="FH59" s="2">
        <v>0.4037849</v>
      </c>
      <c r="FI59" s="2">
        <v>0.64479249999999999</v>
      </c>
      <c r="FJ59" s="2">
        <v>0.7709625</v>
      </c>
      <c r="FK59" s="2">
        <f t="shared" si="46"/>
        <v>0.70656211723395057</v>
      </c>
      <c r="FL59" s="2">
        <f t="shared" si="47"/>
        <v>3.0091300000000001E-2</v>
      </c>
      <c r="FM59" s="2">
        <f t="shared" si="48"/>
        <v>0.54573762533821413</v>
      </c>
      <c r="FN59" s="2">
        <f t="shared" si="49"/>
        <v>0.260185188672172</v>
      </c>
      <c r="FO59" s="2">
        <v>0.45567600000000003</v>
      </c>
      <c r="FP59" s="2">
        <v>0.38629599999999997</v>
      </c>
      <c r="FQ59" s="2">
        <v>8.3888000000000004E-2</v>
      </c>
      <c r="FR59" s="2">
        <v>0.11570800000000001</v>
      </c>
      <c r="FS59" s="2">
        <v>0.24676400000000001</v>
      </c>
      <c r="FT59" s="2">
        <v>8.4276000000000004E-2</v>
      </c>
      <c r="FU59" s="2">
        <v>0.35865340000000001</v>
      </c>
      <c r="FV59" s="2">
        <v>0.5895686</v>
      </c>
      <c r="FW59" s="2">
        <v>0.68589160000000005</v>
      </c>
      <c r="FX59" s="2">
        <f t="shared" si="50"/>
        <v>0.68783891901502359</v>
      </c>
      <c r="FY59" s="2">
        <f t="shared" si="51"/>
        <v>3.1432000000000002E-2</v>
      </c>
      <c r="FZ59" s="2">
        <f t="shared" si="52"/>
        <v>0.40507023924056185</v>
      </c>
      <c r="GA59" s="2">
        <f t="shared" si="53"/>
        <v>0.18471925582052137</v>
      </c>
      <c r="GB59" s="2">
        <v>0.4743348</v>
      </c>
      <c r="GC59" s="2">
        <v>0.41416520000000001</v>
      </c>
      <c r="GD59" s="2">
        <v>8.6552199999999996E-2</v>
      </c>
      <c r="GE59" s="2">
        <v>0.1089478</v>
      </c>
      <c r="GF59" s="2">
        <v>0.25457390000000002</v>
      </c>
      <c r="GG59" s="2">
        <v>8.9660900000000002E-2</v>
      </c>
      <c r="GH59" s="2">
        <v>0.39806209999999997</v>
      </c>
      <c r="GI59" s="2">
        <v>0.62214190000000003</v>
      </c>
      <c r="GJ59" s="2">
        <v>0.68813389999999997</v>
      </c>
      <c r="GK59" s="2">
        <f t="shared" si="54"/>
        <v>0.68205112202096585</v>
      </c>
      <c r="GL59" s="2">
        <f t="shared" si="55"/>
        <v>1.9286899999999996E-2</v>
      </c>
      <c r="GM59" s="2">
        <f t="shared" si="56"/>
        <v>0.44748341581037487</v>
      </c>
      <c r="GN59" s="2">
        <f t="shared" si="57"/>
        <v>0.20482496906281306</v>
      </c>
      <c r="GO59" s="2">
        <v>0.52782629999999997</v>
      </c>
      <c r="GP59" s="2">
        <v>0.46992630000000002</v>
      </c>
      <c r="GQ59" s="2">
        <v>7.2773699999999997E-2</v>
      </c>
      <c r="GR59" s="2">
        <v>0.11777890000000001</v>
      </c>
      <c r="GS59" s="2">
        <v>0.25966319999999998</v>
      </c>
      <c r="GT59" s="2">
        <v>8.9778899999999995E-2</v>
      </c>
      <c r="GU59" s="2">
        <v>0.37354419999999999</v>
      </c>
      <c r="GV59" s="2">
        <v>0.63159739999999998</v>
      </c>
      <c r="GW59" s="2">
        <v>0.75506079999999998</v>
      </c>
      <c r="GX59" s="2">
        <f t="shared" si="58"/>
        <v>0.70926766808310548</v>
      </c>
      <c r="GY59" s="2">
        <f t="shared" si="59"/>
        <v>2.8000000000000011E-2</v>
      </c>
      <c r="GZ59" s="2">
        <f t="shared" si="60"/>
        <v>0.48562891857095103</v>
      </c>
      <c r="HA59" s="2">
        <f t="shared" si="61"/>
        <v>0.25650402024415475</v>
      </c>
      <c r="HB59" s="2">
        <v>0.58287730000000004</v>
      </c>
      <c r="HC59" s="2">
        <v>0.49924089999999999</v>
      </c>
      <c r="HD59" s="2">
        <v>7.0913599999999993E-2</v>
      </c>
      <c r="HE59" s="2">
        <v>0.1096591</v>
      </c>
      <c r="HF59" s="2">
        <v>0.2814045</v>
      </c>
      <c r="HG59" s="2">
        <v>8.5427299999999998E-2</v>
      </c>
      <c r="HH59" s="2">
        <v>0.43612719999999999</v>
      </c>
      <c r="HI59" s="2">
        <v>0.68016100000000002</v>
      </c>
      <c r="HJ59" s="2">
        <v>0.78036269999999996</v>
      </c>
      <c r="HK59" s="2">
        <f t="shared" si="62"/>
        <v>0.7443462157824442</v>
      </c>
      <c r="HL59" s="2">
        <f t="shared" si="63"/>
        <v>2.4231799999999998E-2</v>
      </c>
      <c r="HM59" s="2">
        <f t="shared" si="64"/>
        <v>0.52698412841554687</v>
      </c>
      <c r="HN59" s="2">
        <f t="shared" si="65"/>
        <v>0.25514838065244289</v>
      </c>
      <c r="HO59" s="2">
        <v>0.64920949999999999</v>
      </c>
      <c r="HP59" s="2">
        <v>0.55659519999999996</v>
      </c>
      <c r="HQ59" s="2">
        <v>4.9228599999999997E-2</v>
      </c>
      <c r="HR59" s="2">
        <v>9.3542899999999998E-2</v>
      </c>
      <c r="HS59" s="2">
        <v>0.28177140000000001</v>
      </c>
      <c r="HT59" s="2">
        <v>6.9538100000000005E-2</v>
      </c>
      <c r="HU59" s="2">
        <v>0.49987710000000002</v>
      </c>
      <c r="HV59" s="2">
        <v>0.74577300000000002</v>
      </c>
      <c r="HW59" s="2">
        <v>0.85716740000000002</v>
      </c>
      <c r="HX59" s="2">
        <f t="shared" si="66"/>
        <v>0.80650203214591587</v>
      </c>
      <c r="HY59" s="2">
        <f t="shared" si="67"/>
        <v>2.4004799999999993E-2</v>
      </c>
      <c r="HZ59" s="2">
        <f t="shared" si="68"/>
        <v>0.60390873930704503</v>
      </c>
      <c r="IA59" s="2">
        <f t="shared" si="69"/>
        <v>0.30801403740948102</v>
      </c>
      <c r="IB59" s="2">
        <v>0.60913329999999999</v>
      </c>
      <c r="IC59" s="2">
        <v>0.53192859999999997</v>
      </c>
      <c r="ID59" s="2">
        <v>4.0423800000000003E-2</v>
      </c>
      <c r="IE59" s="2">
        <v>8.5771399999999998E-2</v>
      </c>
      <c r="IF59" s="2">
        <v>0.26134289999999999</v>
      </c>
      <c r="IG59" s="2">
        <v>6.67238E-2</v>
      </c>
      <c r="IH59" s="2">
        <v>0.50465519999999997</v>
      </c>
      <c r="II59" s="2">
        <v>0.75207740000000001</v>
      </c>
      <c r="IJ59" s="2">
        <v>0.87448700000000001</v>
      </c>
      <c r="IK59" s="2">
        <f t="shared" si="70"/>
        <v>0.80255056875188557</v>
      </c>
      <c r="IL59" s="2">
        <f t="shared" si="71"/>
        <v>1.9047599999999998E-2</v>
      </c>
      <c r="IM59" s="2">
        <f t="shared" si="72"/>
        <v>0.59876156392591939</v>
      </c>
      <c r="IN59" s="2">
        <f t="shared" si="73"/>
        <v>0.31383862553222586</v>
      </c>
      <c r="IO59" s="2">
        <v>2.7496900000000002</v>
      </c>
      <c r="IP59" s="2">
        <v>2.4482300000000001</v>
      </c>
      <c r="IQ59" s="2">
        <v>0.23971999999999999</v>
      </c>
      <c r="IR59" s="2">
        <v>0.44496000000000002</v>
      </c>
      <c r="IS59" s="2">
        <v>1.71366</v>
      </c>
      <c r="IT59" s="2">
        <v>0.52569500000000002</v>
      </c>
      <c r="IU59" s="2">
        <v>0.55408950000000001</v>
      </c>
      <c r="IV59" s="2">
        <v>0.71432099999999998</v>
      </c>
    </row>
    <row r="60" spans="1:256" x14ac:dyDescent="0.2">
      <c r="A60" s="2">
        <v>59</v>
      </c>
      <c r="B60" s="2">
        <v>15</v>
      </c>
      <c r="C60" s="2" t="s">
        <v>255</v>
      </c>
      <c r="D60" s="2">
        <v>2</v>
      </c>
      <c r="E60" s="2">
        <v>3</v>
      </c>
      <c r="F60" s="2">
        <v>-9999</v>
      </c>
      <c r="G60" s="2">
        <v>-9999</v>
      </c>
      <c r="H60" s="2">
        <v>408151.5</v>
      </c>
      <c r="I60" s="2">
        <v>3660366.82</v>
      </c>
      <c r="J60" s="2">
        <f>132.3*1.12</f>
        <v>148.17600000000002</v>
      </c>
      <c r="K60" s="2">
        <f t="shared" si="5"/>
        <v>74.088000000000008</v>
      </c>
      <c r="L60" s="2">
        <f t="shared" si="76"/>
        <v>74.088000000000008</v>
      </c>
      <c r="M60" s="2">
        <v>43.839999999999996</v>
      </c>
      <c r="N60" s="2">
        <v>16</v>
      </c>
      <c r="O60" s="2">
        <v>40.160000000000004</v>
      </c>
      <c r="P60" s="2">
        <v>53.839999999999996</v>
      </c>
      <c r="Q60" s="2">
        <v>16.72</v>
      </c>
      <c r="R60" s="2">
        <v>29.439999999999998</v>
      </c>
      <c r="S60" s="2">
        <v>65.84</v>
      </c>
      <c r="T60" s="2">
        <v>14.719999999999999</v>
      </c>
      <c r="U60" s="2">
        <v>19.440000000000001</v>
      </c>
      <c r="V60" s="2">
        <v>8.3000000000000007</v>
      </c>
      <c r="W60" s="2">
        <v>0.81</v>
      </c>
      <c r="X60" s="2">
        <v>487</v>
      </c>
      <c r="Y60" s="2">
        <v>0.71</v>
      </c>
      <c r="Z60" s="2">
        <v>5337</v>
      </c>
      <c r="AA60" s="2">
        <v>387</v>
      </c>
      <c r="AB60" s="2">
        <v>445</v>
      </c>
      <c r="AC60" s="2">
        <v>33.1</v>
      </c>
      <c r="AD60" s="2">
        <v>0</v>
      </c>
      <c r="AE60" s="2">
        <v>4</v>
      </c>
      <c r="AF60" s="2">
        <v>80</v>
      </c>
      <c r="AG60" s="2">
        <v>10</v>
      </c>
      <c r="AH60" s="2">
        <v>6</v>
      </c>
      <c r="AI60" s="2">
        <v>45</v>
      </c>
      <c r="AJ60" s="2">
        <v>6.543769814535684E-2</v>
      </c>
      <c r="AK60" s="2">
        <v>0.78284643489088412</v>
      </c>
      <c r="AL60" s="2">
        <v>3.5926764500000004</v>
      </c>
      <c r="AM60" s="2">
        <v>2.63541845</v>
      </c>
      <c r="AN60" s="2">
        <v>0.60982309999999995</v>
      </c>
      <c r="AO60" s="2">
        <v>0.64952120000000002</v>
      </c>
      <c r="AP60" s="2">
        <v>0.78246060000000006</v>
      </c>
      <c r="AQ60" s="2">
        <v>0.54253467999999994</v>
      </c>
      <c r="AR60" s="2">
        <v>1.6502817999999997</v>
      </c>
      <c r="AS60" s="2">
        <f t="shared" si="79"/>
        <v>14.8954822</v>
      </c>
      <c r="AT60" s="2">
        <f t="shared" si="80"/>
        <v>17.493566999999999</v>
      </c>
      <c r="AU60" s="2">
        <f t="shared" si="7"/>
        <v>20.6234094</v>
      </c>
      <c r="AV60" s="2">
        <f t="shared" si="8"/>
        <v>3.1298424000000002</v>
      </c>
      <c r="AW60" s="2">
        <f t="shared" si="9"/>
        <v>2.1701387199999997</v>
      </c>
      <c r="AX60" s="2">
        <f t="shared" si="10"/>
        <v>6.6011271999999988</v>
      </c>
      <c r="AY60" s="2">
        <v>10</v>
      </c>
      <c r="AZ60" s="2">
        <v>131.9</v>
      </c>
      <c r="BA60" s="2">
        <v>108.3</v>
      </c>
      <c r="BB60" s="2">
        <f t="shared" si="84"/>
        <v>1293.1372549019609</v>
      </c>
      <c r="BC60" s="2">
        <f t="shared" si="85"/>
        <v>1061.7647058823529</v>
      </c>
      <c r="BD60" s="2">
        <f t="shared" si="86"/>
        <v>2354.9019607843138</v>
      </c>
      <c r="BE60" s="2">
        <v>3.6369221182070612</v>
      </c>
      <c r="BF60" s="2">
        <f t="shared" si="89"/>
        <v>47.41728052670711</v>
      </c>
      <c r="BG60" s="2">
        <v>1.3351862180956142</v>
      </c>
      <c r="BH60" s="2">
        <f t="shared" si="87"/>
        <v>14.176536021544608</v>
      </c>
      <c r="BI60" s="2">
        <f t="shared" si="88"/>
        <v>61.593816548251716</v>
      </c>
      <c r="BJ60" s="2">
        <v>9</v>
      </c>
      <c r="BK60" s="2">
        <v>186.10000000000002</v>
      </c>
      <c r="BL60" s="2">
        <v>221.7</v>
      </c>
      <c r="BM60" s="2">
        <v>66</v>
      </c>
      <c r="BN60" s="2">
        <v>101.2</v>
      </c>
      <c r="BO60" s="2">
        <v>188.5</v>
      </c>
      <c r="BP60" s="2">
        <v>106.2</v>
      </c>
      <c r="BQ60" s="2">
        <f t="shared" si="15"/>
        <v>82.3</v>
      </c>
      <c r="BR60" s="2">
        <f t="shared" si="74"/>
        <v>806.86274509803923</v>
      </c>
      <c r="BS60" s="2">
        <f t="shared" si="16"/>
        <v>1824.5098039215688</v>
      </c>
      <c r="BT60" s="2">
        <f t="shared" si="17"/>
        <v>2173.5294117647059</v>
      </c>
      <c r="BU60" s="2">
        <f t="shared" si="18"/>
        <v>992.15686274509801</v>
      </c>
      <c r="BV60" s="2">
        <f t="shared" si="19"/>
        <v>1848.0392156862745</v>
      </c>
      <c r="BW60" s="2">
        <f t="shared" si="20"/>
        <v>6838.2352941176468</v>
      </c>
      <c r="BX60" s="2">
        <f t="shared" si="21"/>
        <v>1041.1764705882354</v>
      </c>
      <c r="BY60" s="2">
        <v>3.2302407840224805</v>
      </c>
      <c r="BZ60" s="2">
        <f t="shared" si="22"/>
        <v>58.936059794763104</v>
      </c>
      <c r="CA60" s="2">
        <v>0.86224734932533742</v>
      </c>
      <c r="CB60" s="2">
        <f t="shared" si="23"/>
        <v>18.741199739747774</v>
      </c>
      <c r="CC60" s="2">
        <v>1.9992532275885442</v>
      </c>
      <c r="CD60" s="2">
        <f t="shared" si="24"/>
        <v>19.835728101172617</v>
      </c>
      <c r="CE60" s="2">
        <v>3.6549388557844686</v>
      </c>
      <c r="CF60" s="2">
        <f t="shared" si="25"/>
        <v>38.05436338081477</v>
      </c>
      <c r="CG60" s="2">
        <f t="shared" si="26"/>
        <v>135.56735101649826</v>
      </c>
      <c r="CH60" s="2">
        <f t="shared" si="27"/>
        <v>121.04227769330201</v>
      </c>
      <c r="CI60" s="2">
        <f t="shared" si="28"/>
        <v>6838.2352941176468</v>
      </c>
      <c r="CJ60" s="2">
        <v>7.22</v>
      </c>
      <c r="CK60" s="2">
        <f t="shared" si="29"/>
        <v>7220</v>
      </c>
      <c r="CL60" s="2">
        <f t="shared" si="30"/>
        <v>5208.5588420390186</v>
      </c>
      <c r="CM60" s="2">
        <v>2.4900000000000002</v>
      </c>
      <c r="CN60" s="2">
        <v>34.487534626038787</v>
      </c>
      <c r="CO60" s="2">
        <f t="shared" si="81"/>
        <v>1796.3035341658115</v>
      </c>
      <c r="CP60" s="2">
        <v>3.77</v>
      </c>
      <c r="CQ60" s="2">
        <v>52.21606648199446</v>
      </c>
      <c r="CR60" s="2">
        <f t="shared" si="82"/>
        <v>2719.704547712895</v>
      </c>
      <c r="CS60" s="2">
        <v>-9999</v>
      </c>
      <c r="CT60" s="2">
        <f t="shared" si="31"/>
        <v>-271943.25772581238</v>
      </c>
      <c r="CU60" s="2">
        <v>86</v>
      </c>
      <c r="CV60" s="2">
        <v>104</v>
      </c>
      <c r="CW60" s="2">
        <v>92</v>
      </c>
      <c r="CX60" s="2">
        <v>100</v>
      </c>
      <c r="CY60" s="2">
        <v>95</v>
      </c>
      <c r="CZ60" s="2">
        <v>109</v>
      </c>
      <c r="DA60" s="2">
        <v>32.1</v>
      </c>
      <c r="DB60" s="2">
        <v>30.65</v>
      </c>
      <c r="DC60" s="2">
        <v>31.37</v>
      </c>
      <c r="DD60" s="2">
        <v>0.41439999999999999</v>
      </c>
      <c r="DE60" s="2">
        <v>0.66879999999999995</v>
      </c>
      <c r="DF60" s="2">
        <v>0.58532499999999998</v>
      </c>
      <c r="DG60" s="2">
        <v>0.34106880000000001</v>
      </c>
      <c r="DH60" s="2">
        <v>0.3973875</v>
      </c>
      <c r="DI60" s="2">
        <v>0.49724380000000001</v>
      </c>
      <c r="DJ60" s="2">
        <v>0.11263040000000001</v>
      </c>
      <c r="DK60" s="2">
        <v>0.25466830000000001</v>
      </c>
      <c r="DL60" s="2">
        <v>0.32374059999999999</v>
      </c>
      <c r="DM60" s="2">
        <f t="shared" si="32"/>
        <v>0.32558908429659578</v>
      </c>
      <c r="DN60" s="2">
        <f t="shared" si="33"/>
        <v>0.25994253561594632</v>
      </c>
      <c r="DO60" s="2">
        <v>0.55742849999999999</v>
      </c>
      <c r="DP60" s="2">
        <v>0.49140519999999999</v>
      </c>
      <c r="DQ60" s="2">
        <v>0.25619999999999998</v>
      </c>
      <c r="DR60" s="2">
        <v>0.347748</v>
      </c>
      <c r="DS60" s="2">
        <v>0.355381</v>
      </c>
      <c r="DT60" s="2">
        <v>0.17584759999999999</v>
      </c>
      <c r="DU60" s="2">
        <v>1.04952E-2</v>
      </c>
      <c r="DV60" s="2">
        <v>0.23164000000000001</v>
      </c>
      <c r="DW60" s="2">
        <v>0.37034349999999999</v>
      </c>
      <c r="DX60" s="2">
        <f t="shared" si="34"/>
        <v>0.52037820406256252</v>
      </c>
      <c r="DY60" s="2">
        <f t="shared" si="35"/>
        <v>0.17190040000000001</v>
      </c>
      <c r="DZ60" s="2">
        <f t="shared" si="36"/>
        <v>0.1609119852754711</v>
      </c>
      <c r="EA60" s="2">
        <f t="shared" si="37"/>
        <v>0.15149865657964123</v>
      </c>
      <c r="EB60" s="2">
        <v>0.84592500000000004</v>
      </c>
      <c r="EC60" s="2">
        <v>0.74490500000000004</v>
      </c>
      <c r="ED60" s="2">
        <v>0.20984</v>
      </c>
      <c r="EE60" s="2">
        <v>0.29686499999999999</v>
      </c>
      <c r="EF60" s="2">
        <v>0.50919000000000003</v>
      </c>
      <c r="EG60" s="2">
        <v>0.195635</v>
      </c>
      <c r="EH60" s="2">
        <v>0.25923620000000003</v>
      </c>
      <c r="EI60" s="2">
        <v>0.47802099999999997</v>
      </c>
      <c r="EJ60" s="2">
        <v>0.59902999999999995</v>
      </c>
      <c r="EK60" s="2">
        <f t="shared" si="38"/>
        <v>0.62434233265486383</v>
      </c>
      <c r="EL60" s="2">
        <f t="shared" si="39"/>
        <v>0.10122999999999999</v>
      </c>
      <c r="EM60" s="2">
        <f t="shared" si="40"/>
        <v>0.43590159362291392</v>
      </c>
      <c r="EN60" s="2">
        <f t="shared" si="41"/>
        <v>0.2015697553439238</v>
      </c>
      <c r="EO60" s="2">
        <v>0.75014780000000003</v>
      </c>
      <c r="EP60" s="2">
        <v>0.64392170000000004</v>
      </c>
      <c r="EQ60" s="2">
        <v>0.11651300000000001</v>
      </c>
      <c r="ER60" s="2">
        <v>0.18949569999999999</v>
      </c>
      <c r="ES60" s="2">
        <v>0.40656959999999998</v>
      </c>
      <c r="ET60" s="2">
        <v>0.13563910000000001</v>
      </c>
      <c r="EU60" s="2">
        <v>0.36068660000000002</v>
      </c>
      <c r="EV60" s="2">
        <v>0.59552740000000004</v>
      </c>
      <c r="EW60" s="2">
        <v>0.729653</v>
      </c>
      <c r="EX60" s="2">
        <f t="shared" si="42"/>
        <v>0.69374326940260689</v>
      </c>
      <c r="EY60" s="2">
        <f t="shared" si="43"/>
        <v>5.3856599999999977E-2</v>
      </c>
      <c r="EZ60" s="2">
        <f t="shared" si="44"/>
        <v>0.51119701902795023</v>
      </c>
      <c r="FA60" s="2">
        <f t="shared" si="45"/>
        <v>0.22962279762550108</v>
      </c>
      <c r="FB60" s="2">
        <v>0.59938000000000002</v>
      </c>
      <c r="FC60" s="2">
        <v>0.52712800000000004</v>
      </c>
      <c r="FD60" s="2">
        <v>9.3259999999999996E-2</v>
      </c>
      <c r="FE60" s="2">
        <v>0.142148</v>
      </c>
      <c r="FF60" s="2">
        <v>0.30784400000000001</v>
      </c>
      <c r="FG60" s="2">
        <v>0.110276</v>
      </c>
      <c r="FH60" s="2">
        <v>0.36573159999999999</v>
      </c>
      <c r="FI60" s="2">
        <v>0.61340629999999996</v>
      </c>
      <c r="FJ60" s="2">
        <v>0.72762020000000005</v>
      </c>
      <c r="FK60" s="2">
        <f t="shared" si="46"/>
        <v>0.68921280169546939</v>
      </c>
      <c r="FL60" s="2">
        <f t="shared" si="47"/>
        <v>3.1871999999999998E-2</v>
      </c>
      <c r="FM60" s="2">
        <f t="shared" si="48"/>
        <v>0.49386971082960751</v>
      </c>
      <c r="FN60" s="2">
        <f t="shared" si="49"/>
        <v>0.24639168461960254</v>
      </c>
      <c r="FO60" s="2">
        <v>0.59557389999999999</v>
      </c>
      <c r="FP60" s="2">
        <v>0.51816090000000004</v>
      </c>
      <c r="FQ60" s="2">
        <v>7.2508699999999995E-2</v>
      </c>
      <c r="FR60" s="2">
        <v>0.1229609</v>
      </c>
      <c r="FS60" s="2">
        <v>0.3114304</v>
      </c>
      <c r="FT60" s="2">
        <v>9.3839099999999995E-2</v>
      </c>
      <c r="FU60" s="2">
        <v>0.43258010000000002</v>
      </c>
      <c r="FV60" s="2">
        <v>0.65693950000000001</v>
      </c>
      <c r="FW60" s="2">
        <v>0.78186389999999995</v>
      </c>
      <c r="FX60" s="2">
        <f t="shared" si="50"/>
        <v>0.72777101679254685</v>
      </c>
      <c r="FY60" s="2">
        <f t="shared" si="51"/>
        <v>2.9121800000000003E-2</v>
      </c>
      <c r="FZ60" s="2">
        <f t="shared" si="52"/>
        <v>0.51948880478841086</v>
      </c>
      <c r="GA60" s="2">
        <f t="shared" si="53"/>
        <v>0.23322636813282399</v>
      </c>
      <c r="GB60" s="2">
        <v>0.65338700000000005</v>
      </c>
      <c r="GC60" s="2">
        <v>0.5749957</v>
      </c>
      <c r="GD60" s="2">
        <v>7.3400000000000007E-2</v>
      </c>
      <c r="GE60" s="2">
        <v>0.11412609999999999</v>
      </c>
      <c r="GF60" s="2">
        <v>0.32505650000000003</v>
      </c>
      <c r="GG60" s="2">
        <v>9.8639099999999993E-2</v>
      </c>
      <c r="GH60" s="2">
        <v>0.47901959999999999</v>
      </c>
      <c r="GI60" s="2">
        <v>0.70176059999999996</v>
      </c>
      <c r="GJ60" s="2">
        <v>0.79690179999999999</v>
      </c>
      <c r="GK60" s="2">
        <f t="shared" si="54"/>
        <v>0.73767107285239175</v>
      </c>
      <c r="GL60" s="2">
        <f t="shared" si="55"/>
        <v>1.5487000000000001E-2</v>
      </c>
      <c r="GM60" s="2">
        <f t="shared" si="56"/>
        <v>0.58135709899524168</v>
      </c>
      <c r="GN60" s="2">
        <f t="shared" si="57"/>
        <v>0.26778201555627712</v>
      </c>
      <c r="GO60" s="2">
        <v>0.74844440000000001</v>
      </c>
      <c r="GP60" s="2">
        <v>0.6594778</v>
      </c>
      <c r="GQ60" s="2">
        <v>6.6544400000000004E-2</v>
      </c>
      <c r="GR60" s="2">
        <v>0.13297220000000001</v>
      </c>
      <c r="GS60" s="2">
        <v>0.34878890000000001</v>
      </c>
      <c r="GT60" s="2">
        <v>0.1077389</v>
      </c>
      <c r="GU60" s="2">
        <v>0.44736310000000001</v>
      </c>
      <c r="GV60" s="2">
        <v>0.69756989999999996</v>
      </c>
      <c r="GW60" s="2">
        <v>0.83604069999999997</v>
      </c>
      <c r="GX60" s="2">
        <f t="shared" si="58"/>
        <v>0.74832749015310163</v>
      </c>
      <c r="GY60" s="2">
        <f t="shared" si="59"/>
        <v>2.5233300000000014E-2</v>
      </c>
      <c r="GZ60" s="2">
        <f t="shared" si="60"/>
        <v>0.61105528260280861</v>
      </c>
      <c r="HA60" s="2">
        <f t="shared" si="61"/>
        <v>0.30898603675331421</v>
      </c>
      <c r="HB60" s="2">
        <v>0.87354779999999999</v>
      </c>
      <c r="HC60" s="2">
        <v>0.76507829999999999</v>
      </c>
      <c r="HD60" s="2">
        <v>6.6304299999999997E-2</v>
      </c>
      <c r="HE60" s="2">
        <v>0.1278261</v>
      </c>
      <c r="HF60" s="2">
        <v>0.39526519999999998</v>
      </c>
      <c r="HG60" s="2">
        <v>0.10929129999999999</v>
      </c>
      <c r="HH60" s="2">
        <v>0.5105075</v>
      </c>
      <c r="HI60" s="2">
        <v>0.74439010000000005</v>
      </c>
      <c r="HJ60" s="2">
        <v>0.85862640000000001</v>
      </c>
      <c r="HK60" s="2">
        <f t="shared" si="62"/>
        <v>0.7776008300850058</v>
      </c>
      <c r="HL60" s="2">
        <f t="shared" si="63"/>
        <v>1.8534800000000004E-2</v>
      </c>
      <c r="HM60" s="2">
        <f t="shared" si="64"/>
        <v>0.68624831682633791</v>
      </c>
      <c r="HN60" s="2">
        <f t="shared" si="65"/>
        <v>0.33409932944598514</v>
      </c>
      <c r="HO60" s="2">
        <v>0.84762269999999995</v>
      </c>
      <c r="HP60" s="2">
        <v>0.73895449999999996</v>
      </c>
      <c r="HQ60" s="2">
        <v>5.1036400000000003E-2</v>
      </c>
      <c r="HR60" s="2">
        <v>0.1129182</v>
      </c>
      <c r="HS60" s="2">
        <v>0.36835000000000001</v>
      </c>
      <c r="HT60" s="2">
        <v>8.9309100000000002E-2</v>
      </c>
      <c r="HU60" s="2">
        <v>0.53035920000000003</v>
      </c>
      <c r="HV60" s="2">
        <v>0.76449509999999998</v>
      </c>
      <c r="HW60" s="2">
        <v>0.88618319999999995</v>
      </c>
      <c r="HX60" s="2">
        <f t="shared" si="66"/>
        <v>0.80935837592448023</v>
      </c>
      <c r="HY60" s="2">
        <f t="shared" si="67"/>
        <v>2.3609099999999994E-2</v>
      </c>
      <c r="HZ60" s="2">
        <f t="shared" si="68"/>
        <v>0.69463230524590081</v>
      </c>
      <c r="IA60" s="2">
        <f t="shared" si="69"/>
        <v>0.3458627472268011</v>
      </c>
      <c r="IB60" s="2">
        <v>0.77826669999999998</v>
      </c>
      <c r="IC60" s="2">
        <v>0.67494290000000001</v>
      </c>
      <c r="ID60" s="2">
        <v>4.2357100000000002E-2</v>
      </c>
      <c r="IE60" s="2">
        <v>0.10053330000000001</v>
      </c>
      <c r="IF60" s="2">
        <v>0.32408100000000001</v>
      </c>
      <c r="IG60" s="2">
        <v>8.1466700000000003E-2</v>
      </c>
      <c r="IH60" s="2">
        <v>0.52643039999999997</v>
      </c>
      <c r="II60" s="2">
        <v>0.77118299999999995</v>
      </c>
      <c r="IJ60" s="2">
        <v>0.89654940000000005</v>
      </c>
      <c r="IK60" s="2">
        <f t="shared" si="70"/>
        <v>0.81048380812005205</v>
      </c>
      <c r="IL60" s="2">
        <f t="shared" si="71"/>
        <v>1.9066600000000003E-2</v>
      </c>
      <c r="IM60" s="2">
        <f t="shared" si="72"/>
        <v>0.67552369852138361</v>
      </c>
      <c r="IN60" s="2">
        <f t="shared" si="73"/>
        <v>0.35109036620430134</v>
      </c>
      <c r="IO60" s="2">
        <v>3.6111526</v>
      </c>
      <c r="IP60" s="2">
        <v>3.2024946999999999</v>
      </c>
      <c r="IQ60" s="2">
        <v>0.30035260000000003</v>
      </c>
      <c r="IR60" s="2">
        <v>0.60186839999999997</v>
      </c>
      <c r="IS60" s="2">
        <v>2.2942474000000002</v>
      </c>
      <c r="IT60" s="2">
        <v>0.73292630000000003</v>
      </c>
      <c r="IU60" s="2">
        <v>0.53533180000000002</v>
      </c>
      <c r="IV60" s="2">
        <v>0.70787480000000003</v>
      </c>
    </row>
    <row r="61" spans="1:256" x14ac:dyDescent="0.2">
      <c r="A61" s="2">
        <v>60</v>
      </c>
      <c r="B61" s="2">
        <v>15</v>
      </c>
      <c r="C61" s="2" t="s">
        <v>255</v>
      </c>
      <c r="D61" s="2">
        <v>2</v>
      </c>
      <c r="E61" s="2">
        <v>3</v>
      </c>
      <c r="F61" s="2">
        <v>-9999</v>
      </c>
      <c r="G61" s="2">
        <v>-9999</v>
      </c>
      <c r="H61" s="2">
        <v>408192.5</v>
      </c>
      <c r="I61" s="2">
        <v>3660366.82</v>
      </c>
      <c r="J61" s="2">
        <f>132.3*1.12</f>
        <v>148.17600000000002</v>
      </c>
      <c r="K61" s="2">
        <f t="shared" si="5"/>
        <v>74.088000000000008</v>
      </c>
      <c r="L61" s="2">
        <f t="shared" si="76"/>
        <v>74.088000000000008</v>
      </c>
      <c r="M61" s="2">
        <v>43.839999999999996</v>
      </c>
      <c r="N61" s="2">
        <v>14</v>
      </c>
      <c r="O61" s="2">
        <v>42.160000000000004</v>
      </c>
      <c r="P61" s="2">
        <v>55.84</v>
      </c>
      <c r="Q61" s="2">
        <v>12.719999999999999</v>
      </c>
      <c r="R61" s="2">
        <v>31.44</v>
      </c>
      <c r="S61" s="2">
        <v>77.84</v>
      </c>
      <c r="T61" s="2">
        <v>8.7199999999999989</v>
      </c>
      <c r="U61" s="2">
        <v>13.44</v>
      </c>
      <c r="V61" s="2">
        <v>-9999</v>
      </c>
      <c r="W61" s="2">
        <v>-9999</v>
      </c>
      <c r="X61" s="2">
        <v>-9999</v>
      </c>
      <c r="Y61" s="2">
        <v>-9999</v>
      </c>
      <c r="Z61" s="2">
        <v>-9999</v>
      </c>
      <c r="AA61" s="2">
        <v>-9999</v>
      </c>
      <c r="AB61" s="2">
        <v>-9999</v>
      </c>
      <c r="AC61" s="2">
        <v>-9999</v>
      </c>
      <c r="AD61" s="2">
        <v>-9999</v>
      </c>
      <c r="AE61" s="2">
        <v>-9999</v>
      </c>
      <c r="AF61" s="2">
        <v>-9999</v>
      </c>
      <c r="AG61" s="2">
        <v>-9999</v>
      </c>
      <c r="AH61" s="2">
        <v>-9999</v>
      </c>
      <c r="AI61" s="2">
        <v>-9999</v>
      </c>
      <c r="AJ61" s="2">
        <v>6.7025112230025191E-2</v>
      </c>
      <c r="AK61" s="2">
        <v>0.84720985416390626</v>
      </c>
      <c r="AL61" s="2">
        <v>3.6329253500000003</v>
      </c>
      <c r="AM61" s="2">
        <v>2.1049696999999998</v>
      </c>
      <c r="AN61" s="2">
        <v>0.5777795</v>
      </c>
      <c r="AO61" s="2">
        <v>0.57549530000000004</v>
      </c>
      <c r="AP61" s="2">
        <v>0.53020748000000006</v>
      </c>
      <c r="AQ61" s="2">
        <v>1.1889846000000002</v>
      </c>
      <c r="AR61" s="2">
        <v>3.7437968000000001</v>
      </c>
      <c r="AS61" s="2">
        <f t="shared" si="79"/>
        <v>13.786908100000002</v>
      </c>
      <c r="AT61" s="2">
        <f t="shared" si="80"/>
        <v>16.088889300000002</v>
      </c>
      <c r="AU61" s="2">
        <f t="shared" si="7"/>
        <v>18.209719220000004</v>
      </c>
      <c r="AV61" s="2">
        <f t="shared" si="8"/>
        <v>2.1208299200000003</v>
      </c>
      <c r="AW61" s="2">
        <f t="shared" si="9"/>
        <v>4.7559384000000007</v>
      </c>
      <c r="AX61" s="2">
        <f t="shared" si="10"/>
        <v>14.975187200000001</v>
      </c>
      <c r="AY61" s="2">
        <v>11</v>
      </c>
      <c r="AZ61" s="2">
        <v>113.6</v>
      </c>
      <c r="BA61" s="2">
        <v>92.9</v>
      </c>
      <c r="BB61" s="2">
        <f t="shared" si="84"/>
        <v>1113.7254901960785</v>
      </c>
      <c r="BC61" s="2">
        <f t="shared" si="85"/>
        <v>910.78431372549016</v>
      </c>
      <c r="BD61" s="2">
        <f t="shared" si="86"/>
        <v>2024.5098039215686</v>
      </c>
      <c r="BE61" s="2">
        <v>3.7667272742448334</v>
      </c>
      <c r="BF61" s="2">
        <f t="shared" si="89"/>
        <v>40.506118818963316</v>
      </c>
      <c r="BG61" s="2">
        <v>1.6171245951393005</v>
      </c>
      <c r="BH61" s="2">
        <f t="shared" si="87"/>
        <v>14.728517145925592</v>
      </c>
      <c r="BI61" s="2">
        <f t="shared" si="88"/>
        <v>55.234635964888909</v>
      </c>
      <c r="BJ61" s="2">
        <v>11</v>
      </c>
      <c r="BK61" s="2">
        <v>188.60000000000002</v>
      </c>
      <c r="BL61" s="2">
        <v>224.4</v>
      </c>
      <c r="BM61" s="2">
        <v>49</v>
      </c>
      <c r="BN61" s="2">
        <v>88.3</v>
      </c>
      <c r="BO61" s="2">
        <v>147.19999999999999</v>
      </c>
      <c r="BP61" s="2">
        <v>83.7</v>
      </c>
      <c r="BQ61" s="2">
        <f t="shared" si="15"/>
        <v>63.499999999999986</v>
      </c>
      <c r="BR61" s="2">
        <f t="shared" si="74"/>
        <v>622.54901960784298</v>
      </c>
      <c r="BS61" s="2">
        <f t="shared" si="16"/>
        <v>1849.0196078431375</v>
      </c>
      <c r="BT61" s="2">
        <f t="shared" si="17"/>
        <v>2200</v>
      </c>
      <c r="BU61" s="2">
        <f t="shared" si="18"/>
        <v>865.68627450980387</v>
      </c>
      <c r="BV61" s="2">
        <f t="shared" si="19"/>
        <v>1443.1372549019609</v>
      </c>
      <c r="BW61" s="2">
        <f t="shared" si="20"/>
        <v>6357.8431372549021</v>
      </c>
      <c r="BX61" s="2">
        <f t="shared" si="21"/>
        <v>820.58823529411768</v>
      </c>
      <c r="BY61" s="2">
        <v>3.5548925960861042</v>
      </c>
      <c r="BZ61" s="2">
        <f t="shared" si="22"/>
        <v>65.730661139396005</v>
      </c>
      <c r="CA61" s="2">
        <v>0.9936832374064839</v>
      </c>
      <c r="CB61" s="2">
        <f t="shared" si="23"/>
        <v>21.861031222942646</v>
      </c>
      <c r="CC61" s="2">
        <v>2.1316886006915858</v>
      </c>
      <c r="CD61" s="2">
        <f t="shared" si="24"/>
        <v>18.453735631477159</v>
      </c>
      <c r="CE61" s="2">
        <v>3.1975547729718952</v>
      </c>
      <c r="CF61" s="2">
        <f t="shared" si="25"/>
        <v>26.238758284092906</v>
      </c>
      <c r="CG61" s="2">
        <f t="shared" si="26"/>
        <v>132.2841862779087</v>
      </c>
      <c r="CH61" s="2">
        <f t="shared" si="27"/>
        <v>118.11088060527561</v>
      </c>
      <c r="CI61" s="2">
        <f t="shared" si="28"/>
        <v>6357.843137254903</v>
      </c>
      <c r="CJ61" s="2">
        <v>6.55</v>
      </c>
      <c r="CK61" s="2">
        <f t="shared" si="29"/>
        <v>6550</v>
      </c>
      <c r="CL61" s="2">
        <f t="shared" si="30"/>
        <v>4725.216124010467</v>
      </c>
      <c r="CM61" s="2">
        <v>2.33</v>
      </c>
      <c r="CN61" s="2">
        <v>35.572519083969468</v>
      </c>
      <c r="CO61" s="2">
        <f t="shared" si="81"/>
        <v>1680.8784074724256</v>
      </c>
      <c r="CP61" s="2">
        <v>3.44</v>
      </c>
      <c r="CQ61" s="2">
        <v>52.519083969465647</v>
      </c>
      <c r="CR61" s="2">
        <f t="shared" si="82"/>
        <v>2481.6402239077875</v>
      </c>
      <c r="CS61" s="2">
        <v>-9999</v>
      </c>
      <c r="CT61" s="2">
        <f t="shared" si="31"/>
        <v>-248139.20598853967</v>
      </c>
      <c r="CU61" s="2">
        <v>81</v>
      </c>
      <c r="CV61" s="2">
        <v>92</v>
      </c>
      <c r="CW61" s="2">
        <v>86</v>
      </c>
      <c r="CX61" s="2">
        <v>95</v>
      </c>
      <c r="CY61" s="2">
        <v>88</v>
      </c>
      <c r="CZ61" s="2">
        <v>99</v>
      </c>
      <c r="DA61" s="2">
        <v>33.81</v>
      </c>
      <c r="DB61" s="2">
        <v>32.03</v>
      </c>
      <c r="DC61" s="2">
        <v>33.07</v>
      </c>
      <c r="DD61" s="2">
        <v>0.4128</v>
      </c>
      <c r="DE61" s="2">
        <v>0.58775379999999999</v>
      </c>
      <c r="DF61" s="2">
        <v>0.50818459999999999</v>
      </c>
      <c r="DG61" s="2">
        <v>0.35869230000000002</v>
      </c>
      <c r="DH61" s="2">
        <v>0.33057690000000001</v>
      </c>
      <c r="DI61" s="2">
        <v>0.51233850000000003</v>
      </c>
      <c r="DJ61" s="2">
        <v>0.22138250000000001</v>
      </c>
      <c r="DK61" s="2">
        <v>0.48318309999999998</v>
      </c>
      <c r="DL61" s="2">
        <v>-9999</v>
      </c>
      <c r="DM61" s="2">
        <f t="shared" si="32"/>
        <v>0.23754238059752103</v>
      </c>
      <c r="DN61" s="2">
        <f t="shared" si="33"/>
        <v>0.27198547560170555</v>
      </c>
      <c r="DO61" s="2">
        <v>0.54654060000000004</v>
      </c>
      <c r="DP61" s="2">
        <v>0.48028219999999999</v>
      </c>
      <c r="DQ61" s="2">
        <v>0.25018570000000001</v>
      </c>
      <c r="DR61" s="2">
        <v>0.3402153</v>
      </c>
      <c r="DS61" s="2">
        <v>0.33587620000000001</v>
      </c>
      <c r="DT61" s="2">
        <v>0.17111899999999999</v>
      </c>
      <c r="DU61" s="2">
        <v>0.2326966</v>
      </c>
      <c r="DV61" s="2">
        <v>0.37213079999999998</v>
      </c>
      <c r="DW61" s="2">
        <v>-9999</v>
      </c>
      <c r="DX61" s="2">
        <f t="shared" si="34"/>
        <v>0.52311931729193062</v>
      </c>
      <c r="DY61" s="2">
        <f t="shared" si="35"/>
        <v>0.1690963</v>
      </c>
      <c r="DZ61" s="2">
        <f t="shared" si="36"/>
        <v>0.15910696536721952</v>
      </c>
      <c r="EA61" s="2">
        <f t="shared" si="37"/>
        <v>0.16457669532785718</v>
      </c>
      <c r="EB61" s="2">
        <v>0.90658099999999997</v>
      </c>
      <c r="EC61" s="2">
        <v>0.79302859999999997</v>
      </c>
      <c r="ED61" s="2">
        <v>0.22173329999999999</v>
      </c>
      <c r="EE61" s="2">
        <v>0.28865239999999998</v>
      </c>
      <c r="EF61" s="2">
        <v>0.61963330000000005</v>
      </c>
      <c r="EG61" s="2">
        <v>0.2261667</v>
      </c>
      <c r="EH61" s="2">
        <v>0.36356290000000002</v>
      </c>
      <c r="EI61" s="2">
        <v>0.51677819999999997</v>
      </c>
      <c r="EJ61" s="2">
        <v>0.60460060000000004</v>
      </c>
      <c r="EK61" s="2">
        <f t="shared" si="38"/>
        <v>0.60067594928685364</v>
      </c>
      <c r="EL61" s="2">
        <f t="shared" si="39"/>
        <v>6.2485699999999977E-2</v>
      </c>
      <c r="EM61" s="2">
        <f t="shared" si="40"/>
        <v>0.47832925855466446</v>
      </c>
      <c r="EN61" s="2">
        <f t="shared" si="41"/>
        <v>0.13598480212315614</v>
      </c>
      <c r="EO61" s="2">
        <v>0.60268180000000005</v>
      </c>
      <c r="EP61" s="2">
        <v>0.51818180000000003</v>
      </c>
      <c r="EQ61" s="2">
        <v>0.12345</v>
      </c>
      <c r="ER61" s="2">
        <v>0.17939550000000001</v>
      </c>
      <c r="ES61" s="2">
        <v>0.35279090000000002</v>
      </c>
      <c r="ET61" s="2">
        <v>0.1251091</v>
      </c>
      <c r="EU61" s="2">
        <v>0.3239842</v>
      </c>
      <c r="EV61" s="2">
        <v>0.53872039999999999</v>
      </c>
      <c r="EW61" s="2">
        <v>0.65820529999999999</v>
      </c>
      <c r="EX61" s="2">
        <f t="shared" si="42"/>
        <v>0.65619493181351962</v>
      </c>
      <c r="EY61" s="2">
        <f t="shared" si="43"/>
        <v>5.4286400000000012E-2</v>
      </c>
      <c r="EZ61" s="2">
        <f t="shared" si="44"/>
        <v>0.42433958125291782</v>
      </c>
      <c r="FA61" s="2">
        <f t="shared" si="45"/>
        <v>0.18095644792926949</v>
      </c>
      <c r="FB61" s="2">
        <v>0.59181899999999998</v>
      </c>
      <c r="FC61" s="2">
        <v>0.53200950000000002</v>
      </c>
      <c r="FD61" s="2">
        <v>9.9571400000000004E-2</v>
      </c>
      <c r="FE61" s="2">
        <v>0.1462619</v>
      </c>
      <c r="FF61" s="2">
        <v>0.32158100000000001</v>
      </c>
      <c r="FG61" s="2">
        <v>0.114481</v>
      </c>
      <c r="FH61" s="2">
        <v>0.37221779999999999</v>
      </c>
      <c r="FI61" s="2">
        <v>0.60079380000000004</v>
      </c>
      <c r="FJ61" s="2">
        <v>0.70937709999999998</v>
      </c>
      <c r="FK61" s="2">
        <f t="shared" si="46"/>
        <v>0.67582896786068247</v>
      </c>
      <c r="FL61" s="2">
        <f t="shared" si="47"/>
        <v>3.1780900000000001E-2</v>
      </c>
      <c r="FM61" s="2">
        <f t="shared" si="48"/>
        <v>0.49107650410593007</v>
      </c>
      <c r="FN61" s="2">
        <f t="shared" si="49"/>
        <v>0.23318924741271452</v>
      </c>
      <c r="FO61" s="2">
        <v>0.52410429999999997</v>
      </c>
      <c r="FP61" s="2">
        <v>0.45089129999999999</v>
      </c>
      <c r="FQ61" s="2">
        <v>7.6452199999999998E-2</v>
      </c>
      <c r="FR61" s="2">
        <v>0.11504780000000001</v>
      </c>
      <c r="FS61" s="2">
        <v>0.27189570000000002</v>
      </c>
      <c r="FT61" s="2">
        <v>8.4882600000000002E-2</v>
      </c>
      <c r="FU61" s="2">
        <v>0.40440779999999998</v>
      </c>
      <c r="FV61" s="2">
        <v>0.63829049999999998</v>
      </c>
      <c r="FW61" s="2">
        <v>0.7438129</v>
      </c>
      <c r="FX61" s="2">
        <f t="shared" si="50"/>
        <v>0.72123341241002059</v>
      </c>
      <c r="FY61" s="2">
        <f t="shared" si="51"/>
        <v>3.0165200000000003E-2</v>
      </c>
      <c r="FZ61" s="2">
        <f t="shared" si="52"/>
        <v>0.47260228093706291</v>
      </c>
      <c r="GA61" s="2">
        <f t="shared" si="53"/>
        <v>0.21957495459143739</v>
      </c>
      <c r="GB61" s="2">
        <v>0.53805910000000001</v>
      </c>
      <c r="GC61" s="2">
        <v>0.4706091</v>
      </c>
      <c r="GD61" s="2">
        <v>7.9986399999999999E-2</v>
      </c>
      <c r="GE61" s="2">
        <v>0.1091591</v>
      </c>
      <c r="GF61" s="2">
        <v>0.27538639999999998</v>
      </c>
      <c r="GG61" s="2">
        <v>8.9772699999999997E-2</v>
      </c>
      <c r="GH61" s="2">
        <v>0.43093399999999998</v>
      </c>
      <c r="GI61" s="2">
        <v>0.66148799999999996</v>
      </c>
      <c r="GJ61" s="2">
        <v>0.73969680000000004</v>
      </c>
      <c r="GK61" s="2">
        <f t="shared" si="54"/>
        <v>0.71402308707523254</v>
      </c>
      <c r="GL61" s="2">
        <f t="shared" si="55"/>
        <v>1.9386399999999998E-2</v>
      </c>
      <c r="GM61" s="2">
        <f t="shared" si="56"/>
        <v>0.50212165907460504</v>
      </c>
      <c r="GN61" s="2">
        <f t="shared" si="57"/>
        <v>0.23502015055431583</v>
      </c>
      <c r="GO61" s="2">
        <v>0.60323680000000002</v>
      </c>
      <c r="GP61" s="2">
        <v>0.53074739999999998</v>
      </c>
      <c r="GQ61" s="2">
        <v>6.88526E-2</v>
      </c>
      <c r="GR61" s="2">
        <v>0.1189316</v>
      </c>
      <c r="GS61" s="2">
        <v>0.28478419999999999</v>
      </c>
      <c r="GT61" s="2">
        <v>9.2394699999999996E-2</v>
      </c>
      <c r="GU61" s="2">
        <v>0.41022029999999998</v>
      </c>
      <c r="GV61" s="2">
        <v>0.66983159999999997</v>
      </c>
      <c r="GW61" s="2">
        <v>0.79364860000000004</v>
      </c>
      <c r="GX61" s="2">
        <f t="shared" si="58"/>
        <v>0.73435734293228538</v>
      </c>
      <c r="GY61" s="2">
        <f t="shared" si="59"/>
        <v>2.6536900000000002E-2</v>
      </c>
      <c r="GZ61" s="2">
        <f t="shared" si="60"/>
        <v>0.53730102054573492</v>
      </c>
      <c r="HA61" s="2">
        <f t="shared" si="61"/>
        <v>0.28045301230316322</v>
      </c>
      <c r="HB61" s="2">
        <v>0.64980400000000005</v>
      </c>
      <c r="HC61" s="2">
        <v>0.56662800000000002</v>
      </c>
      <c r="HD61" s="2">
        <v>6.8935999999999997E-2</v>
      </c>
      <c r="HE61" s="2">
        <v>0.113232</v>
      </c>
      <c r="HF61" s="2">
        <v>0.30981999999999998</v>
      </c>
      <c r="HG61" s="2">
        <v>9.1163999999999995E-2</v>
      </c>
      <c r="HH61" s="2">
        <v>0.46407789999999999</v>
      </c>
      <c r="HI61" s="2">
        <v>0.70244229999999996</v>
      </c>
      <c r="HJ61" s="2">
        <v>0.80709540000000002</v>
      </c>
      <c r="HK61" s="2">
        <f t="shared" si="62"/>
        <v>0.75393269344964964</v>
      </c>
      <c r="HL61" s="2">
        <f t="shared" si="63"/>
        <v>2.2068000000000004E-2</v>
      </c>
      <c r="HM61" s="2">
        <f t="shared" si="64"/>
        <v>0.57641923618056379</v>
      </c>
      <c r="HN61" s="2">
        <f t="shared" si="65"/>
        <v>0.27985946436044085</v>
      </c>
      <c r="HO61" s="2">
        <v>0.71242269999999996</v>
      </c>
      <c r="HP61" s="2">
        <v>0.61170449999999998</v>
      </c>
      <c r="HQ61" s="2">
        <v>4.9372699999999999E-2</v>
      </c>
      <c r="HR61" s="2">
        <v>9.6840899999999994E-2</v>
      </c>
      <c r="HS61" s="2">
        <v>0.30492730000000001</v>
      </c>
      <c r="HT61" s="2">
        <v>7.6927300000000004E-2</v>
      </c>
      <c r="HU61" s="2">
        <v>0.51793710000000004</v>
      </c>
      <c r="HV61" s="2">
        <v>0.76033969999999995</v>
      </c>
      <c r="HW61" s="2">
        <v>0.86983089999999996</v>
      </c>
      <c r="HX61" s="2">
        <f t="shared" si="66"/>
        <v>0.80508697029201237</v>
      </c>
      <c r="HY61" s="2">
        <f t="shared" si="67"/>
        <v>1.991359999999999E-2</v>
      </c>
      <c r="HZ61" s="2">
        <f t="shared" si="68"/>
        <v>0.63902886891961197</v>
      </c>
      <c r="IA61" s="2">
        <f t="shared" si="69"/>
        <v>0.32483091230904176</v>
      </c>
      <c r="IB61" s="2">
        <v>0.67266320000000002</v>
      </c>
      <c r="IC61" s="2">
        <v>0.59007370000000003</v>
      </c>
      <c r="ID61" s="2">
        <v>3.9968400000000001E-2</v>
      </c>
      <c r="IE61" s="2">
        <v>8.8768399999999997E-2</v>
      </c>
      <c r="IF61" s="2">
        <v>0.28032109999999999</v>
      </c>
      <c r="IG61" s="2">
        <v>6.8831600000000007E-2</v>
      </c>
      <c r="IH61" s="2">
        <v>0.5186134</v>
      </c>
      <c r="II61" s="2">
        <v>0.76664710000000003</v>
      </c>
      <c r="IJ61" s="2">
        <v>0.88748990000000005</v>
      </c>
      <c r="IK61" s="2">
        <f t="shared" si="70"/>
        <v>0.81434367442630751</v>
      </c>
      <c r="IL61" s="2">
        <f t="shared" si="71"/>
        <v>1.9936799999999991E-2</v>
      </c>
      <c r="IM61" s="2">
        <f t="shared" si="72"/>
        <v>0.63787843172550429</v>
      </c>
      <c r="IN61" s="2">
        <f t="shared" si="73"/>
        <v>0.33904747741307839</v>
      </c>
      <c r="IO61" s="2">
        <v>2.9886189999999999</v>
      </c>
      <c r="IP61" s="2">
        <v>2.6520475999999999</v>
      </c>
      <c r="IQ61" s="2">
        <v>0.180481</v>
      </c>
      <c r="IR61" s="2">
        <v>0.43573329999999999</v>
      </c>
      <c r="IS61" s="2">
        <v>1.2393856999999999</v>
      </c>
      <c r="IT61" s="2">
        <v>0.36407620000000002</v>
      </c>
      <c r="IU61" s="2">
        <v>0.45378259999999998</v>
      </c>
      <c r="IV61" s="2">
        <v>0.73138599999999998</v>
      </c>
    </row>
    <row r="62" spans="1:256" x14ac:dyDescent="0.2">
      <c r="A62" s="2">
        <v>61</v>
      </c>
      <c r="B62" s="2">
        <v>16</v>
      </c>
      <c r="C62" s="2" t="s">
        <v>260</v>
      </c>
      <c r="D62" s="2">
        <v>5</v>
      </c>
      <c r="E62" s="2">
        <v>3</v>
      </c>
      <c r="F62" s="2">
        <v>-9999</v>
      </c>
      <c r="G62" s="2">
        <v>-9999</v>
      </c>
      <c r="H62" s="2">
        <v>408192.5</v>
      </c>
      <c r="I62" s="2">
        <v>3660376.98</v>
      </c>
      <c r="J62" s="2">
        <v>74.099999999999994</v>
      </c>
      <c r="K62" s="2">
        <f t="shared" si="5"/>
        <v>37.049999999999997</v>
      </c>
      <c r="L62" s="2">
        <f t="shared" si="76"/>
        <v>37.049999999999997</v>
      </c>
      <c r="M62" s="2">
        <v>37.119999999999997</v>
      </c>
      <c r="N62" s="2">
        <v>21.439999999999998</v>
      </c>
      <c r="O62" s="2">
        <v>41.44</v>
      </c>
      <c r="P62" s="2">
        <v>53.839999999999996</v>
      </c>
      <c r="Q62" s="2">
        <v>14</v>
      </c>
      <c r="R62" s="2">
        <v>32.159999999999997</v>
      </c>
      <c r="S62" s="2">
        <v>77.84</v>
      </c>
      <c r="T62" s="2">
        <v>10.719999999999999</v>
      </c>
      <c r="U62" s="2">
        <v>11.44</v>
      </c>
      <c r="V62" s="2">
        <v>8.4</v>
      </c>
      <c r="W62" s="2">
        <v>0.57999999999999996</v>
      </c>
      <c r="X62" s="2">
        <v>413</v>
      </c>
      <c r="Y62" s="2">
        <v>0.66</v>
      </c>
      <c r="Z62" s="2">
        <v>5438</v>
      </c>
      <c r="AA62" s="2">
        <v>376</v>
      </c>
      <c r="AB62" s="2">
        <v>417</v>
      </c>
      <c r="AC62" s="2">
        <v>33.200000000000003</v>
      </c>
      <c r="AD62" s="2">
        <v>0</v>
      </c>
      <c r="AE62" s="2">
        <v>3</v>
      </c>
      <c r="AF62" s="2">
        <v>82</v>
      </c>
      <c r="AG62" s="2">
        <v>9</v>
      </c>
      <c r="AH62" s="2">
        <v>5</v>
      </c>
      <c r="AI62" s="2">
        <v>65</v>
      </c>
      <c r="AJ62" s="2">
        <v>6.0531027377375687E-2</v>
      </c>
      <c r="AK62" s="2">
        <v>0.73473325439692128</v>
      </c>
      <c r="AL62" s="2">
        <v>2.1216569000000001</v>
      </c>
      <c r="AM62" s="2">
        <v>1.7940974000000001</v>
      </c>
      <c r="AN62" s="2">
        <v>0.45300000000000007</v>
      </c>
      <c r="AO62" s="2">
        <v>0.15647586000000002</v>
      </c>
      <c r="AP62" s="2">
        <v>2.6609368000000001E-2</v>
      </c>
      <c r="AQ62" s="2">
        <v>5.016181900000001E-2</v>
      </c>
      <c r="AR62" s="2">
        <v>5.7402166000000004E-2</v>
      </c>
      <c r="AS62" s="2">
        <f t="shared" si="79"/>
        <v>9.6435086000000005</v>
      </c>
      <c r="AT62" s="2">
        <f t="shared" si="80"/>
        <v>10.269412040000001</v>
      </c>
      <c r="AU62" s="2">
        <f t="shared" si="7"/>
        <v>10.375849512</v>
      </c>
      <c r="AV62" s="2">
        <f t="shared" si="8"/>
        <v>0.10643747200000001</v>
      </c>
      <c r="AW62" s="2">
        <f t="shared" si="9"/>
        <v>0.20064727600000004</v>
      </c>
      <c r="AX62" s="2">
        <f t="shared" si="10"/>
        <v>0.22960866400000002</v>
      </c>
      <c r="AY62" s="2">
        <v>12</v>
      </c>
      <c r="AZ62" s="2">
        <v>161.5</v>
      </c>
      <c r="BA62" s="2">
        <v>130.80000000000001</v>
      </c>
      <c r="BB62" s="2">
        <f t="shared" si="84"/>
        <v>1583.3333333333333</v>
      </c>
      <c r="BC62" s="2">
        <f t="shared" si="85"/>
        <v>1282.3529411764705</v>
      </c>
      <c r="BD62" s="2">
        <f t="shared" si="86"/>
        <v>2865.6862745098038</v>
      </c>
      <c r="BE62" s="2">
        <v>3.4401404285431121</v>
      </c>
      <c r="BF62" s="2">
        <f t="shared" si="89"/>
        <v>57.58460020494514</v>
      </c>
      <c r="BG62" s="2">
        <v>1.024493570501475</v>
      </c>
      <c r="BH62" s="2">
        <f t="shared" si="87"/>
        <v>13.137623433489502</v>
      </c>
      <c r="BI62" s="2">
        <f t="shared" si="88"/>
        <v>70.722223638434642</v>
      </c>
      <c r="BJ62" s="2">
        <v>13</v>
      </c>
      <c r="BK62" s="2">
        <v>203.39999999999998</v>
      </c>
      <c r="BL62" s="2">
        <v>246.4</v>
      </c>
      <c r="BM62" s="2">
        <v>74</v>
      </c>
      <c r="BN62" s="2">
        <v>82.7</v>
      </c>
      <c r="BO62" s="2">
        <v>221.1</v>
      </c>
      <c r="BP62" s="2">
        <v>119.1</v>
      </c>
      <c r="BQ62" s="2">
        <f t="shared" si="15"/>
        <v>102</v>
      </c>
      <c r="BR62" s="2">
        <f t="shared" si="74"/>
        <v>1000</v>
      </c>
      <c r="BS62" s="2">
        <f t="shared" si="16"/>
        <v>1994.1176470588232</v>
      </c>
      <c r="BT62" s="2">
        <f t="shared" si="17"/>
        <v>2415.6862745098038</v>
      </c>
      <c r="BU62" s="2">
        <f t="shared" si="18"/>
        <v>810.78431372549016</v>
      </c>
      <c r="BV62" s="2">
        <f t="shared" si="19"/>
        <v>2167.6470588235293</v>
      </c>
      <c r="BW62" s="2">
        <f t="shared" si="20"/>
        <v>7388.2352941176468</v>
      </c>
      <c r="BX62" s="2">
        <f t="shared" si="21"/>
        <v>1167.6470588235295</v>
      </c>
      <c r="BY62" s="2">
        <v>2.5272473376861866</v>
      </c>
      <c r="BZ62" s="2">
        <f t="shared" si="22"/>
        <v>50.396285145624532</v>
      </c>
      <c r="CA62" s="2">
        <v>0.60044499350649361</v>
      </c>
      <c r="CB62" s="2">
        <f t="shared" si="23"/>
        <v>14.504867294117648</v>
      </c>
      <c r="CC62" s="2">
        <v>1.6829226335570469</v>
      </c>
      <c r="CD62" s="2">
        <f t="shared" si="24"/>
        <v>13.64487272501645</v>
      </c>
      <c r="CE62" s="2">
        <v>3.1638230015829043</v>
      </c>
      <c r="CF62" s="2">
        <f t="shared" si="25"/>
        <v>36.942286224365091</v>
      </c>
      <c r="CG62" s="2">
        <f t="shared" si="26"/>
        <v>115.48831138912372</v>
      </c>
      <c r="CH62" s="2">
        <f t="shared" si="27"/>
        <v>103.11456374028903</v>
      </c>
      <c r="CI62" s="2">
        <f t="shared" si="28"/>
        <v>7388.2352941176478</v>
      </c>
      <c r="CJ62" s="2">
        <v>6.25</v>
      </c>
      <c r="CK62" s="2">
        <f t="shared" si="29"/>
        <v>6250</v>
      </c>
      <c r="CL62" s="2">
        <f t="shared" si="30"/>
        <v>4508.7940114603689</v>
      </c>
      <c r="CM62" s="2">
        <v>2.2299999999999995</v>
      </c>
      <c r="CN62" s="2">
        <v>35.679999999999993</v>
      </c>
      <c r="CO62" s="2">
        <f t="shared" si="81"/>
        <v>1608.7377032890593</v>
      </c>
      <c r="CP62" s="2">
        <v>3.22</v>
      </c>
      <c r="CQ62" s="2">
        <v>51.52</v>
      </c>
      <c r="CR62" s="2">
        <f t="shared" si="82"/>
        <v>2322.9306747043825</v>
      </c>
      <c r="CS62" s="2">
        <v>-9999</v>
      </c>
      <c r="CT62" s="2">
        <f t="shared" si="31"/>
        <v>-232269.83816369119</v>
      </c>
      <c r="CU62" s="2">
        <v>76</v>
      </c>
      <c r="CV62" s="2">
        <v>93</v>
      </c>
      <c r="CW62" s="2">
        <v>84</v>
      </c>
      <c r="CX62" s="2">
        <v>92</v>
      </c>
      <c r="CY62" s="2">
        <v>84</v>
      </c>
      <c r="CZ62" s="2">
        <v>97</v>
      </c>
      <c r="DA62" s="2">
        <v>34.119999999999997</v>
      </c>
      <c r="DB62" s="2">
        <v>33.619999999999997</v>
      </c>
      <c r="DC62" s="2">
        <v>35.32</v>
      </c>
      <c r="DD62" s="2">
        <v>0.41360000000000002</v>
      </c>
      <c r="DE62" s="2">
        <v>0.69713130000000001</v>
      </c>
      <c r="DF62" s="2">
        <v>0.61951880000000004</v>
      </c>
      <c r="DG62" s="2">
        <v>0.4180625</v>
      </c>
      <c r="DH62" s="2">
        <v>0.45274999999999999</v>
      </c>
      <c r="DI62" s="2">
        <v>0.60202500000000003</v>
      </c>
      <c r="DJ62" s="2">
        <v>0.14136199999999999</v>
      </c>
      <c r="DK62" s="2">
        <v>0.21251780000000001</v>
      </c>
      <c r="DL62" s="2">
        <v>0.25047609999999998</v>
      </c>
      <c r="DM62" s="2">
        <f t="shared" si="32"/>
        <v>0.25916592795242277</v>
      </c>
      <c r="DN62" s="2">
        <f t="shared" si="33"/>
        <v>0.22218080173403992</v>
      </c>
      <c r="DO62" s="2">
        <v>0.62</v>
      </c>
      <c r="DP62" s="2">
        <v>0.55000000000000004</v>
      </c>
      <c r="DQ62" s="2">
        <v>0.27</v>
      </c>
      <c r="DR62" s="2">
        <v>0.37</v>
      </c>
      <c r="DS62" s="2">
        <v>0.42</v>
      </c>
      <c r="DT62" s="2">
        <v>0.2</v>
      </c>
      <c r="DU62" s="2">
        <v>0.06</v>
      </c>
      <c r="DV62" s="2">
        <v>0.25</v>
      </c>
      <c r="DW62" s="2">
        <v>0.4</v>
      </c>
      <c r="DX62" s="2">
        <f t="shared" si="34"/>
        <v>0.51219512195121941</v>
      </c>
      <c r="DY62" s="2">
        <f t="shared" si="35"/>
        <v>0.16999999999999998</v>
      </c>
      <c r="DZ62" s="2">
        <f t="shared" si="36"/>
        <v>0.19014084507042261</v>
      </c>
      <c r="EA62" s="2">
        <f t="shared" si="37"/>
        <v>0.13265306122448986</v>
      </c>
      <c r="EB62" s="2">
        <v>0.87758570000000002</v>
      </c>
      <c r="EC62" s="2">
        <v>0.76643810000000001</v>
      </c>
      <c r="ED62" s="2">
        <v>0.2444238</v>
      </c>
      <c r="EE62" s="2">
        <v>0.29593809999999998</v>
      </c>
      <c r="EF62" s="2">
        <v>0.62832860000000001</v>
      </c>
      <c r="EG62" s="2">
        <v>0.24887619999999999</v>
      </c>
      <c r="EH62" s="2">
        <v>0.35546899999999998</v>
      </c>
      <c r="EI62" s="2">
        <v>0.49203190000000002</v>
      </c>
      <c r="EJ62" s="2">
        <v>0.56069179999999996</v>
      </c>
      <c r="EK62" s="2">
        <f t="shared" si="38"/>
        <v>0.55812762065010812</v>
      </c>
      <c r="EL62" s="2">
        <f t="shared" si="39"/>
        <v>4.706189999999999E-2</v>
      </c>
      <c r="EM62" s="2">
        <f t="shared" si="40"/>
        <v>0.45171579034550069</v>
      </c>
      <c r="EN62" s="2">
        <f t="shared" si="41"/>
        <v>0.10933496456318342</v>
      </c>
      <c r="EO62" s="2">
        <v>0.70120400000000005</v>
      </c>
      <c r="EP62" s="2">
        <v>0.61554799999999998</v>
      </c>
      <c r="EQ62" s="2">
        <v>0.11742</v>
      </c>
      <c r="ER62" s="2">
        <v>0.177948</v>
      </c>
      <c r="ES62" s="2">
        <v>0.42212</v>
      </c>
      <c r="ET62" s="2">
        <v>0.13380400000000001</v>
      </c>
      <c r="EU62" s="2">
        <v>0.40424520000000003</v>
      </c>
      <c r="EV62" s="2">
        <v>0.59309199999999995</v>
      </c>
      <c r="EW62" s="2">
        <v>0.7116384</v>
      </c>
      <c r="EX62" s="2">
        <f t="shared" si="42"/>
        <v>0.67951444776576986</v>
      </c>
      <c r="EY62" s="2">
        <f t="shared" si="43"/>
        <v>4.4143999999999989E-2</v>
      </c>
      <c r="EZ62" s="2">
        <f t="shared" si="44"/>
        <v>0.5074619480848801</v>
      </c>
      <c r="FA62" s="2">
        <f t="shared" si="45"/>
        <v>0.18868962610914708</v>
      </c>
      <c r="FB62" s="2">
        <v>0.55986670000000005</v>
      </c>
      <c r="FC62" s="2">
        <v>0.49656670000000003</v>
      </c>
      <c r="FD62" s="2">
        <v>9.9608299999999997E-2</v>
      </c>
      <c r="FE62" s="2">
        <v>0.14488329999999999</v>
      </c>
      <c r="FF62" s="2">
        <v>0.31330829999999998</v>
      </c>
      <c r="FG62" s="2">
        <v>0.1126542</v>
      </c>
      <c r="FH62" s="2">
        <v>0.3662763</v>
      </c>
      <c r="FI62" s="2">
        <v>0.58778969999999997</v>
      </c>
      <c r="FJ62" s="2">
        <v>0.69714480000000001</v>
      </c>
      <c r="FK62" s="2">
        <f t="shared" si="46"/>
        <v>0.66497933372776963</v>
      </c>
      <c r="FL62" s="2">
        <f t="shared" si="47"/>
        <v>3.2229099999999997E-2</v>
      </c>
      <c r="FM62" s="2">
        <f t="shared" si="48"/>
        <v>0.46215348898331077</v>
      </c>
      <c r="FN62" s="2">
        <f t="shared" si="49"/>
        <v>0.20985788720297743</v>
      </c>
      <c r="FO62" s="2">
        <v>0.51799519999999999</v>
      </c>
      <c r="FP62" s="2">
        <v>0.44950479999999998</v>
      </c>
      <c r="FQ62" s="2">
        <v>8.0795199999999998E-2</v>
      </c>
      <c r="FR62" s="2">
        <v>0.1201762</v>
      </c>
      <c r="FS62" s="2">
        <v>0.282281</v>
      </c>
      <c r="FT62" s="2">
        <v>9.0528600000000001E-2</v>
      </c>
      <c r="FU62" s="2">
        <v>0.40085409999999999</v>
      </c>
      <c r="FV62" s="2">
        <v>0.62104490000000001</v>
      </c>
      <c r="FW62" s="2">
        <v>0.72809950000000001</v>
      </c>
      <c r="FX62" s="2">
        <f t="shared" si="50"/>
        <v>0.70246488304976729</v>
      </c>
      <c r="FY62" s="2">
        <f t="shared" si="51"/>
        <v>2.9647599999999996E-2</v>
      </c>
      <c r="FZ62" s="2">
        <f t="shared" si="52"/>
        <v>0.46181328826070567</v>
      </c>
      <c r="GA62" s="2">
        <f t="shared" si="53"/>
        <v>0.20363581070669914</v>
      </c>
      <c r="GB62" s="2">
        <v>0.51879549999999997</v>
      </c>
      <c r="GC62" s="2">
        <v>0.45851360000000002</v>
      </c>
      <c r="GD62" s="2">
        <v>8.6268200000000003E-2</v>
      </c>
      <c r="GE62" s="2">
        <v>0.1150955</v>
      </c>
      <c r="GF62" s="2">
        <v>0.28621360000000001</v>
      </c>
      <c r="GG62" s="2">
        <v>9.8559099999999997E-2</v>
      </c>
      <c r="GH62" s="2">
        <v>0.42417959999999999</v>
      </c>
      <c r="GI62" s="2">
        <v>0.63447229999999999</v>
      </c>
      <c r="GJ62" s="2">
        <v>0.71254059999999997</v>
      </c>
      <c r="GK62" s="2">
        <f t="shared" si="54"/>
        <v>0.68070505994447916</v>
      </c>
      <c r="GL62" s="2">
        <f t="shared" si="55"/>
        <v>1.6536400000000007E-2</v>
      </c>
      <c r="GM62" s="2">
        <f t="shared" si="56"/>
        <v>0.47980885221632341</v>
      </c>
      <c r="GN62" s="2">
        <f t="shared" si="57"/>
        <v>0.20763585788114858</v>
      </c>
      <c r="GO62" s="2">
        <v>0.56704379999999999</v>
      </c>
      <c r="GP62" s="2">
        <v>0.50797499999999995</v>
      </c>
      <c r="GQ62" s="2">
        <v>7.2599999999999998E-2</v>
      </c>
      <c r="GR62" s="2">
        <v>0.1203</v>
      </c>
      <c r="GS62" s="2">
        <v>0.28815629999999998</v>
      </c>
      <c r="GT62" s="2">
        <v>9.2106300000000002E-2</v>
      </c>
      <c r="GU62" s="2">
        <v>0.40901539999999997</v>
      </c>
      <c r="GV62" s="2">
        <v>0.64777879999999999</v>
      </c>
      <c r="GW62" s="2">
        <v>0.77077309999999999</v>
      </c>
      <c r="GX62" s="2">
        <f t="shared" si="58"/>
        <v>0.72053011901234643</v>
      </c>
      <c r="GY62" s="2">
        <f t="shared" si="59"/>
        <v>2.8193700000000002E-2</v>
      </c>
      <c r="GZ62" s="2">
        <f t="shared" si="60"/>
        <v>0.5153996144556956</v>
      </c>
      <c r="HA62" s="2">
        <f t="shared" si="61"/>
        <v>0.25439401856895205</v>
      </c>
      <c r="HB62" s="2">
        <v>0.61341049999999997</v>
      </c>
      <c r="HC62" s="2">
        <v>0.53699470000000005</v>
      </c>
      <c r="HD62" s="2">
        <v>7.5363200000000005E-2</v>
      </c>
      <c r="HE62" s="2">
        <v>0.1170105</v>
      </c>
      <c r="HF62" s="2">
        <v>0.3063632</v>
      </c>
      <c r="HG62" s="2">
        <v>9.6552600000000002E-2</v>
      </c>
      <c r="HH62" s="2">
        <v>0.44469890000000001</v>
      </c>
      <c r="HI62" s="2">
        <v>0.67726319999999995</v>
      </c>
      <c r="HJ62" s="2">
        <v>0.77886529999999998</v>
      </c>
      <c r="HK62" s="2">
        <f t="shared" si="62"/>
        <v>0.72800670908107756</v>
      </c>
      <c r="HL62" s="2">
        <f t="shared" si="63"/>
        <v>2.0457900000000001E-2</v>
      </c>
      <c r="HM62" s="2">
        <f t="shared" si="64"/>
        <v>0.54590421256334032</v>
      </c>
      <c r="HN62" s="2">
        <f t="shared" si="65"/>
        <v>0.25752426066054329</v>
      </c>
      <c r="HO62" s="2">
        <v>0.66277330000000001</v>
      </c>
      <c r="HP62" s="2">
        <v>0.58067329999999995</v>
      </c>
      <c r="HQ62" s="2">
        <v>5.0853299999999997E-2</v>
      </c>
      <c r="HR62" s="2">
        <v>9.57567E-2</v>
      </c>
      <c r="HS62" s="2">
        <v>0.29723500000000003</v>
      </c>
      <c r="HT62" s="2">
        <v>7.3931700000000003E-2</v>
      </c>
      <c r="HU62" s="2">
        <v>0.50914970000000004</v>
      </c>
      <c r="HV62" s="2">
        <v>0.74649299999999996</v>
      </c>
      <c r="HW62" s="2">
        <v>0.85637620000000003</v>
      </c>
      <c r="HX62" s="2">
        <f t="shared" si="66"/>
        <v>0.79929089662755093</v>
      </c>
      <c r="HY62" s="2">
        <f t="shared" si="67"/>
        <v>2.1824999999999997E-2</v>
      </c>
      <c r="HZ62" s="2">
        <f t="shared" si="68"/>
        <v>0.61828999600486212</v>
      </c>
      <c r="IA62" s="2">
        <f t="shared" si="69"/>
        <v>0.30855278976111822</v>
      </c>
      <c r="IB62" s="2">
        <v>0.59637890000000005</v>
      </c>
      <c r="IC62" s="2">
        <v>0.52606319999999995</v>
      </c>
      <c r="ID62" s="2">
        <v>4.2526300000000003E-2</v>
      </c>
      <c r="IE62" s="2">
        <v>9.1994699999999999E-2</v>
      </c>
      <c r="IF62" s="2">
        <v>0.26751580000000003</v>
      </c>
      <c r="IG62" s="2">
        <v>6.9215799999999994E-2</v>
      </c>
      <c r="IH62" s="2">
        <v>0.48729169999999999</v>
      </c>
      <c r="II62" s="2">
        <v>0.73209299999999999</v>
      </c>
      <c r="IJ62" s="2">
        <v>0.86626369999999997</v>
      </c>
      <c r="IK62" s="2">
        <f t="shared" si="70"/>
        <v>0.79201817562549715</v>
      </c>
      <c r="IL62" s="2">
        <f t="shared" si="71"/>
        <v>2.2778900000000005E-2</v>
      </c>
      <c r="IM62" s="2">
        <f t="shared" si="72"/>
        <v>0.58235154905662756</v>
      </c>
      <c r="IN62" s="2">
        <f t="shared" si="73"/>
        <v>0.29980472781329925</v>
      </c>
      <c r="IO62" s="2">
        <v>2.1301700000000001</v>
      </c>
      <c r="IP62" s="2">
        <v>1.84067</v>
      </c>
      <c r="IQ62" s="2">
        <v>0.24613499999999999</v>
      </c>
      <c r="IR62" s="2">
        <v>0.30768499999999999</v>
      </c>
      <c r="IS62" s="2">
        <v>1.3392500000000001</v>
      </c>
      <c r="IT62" s="2">
        <v>0.43340499999999998</v>
      </c>
      <c r="IU62" s="2">
        <v>0.59423440000000005</v>
      </c>
      <c r="IV62" s="2">
        <v>0.73978929999999998</v>
      </c>
    </row>
    <row r="63" spans="1:256" x14ac:dyDescent="0.2">
      <c r="A63" s="2">
        <v>62</v>
      </c>
      <c r="B63" s="2">
        <v>16</v>
      </c>
      <c r="C63" s="2" t="s">
        <v>260</v>
      </c>
      <c r="D63" s="2">
        <v>5</v>
      </c>
      <c r="E63" s="2">
        <v>3</v>
      </c>
      <c r="F63" s="2">
        <v>-9999</v>
      </c>
      <c r="G63" s="2">
        <v>-9999</v>
      </c>
      <c r="H63" s="2">
        <v>408151.5</v>
      </c>
      <c r="I63" s="2">
        <v>3660376.98</v>
      </c>
      <c r="J63" s="2">
        <v>74.099999999999994</v>
      </c>
      <c r="K63" s="2">
        <f t="shared" si="5"/>
        <v>37.049999999999997</v>
      </c>
      <c r="L63" s="2">
        <f t="shared" si="76"/>
        <v>37.049999999999997</v>
      </c>
      <c r="M63" s="2">
        <v>47.12</v>
      </c>
      <c r="N63" s="2">
        <v>15.439999999999998</v>
      </c>
      <c r="O63" s="2">
        <v>37.44</v>
      </c>
      <c r="P63" s="2">
        <v>47.84</v>
      </c>
      <c r="Q63" s="2">
        <v>18</v>
      </c>
      <c r="R63" s="2">
        <v>34.159999999999997</v>
      </c>
      <c r="S63" s="2">
        <v>71.84</v>
      </c>
      <c r="T63" s="2">
        <v>12.719999999999999</v>
      </c>
      <c r="U63" s="2">
        <v>15.439999999999998</v>
      </c>
      <c r="V63" s="2">
        <v>-9999</v>
      </c>
      <c r="W63" s="2">
        <v>-9999</v>
      </c>
      <c r="X63" s="2">
        <v>-9999</v>
      </c>
      <c r="Y63" s="2">
        <v>-9999</v>
      </c>
      <c r="Z63" s="2">
        <v>-9999</v>
      </c>
      <c r="AA63" s="2">
        <v>-9999</v>
      </c>
      <c r="AB63" s="2">
        <v>-9999</v>
      </c>
      <c r="AC63" s="2">
        <v>-9999</v>
      </c>
      <c r="AD63" s="2">
        <v>-9999</v>
      </c>
      <c r="AE63" s="2">
        <v>-9999</v>
      </c>
      <c r="AF63" s="2">
        <v>-9999</v>
      </c>
      <c r="AG63" s="2">
        <v>-9999</v>
      </c>
      <c r="AH63" s="2">
        <v>-9999</v>
      </c>
      <c r="AI63" s="2">
        <v>-9999</v>
      </c>
      <c r="AJ63" s="2">
        <v>5.9909065926112934E-2</v>
      </c>
      <c r="AK63" s="2">
        <v>0.71862559017083227</v>
      </c>
      <c r="AL63" s="2">
        <v>3.6424949499999997</v>
      </c>
      <c r="AM63" s="2">
        <v>1.4871509500000002</v>
      </c>
      <c r="AN63" s="2">
        <v>5.2755900000000036E-3</v>
      </c>
      <c r="AO63" s="2">
        <v>6.445666500000001E-2</v>
      </c>
      <c r="AP63" s="2">
        <v>5.3653081000000005E-2</v>
      </c>
      <c r="AQ63" s="2">
        <v>0.10396615000000001</v>
      </c>
      <c r="AR63" s="2">
        <v>6.5140176999999994E-2</v>
      </c>
      <c r="AS63" s="2">
        <f t="shared" si="79"/>
        <v>10.28039416</v>
      </c>
      <c r="AT63" s="2">
        <f t="shared" si="80"/>
        <v>10.538220819999999</v>
      </c>
      <c r="AU63" s="2">
        <f t="shared" si="7"/>
        <v>10.752833144</v>
      </c>
      <c r="AV63" s="2">
        <f t="shared" si="8"/>
        <v>0.21461232400000002</v>
      </c>
      <c r="AW63" s="2">
        <f t="shared" si="9"/>
        <v>0.41586460000000003</v>
      </c>
      <c r="AX63" s="2">
        <f t="shared" si="10"/>
        <v>0.26056070799999997</v>
      </c>
      <c r="AY63" s="2">
        <v>8</v>
      </c>
      <c r="AZ63" s="2">
        <v>120</v>
      </c>
      <c r="BA63" s="2">
        <v>106.2</v>
      </c>
      <c r="BB63" s="2">
        <f t="shared" si="84"/>
        <v>1176.4705882352941</v>
      </c>
      <c r="BC63" s="2">
        <f t="shared" si="85"/>
        <v>1041.1764705882354</v>
      </c>
      <c r="BD63" s="2">
        <f t="shared" si="86"/>
        <v>2217.6470588235297</v>
      </c>
      <c r="BE63" s="2">
        <v>3.5038244755661503</v>
      </c>
      <c r="BF63" s="2">
        <f t="shared" si="89"/>
        <v>44.314438520527453</v>
      </c>
      <c r="BG63" s="2">
        <v>1.2230787397014926</v>
      </c>
      <c r="BH63" s="2">
        <f t="shared" si="87"/>
        <v>12.73440805453907</v>
      </c>
      <c r="BI63" s="2">
        <f t="shared" si="88"/>
        <v>57.04884657506652</v>
      </c>
      <c r="BJ63" s="2">
        <v>13</v>
      </c>
      <c r="BK63" s="2">
        <v>164.7</v>
      </c>
      <c r="BL63" s="2">
        <v>194.6</v>
      </c>
      <c r="BM63" s="2">
        <v>87</v>
      </c>
      <c r="BN63" s="2">
        <v>100.4</v>
      </c>
      <c r="BO63" s="2">
        <v>230.7</v>
      </c>
      <c r="BP63" s="2">
        <v>126.2</v>
      </c>
      <c r="BQ63" s="2">
        <f t="shared" si="15"/>
        <v>104.49999999999999</v>
      </c>
      <c r="BR63" s="2">
        <f t="shared" si="74"/>
        <v>1024.5098039215686</v>
      </c>
      <c r="BS63" s="2">
        <f t="shared" si="16"/>
        <v>1614.7058823529412</v>
      </c>
      <c r="BT63" s="2">
        <f t="shared" si="17"/>
        <v>1907.8431372549019</v>
      </c>
      <c r="BU63" s="2">
        <f t="shared" si="18"/>
        <v>984.31372549019613</v>
      </c>
      <c r="BV63" s="2">
        <f t="shared" si="19"/>
        <v>2261.7647058823532</v>
      </c>
      <c r="BW63" s="2">
        <f t="shared" si="20"/>
        <v>6768.6274509803925</v>
      </c>
      <c r="BX63" s="2">
        <f t="shared" si="21"/>
        <v>1237.2549019607843</v>
      </c>
      <c r="BY63" s="2">
        <v>3.3958830046662607</v>
      </c>
      <c r="BZ63" s="2">
        <f t="shared" si="22"/>
        <v>54.833522634169917</v>
      </c>
      <c r="CA63" s="2">
        <v>0.81254937677194716</v>
      </c>
      <c r="CB63" s="2">
        <f t="shared" si="23"/>
        <v>15.502167521551071</v>
      </c>
      <c r="CC63" s="2">
        <v>1.1060096979979641</v>
      </c>
      <c r="CD63" s="2">
        <f t="shared" si="24"/>
        <v>10.886605262646627</v>
      </c>
      <c r="CE63" s="2">
        <v>3.3337765989283588</v>
      </c>
      <c r="CF63" s="2">
        <f t="shared" si="25"/>
        <v>41.247314390662638</v>
      </c>
      <c r="CG63" s="2">
        <f t="shared" si="26"/>
        <v>122.46960980903025</v>
      </c>
      <c r="CH63" s="2">
        <f t="shared" si="27"/>
        <v>109.34786590091986</v>
      </c>
      <c r="CI63" s="2">
        <f t="shared" si="28"/>
        <v>6768.6274509803916</v>
      </c>
      <c r="CJ63" s="2">
        <v>6.74</v>
      </c>
      <c r="CK63" s="2">
        <f t="shared" si="29"/>
        <v>6740</v>
      </c>
      <c r="CL63" s="2">
        <f t="shared" si="30"/>
        <v>4862.2834619588621</v>
      </c>
      <c r="CM63" s="2">
        <v>2.3499999999999996</v>
      </c>
      <c r="CN63" s="2">
        <v>34.866468842729965</v>
      </c>
      <c r="CO63" s="2">
        <f t="shared" si="81"/>
        <v>1695.3065483090986</v>
      </c>
      <c r="CP63" s="2">
        <v>3.5500000000000003</v>
      </c>
      <c r="CQ63" s="2">
        <v>52.67062314540059</v>
      </c>
      <c r="CR63" s="2">
        <f t="shared" si="82"/>
        <v>2560.9949985094895</v>
      </c>
      <c r="CS63" s="2">
        <v>-9999</v>
      </c>
      <c r="CT63" s="2">
        <f t="shared" si="31"/>
        <v>-256073.88990096387</v>
      </c>
      <c r="CU63" s="2">
        <v>79</v>
      </c>
      <c r="CV63" s="2">
        <v>99</v>
      </c>
      <c r="CW63" s="2">
        <v>88</v>
      </c>
      <c r="CX63" s="2">
        <v>104</v>
      </c>
      <c r="CY63" s="2">
        <v>91</v>
      </c>
      <c r="CZ63" s="2">
        <v>100</v>
      </c>
      <c r="DA63" s="2">
        <v>34.049999999999997</v>
      </c>
      <c r="DB63" s="2">
        <v>33.36</v>
      </c>
      <c r="DC63" s="2">
        <v>35.26</v>
      </c>
      <c r="DD63" s="2">
        <v>0.41320000000000001</v>
      </c>
      <c r="DE63" s="2">
        <v>0.58440590000000003</v>
      </c>
      <c r="DF63" s="2">
        <v>0.51955289999999998</v>
      </c>
      <c r="DG63" s="2">
        <v>0.47021180000000001</v>
      </c>
      <c r="DH63" s="2">
        <v>0.37767060000000002</v>
      </c>
      <c r="DI63" s="2">
        <v>0.6938706</v>
      </c>
      <c r="DJ63" s="2">
        <v>0.29515249999999998</v>
      </c>
      <c r="DK63" s="2">
        <v>0.2148958</v>
      </c>
      <c r="DL63" s="2">
        <v>0.1068318</v>
      </c>
      <c r="DM63" s="2">
        <f t="shared" si="32"/>
        <v>0.11018216890236102</v>
      </c>
      <c r="DN63" s="2">
        <f t="shared" si="33"/>
        <v>0.21209762279880706</v>
      </c>
      <c r="DO63" s="2">
        <v>0.59</v>
      </c>
      <c r="DP63" s="2">
        <v>0.52</v>
      </c>
      <c r="DQ63" s="2">
        <v>0.24</v>
      </c>
      <c r="DR63" s="2">
        <v>0.36</v>
      </c>
      <c r="DS63" s="2">
        <v>0.39</v>
      </c>
      <c r="DT63" s="2">
        <v>0.18</v>
      </c>
      <c r="DU63" s="2">
        <v>0.04</v>
      </c>
      <c r="DV63" s="2">
        <v>0.24</v>
      </c>
      <c r="DW63" s="2">
        <v>0.41</v>
      </c>
      <c r="DX63" s="2">
        <f t="shared" si="34"/>
        <v>0.53246753246753242</v>
      </c>
      <c r="DY63" s="2">
        <f t="shared" si="35"/>
        <v>0.18</v>
      </c>
      <c r="DZ63" s="2">
        <f t="shared" si="36"/>
        <v>0.17391304347826092</v>
      </c>
      <c r="EA63" s="2">
        <f t="shared" si="37"/>
        <v>0.13829787234042551</v>
      </c>
      <c r="EB63" s="2">
        <v>1.0686952000000001</v>
      </c>
      <c r="EC63" s="2">
        <v>0.92611900000000003</v>
      </c>
      <c r="ED63" s="2">
        <v>0.25146669999999999</v>
      </c>
      <c r="EE63" s="2">
        <v>0.34283330000000001</v>
      </c>
      <c r="EF63" s="2">
        <v>0.63390950000000001</v>
      </c>
      <c r="EG63" s="2">
        <v>0.25236189999999997</v>
      </c>
      <c r="EH63" s="2">
        <v>0.29399219999999998</v>
      </c>
      <c r="EI63" s="2">
        <v>0.51081790000000005</v>
      </c>
      <c r="EJ63" s="2">
        <v>0.6152803</v>
      </c>
      <c r="EK63" s="2">
        <f t="shared" si="38"/>
        <v>0.61793945167093844</v>
      </c>
      <c r="EL63" s="2">
        <f t="shared" si="39"/>
        <v>9.0471400000000035E-2</v>
      </c>
      <c r="EM63" s="2">
        <f t="shared" si="40"/>
        <v>0.49460268092022608</v>
      </c>
      <c r="EN63" s="2">
        <f t="shared" si="41"/>
        <v>0.21277096409103077</v>
      </c>
      <c r="EO63" s="2">
        <v>0.75917599999999996</v>
      </c>
      <c r="EP63" s="2">
        <v>0.669516</v>
      </c>
      <c r="EQ63" s="2">
        <v>0.112248</v>
      </c>
      <c r="ER63" s="2">
        <v>0.17972399999999999</v>
      </c>
      <c r="ES63" s="2">
        <v>0.360012</v>
      </c>
      <c r="ET63" s="2">
        <v>0.12474399999999999</v>
      </c>
      <c r="EU63" s="2">
        <v>0.33209549999999999</v>
      </c>
      <c r="EV63" s="2">
        <v>0.61583840000000001</v>
      </c>
      <c r="EW63" s="2">
        <v>0.74123879999999998</v>
      </c>
      <c r="EX63" s="2">
        <f t="shared" si="42"/>
        <v>0.71774821250791931</v>
      </c>
      <c r="EY63" s="2">
        <f t="shared" si="43"/>
        <v>5.4980000000000001E-2</v>
      </c>
      <c r="EZ63" s="2">
        <f t="shared" si="44"/>
        <v>0.54451987785716405</v>
      </c>
      <c r="FA63" s="2">
        <f t="shared" si="45"/>
        <v>0.30352893180118312</v>
      </c>
      <c r="FB63" s="2">
        <v>0.54173329999999997</v>
      </c>
      <c r="FC63" s="2">
        <v>0.47770950000000001</v>
      </c>
      <c r="FD63" s="2">
        <v>0.1020286</v>
      </c>
      <c r="FE63" s="2">
        <v>0.14624760000000001</v>
      </c>
      <c r="FF63" s="2">
        <v>0.3046143</v>
      </c>
      <c r="FG63" s="2">
        <v>0.1133</v>
      </c>
      <c r="FH63" s="2">
        <v>0.35067300000000001</v>
      </c>
      <c r="FI63" s="2">
        <v>0.57346920000000001</v>
      </c>
      <c r="FJ63" s="2">
        <v>0.68172339999999998</v>
      </c>
      <c r="FK63" s="2">
        <f t="shared" si="46"/>
        <v>0.65406338883839954</v>
      </c>
      <c r="FL63" s="2">
        <f t="shared" si="47"/>
        <v>3.2947600000000007E-2</v>
      </c>
      <c r="FM63" s="2">
        <f t="shared" si="48"/>
        <v>0.4423592768798737</v>
      </c>
      <c r="FN63" s="2">
        <f t="shared" si="49"/>
        <v>0.20247834439320245</v>
      </c>
      <c r="FO63" s="2">
        <v>0.47861359999999997</v>
      </c>
      <c r="FP63" s="2">
        <v>0.41541820000000002</v>
      </c>
      <c r="FQ63" s="2">
        <v>8.0872700000000006E-2</v>
      </c>
      <c r="FR63" s="2">
        <v>0.1206136</v>
      </c>
      <c r="FS63" s="2">
        <v>0.27367269999999999</v>
      </c>
      <c r="FT63" s="2">
        <v>8.9536400000000002E-2</v>
      </c>
      <c r="FU63" s="2">
        <v>0.38726250000000001</v>
      </c>
      <c r="FV63" s="2">
        <v>0.59612779999999999</v>
      </c>
      <c r="FW63" s="2">
        <v>0.70979910000000002</v>
      </c>
      <c r="FX63" s="2">
        <f t="shared" si="50"/>
        <v>0.68481422159640937</v>
      </c>
      <c r="FY63" s="2">
        <f t="shared" si="51"/>
        <v>3.1077199999999999E-2</v>
      </c>
      <c r="FZ63" s="2">
        <f t="shared" si="52"/>
        <v>0.42682753560267173</v>
      </c>
      <c r="GA63" s="2">
        <f t="shared" si="53"/>
        <v>0.17880739815601987</v>
      </c>
      <c r="GB63" s="2">
        <v>0.49105710000000002</v>
      </c>
      <c r="GC63" s="2">
        <v>0.4308476</v>
      </c>
      <c r="GD63" s="2">
        <v>8.4390499999999993E-2</v>
      </c>
      <c r="GE63" s="2">
        <v>0.11306670000000001</v>
      </c>
      <c r="GF63" s="2">
        <v>0.27886670000000002</v>
      </c>
      <c r="GG63" s="2">
        <v>9.5533300000000002E-2</v>
      </c>
      <c r="GH63" s="2">
        <v>0.42197240000000003</v>
      </c>
      <c r="GI63" s="2">
        <v>0.624525</v>
      </c>
      <c r="GJ63" s="2">
        <v>0.70569879999999996</v>
      </c>
      <c r="GK63" s="2">
        <f t="shared" si="54"/>
        <v>0.67427595132821816</v>
      </c>
      <c r="GL63" s="2">
        <f t="shared" si="55"/>
        <v>1.7533400000000005E-2</v>
      </c>
      <c r="GM63" s="2">
        <f t="shared" si="56"/>
        <v>0.45661923588938286</v>
      </c>
      <c r="GN63" s="2">
        <f t="shared" si="57"/>
        <v>0.18845057051900602</v>
      </c>
      <c r="GO63" s="2">
        <v>0.5534</v>
      </c>
      <c r="GP63" s="2">
        <v>0.4984944</v>
      </c>
      <c r="GQ63" s="2">
        <v>7.0927799999999999E-2</v>
      </c>
      <c r="GR63" s="2">
        <v>0.12086669999999999</v>
      </c>
      <c r="GS63" s="2">
        <v>0.2834333</v>
      </c>
      <c r="GT63" s="2">
        <v>9.2038900000000007E-2</v>
      </c>
      <c r="GU63" s="2">
        <v>0.40096290000000001</v>
      </c>
      <c r="GV63" s="2">
        <v>0.64085320000000001</v>
      </c>
      <c r="GW63" s="2">
        <v>0.77218520000000002</v>
      </c>
      <c r="GX63" s="2">
        <f t="shared" si="58"/>
        <v>0.71480212921780817</v>
      </c>
      <c r="GY63" s="2">
        <f t="shared" si="59"/>
        <v>2.8827799999999987E-2</v>
      </c>
      <c r="GZ63" s="2">
        <f t="shared" si="60"/>
        <v>0.50604005266933083</v>
      </c>
      <c r="HA63" s="2">
        <f t="shared" si="61"/>
        <v>0.25164574413986063</v>
      </c>
      <c r="HB63" s="2">
        <v>0.61036500000000005</v>
      </c>
      <c r="HC63" s="2">
        <v>0.53191500000000003</v>
      </c>
      <c r="HD63" s="2">
        <v>6.8110000000000004E-2</v>
      </c>
      <c r="HE63" s="2">
        <v>0.11219999999999999</v>
      </c>
      <c r="HF63" s="2">
        <v>0.31642500000000001</v>
      </c>
      <c r="HG63" s="2">
        <v>9.2670000000000002E-2</v>
      </c>
      <c r="HH63" s="2">
        <v>0.47450049999999999</v>
      </c>
      <c r="HI63" s="2">
        <v>0.68865739999999998</v>
      </c>
      <c r="HJ63" s="2">
        <v>0.79842709999999995</v>
      </c>
      <c r="HK63" s="2">
        <f t="shared" si="62"/>
        <v>0.73637158889671206</v>
      </c>
      <c r="HL63" s="2">
        <f t="shared" si="63"/>
        <v>1.9529999999999992E-2</v>
      </c>
      <c r="HM63" s="2">
        <f t="shared" si="64"/>
        <v>0.5502702962551842</v>
      </c>
      <c r="HN63" s="2">
        <f t="shared" si="65"/>
        <v>0.23972811012059272</v>
      </c>
      <c r="HO63" s="2">
        <v>0.65423699999999996</v>
      </c>
      <c r="HP63" s="2">
        <v>0.57615430000000001</v>
      </c>
      <c r="HQ63" s="2">
        <v>5.7591299999999998E-2</v>
      </c>
      <c r="HR63" s="2">
        <v>9.6593499999999999E-2</v>
      </c>
      <c r="HS63" s="2">
        <v>0.31518699999999999</v>
      </c>
      <c r="HT63" s="2">
        <v>8.0639100000000005E-2</v>
      </c>
      <c r="HU63" s="2">
        <v>0.52943660000000003</v>
      </c>
      <c r="HV63" s="2">
        <v>0.74172170000000004</v>
      </c>
      <c r="HW63" s="2">
        <v>0.83897860000000002</v>
      </c>
      <c r="HX63" s="2">
        <f t="shared" si="66"/>
        <v>0.78053688233975771</v>
      </c>
      <c r="HY63" s="2">
        <f t="shared" si="67"/>
        <v>1.5954399999999994E-2</v>
      </c>
      <c r="HZ63" s="2">
        <f t="shared" si="68"/>
        <v>0.61338098438556021</v>
      </c>
      <c r="IA63" s="2">
        <f t="shared" si="69"/>
        <v>0.28134789788817449</v>
      </c>
      <c r="IB63" s="2">
        <v>0.57129090000000005</v>
      </c>
      <c r="IC63" s="2">
        <v>0.49785449999999998</v>
      </c>
      <c r="ID63" s="2">
        <v>3.99727E-2</v>
      </c>
      <c r="IE63" s="2">
        <v>8.8313600000000006E-2</v>
      </c>
      <c r="IF63" s="2">
        <v>0.26286359999999998</v>
      </c>
      <c r="IG63" s="2">
        <v>6.7827299999999993E-2</v>
      </c>
      <c r="IH63" s="2">
        <v>0.49618000000000001</v>
      </c>
      <c r="II63" s="2">
        <v>0.73091700000000004</v>
      </c>
      <c r="IJ63" s="2">
        <v>0.86825459999999999</v>
      </c>
      <c r="IK63" s="2">
        <f t="shared" si="70"/>
        <v>0.78774724299824339</v>
      </c>
      <c r="IL63" s="2">
        <f t="shared" si="71"/>
        <v>2.0486300000000013E-2</v>
      </c>
      <c r="IM63" s="2">
        <f t="shared" si="72"/>
        <v>0.56557668191507371</v>
      </c>
      <c r="IN63" s="2">
        <f t="shared" si="73"/>
        <v>0.27959172633438034</v>
      </c>
      <c r="IO63" s="2">
        <v>1.837</v>
      </c>
      <c r="IP63" s="2">
        <v>1.592819</v>
      </c>
      <c r="IQ63" s="2">
        <v>0.29378569999999998</v>
      </c>
      <c r="IR63" s="2">
        <v>0.26724759999999997</v>
      </c>
      <c r="IS63" s="2">
        <v>1.2554476000000001</v>
      </c>
      <c r="IT63" s="2">
        <v>0.41736190000000001</v>
      </c>
      <c r="IU63" s="2">
        <v>0.64187890000000003</v>
      </c>
      <c r="IV63" s="2">
        <v>0.74176900000000001</v>
      </c>
    </row>
    <row r="64" spans="1:256" x14ac:dyDescent="0.2">
      <c r="A64" s="2">
        <v>63</v>
      </c>
      <c r="B64" s="2">
        <v>16</v>
      </c>
      <c r="C64" s="2" t="s">
        <v>260</v>
      </c>
      <c r="D64" s="2">
        <v>5</v>
      </c>
      <c r="E64" s="2">
        <v>3</v>
      </c>
      <c r="F64" s="2">
        <v>-9999</v>
      </c>
      <c r="G64" s="2">
        <v>-9999</v>
      </c>
      <c r="H64" s="2">
        <v>408110.5</v>
      </c>
      <c r="I64" s="2">
        <v>3660376.98</v>
      </c>
      <c r="J64" s="2">
        <v>74.099999999999994</v>
      </c>
      <c r="K64" s="2">
        <f t="shared" si="5"/>
        <v>37.049999999999997</v>
      </c>
      <c r="L64" s="2">
        <f t="shared" si="76"/>
        <v>37.049999999999997</v>
      </c>
      <c r="M64" s="2">
        <v>51.12</v>
      </c>
      <c r="N64" s="2">
        <v>15.439999999999998</v>
      </c>
      <c r="O64" s="2">
        <v>33.44</v>
      </c>
      <c r="P64" s="2">
        <v>39.840000000000003</v>
      </c>
      <c r="Q64" s="2">
        <v>18</v>
      </c>
      <c r="R64" s="2">
        <v>42.16</v>
      </c>
      <c r="S64" s="2">
        <v>75.84</v>
      </c>
      <c r="T64" s="2">
        <v>10.719999999999999</v>
      </c>
      <c r="U64" s="2">
        <v>13.44</v>
      </c>
      <c r="V64" s="2">
        <v>8.4</v>
      </c>
      <c r="W64" s="2">
        <v>0.96</v>
      </c>
      <c r="X64" s="2">
        <v>416</v>
      </c>
      <c r="Y64" s="2">
        <v>0.6</v>
      </c>
      <c r="Z64" s="2">
        <v>4905</v>
      </c>
      <c r="AA64" s="2">
        <v>338</v>
      </c>
      <c r="AB64" s="2">
        <v>499</v>
      </c>
      <c r="AC64" s="2">
        <v>30.6</v>
      </c>
      <c r="AD64" s="2">
        <v>0</v>
      </c>
      <c r="AE64" s="2">
        <v>3</v>
      </c>
      <c r="AF64" s="2">
        <v>80</v>
      </c>
      <c r="AG64" s="2">
        <v>9</v>
      </c>
      <c r="AH64" s="2">
        <v>7</v>
      </c>
      <c r="AI64" s="2">
        <v>38</v>
      </c>
      <c r="AJ64" s="2">
        <v>5.5279282420311146E-2</v>
      </c>
      <c r="AK64" s="2">
        <v>0.67386505185898404</v>
      </c>
      <c r="AL64" s="2">
        <v>2.5696659999999998</v>
      </c>
      <c r="AM64" s="2">
        <v>2.6142287000000004</v>
      </c>
      <c r="AN64" s="2">
        <v>1.5346145</v>
      </c>
      <c r="AO64" s="2">
        <v>8.2041625000000025</v>
      </c>
      <c r="AP64" s="2">
        <v>3.4889602000000002</v>
      </c>
      <c r="AQ64" s="2">
        <v>10.19</v>
      </c>
      <c r="AR64" s="2">
        <v>10.316272</v>
      </c>
      <c r="AS64" s="2">
        <f t="shared" si="79"/>
        <v>16.506247399999999</v>
      </c>
      <c r="AT64" s="2">
        <f t="shared" si="80"/>
        <v>49.322897400000009</v>
      </c>
      <c r="AU64" s="2">
        <f t="shared" si="7"/>
        <v>63.278738200000006</v>
      </c>
      <c r="AV64" s="2">
        <f t="shared" si="8"/>
        <v>13.955840800000001</v>
      </c>
      <c r="AW64" s="2">
        <f t="shared" si="9"/>
        <v>40.76</v>
      </c>
      <c r="AX64" s="2">
        <f t="shared" si="10"/>
        <v>41.265087999999999</v>
      </c>
      <c r="AY64" s="2">
        <v>13</v>
      </c>
      <c r="AZ64" s="2">
        <v>119.8</v>
      </c>
      <c r="BA64" s="2">
        <v>100.9</v>
      </c>
      <c r="BB64" s="2">
        <f t="shared" si="84"/>
        <v>1174.5098039215686</v>
      </c>
      <c r="BC64" s="2">
        <f t="shared" si="85"/>
        <v>989.21568627450984</v>
      </c>
      <c r="BD64" s="2">
        <f t="shared" si="86"/>
        <v>2163.7254901960787</v>
      </c>
      <c r="BE64" s="2">
        <v>3.4035623774412125</v>
      </c>
      <c r="BF64" s="2">
        <f t="shared" si="89"/>
        <v>40.404786601908313</v>
      </c>
      <c r="BG64" s="2">
        <v>1.2545961857901988</v>
      </c>
      <c r="BH64" s="2">
        <f t="shared" si="87"/>
        <v>12.41066226923834</v>
      </c>
      <c r="BI64" s="2">
        <f t="shared" si="88"/>
        <v>52.815448871146657</v>
      </c>
      <c r="BJ64" s="2">
        <v>11</v>
      </c>
      <c r="BK64" s="2">
        <v>172.10000000000002</v>
      </c>
      <c r="BL64" s="2">
        <v>204.9</v>
      </c>
      <c r="BM64" s="2">
        <v>46</v>
      </c>
      <c r="BN64" s="2">
        <v>73.599999999999994</v>
      </c>
      <c r="BO64" s="2">
        <v>102.2</v>
      </c>
      <c r="BP64" s="2">
        <v>56.5</v>
      </c>
      <c r="BQ64" s="2">
        <f t="shared" si="15"/>
        <v>45.7</v>
      </c>
      <c r="BR64" s="2">
        <f t="shared" si="74"/>
        <v>448.03921568627453</v>
      </c>
      <c r="BS64" s="2">
        <f t="shared" si="16"/>
        <v>1687.2549019607845</v>
      </c>
      <c r="BT64" s="2">
        <f t="shared" si="17"/>
        <v>2008.8235294117646</v>
      </c>
      <c r="BU64" s="2">
        <f t="shared" si="18"/>
        <v>721.56862745098044</v>
      </c>
      <c r="BV64" s="2">
        <f t="shared" si="19"/>
        <v>1001.9607843137255</v>
      </c>
      <c r="BW64" s="2">
        <f t="shared" si="20"/>
        <v>5419.6078431372553</v>
      </c>
      <c r="BX64" s="2">
        <f t="shared" si="21"/>
        <v>553.92156862745094</v>
      </c>
      <c r="BY64" s="2">
        <v>2.8864843192397207</v>
      </c>
      <c r="BZ64" s="2">
        <f t="shared" si="22"/>
        <v>48.702348170701569</v>
      </c>
      <c r="CA64" s="2">
        <v>0.96415376104868911</v>
      </c>
      <c r="CB64" s="2">
        <f t="shared" si="23"/>
        <v>19.368147611654546</v>
      </c>
      <c r="CC64" s="2">
        <v>2.113219230128311</v>
      </c>
      <c r="CD64" s="2">
        <f t="shared" si="24"/>
        <v>15.24832699386703</v>
      </c>
      <c r="CE64" s="2">
        <v>3.6111097386994451</v>
      </c>
      <c r="CF64" s="2">
        <f t="shared" si="25"/>
        <v>20.002715709462613</v>
      </c>
      <c r="CG64" s="2">
        <f t="shared" si="26"/>
        <v>103.32153848568575</v>
      </c>
      <c r="CH64" s="2">
        <f t="shared" si="27"/>
        <v>92.25137364793369</v>
      </c>
      <c r="CI64" s="2">
        <f t="shared" si="28"/>
        <v>5419.6078431372553</v>
      </c>
      <c r="CJ64" s="2">
        <v>6.47</v>
      </c>
      <c r="CK64" s="2">
        <f t="shared" si="29"/>
        <v>6470</v>
      </c>
      <c r="CL64" s="2">
        <f t="shared" si="30"/>
        <v>4667.5035606637739</v>
      </c>
      <c r="CM64" s="2">
        <v>2.2400000000000002</v>
      </c>
      <c r="CN64" s="2">
        <v>34.621329211746527</v>
      </c>
      <c r="CO64" s="2">
        <f t="shared" si="81"/>
        <v>1615.9517737073963</v>
      </c>
      <c r="CP64" s="2">
        <v>3.4000000000000004</v>
      </c>
      <c r="CQ64" s="2">
        <v>52.550231839258124</v>
      </c>
      <c r="CR64" s="2">
        <f t="shared" si="82"/>
        <v>2452.7839422344409</v>
      </c>
      <c r="CS64" s="2">
        <v>-9999</v>
      </c>
      <c r="CT64" s="2">
        <f t="shared" si="31"/>
        <v>-245253.86638402176</v>
      </c>
      <c r="CU64" s="2">
        <v>73</v>
      </c>
      <c r="CV64" s="2">
        <v>87</v>
      </c>
      <c r="CW64" s="2">
        <v>85</v>
      </c>
      <c r="CX64" s="2">
        <v>93</v>
      </c>
      <c r="CY64" s="2">
        <v>86</v>
      </c>
      <c r="CZ64" s="2">
        <v>97</v>
      </c>
      <c r="DA64" s="2">
        <v>36.049999999999997</v>
      </c>
      <c r="DB64" s="2">
        <v>35.28</v>
      </c>
      <c r="DC64" s="2">
        <v>36.83</v>
      </c>
      <c r="DD64" s="2">
        <v>0.41370000000000001</v>
      </c>
      <c r="DE64" s="2">
        <v>0.65092939999999999</v>
      </c>
      <c r="DF64" s="2">
        <v>0.57307059999999999</v>
      </c>
      <c r="DG64" s="2">
        <v>0.40317649999999999</v>
      </c>
      <c r="DH64" s="2">
        <v>0.41934120000000003</v>
      </c>
      <c r="DI64" s="2">
        <v>0.59274119999999997</v>
      </c>
      <c r="DJ64" s="2">
        <v>0.17011870000000001</v>
      </c>
      <c r="DK64" s="2">
        <v>0.2161003</v>
      </c>
      <c r="DL64" s="2">
        <v>0.23514579999999999</v>
      </c>
      <c r="DM64" s="2">
        <f t="shared" si="32"/>
        <v>0.23912743011914439</v>
      </c>
      <c r="DN64" s="2">
        <f t="shared" si="33"/>
        <v>0.22122448194597794</v>
      </c>
      <c r="DO64" s="2">
        <v>0.61</v>
      </c>
      <c r="DP64" s="2">
        <v>0.54</v>
      </c>
      <c r="DQ64" s="2">
        <v>0.27</v>
      </c>
      <c r="DR64" s="2">
        <v>0.37</v>
      </c>
      <c r="DS64" s="2">
        <v>0.42</v>
      </c>
      <c r="DT64" s="2">
        <v>0.2</v>
      </c>
      <c r="DU64" s="2">
        <v>0.06</v>
      </c>
      <c r="DV64" s="2">
        <v>0.24</v>
      </c>
      <c r="DW64" s="2">
        <v>0.39</v>
      </c>
      <c r="DX64" s="2">
        <f t="shared" si="34"/>
        <v>0.50617283950617276</v>
      </c>
      <c r="DY64" s="2">
        <f t="shared" si="35"/>
        <v>0.16999999999999998</v>
      </c>
      <c r="DZ64" s="2">
        <f t="shared" si="36"/>
        <v>0.18085106382978727</v>
      </c>
      <c r="EA64" s="2">
        <f t="shared" si="37"/>
        <v>0.12328767123287676</v>
      </c>
      <c r="EB64" s="2">
        <v>0.81013480000000004</v>
      </c>
      <c r="EC64" s="2">
        <v>0.69372610000000001</v>
      </c>
      <c r="ED64" s="2">
        <v>0.2530174</v>
      </c>
      <c r="EE64" s="2">
        <v>0.31169570000000002</v>
      </c>
      <c r="EF64" s="2">
        <v>0.60695650000000001</v>
      </c>
      <c r="EG64" s="2">
        <v>0.24460000000000001</v>
      </c>
      <c r="EH64" s="2">
        <v>0.31839200000000001</v>
      </c>
      <c r="EI64" s="2">
        <v>0.44290059999999998</v>
      </c>
      <c r="EJ64" s="2">
        <v>0.5223508</v>
      </c>
      <c r="EK64" s="2">
        <f t="shared" si="38"/>
        <v>0.53618672674875234</v>
      </c>
      <c r="EL64" s="2">
        <f t="shared" si="39"/>
        <v>6.7095700000000008E-2</v>
      </c>
      <c r="EM64" s="2">
        <f t="shared" si="40"/>
        <v>0.38065451157941244</v>
      </c>
      <c r="EN64" s="2">
        <f t="shared" si="41"/>
        <v>7.2280589594190564E-2</v>
      </c>
      <c r="EO64" s="2">
        <v>0.65511819999999998</v>
      </c>
      <c r="EP64" s="2">
        <v>0.57677270000000003</v>
      </c>
      <c r="EQ64" s="2">
        <v>0.1236318</v>
      </c>
      <c r="ER64" s="2">
        <v>0.18265000000000001</v>
      </c>
      <c r="ES64" s="2">
        <v>0.3253682</v>
      </c>
      <c r="ET64" s="2">
        <v>0.1188091</v>
      </c>
      <c r="EU64" s="2">
        <v>0.27766740000000001</v>
      </c>
      <c r="EV64" s="2">
        <v>0.55795709999999998</v>
      </c>
      <c r="EW64" s="2">
        <v>0.67615040000000004</v>
      </c>
      <c r="EX64" s="2">
        <f t="shared" si="42"/>
        <v>0.69297090308094833</v>
      </c>
      <c r="EY64" s="2">
        <f t="shared" si="43"/>
        <v>6.3840900000000006E-2</v>
      </c>
      <c r="EZ64" s="2">
        <f t="shared" si="44"/>
        <v>0.46940876164928586</v>
      </c>
      <c r="FA64" s="2">
        <f t="shared" si="45"/>
        <v>0.26895068106208159</v>
      </c>
      <c r="FB64" s="2">
        <v>0.51962269999999999</v>
      </c>
      <c r="FC64" s="2">
        <v>0.46011360000000001</v>
      </c>
      <c r="FD64" s="2">
        <v>0.1034455</v>
      </c>
      <c r="FE64" s="2">
        <v>0.14514089999999999</v>
      </c>
      <c r="FF64" s="2">
        <v>0.29723179999999999</v>
      </c>
      <c r="FG64" s="2">
        <v>0.1135409</v>
      </c>
      <c r="FH64" s="2">
        <v>0.34324539999999998</v>
      </c>
      <c r="FI64" s="2">
        <v>0.56218190000000001</v>
      </c>
      <c r="FJ64" s="2">
        <v>0.66715579999999997</v>
      </c>
      <c r="FK64" s="2">
        <f t="shared" si="46"/>
        <v>0.64135367225784923</v>
      </c>
      <c r="FL64" s="2">
        <f t="shared" si="47"/>
        <v>3.1599999999999989E-2</v>
      </c>
      <c r="FM64" s="2">
        <f t="shared" si="48"/>
        <v>0.42746629848600481</v>
      </c>
      <c r="FN64" s="2">
        <f t="shared" si="49"/>
        <v>0.19431629526779198</v>
      </c>
      <c r="FO64" s="2">
        <v>0.43442609999999998</v>
      </c>
      <c r="FP64" s="2">
        <v>0.37466090000000002</v>
      </c>
      <c r="FQ64" s="2">
        <v>8.42609E-2</v>
      </c>
      <c r="FR64" s="2">
        <v>0.1160957</v>
      </c>
      <c r="FS64" s="2">
        <v>0.25183480000000003</v>
      </c>
      <c r="FT64" s="2">
        <v>8.57739E-2</v>
      </c>
      <c r="FU64" s="2">
        <v>0.36842419999999998</v>
      </c>
      <c r="FV64" s="2">
        <v>0.57582580000000005</v>
      </c>
      <c r="FW64" s="2">
        <v>0.67308380000000001</v>
      </c>
      <c r="FX64" s="2">
        <f t="shared" si="50"/>
        <v>0.67022722029988457</v>
      </c>
      <c r="FY64" s="2">
        <f t="shared" si="51"/>
        <v>3.0321799999999996E-2</v>
      </c>
      <c r="FZ64" s="2">
        <f t="shared" si="52"/>
        <v>0.3914662794070714</v>
      </c>
      <c r="GA64" s="2">
        <f t="shared" si="53"/>
        <v>0.16355069087258833</v>
      </c>
      <c r="GB64" s="2">
        <v>0.45008100000000001</v>
      </c>
      <c r="GC64" s="2">
        <v>0.3998429</v>
      </c>
      <c r="GD64" s="2">
        <v>8.9180999999999996E-2</v>
      </c>
      <c r="GE64" s="2">
        <v>0.1111143</v>
      </c>
      <c r="GF64" s="2">
        <v>0.25789050000000002</v>
      </c>
      <c r="GG64" s="2">
        <v>9.2195200000000005E-2</v>
      </c>
      <c r="GH64" s="2">
        <v>0.39693729999999999</v>
      </c>
      <c r="GI64" s="2">
        <v>0.6031493</v>
      </c>
      <c r="GJ64" s="2">
        <v>0.66843319999999995</v>
      </c>
      <c r="GK64" s="2">
        <f t="shared" si="54"/>
        <v>0.65996958745377365</v>
      </c>
      <c r="GL64" s="2">
        <f t="shared" si="55"/>
        <v>1.8919099999999994E-2</v>
      </c>
      <c r="GM64" s="2">
        <f t="shared" si="56"/>
        <v>0.42839884814114781</v>
      </c>
      <c r="GN64" s="2">
        <f t="shared" si="57"/>
        <v>0.18391850835434129</v>
      </c>
      <c r="GO64" s="2">
        <v>0.4783</v>
      </c>
      <c r="GP64" s="2">
        <v>0.42958819999999998</v>
      </c>
      <c r="GQ64" s="2">
        <v>7.5017600000000004E-2</v>
      </c>
      <c r="GR64" s="2">
        <v>0.1139353</v>
      </c>
      <c r="GS64" s="2">
        <v>0.25588240000000001</v>
      </c>
      <c r="GT64" s="2">
        <v>8.83882E-2</v>
      </c>
      <c r="GU64" s="2">
        <v>0.38358179999999997</v>
      </c>
      <c r="GV64" s="2">
        <v>0.61429290000000003</v>
      </c>
      <c r="GW64" s="2">
        <v>0.72800399999999998</v>
      </c>
      <c r="GX64" s="2">
        <f t="shared" si="58"/>
        <v>0.68805350102578466</v>
      </c>
      <c r="GY64" s="2">
        <f t="shared" si="59"/>
        <v>2.5547100000000003E-2</v>
      </c>
      <c r="GZ64" s="2">
        <f t="shared" si="60"/>
        <v>0.45373137260445012</v>
      </c>
      <c r="HA64" s="2">
        <f t="shared" si="61"/>
        <v>0.2197934727356376</v>
      </c>
      <c r="HB64" s="2">
        <v>0.4907048</v>
      </c>
      <c r="HC64" s="2">
        <v>0.42569050000000003</v>
      </c>
      <c r="HD64" s="2">
        <v>7.7242900000000003E-2</v>
      </c>
      <c r="HE64" s="2">
        <v>0.10829519999999999</v>
      </c>
      <c r="HF64" s="2">
        <v>0.2613857</v>
      </c>
      <c r="HG64" s="2">
        <v>8.5661899999999999E-2</v>
      </c>
      <c r="HH64" s="2">
        <v>0.41404020000000002</v>
      </c>
      <c r="HI64" s="2">
        <v>0.63749449999999996</v>
      </c>
      <c r="HJ64" s="2">
        <v>0.72699590000000003</v>
      </c>
      <c r="HK64" s="2">
        <f t="shared" si="62"/>
        <v>0.70275208474049589</v>
      </c>
      <c r="HL64" s="2">
        <f t="shared" si="63"/>
        <v>2.2633299999999995E-2</v>
      </c>
      <c r="HM64" s="2">
        <f t="shared" si="64"/>
        <v>0.46044442394125962</v>
      </c>
      <c r="HN64" s="2">
        <f t="shared" si="65"/>
        <v>0.20761700049247056</v>
      </c>
      <c r="HO64" s="2">
        <v>0.56914290000000001</v>
      </c>
      <c r="HP64" s="2">
        <v>0.49262860000000003</v>
      </c>
      <c r="HQ64" s="2">
        <v>4.9810699999999999E-2</v>
      </c>
      <c r="HR64" s="2">
        <v>8.72893E-2</v>
      </c>
      <c r="HS64" s="2">
        <v>0.26406790000000002</v>
      </c>
      <c r="HT64" s="2">
        <v>6.7074999999999996E-2</v>
      </c>
      <c r="HU64" s="2">
        <v>0.50292250000000005</v>
      </c>
      <c r="HV64" s="2">
        <v>0.73346529999999999</v>
      </c>
      <c r="HW64" s="2">
        <v>0.83848129999999998</v>
      </c>
      <c r="HX64" s="2">
        <f t="shared" si="66"/>
        <v>0.78914456823676293</v>
      </c>
      <c r="HY64" s="2">
        <f t="shared" si="67"/>
        <v>2.0214300000000004E-2</v>
      </c>
      <c r="HZ64" s="2">
        <f t="shared" si="68"/>
        <v>0.56301404949394773</v>
      </c>
      <c r="IA64" s="2">
        <f t="shared" si="69"/>
        <v>0.27281133511551914</v>
      </c>
      <c r="IB64" s="2">
        <v>0.55226500000000001</v>
      </c>
      <c r="IC64" s="2">
        <v>0.47687499999999999</v>
      </c>
      <c r="ID64" s="2">
        <v>4.0980000000000003E-2</v>
      </c>
      <c r="IE64" s="2">
        <v>8.2970000000000002E-2</v>
      </c>
      <c r="IF64" s="2">
        <v>0.247805</v>
      </c>
      <c r="IG64" s="2">
        <v>6.3875000000000001E-2</v>
      </c>
      <c r="IH64" s="2">
        <v>0.49801299999999998</v>
      </c>
      <c r="II64" s="2">
        <v>0.73845740000000004</v>
      </c>
      <c r="IJ64" s="2">
        <v>0.86163089999999998</v>
      </c>
      <c r="IK64" s="2">
        <f t="shared" si="70"/>
        <v>0.79266075891842758</v>
      </c>
      <c r="IL64" s="2">
        <f t="shared" si="71"/>
        <v>1.9095000000000001E-2</v>
      </c>
      <c r="IM64" s="2">
        <f t="shared" si="72"/>
        <v>0.55749425623558158</v>
      </c>
      <c r="IN64" s="2">
        <f t="shared" si="73"/>
        <v>0.28056716856648267</v>
      </c>
      <c r="IO64" s="2">
        <v>2.4111842000000001</v>
      </c>
      <c r="IP64" s="2">
        <v>2.1878104999999999</v>
      </c>
      <c r="IQ64" s="2">
        <v>0.27133160000000001</v>
      </c>
      <c r="IR64" s="2">
        <v>0.34451579999999998</v>
      </c>
      <c r="IS64" s="2">
        <v>1.1349</v>
      </c>
      <c r="IT64" s="2">
        <v>0.36281049999999998</v>
      </c>
      <c r="IU64" s="2">
        <v>0.52519910000000003</v>
      </c>
      <c r="IV64" s="2">
        <v>0.74295449999999996</v>
      </c>
    </row>
    <row r="65" spans="1:256" x14ac:dyDescent="0.2">
      <c r="A65" s="2">
        <v>64</v>
      </c>
      <c r="B65" s="2">
        <v>16</v>
      </c>
      <c r="C65" s="2" t="s">
        <v>260</v>
      </c>
      <c r="D65" s="2">
        <v>5</v>
      </c>
      <c r="E65" s="2">
        <v>3</v>
      </c>
      <c r="F65" s="2">
        <v>-9999</v>
      </c>
      <c r="G65" s="2">
        <v>-9999</v>
      </c>
      <c r="H65" s="2">
        <v>408069.5</v>
      </c>
      <c r="I65" s="2">
        <v>3660376.98</v>
      </c>
      <c r="J65" s="2">
        <v>74.099999999999994</v>
      </c>
      <c r="K65" s="2">
        <f t="shared" si="5"/>
        <v>37.049999999999997</v>
      </c>
      <c r="L65" s="2">
        <f t="shared" si="76"/>
        <v>37.049999999999997</v>
      </c>
      <c r="M65" s="2">
        <v>55.120000000000005</v>
      </c>
      <c r="N65" s="2">
        <v>13.439999999999998</v>
      </c>
      <c r="O65" s="2">
        <v>31.439999999999994</v>
      </c>
      <c r="P65" s="2">
        <v>47.84</v>
      </c>
      <c r="Q65" s="2">
        <v>14</v>
      </c>
      <c r="R65" s="2">
        <v>38.159999999999997</v>
      </c>
      <c r="S65" s="2">
        <v>65.84</v>
      </c>
      <c r="T65" s="2">
        <v>12.719999999999999</v>
      </c>
      <c r="U65" s="2">
        <v>21.44</v>
      </c>
      <c r="V65" s="2">
        <v>-9999</v>
      </c>
      <c r="W65" s="2">
        <v>-9999</v>
      </c>
      <c r="X65" s="2">
        <v>-9999</v>
      </c>
      <c r="Y65" s="2">
        <v>-9999</v>
      </c>
      <c r="Z65" s="2">
        <v>-9999</v>
      </c>
      <c r="AA65" s="2">
        <v>-9999</v>
      </c>
      <c r="AB65" s="2">
        <v>-9999</v>
      </c>
      <c r="AC65" s="2">
        <v>-9999</v>
      </c>
      <c r="AD65" s="2">
        <v>-9999</v>
      </c>
      <c r="AE65" s="2">
        <v>-9999</v>
      </c>
      <c r="AF65" s="2">
        <v>-9999</v>
      </c>
      <c r="AG65" s="2">
        <v>-9999</v>
      </c>
      <c r="AH65" s="2">
        <v>-9999</v>
      </c>
      <c r="AI65" s="2">
        <v>-9999</v>
      </c>
      <c r="AJ65" s="2">
        <v>7.0570070001140101E-2</v>
      </c>
      <c r="AK65" s="2">
        <v>0.91389585318979139</v>
      </c>
      <c r="AL65" s="2">
        <v>2.8000864500000002</v>
      </c>
      <c r="AM65" s="2">
        <v>1.0826463000000002</v>
      </c>
      <c r="AN65" s="2">
        <v>0.59356050000000005</v>
      </c>
      <c r="AO65" s="2">
        <v>0.27841530999999997</v>
      </c>
      <c r="AP65" s="2">
        <v>10.73</v>
      </c>
      <c r="AQ65" s="2">
        <v>3.9347032</v>
      </c>
      <c r="AR65" s="2">
        <v>8.85</v>
      </c>
      <c r="AS65" s="2">
        <f t="shared" si="79"/>
        <v>10.139707500000002</v>
      </c>
      <c r="AT65" s="2">
        <f t="shared" si="80"/>
        <v>11.253368740000003</v>
      </c>
      <c r="AU65" s="2">
        <f t="shared" si="7"/>
        <v>54.173368740000001</v>
      </c>
      <c r="AV65" s="2">
        <f t="shared" si="8"/>
        <v>42.92</v>
      </c>
      <c r="AW65" s="2">
        <f t="shared" si="9"/>
        <v>15.7388128</v>
      </c>
      <c r="AX65" s="2">
        <f t="shared" si="10"/>
        <v>35.4</v>
      </c>
      <c r="AY65" s="2">
        <v>12</v>
      </c>
      <c r="AZ65" s="2">
        <v>105.3</v>
      </c>
      <c r="BA65" s="2">
        <v>83.2</v>
      </c>
      <c r="BB65" s="2">
        <f t="shared" si="84"/>
        <v>1032.3529411764705</v>
      </c>
      <c r="BC65" s="2">
        <f t="shared" si="85"/>
        <v>815.68627450980387</v>
      </c>
      <c r="BD65" s="2">
        <f t="shared" si="86"/>
        <v>1848.0392156862745</v>
      </c>
      <c r="BE65" s="2">
        <v>3.507811659144894</v>
      </c>
      <c r="BF65" s="2">
        <f t="shared" si="89"/>
        <v>36.171835027168193</v>
      </c>
      <c r="BG65" s="2">
        <v>1.4214011715976334</v>
      </c>
      <c r="BH65" s="2">
        <f t="shared" si="87"/>
        <v>11.59417426244344</v>
      </c>
      <c r="BI65" s="2">
        <f t="shared" si="88"/>
        <v>47.766009289611631</v>
      </c>
      <c r="BJ65" s="2">
        <v>11</v>
      </c>
      <c r="BK65" s="2">
        <v>163.80000000000001</v>
      </c>
      <c r="BL65" s="2">
        <v>199.8</v>
      </c>
      <c r="BM65" s="2">
        <v>32</v>
      </c>
      <c r="BN65" s="2">
        <v>74.8</v>
      </c>
      <c r="BO65" s="2">
        <v>109.9</v>
      </c>
      <c r="BP65" s="2">
        <v>62.8</v>
      </c>
      <c r="BQ65" s="2">
        <f t="shared" si="15"/>
        <v>47.100000000000009</v>
      </c>
      <c r="BR65" s="2">
        <f t="shared" si="74"/>
        <v>461.76470588235298</v>
      </c>
      <c r="BS65" s="2">
        <f t="shared" si="16"/>
        <v>1605.8823529411766</v>
      </c>
      <c r="BT65" s="2">
        <f t="shared" si="17"/>
        <v>1958.8235294117646</v>
      </c>
      <c r="BU65" s="2">
        <f t="shared" si="18"/>
        <v>733.33333333333337</v>
      </c>
      <c r="BV65" s="2">
        <f t="shared" si="19"/>
        <v>1077.4509803921569</v>
      </c>
      <c r="BW65" s="2">
        <f t="shared" si="20"/>
        <v>5375.4901960784318</v>
      </c>
      <c r="BX65" s="2">
        <f t="shared" si="21"/>
        <v>615.68627450980387</v>
      </c>
      <c r="BY65" s="2">
        <v>2.664374551724138</v>
      </c>
      <c r="BZ65" s="2">
        <f t="shared" si="22"/>
        <v>42.786720742393513</v>
      </c>
      <c r="CA65" s="2">
        <v>0.94350655328685251</v>
      </c>
      <c r="CB65" s="2">
        <f t="shared" si="23"/>
        <v>18.481628367324817</v>
      </c>
      <c r="CC65" s="2">
        <v>2.2568102588866532</v>
      </c>
      <c r="CD65" s="2">
        <f t="shared" si="24"/>
        <v>16.549941898502123</v>
      </c>
      <c r="CE65" s="2">
        <v>3.92398557989228</v>
      </c>
      <c r="CF65" s="2">
        <f t="shared" si="25"/>
        <v>24.1594406291407</v>
      </c>
      <c r="CG65" s="2">
        <f t="shared" si="26"/>
        <v>101.97773163736116</v>
      </c>
      <c r="CH65" s="2">
        <f t="shared" si="27"/>
        <v>91.051546104786738</v>
      </c>
      <c r="CI65" s="2">
        <f t="shared" si="28"/>
        <v>5375.4901960784318</v>
      </c>
      <c r="CJ65" s="2">
        <v>6.82</v>
      </c>
      <c r="CK65" s="2">
        <f t="shared" si="29"/>
        <v>6820</v>
      </c>
      <c r="CL65" s="2">
        <f t="shared" si="30"/>
        <v>4919.9960253055551</v>
      </c>
      <c r="CM65" s="2">
        <v>2.3499999999999996</v>
      </c>
      <c r="CN65" s="2">
        <v>34.457478005865099</v>
      </c>
      <c r="CO65" s="2">
        <f t="shared" si="81"/>
        <v>1695.3065483090986</v>
      </c>
      <c r="CP65" s="2">
        <v>3.6100000000000003</v>
      </c>
      <c r="CQ65" s="2">
        <v>52.932551319648098</v>
      </c>
      <c r="CR65" s="2">
        <f t="shared" si="82"/>
        <v>2604.2794210195098</v>
      </c>
      <c r="CS65" s="2">
        <v>-9999</v>
      </c>
      <c r="CT65" s="2">
        <f t="shared" si="31"/>
        <v>-260401.89930774076</v>
      </c>
      <c r="CU65" s="2">
        <v>78</v>
      </c>
      <c r="CV65" s="2">
        <v>96</v>
      </c>
      <c r="CW65" s="2">
        <v>80</v>
      </c>
      <c r="CX65" s="2">
        <v>99</v>
      </c>
      <c r="CY65" s="2">
        <v>95</v>
      </c>
      <c r="CZ65" s="2">
        <v>107</v>
      </c>
      <c r="DA65" s="2">
        <v>38.56</v>
      </c>
      <c r="DB65" s="2">
        <v>37.46</v>
      </c>
      <c r="DC65" s="2">
        <v>39.14</v>
      </c>
      <c r="DD65" s="2">
        <v>0.41539999999999999</v>
      </c>
      <c r="DE65" s="2">
        <v>0.68191109999999999</v>
      </c>
      <c r="DF65" s="2">
        <v>0.6077167</v>
      </c>
      <c r="DG65" s="2">
        <v>0.39081670000000002</v>
      </c>
      <c r="DH65" s="2">
        <v>0.44385000000000002</v>
      </c>
      <c r="DI65" s="2">
        <v>0.54448890000000005</v>
      </c>
      <c r="DJ65" s="2">
        <v>0.1000722</v>
      </c>
      <c r="DK65" s="2">
        <v>0.2114248</v>
      </c>
      <c r="DL65" s="2">
        <v>0.27175549999999998</v>
      </c>
      <c r="DM65" s="2">
        <f t="shared" si="32"/>
        <v>0.27763329420386668</v>
      </c>
      <c r="DN65" s="2">
        <f t="shared" si="33"/>
        <v>0.21964583234277157</v>
      </c>
      <c r="DO65" s="2">
        <v>0.6</v>
      </c>
      <c r="DP65" s="2">
        <v>0.53</v>
      </c>
      <c r="DQ65" s="2">
        <v>0.27</v>
      </c>
      <c r="DR65" s="2">
        <v>0.37</v>
      </c>
      <c r="DS65" s="2">
        <v>0.4</v>
      </c>
      <c r="DT65" s="2">
        <v>0.2</v>
      </c>
      <c r="DU65" s="2">
        <v>0.05</v>
      </c>
      <c r="DV65" s="2">
        <v>0.24</v>
      </c>
      <c r="DW65" s="2">
        <v>0.38</v>
      </c>
      <c r="DX65" s="2">
        <f t="shared" si="34"/>
        <v>0.49999999999999994</v>
      </c>
      <c r="DY65" s="2">
        <f t="shared" si="35"/>
        <v>0.16999999999999998</v>
      </c>
      <c r="DZ65" s="2">
        <f t="shared" si="36"/>
        <v>0.17142857142857146</v>
      </c>
      <c r="EA65" s="2">
        <f t="shared" si="37"/>
        <v>0.13636363636363635</v>
      </c>
      <c r="EB65" s="2">
        <v>0.89524760000000003</v>
      </c>
      <c r="EC65" s="2">
        <v>0.7877286</v>
      </c>
      <c r="ED65" s="2">
        <v>0.26629049999999999</v>
      </c>
      <c r="EE65" s="2">
        <v>0.3071333</v>
      </c>
      <c r="EF65" s="2">
        <v>0.64715710000000004</v>
      </c>
      <c r="EG65" s="2">
        <v>0.26324760000000003</v>
      </c>
      <c r="EH65" s="2">
        <v>0.35444799999999999</v>
      </c>
      <c r="EI65" s="2">
        <v>0.4845236</v>
      </c>
      <c r="EJ65" s="2">
        <v>0.53692059999999997</v>
      </c>
      <c r="EK65" s="2">
        <f t="shared" si="38"/>
        <v>0.54553527714227912</v>
      </c>
      <c r="EL65" s="2">
        <f t="shared" si="39"/>
        <v>4.3885699999999972E-2</v>
      </c>
      <c r="EM65" s="2">
        <f t="shared" si="40"/>
        <v>0.45200963795047078</v>
      </c>
      <c r="EN65" s="2">
        <f t="shared" si="41"/>
        <v>0.10897659226072109</v>
      </c>
      <c r="EO65" s="2">
        <v>0.64306090000000005</v>
      </c>
      <c r="EP65" s="2">
        <v>0.57042610000000005</v>
      </c>
      <c r="EQ65" s="2">
        <v>0.1269391</v>
      </c>
      <c r="ER65" s="2">
        <v>0.18197389999999999</v>
      </c>
      <c r="ES65" s="2">
        <v>0.32775650000000001</v>
      </c>
      <c r="ET65" s="2">
        <v>0.1200217</v>
      </c>
      <c r="EU65" s="2">
        <v>0.2833598</v>
      </c>
      <c r="EV65" s="2">
        <v>0.5546314</v>
      </c>
      <c r="EW65" s="2">
        <v>0.66691199999999995</v>
      </c>
      <c r="EX65" s="2">
        <f t="shared" si="42"/>
        <v>0.68542933622126889</v>
      </c>
      <c r="EY65" s="2">
        <f t="shared" si="43"/>
        <v>6.1952199999999999E-2</v>
      </c>
      <c r="EZ65" s="2">
        <f t="shared" si="44"/>
        <v>0.46524936122644517</v>
      </c>
      <c r="FA65" s="2">
        <f t="shared" si="45"/>
        <v>0.26034110280016359</v>
      </c>
      <c r="FB65" s="2">
        <v>0.51165559999999999</v>
      </c>
      <c r="FC65" s="2">
        <v>0.4516926</v>
      </c>
      <c r="FD65" s="2">
        <v>0.1066889</v>
      </c>
      <c r="FE65" s="2">
        <v>0.14721110000000001</v>
      </c>
      <c r="FF65" s="2">
        <v>0.27995560000000003</v>
      </c>
      <c r="FG65" s="2">
        <v>0.1118222</v>
      </c>
      <c r="FH65" s="2">
        <v>0.30818909999999999</v>
      </c>
      <c r="FI65" s="2">
        <v>0.54669990000000002</v>
      </c>
      <c r="FJ65" s="2">
        <v>0.64977529999999994</v>
      </c>
      <c r="FK65" s="2">
        <f t="shared" si="46"/>
        <v>0.64129532759626728</v>
      </c>
      <c r="FL65" s="2">
        <f t="shared" si="47"/>
        <v>3.5388900000000015E-2</v>
      </c>
      <c r="FM65" s="2">
        <f t="shared" si="48"/>
        <v>0.41561626373630367</v>
      </c>
      <c r="FN65" s="2">
        <f t="shared" si="49"/>
        <v>0.20915509802230864</v>
      </c>
      <c r="FO65" s="2">
        <v>0.43681360000000002</v>
      </c>
      <c r="FP65" s="2">
        <v>0.37304549999999997</v>
      </c>
      <c r="FQ65" s="2">
        <v>8.4504499999999996E-2</v>
      </c>
      <c r="FR65" s="2">
        <v>0.1155091</v>
      </c>
      <c r="FS65" s="2">
        <v>0.24799089999999999</v>
      </c>
      <c r="FT65" s="2">
        <v>8.6150000000000004E-2</v>
      </c>
      <c r="FU65" s="2">
        <v>0.36418430000000002</v>
      </c>
      <c r="FV65" s="2">
        <v>0.58082739999999999</v>
      </c>
      <c r="FW65" s="2">
        <v>0.6748769</v>
      </c>
      <c r="FX65" s="2">
        <f t="shared" si="50"/>
        <v>0.67053156280857795</v>
      </c>
      <c r="FY65" s="2">
        <f t="shared" si="51"/>
        <v>2.9359099999999999E-2</v>
      </c>
      <c r="FZ65" s="2">
        <f t="shared" si="52"/>
        <v>0.3907772013806825</v>
      </c>
      <c r="GA65" s="2">
        <f t="shared" si="53"/>
        <v>0.16732900020017191</v>
      </c>
      <c r="GB65" s="2">
        <v>0.44429999999999997</v>
      </c>
      <c r="GC65" s="2">
        <v>0.39287919999999998</v>
      </c>
      <c r="GD65" s="2">
        <v>0.09</v>
      </c>
      <c r="GE65" s="2">
        <v>0.11280419999999999</v>
      </c>
      <c r="GF65" s="2">
        <v>0.25553330000000002</v>
      </c>
      <c r="GG65" s="2">
        <v>9.3729199999999999E-2</v>
      </c>
      <c r="GH65" s="2">
        <v>0.38683000000000001</v>
      </c>
      <c r="GI65" s="2">
        <v>0.59393099999999999</v>
      </c>
      <c r="GJ65" s="2">
        <v>0.66238090000000005</v>
      </c>
      <c r="GK65" s="2">
        <f t="shared" si="54"/>
        <v>0.65158322262063095</v>
      </c>
      <c r="GL65" s="2">
        <f t="shared" si="55"/>
        <v>1.9074999999999995E-2</v>
      </c>
      <c r="GM65" s="2">
        <f t="shared" si="56"/>
        <v>0.41773832599802274</v>
      </c>
      <c r="GN65" s="2">
        <f t="shared" si="57"/>
        <v>0.17939446845101384</v>
      </c>
      <c r="GO65" s="2">
        <v>0.48078890000000002</v>
      </c>
      <c r="GP65" s="2">
        <v>0.43287219999999998</v>
      </c>
      <c r="GQ65" s="2">
        <v>7.5249999999999997E-2</v>
      </c>
      <c r="GR65" s="2">
        <v>0.1139944</v>
      </c>
      <c r="GS65" s="2">
        <v>0.24651110000000001</v>
      </c>
      <c r="GT65" s="2">
        <v>8.4544400000000006E-2</v>
      </c>
      <c r="GU65" s="2">
        <v>0.36723660000000002</v>
      </c>
      <c r="GV65" s="2">
        <v>0.61564479999999999</v>
      </c>
      <c r="GW65" s="2">
        <v>0.72795480000000001</v>
      </c>
      <c r="GX65" s="2">
        <f t="shared" si="58"/>
        <v>0.70090422764765492</v>
      </c>
      <c r="GY65" s="2">
        <f t="shared" si="59"/>
        <v>2.944999999999999E-2</v>
      </c>
      <c r="GZ65" s="2">
        <f t="shared" si="60"/>
        <v>0.45690320046508309</v>
      </c>
      <c r="HA65" s="2">
        <f t="shared" si="61"/>
        <v>0.23702357833962884</v>
      </c>
      <c r="HB65" s="2">
        <v>0.52661360000000002</v>
      </c>
      <c r="HC65" s="2">
        <v>0.45590000000000003</v>
      </c>
      <c r="HD65" s="2">
        <v>7.8318200000000004E-2</v>
      </c>
      <c r="HE65" s="2">
        <v>0.1109682</v>
      </c>
      <c r="HF65" s="2">
        <v>0.26978639999999998</v>
      </c>
      <c r="HG65" s="2">
        <v>8.7636400000000003E-2</v>
      </c>
      <c r="HH65" s="2">
        <v>0.41620629999999997</v>
      </c>
      <c r="HI65" s="2">
        <v>0.65061869999999999</v>
      </c>
      <c r="HJ65" s="2">
        <v>0.73976739999999996</v>
      </c>
      <c r="HK65" s="2">
        <f t="shared" si="62"/>
        <v>0.71465559625559627</v>
      </c>
      <c r="HL65" s="2">
        <f t="shared" si="63"/>
        <v>2.33318E-2</v>
      </c>
      <c r="HM65" s="2">
        <f t="shared" si="64"/>
        <v>0.48496871497341471</v>
      </c>
      <c r="HN65" s="2">
        <f t="shared" si="65"/>
        <v>0.22776658042383438</v>
      </c>
      <c r="HO65" s="2">
        <v>0.58306500000000006</v>
      </c>
      <c r="HP65" s="2">
        <v>0.50102500000000005</v>
      </c>
      <c r="HQ65" s="2">
        <v>4.9939999999999998E-2</v>
      </c>
      <c r="HR65" s="2">
        <v>8.6194999999999994E-2</v>
      </c>
      <c r="HS65" s="2">
        <v>0.26524999999999999</v>
      </c>
      <c r="HT65" s="2">
        <v>6.5439999999999998E-2</v>
      </c>
      <c r="HU65" s="2">
        <v>0.50896830000000004</v>
      </c>
      <c r="HV65" s="2">
        <v>0.74138219999999999</v>
      </c>
      <c r="HW65" s="2">
        <v>0.8413079</v>
      </c>
      <c r="HX65" s="2">
        <f t="shared" si="66"/>
        <v>0.79818197238263378</v>
      </c>
      <c r="HY65" s="2">
        <f t="shared" si="67"/>
        <v>2.0754999999999996E-2</v>
      </c>
      <c r="HZ65" s="2">
        <f t="shared" si="68"/>
        <v>0.572326668015673</v>
      </c>
      <c r="IA65" s="2">
        <f t="shared" si="69"/>
        <v>0.27929359736234238</v>
      </c>
      <c r="IB65" s="2">
        <v>0.56589999999999996</v>
      </c>
      <c r="IC65" s="2">
        <v>0.4959095</v>
      </c>
      <c r="ID65" s="2">
        <v>4.2690499999999999E-2</v>
      </c>
      <c r="IE65" s="2">
        <v>8.5476200000000002E-2</v>
      </c>
      <c r="IF65" s="2">
        <v>0.24931900000000001</v>
      </c>
      <c r="IG65" s="2">
        <v>6.3671400000000003E-2</v>
      </c>
      <c r="IH65" s="2">
        <v>0.48869299999999999</v>
      </c>
      <c r="II65" s="2">
        <v>0.73700520000000003</v>
      </c>
      <c r="IJ65" s="2">
        <v>0.85928839999999995</v>
      </c>
      <c r="IK65" s="2">
        <f t="shared" si="70"/>
        <v>0.79773096427188384</v>
      </c>
      <c r="IL65" s="2">
        <f t="shared" si="71"/>
        <v>2.1804799999999999E-2</v>
      </c>
      <c r="IM65" s="2">
        <f t="shared" si="72"/>
        <v>0.56931578621762802</v>
      </c>
      <c r="IN65" s="2">
        <f t="shared" si="73"/>
        <v>0.29704247051846305</v>
      </c>
      <c r="IO65" s="2">
        <v>2.3645499999999999</v>
      </c>
      <c r="IP65" s="2">
        <v>2.1582110999999999</v>
      </c>
      <c r="IQ65" s="2">
        <v>0.30995</v>
      </c>
      <c r="IR65" s="2">
        <v>0.36597220000000003</v>
      </c>
      <c r="IS65" s="2">
        <v>1.2363500000000001</v>
      </c>
      <c r="IT65" s="2">
        <v>0.38193329999999998</v>
      </c>
      <c r="IU65" s="2">
        <v>0.53791339999999999</v>
      </c>
      <c r="IV65" s="2">
        <v>0.72679720000000003</v>
      </c>
    </row>
    <row r="66" spans="1:256" ht="15.75" customHeight="1" x14ac:dyDescent="0.2">
      <c r="A66" s="2">
        <v>65</v>
      </c>
      <c r="B66" s="2">
        <v>17</v>
      </c>
      <c r="C66" s="2" t="s">
        <v>256</v>
      </c>
      <c r="D66" s="2">
        <v>1</v>
      </c>
      <c r="E66" s="2">
        <v>3</v>
      </c>
      <c r="F66" s="2">
        <v>-9999</v>
      </c>
      <c r="G66" s="2">
        <v>-9999</v>
      </c>
      <c r="H66" s="2">
        <v>408069.5</v>
      </c>
      <c r="I66" s="2">
        <v>3660387.14</v>
      </c>
      <c r="J66" s="2">
        <v>0</v>
      </c>
      <c r="K66" s="2">
        <f t="shared" si="5"/>
        <v>0</v>
      </c>
      <c r="L66" s="2">
        <f t="shared" si="76"/>
        <v>0</v>
      </c>
      <c r="M66" s="2">
        <v>51.839999999999996</v>
      </c>
      <c r="N66" s="2">
        <v>12.719999999999999</v>
      </c>
      <c r="O66" s="2">
        <v>35.44</v>
      </c>
      <c r="P66" s="2">
        <v>37.840000000000003</v>
      </c>
      <c r="Q66" s="2">
        <v>18.72</v>
      </c>
      <c r="R66" s="2">
        <v>43.44</v>
      </c>
      <c r="S66" s="2">
        <v>33.840000000000003</v>
      </c>
      <c r="T66" s="2">
        <v>14.719999999999999</v>
      </c>
      <c r="U66" s="2">
        <v>51.44</v>
      </c>
      <c r="V66" s="2">
        <v>8.4</v>
      </c>
      <c r="W66" s="2">
        <v>1.01</v>
      </c>
      <c r="X66" s="2">
        <v>433</v>
      </c>
      <c r="Y66" s="2">
        <v>0.95</v>
      </c>
      <c r="Z66" s="2">
        <v>4783</v>
      </c>
      <c r="AA66" s="2">
        <v>323</v>
      </c>
      <c r="AB66" s="2">
        <v>541</v>
      </c>
      <c r="AC66" s="2">
        <v>30.1</v>
      </c>
      <c r="AD66" s="2">
        <v>0</v>
      </c>
      <c r="AE66" s="2">
        <v>4</v>
      </c>
      <c r="AF66" s="2">
        <v>79</v>
      </c>
      <c r="AG66" s="2">
        <v>9</v>
      </c>
      <c r="AH66" s="2">
        <v>8</v>
      </c>
      <c r="AI66" s="2">
        <v>45</v>
      </c>
      <c r="AJ66" s="2">
        <v>5.8658810159047378E-2</v>
      </c>
      <c r="AK66" s="2">
        <v>0.68736405554167712</v>
      </c>
      <c r="AL66" s="2">
        <v>3.7949161500000002</v>
      </c>
      <c r="AM66" s="2">
        <v>2.5044944000000005</v>
      </c>
      <c r="AN66" s="2">
        <v>3.5985008000000001</v>
      </c>
      <c r="AO66" s="2">
        <v>29.699627</v>
      </c>
      <c r="AP66" s="2">
        <v>5.0064546999999999</v>
      </c>
      <c r="AQ66" s="2">
        <v>4.1685340000000002</v>
      </c>
      <c r="AR66" s="2">
        <v>3.9122500000000002</v>
      </c>
      <c r="AS66" s="2">
        <f t="shared" ref="AS66:AS73" si="90">(2*AL66)+(2*AM66)+(4*AN66)</f>
        <v>26.992824300000002</v>
      </c>
      <c r="AT66" s="2">
        <f t="shared" ref="AT66:AT73" si="91">AS66+(4*AO66)</f>
        <v>145.79133229999999</v>
      </c>
      <c r="AU66" s="2">
        <f t="shared" si="7"/>
        <v>165.81715109999999</v>
      </c>
      <c r="AV66" s="2">
        <f t="shared" si="8"/>
        <v>20.0258188</v>
      </c>
      <c r="AW66" s="2">
        <f t="shared" si="9"/>
        <v>16.674136000000001</v>
      </c>
      <c r="AX66" s="2">
        <f t="shared" si="10"/>
        <v>15.649000000000001</v>
      </c>
      <c r="AY66" s="2">
        <v>11</v>
      </c>
      <c r="AZ66" s="2">
        <v>119.8</v>
      </c>
      <c r="BA66" s="2">
        <v>96.6</v>
      </c>
      <c r="BB66" s="2">
        <f t="shared" si="84"/>
        <v>1174.5098039215686</v>
      </c>
      <c r="BC66" s="2">
        <f t="shared" si="85"/>
        <v>947.05882352941171</v>
      </c>
      <c r="BD66" s="2">
        <f t="shared" si="86"/>
        <v>2121.5686274509803</v>
      </c>
      <c r="BE66" s="2">
        <v>3.7572965295055827</v>
      </c>
      <c r="BF66" s="2">
        <f t="shared" si="89"/>
        <v>39.975173805633062</v>
      </c>
      <c r="BG66" s="2">
        <v>1.547596864658713</v>
      </c>
      <c r="BH66" s="2">
        <f t="shared" si="87"/>
        <v>14.65665265941487</v>
      </c>
      <c r="BI66" s="2">
        <f t="shared" si="88"/>
        <v>54.631826465047936</v>
      </c>
      <c r="BJ66" s="2">
        <v>14</v>
      </c>
      <c r="BK66" s="2">
        <v>227.2</v>
      </c>
      <c r="BL66" s="2">
        <v>259.3</v>
      </c>
      <c r="BM66" s="2">
        <v>71</v>
      </c>
      <c r="BN66" s="2">
        <v>112.1</v>
      </c>
      <c r="BO66" s="2">
        <v>246.1</v>
      </c>
      <c r="BP66" s="2">
        <v>135.69999999999999</v>
      </c>
      <c r="BQ66" s="2">
        <f t="shared" si="15"/>
        <v>110.4</v>
      </c>
      <c r="BR66" s="2">
        <f t="shared" si="74"/>
        <v>1082.3529411764705</v>
      </c>
      <c r="BS66" s="2">
        <f t="shared" si="16"/>
        <v>2227.4509803921569</v>
      </c>
      <c r="BT66" s="2">
        <f t="shared" si="17"/>
        <v>2542.1568627450979</v>
      </c>
      <c r="BU66" s="2">
        <f t="shared" si="18"/>
        <v>1099.0196078431372</v>
      </c>
      <c r="BV66" s="2">
        <f t="shared" si="19"/>
        <v>2412.7450980392155</v>
      </c>
      <c r="BW66" s="2">
        <f t="shared" si="20"/>
        <v>8281.3725490196084</v>
      </c>
      <c r="BX66" s="2">
        <f t="shared" si="21"/>
        <v>1330.3921568627452</v>
      </c>
      <c r="BY66" s="2">
        <v>3.1269198268156426</v>
      </c>
      <c r="BZ66" s="2">
        <f t="shared" si="22"/>
        <v>69.650606338481765</v>
      </c>
      <c r="CA66" s="2">
        <v>0.87888974639482842</v>
      </c>
      <c r="CB66" s="2">
        <f t="shared" si="23"/>
        <v>22.342756003939119</v>
      </c>
      <c r="CC66" s="2">
        <v>1.7623843787141178</v>
      </c>
      <c r="CD66" s="2">
        <f t="shared" si="24"/>
        <v>19.36894988763261</v>
      </c>
      <c r="CE66" s="2">
        <v>3.7327441656686626</v>
      </c>
      <c r="CF66" s="2">
        <f t="shared" si="25"/>
        <v>49.660135615807604</v>
      </c>
      <c r="CG66" s="2">
        <f t="shared" si="26"/>
        <v>161.02244784586111</v>
      </c>
      <c r="CH66" s="2">
        <f t="shared" si="27"/>
        <v>143.77004271951884</v>
      </c>
      <c r="CI66" s="2">
        <f t="shared" si="28"/>
        <v>8281.3725490196084</v>
      </c>
      <c r="CJ66" s="2">
        <v>5.73</v>
      </c>
      <c r="CK66" s="2">
        <f t="shared" si="29"/>
        <v>5730</v>
      </c>
      <c r="CL66" s="2">
        <f t="shared" si="30"/>
        <v>4133.6623497068667</v>
      </c>
      <c r="CM66" s="2">
        <v>1.86</v>
      </c>
      <c r="CN66" s="2">
        <v>32.460732984293195</v>
      </c>
      <c r="CO66" s="2">
        <f t="shared" ref="CO66:CO73" si="92">CL66*CN66/100</f>
        <v>1341.8170978106061</v>
      </c>
      <c r="CP66" s="2">
        <v>3.04</v>
      </c>
      <c r="CQ66" s="2">
        <v>53.054101221640487</v>
      </c>
      <c r="CR66" s="2">
        <f t="shared" ref="CR66:CR73" si="93">CL66*CQ66/100</f>
        <v>2193.0774071743235</v>
      </c>
      <c r="CS66" s="2">
        <v>-9999</v>
      </c>
      <c r="CT66" s="2">
        <f t="shared" si="31"/>
        <v>-219285.80994336063</v>
      </c>
      <c r="CU66" s="2">
        <v>65</v>
      </c>
      <c r="CV66" s="2">
        <v>86</v>
      </c>
      <c r="CW66" s="2">
        <v>73</v>
      </c>
      <c r="CX66" s="2">
        <v>87</v>
      </c>
      <c r="CY66" s="2">
        <v>87</v>
      </c>
      <c r="CZ66" s="2">
        <v>96</v>
      </c>
      <c r="DA66" s="2">
        <v>37.78</v>
      </c>
      <c r="DB66" s="2">
        <v>37</v>
      </c>
      <c r="DC66" s="2">
        <v>38.19</v>
      </c>
      <c r="DD66" s="2">
        <v>0.41420000000000001</v>
      </c>
      <c r="DE66" s="2">
        <v>0.68625329999999996</v>
      </c>
      <c r="DF66" s="2">
        <v>0.60639330000000002</v>
      </c>
      <c r="DG66" s="2">
        <v>0.27795330000000001</v>
      </c>
      <c r="DH66" s="2">
        <v>0.44227329999999998</v>
      </c>
      <c r="DI66" s="2">
        <v>0.38948670000000002</v>
      </c>
      <c r="DJ66" s="2">
        <v>0.21623970000000001</v>
      </c>
      <c r="DK66" s="2">
        <v>0.42478909999999998</v>
      </c>
      <c r="DL66" s="2">
        <v>-9999</v>
      </c>
      <c r="DM66" s="2">
        <f t="shared" si="32"/>
        <v>0.41828113600908501</v>
      </c>
      <c r="DN66" s="2">
        <f t="shared" si="33"/>
        <v>0.22472460689312659</v>
      </c>
      <c r="DO66" s="2">
        <v>-9999</v>
      </c>
      <c r="DP66" s="2">
        <v>-9999</v>
      </c>
      <c r="DQ66" s="2">
        <v>-9999</v>
      </c>
      <c r="DR66" s="2">
        <v>-9999</v>
      </c>
      <c r="DS66" s="2">
        <v>-9999</v>
      </c>
      <c r="DT66" s="2">
        <v>-9999</v>
      </c>
      <c r="DU66" s="2">
        <v>-9999</v>
      </c>
      <c r="DV66" s="2">
        <v>-9999</v>
      </c>
      <c r="DW66" s="2">
        <v>-9999</v>
      </c>
      <c r="DX66" s="2">
        <f t="shared" si="34"/>
        <v>0</v>
      </c>
      <c r="DY66" s="2">
        <f t="shared" si="35"/>
        <v>0</v>
      </c>
      <c r="DZ66" s="2">
        <f t="shared" si="36"/>
        <v>0</v>
      </c>
      <c r="EA66" s="2">
        <f t="shared" si="37"/>
        <v>0</v>
      </c>
      <c r="EB66" s="2">
        <v>0.57220499999999996</v>
      </c>
      <c r="EC66" s="2">
        <v>0.48593999999999998</v>
      </c>
      <c r="ED66" s="2">
        <v>0.20218</v>
      </c>
      <c r="EE66" s="2">
        <v>0.29054000000000002</v>
      </c>
      <c r="EF66" s="2">
        <v>0.34417500000000001</v>
      </c>
      <c r="EG66" s="2">
        <v>0.15206</v>
      </c>
      <c r="EH66" s="2">
        <v>7.3755200000000007E-2</v>
      </c>
      <c r="EI66" s="2">
        <v>0.32180789999999998</v>
      </c>
      <c r="EJ66" s="2">
        <v>0.47476360000000001</v>
      </c>
      <c r="EK66" s="2">
        <f t="shared" ref="EK66:EK73" si="94">(EB66-EG66)/(EB66+EG66)</f>
        <v>0.58009844463007332</v>
      </c>
      <c r="EL66" s="2">
        <f t="shared" ref="EL66:EL73" si="95">EE66-EG66</f>
        <v>0.13848000000000002</v>
      </c>
      <c r="EM66" s="2">
        <f t="shared" si="40"/>
        <v>0.22961581850087737</v>
      </c>
      <c r="EN66" s="2">
        <f t="shared" si="41"/>
        <v>0.15987151486901505</v>
      </c>
      <c r="EO66" s="2">
        <v>0.535825</v>
      </c>
      <c r="EP66" s="2">
        <v>0.47130420000000001</v>
      </c>
      <c r="EQ66" s="2">
        <v>0.1206208</v>
      </c>
      <c r="ER66" s="2">
        <v>0.16542499999999999</v>
      </c>
      <c r="ES66" s="2">
        <v>0.28994579999999998</v>
      </c>
      <c r="ET66" s="2">
        <v>0.1101292</v>
      </c>
      <c r="EU66" s="2">
        <v>0.27185730000000002</v>
      </c>
      <c r="EV66" s="2">
        <v>0.52410409999999996</v>
      </c>
      <c r="EW66" s="2">
        <v>0.62885089999999999</v>
      </c>
      <c r="EX66" s="2">
        <f t="shared" si="42"/>
        <v>0.65901854961234096</v>
      </c>
      <c r="EY66" s="2">
        <f t="shared" si="43"/>
        <v>5.5295799999999992E-2</v>
      </c>
      <c r="EZ66" s="2">
        <f t="shared" si="44"/>
        <v>0.40363069761909875</v>
      </c>
      <c r="FA66" s="2">
        <f t="shared" si="45"/>
        <v>0.21568888007928644</v>
      </c>
      <c r="FB66" s="2">
        <v>0.53229669999999996</v>
      </c>
      <c r="FC66" s="2">
        <v>0.47042</v>
      </c>
      <c r="FD66" s="2">
        <v>0.1002333</v>
      </c>
      <c r="FE66" s="2">
        <v>0.14661669999999999</v>
      </c>
      <c r="FF66" s="2">
        <v>0.29861670000000001</v>
      </c>
      <c r="FG66" s="2">
        <v>0.11102330000000001</v>
      </c>
      <c r="FH66" s="2">
        <v>0.33948260000000002</v>
      </c>
      <c r="FI66" s="2">
        <v>0.56481409999999999</v>
      </c>
      <c r="FJ66" s="2">
        <v>0.6808727</v>
      </c>
      <c r="FK66" s="2">
        <f t="shared" si="46"/>
        <v>0.65484269104022874</v>
      </c>
      <c r="FL66" s="2">
        <f t="shared" si="47"/>
        <v>3.5593399999999983E-2</v>
      </c>
      <c r="FM66" s="2">
        <f t="shared" si="48"/>
        <v>0.4348155705179606</v>
      </c>
      <c r="FN66" s="2">
        <f t="shared" si="49"/>
        <v>0.20307131385561977</v>
      </c>
      <c r="FO66" s="2">
        <v>0.42908750000000001</v>
      </c>
      <c r="FP66" s="2">
        <v>0.36630829999999998</v>
      </c>
      <c r="FQ66" s="2">
        <v>9.0141700000000005E-2</v>
      </c>
      <c r="FR66" s="2">
        <v>0.12069580000000001</v>
      </c>
      <c r="FS66" s="2">
        <v>0.23540420000000001</v>
      </c>
      <c r="FT66" s="2">
        <v>8.8062500000000002E-2</v>
      </c>
      <c r="FU66" s="2">
        <v>0.31990980000000002</v>
      </c>
      <c r="FV66" s="2">
        <v>0.55512689999999998</v>
      </c>
      <c r="FW66" s="2">
        <v>0.64794149999999995</v>
      </c>
      <c r="FX66" s="2">
        <f t="shared" si="50"/>
        <v>0.6594314995649232</v>
      </c>
      <c r="FY66" s="2">
        <f t="shared" si="51"/>
        <v>3.2633300000000004E-2</v>
      </c>
      <c r="FZ66" s="2">
        <f t="shared" si="52"/>
        <v>0.37326972603254627</v>
      </c>
      <c r="GA66" s="2">
        <f t="shared" si="53"/>
        <v>0.17822812212805059</v>
      </c>
      <c r="GB66" s="2">
        <v>0.4607696</v>
      </c>
      <c r="GC66" s="2">
        <v>0.40088699999999999</v>
      </c>
      <c r="GD66" s="2">
        <v>9.25348E-2</v>
      </c>
      <c r="GE66" s="2">
        <v>0.1146913</v>
      </c>
      <c r="GF66" s="2">
        <v>0.25242609999999999</v>
      </c>
      <c r="GG66" s="2">
        <v>9.4312999999999994E-2</v>
      </c>
      <c r="GH66" s="2">
        <v>0.37276779999999998</v>
      </c>
      <c r="GI66" s="2">
        <v>0.59678319999999996</v>
      </c>
      <c r="GJ66" s="2">
        <v>0.66120710000000005</v>
      </c>
      <c r="GK66" s="2">
        <f t="shared" si="54"/>
        <v>0.66018390776435798</v>
      </c>
      <c r="GL66" s="2">
        <f t="shared" si="55"/>
        <v>2.0378300000000002E-2</v>
      </c>
      <c r="GM66" s="2">
        <f t="shared" si="56"/>
        <v>0.42270847063195416</v>
      </c>
      <c r="GN66" s="2">
        <f t="shared" si="57"/>
        <v>0.19308837296654308</v>
      </c>
      <c r="GO66" s="2">
        <v>0.48953160000000001</v>
      </c>
      <c r="GP66" s="2">
        <v>0.4321895</v>
      </c>
      <c r="GQ66" s="2">
        <v>7.8010499999999997E-2</v>
      </c>
      <c r="GR66" s="2">
        <v>0.1174842</v>
      </c>
      <c r="GS66" s="2">
        <v>0.2489632</v>
      </c>
      <c r="GT66" s="2">
        <v>9.1294700000000006E-2</v>
      </c>
      <c r="GU66" s="2">
        <v>0.35631279999999999</v>
      </c>
      <c r="GV66" s="2">
        <v>0.60969640000000003</v>
      </c>
      <c r="GW66" s="2">
        <v>0.72210739999999995</v>
      </c>
      <c r="GX66" s="2">
        <f t="shared" si="58"/>
        <v>0.6856385463261564</v>
      </c>
      <c r="GY66" s="2">
        <f t="shared" si="59"/>
        <v>2.6189499999999991E-2</v>
      </c>
      <c r="GZ66" s="2">
        <f t="shared" si="60"/>
        <v>0.44971875545705303</v>
      </c>
      <c r="HA66" s="2">
        <f t="shared" si="61"/>
        <v>0.2326874840145563</v>
      </c>
      <c r="HB66" s="2">
        <v>0.52156820000000004</v>
      </c>
      <c r="HC66" s="2">
        <v>0.44291360000000002</v>
      </c>
      <c r="HD66" s="2">
        <v>8.0377299999999999E-2</v>
      </c>
      <c r="HE66" s="2">
        <v>0.1140909</v>
      </c>
      <c r="HF66" s="2">
        <v>0.25857730000000001</v>
      </c>
      <c r="HG66" s="2">
        <v>9.0486399999999995E-2</v>
      </c>
      <c r="HH66" s="2">
        <v>0.38582549999999999</v>
      </c>
      <c r="HI66" s="2">
        <v>0.63807599999999998</v>
      </c>
      <c r="HJ66" s="2">
        <v>0.73031670000000004</v>
      </c>
      <c r="HK66" s="2">
        <f t="shared" si="62"/>
        <v>0.7043191898239145</v>
      </c>
      <c r="HL66" s="2">
        <f t="shared" si="63"/>
        <v>2.36045E-2</v>
      </c>
      <c r="HM66" s="2">
        <f t="shared" si="64"/>
        <v>0.46663382227795625</v>
      </c>
      <c r="HN66" s="2">
        <f t="shared" si="65"/>
        <v>0.23013445212111053</v>
      </c>
      <c r="HO66" s="2">
        <v>0.54713509999999999</v>
      </c>
      <c r="HP66" s="2">
        <v>0.4703541</v>
      </c>
      <c r="HQ66" s="2">
        <v>5.0045899999999997E-2</v>
      </c>
      <c r="HR66" s="2">
        <v>8.28324E-2</v>
      </c>
      <c r="HS66" s="2">
        <v>0.2433324</v>
      </c>
      <c r="HT66" s="2">
        <v>6.3832399999999997E-2</v>
      </c>
      <c r="HU66" s="2">
        <v>0.48977769999999998</v>
      </c>
      <c r="HV66" s="2">
        <v>0.73431340000000001</v>
      </c>
      <c r="HW66" s="2">
        <v>0.82987960000000005</v>
      </c>
      <c r="HX66" s="2">
        <f t="shared" si="66"/>
        <v>0.7910448591782705</v>
      </c>
      <c r="HY66" s="2">
        <f t="shared" si="67"/>
        <v>1.9000000000000003E-2</v>
      </c>
      <c r="HZ66" s="2">
        <f t="shared" si="68"/>
        <v>0.55192746014119998</v>
      </c>
      <c r="IA66" s="2">
        <f t="shared" si="69"/>
        <v>0.28057702709884302</v>
      </c>
      <c r="IB66" s="2">
        <v>0.50816499999999998</v>
      </c>
      <c r="IC66" s="2">
        <v>0.44142999999999999</v>
      </c>
      <c r="ID66" s="2">
        <v>4.5109999999999997E-2</v>
      </c>
      <c r="IE66" s="2">
        <v>8.1989999999999993E-2</v>
      </c>
      <c r="IF66" s="2">
        <v>0.22328500000000001</v>
      </c>
      <c r="IG66" s="2">
        <v>6.2789999999999999E-2</v>
      </c>
      <c r="IH66" s="2">
        <v>0.46156269999999999</v>
      </c>
      <c r="II66" s="2">
        <v>0.72034160000000003</v>
      </c>
      <c r="IJ66" s="2">
        <v>0.83584170000000002</v>
      </c>
      <c r="IK66" s="2">
        <f t="shared" si="70"/>
        <v>0.78005271869061477</v>
      </c>
      <c r="IL66" s="2">
        <f t="shared" si="71"/>
        <v>1.9199999999999995E-2</v>
      </c>
      <c r="IM66" s="2">
        <f t="shared" si="72"/>
        <v>0.52682183267866567</v>
      </c>
      <c r="IN66" s="2">
        <f t="shared" si="73"/>
        <v>0.28094211888745313</v>
      </c>
      <c r="IO66" s="2">
        <v>2.7299053</v>
      </c>
      <c r="IP66" s="2">
        <v>2.3842474</v>
      </c>
      <c r="IQ66" s="2">
        <v>0.19634209999999999</v>
      </c>
      <c r="IR66" s="2">
        <v>0.40330529999999998</v>
      </c>
      <c r="IS66" s="2">
        <v>1.3220421</v>
      </c>
      <c r="IT66" s="2">
        <v>0.41065790000000002</v>
      </c>
      <c r="IU66" s="2">
        <v>0.49096679999999998</v>
      </c>
      <c r="IV66" s="2">
        <v>0.73731950000000002</v>
      </c>
    </row>
    <row r="67" spans="1:256" ht="15.75" customHeight="1" x14ac:dyDescent="0.2">
      <c r="A67" s="2">
        <v>66</v>
      </c>
      <c r="B67" s="2">
        <v>17</v>
      </c>
      <c r="C67" s="2" t="s">
        <v>256</v>
      </c>
      <c r="D67" s="2">
        <v>1</v>
      </c>
      <c r="E67" s="2">
        <v>3</v>
      </c>
      <c r="F67" s="2">
        <v>-9999</v>
      </c>
      <c r="G67" s="2">
        <v>-9999</v>
      </c>
      <c r="H67" s="2">
        <v>408110.5</v>
      </c>
      <c r="I67" s="2">
        <v>3660387.14</v>
      </c>
      <c r="J67" s="2">
        <v>0</v>
      </c>
      <c r="K67" s="2">
        <f t="shared" ref="K67:K73" si="96">J67/2</f>
        <v>0</v>
      </c>
      <c r="L67" s="2">
        <f t="shared" si="76"/>
        <v>0</v>
      </c>
      <c r="M67" s="2">
        <v>49.839999999999996</v>
      </c>
      <c r="N67" s="2">
        <v>14.719999999999999</v>
      </c>
      <c r="O67" s="2">
        <v>35.44</v>
      </c>
      <c r="P67" s="2">
        <v>39.840000000000003</v>
      </c>
      <c r="Q67" s="2">
        <v>18.72</v>
      </c>
      <c r="R67" s="2">
        <v>41.44</v>
      </c>
      <c r="S67" s="2">
        <v>67.84</v>
      </c>
      <c r="T67" s="2">
        <v>12.719999999999999</v>
      </c>
      <c r="U67" s="2">
        <v>19.440000000000001</v>
      </c>
      <c r="V67" s="2">
        <v>-9999</v>
      </c>
      <c r="W67" s="2">
        <v>-9999</v>
      </c>
      <c r="X67" s="2">
        <v>-9999</v>
      </c>
      <c r="Y67" s="2">
        <v>-9999</v>
      </c>
      <c r="Z67" s="2">
        <v>-9999</v>
      </c>
      <c r="AA67" s="2">
        <v>-9999</v>
      </c>
      <c r="AB67" s="2">
        <v>-9999</v>
      </c>
      <c r="AC67" s="2">
        <v>-9999</v>
      </c>
      <c r="AD67" s="2">
        <v>-9999</v>
      </c>
      <c r="AE67" s="2">
        <v>-9999</v>
      </c>
      <c r="AF67" s="2">
        <v>-9999</v>
      </c>
      <c r="AG67" s="2">
        <v>-9999</v>
      </c>
      <c r="AH67" s="2">
        <v>-9999</v>
      </c>
      <c r="AI67" s="2">
        <v>-9999</v>
      </c>
      <c r="AJ67" s="2">
        <v>4.5960208306492625E-2</v>
      </c>
      <c r="AK67" s="2">
        <v>0.52511767113070018</v>
      </c>
      <c r="AL67" s="2">
        <v>12.179572</v>
      </c>
      <c r="AM67" s="2">
        <v>1.7908853</v>
      </c>
      <c r="AN67" s="2">
        <v>0.67597119999999999</v>
      </c>
      <c r="AO67" s="2">
        <v>0.85138754999999999</v>
      </c>
      <c r="AP67" s="2">
        <v>2.8231402000000001</v>
      </c>
      <c r="AQ67" s="2">
        <v>9.0399999999999991</v>
      </c>
      <c r="AR67" s="2">
        <v>10.87</v>
      </c>
      <c r="AS67" s="2">
        <f t="shared" si="90"/>
        <v>30.6447994</v>
      </c>
      <c r="AT67" s="2">
        <f t="shared" si="91"/>
        <v>34.050349599999997</v>
      </c>
      <c r="AU67" s="2">
        <f t="shared" ref="AU67:AU73" si="97">(AT67+(AP67*4))</f>
        <v>45.342910399999994</v>
      </c>
      <c r="AV67" s="2">
        <f t="shared" ref="AV67:AV73" si="98">(AP67*4)</f>
        <v>11.2925608</v>
      </c>
      <c r="AW67" s="2">
        <f t="shared" ref="AW67:AW73" si="99">(AQ67*4)</f>
        <v>36.159999999999997</v>
      </c>
      <c r="AX67" s="2">
        <f t="shared" ref="AX67:AX73" si="100">(AR67*4)</f>
        <v>43.48</v>
      </c>
      <c r="AY67" s="2">
        <v>11</v>
      </c>
      <c r="AZ67" s="2">
        <v>111.6</v>
      </c>
      <c r="BA67" s="2">
        <v>89</v>
      </c>
      <c r="BB67" s="2">
        <f t="shared" si="84"/>
        <v>1094.1176470588234</v>
      </c>
      <c r="BC67" s="2">
        <f t="shared" si="85"/>
        <v>872.54901960784309</v>
      </c>
      <c r="BD67" s="2">
        <f t="shared" si="86"/>
        <v>1966.6666666666665</v>
      </c>
      <c r="BE67" s="2">
        <v>3.15544523910014</v>
      </c>
      <c r="BF67" s="2">
        <f t="shared" si="89"/>
        <v>38.379586388291187</v>
      </c>
      <c r="BG67" s="2">
        <v>0.9647321906287547</v>
      </c>
      <c r="BH67" s="2">
        <f t="shared" si="87"/>
        <v>8.4177612711724663</v>
      </c>
      <c r="BI67" s="2">
        <f t="shared" si="88"/>
        <v>46.797347659463654</v>
      </c>
      <c r="BJ67" s="2">
        <v>11</v>
      </c>
      <c r="BK67" s="2">
        <v>176.5</v>
      </c>
      <c r="BL67" s="2">
        <v>193.2</v>
      </c>
      <c r="BM67" s="2">
        <v>51</v>
      </c>
      <c r="BN67" s="2">
        <v>97.9</v>
      </c>
      <c r="BO67" s="2">
        <v>149.19999999999999</v>
      </c>
      <c r="BP67" s="2">
        <v>84.4</v>
      </c>
      <c r="BQ67" s="2">
        <f t="shared" ref="BQ67:BQ73" si="101">BO67-BP67</f>
        <v>64.799999999999983</v>
      </c>
      <c r="BR67" s="2">
        <f t="shared" ref="BR67:BR73" si="102">(BQ67*10000/(1000*1*1.02))</f>
        <v>635.29411764705867</v>
      </c>
      <c r="BS67" s="2">
        <f t="shared" ref="BS67:BS73" si="103">(BK67*10000/(1000*1*1.02))</f>
        <v>1730.3921568627452</v>
      </c>
      <c r="BT67" s="2">
        <f t="shared" ref="BT67:BT73" si="104">(BL67*10000/(1000*1*1.02))</f>
        <v>1894.1176470588234</v>
      </c>
      <c r="BU67" s="2">
        <f t="shared" ref="BU67:BU73" si="105">(BN67*10000/(1000*1*1.02))</f>
        <v>959.8039215686274</v>
      </c>
      <c r="BV67" s="2">
        <f t="shared" ref="BV67:BV73" si="106">(BO67*10000/(1000*1*1.02))</f>
        <v>1462.7450980392157</v>
      </c>
      <c r="BW67" s="2">
        <f t="shared" ref="BW67:BW73" si="107">BS67+BT67+BU67+BV67</f>
        <v>6047.0588235294117</v>
      </c>
      <c r="BX67" s="2">
        <f t="shared" ref="BX67:BX73" si="108">(BP67*10000/(1000*1*1.02))</f>
        <v>827.45098039215691</v>
      </c>
      <c r="BY67" s="2">
        <v>3.0715548546345448</v>
      </c>
      <c r="BZ67" s="2">
        <f t="shared" ref="BZ67:BZ73" si="109">(BY67/100)*BS67</f>
        <v>53.149944298333054</v>
      </c>
      <c r="CA67" s="2">
        <v>0.89151753120319521</v>
      </c>
      <c r="CB67" s="2">
        <f t="shared" ref="CB67:CB73" si="110">(CA67/100)*BT67</f>
        <v>16.886390885142873</v>
      </c>
      <c r="CC67" s="2">
        <v>1.6527210239250458</v>
      </c>
      <c r="CD67" s="2">
        <f t="shared" ref="CD67:CD73" si="111">(CC67/100)*BU67</f>
        <v>15.862881200221761</v>
      </c>
      <c r="CE67" s="2">
        <v>3.6854651755297883</v>
      </c>
      <c r="CF67" s="2">
        <f t="shared" ref="CF67:CF73" si="112">(CE67/100)*BX67</f>
        <v>30.495417726932757</v>
      </c>
      <c r="CG67" s="2">
        <f t="shared" ref="CG67:CG73" si="113">BZ67+CB67+CD67+CF67</f>
        <v>116.39463411063045</v>
      </c>
      <c r="CH67" s="2">
        <f t="shared" ref="CH67:CH73" si="114">CG67/1.12</f>
        <v>103.92378045592004</v>
      </c>
      <c r="CI67" s="2">
        <f t="shared" ref="CI67:CI73" si="115">BR67+BS67+BT67+BU67+BX67</f>
        <v>6047.0588235294126</v>
      </c>
      <c r="CJ67" s="2">
        <v>5.91</v>
      </c>
      <c r="CK67" s="2">
        <f t="shared" ref="CK67:CK73" si="116">CJ67*1000</f>
        <v>5910</v>
      </c>
      <c r="CL67" s="2">
        <f t="shared" ref="CL67:CL73" si="117">(CK67*(43560/133)/454)</f>
        <v>4263.5156172369252</v>
      </c>
      <c r="CM67" s="2">
        <v>2.04</v>
      </c>
      <c r="CN67" s="2">
        <v>34.517766497461928</v>
      </c>
      <c r="CO67" s="2">
        <f t="shared" si="92"/>
        <v>1471.6703653406646</v>
      </c>
      <c r="CP67" s="2">
        <v>3.1</v>
      </c>
      <c r="CQ67" s="2">
        <v>52.453468697123519</v>
      </c>
      <c r="CR67" s="2">
        <f t="shared" si="93"/>
        <v>2236.3618296843433</v>
      </c>
      <c r="CS67" s="2">
        <v>-9999</v>
      </c>
      <c r="CT67" s="2">
        <f t="shared" ref="CT67:CT73" si="118">CR67*CS67/100</f>
        <v>-223613.81935013749</v>
      </c>
      <c r="CU67" s="2">
        <v>66</v>
      </c>
      <c r="CV67" s="2">
        <v>88</v>
      </c>
      <c r="CW67" s="2">
        <v>80</v>
      </c>
      <c r="CX67" s="2">
        <v>88</v>
      </c>
      <c r="CY67" s="2">
        <v>77</v>
      </c>
      <c r="CZ67" s="2">
        <v>87</v>
      </c>
      <c r="DA67" s="2">
        <v>35.53</v>
      </c>
      <c r="DB67" s="2">
        <v>34.29</v>
      </c>
      <c r="DC67" s="2">
        <v>35.229999999999997</v>
      </c>
      <c r="DD67" s="2">
        <v>0.41420000000000001</v>
      </c>
      <c r="DE67" s="2">
        <v>0.64407329999999996</v>
      </c>
      <c r="DF67" s="2">
        <v>0.56979999999999997</v>
      </c>
      <c r="DG67" s="2">
        <v>0.36359330000000001</v>
      </c>
      <c r="DH67" s="2">
        <v>0.40654669999999998</v>
      </c>
      <c r="DI67" s="2">
        <v>0.53242</v>
      </c>
      <c r="DJ67" s="2">
        <v>0.1345266</v>
      </c>
      <c r="DK67" s="2">
        <v>0.2261079</v>
      </c>
      <c r="DL67" s="2">
        <v>0.27766639999999998</v>
      </c>
      <c r="DM67" s="2">
        <f t="shared" ref="DM67:DM73" si="119">((DE67-DG67)/(DE67+DG67+0.5))*1.5</f>
        <v>0.27905373774281395</v>
      </c>
      <c r="DN67" s="2">
        <f t="shared" ref="DN67:DN73" si="120">((DE67-DH67)/(DE67+DH67+0.5))*1.5</f>
        <v>0.22977254259586488</v>
      </c>
      <c r="DO67" s="2">
        <v>-9999</v>
      </c>
      <c r="DP67" s="2">
        <v>-9999</v>
      </c>
      <c r="DQ67" s="2">
        <v>-9999</v>
      </c>
      <c r="DR67" s="2">
        <v>-9999</v>
      </c>
      <c r="DS67" s="2">
        <v>-9999</v>
      </c>
      <c r="DT67" s="2">
        <v>-9999</v>
      </c>
      <c r="DU67" s="2">
        <v>-9999</v>
      </c>
      <c r="DV67" s="2">
        <v>-9999</v>
      </c>
      <c r="DW67" s="2">
        <v>-9999</v>
      </c>
      <c r="DX67" s="2">
        <f t="shared" si="34"/>
        <v>0</v>
      </c>
      <c r="DY67" s="2">
        <f t="shared" si="35"/>
        <v>0</v>
      </c>
      <c r="DZ67" s="2">
        <f t="shared" si="36"/>
        <v>0</v>
      </c>
      <c r="EA67" s="2">
        <f t="shared" si="37"/>
        <v>0</v>
      </c>
      <c r="EB67" s="2">
        <v>0.65048099999999998</v>
      </c>
      <c r="EC67" s="2">
        <v>0.55867140000000004</v>
      </c>
      <c r="ED67" s="2">
        <v>0.22074759999999999</v>
      </c>
      <c r="EE67" s="2">
        <v>0.29200949999999998</v>
      </c>
      <c r="EF67" s="2">
        <v>0.40839049999999999</v>
      </c>
      <c r="EG67" s="2">
        <v>0.17800949999999999</v>
      </c>
      <c r="EH67" s="2">
        <v>0.165099</v>
      </c>
      <c r="EI67" s="2">
        <v>0.37742920000000002</v>
      </c>
      <c r="EJ67" s="2">
        <v>0.4899654</v>
      </c>
      <c r="EK67" s="2">
        <f t="shared" si="94"/>
        <v>0.57027992475471956</v>
      </c>
      <c r="EL67" s="2">
        <f t="shared" si="95"/>
        <v>0.11399999999999999</v>
      </c>
      <c r="EM67" s="2">
        <f t="shared" ref="EM67:EM73" si="121">((EC67-EE67)/(EC67+EE67+0.5))*1.5</f>
        <v>0.29614163493390638</v>
      </c>
      <c r="EN67" s="2">
        <f t="shared" ref="EN67:EN73" si="122">((EC67-EF67)/(EC67+EF67+0.5))*1.5</f>
        <v>0.15365496847815358</v>
      </c>
      <c r="EO67" s="2">
        <v>0.54683329999999997</v>
      </c>
      <c r="EP67" s="2">
        <v>0.48030420000000001</v>
      </c>
      <c r="EQ67" s="2">
        <v>0.12863749999999999</v>
      </c>
      <c r="ER67" s="2">
        <v>0.1681375</v>
      </c>
      <c r="ES67" s="2">
        <v>0.32432919999999998</v>
      </c>
      <c r="ET67" s="2">
        <v>0.12132080000000001</v>
      </c>
      <c r="EU67" s="2">
        <v>0.31509409999999999</v>
      </c>
      <c r="EV67" s="2">
        <v>0.52664469999999997</v>
      </c>
      <c r="EW67" s="2">
        <v>0.61625620000000003</v>
      </c>
      <c r="EX67" s="2">
        <f t="shared" ref="EX67:EX73" si="123">(EO67-ET67)/(EO67+ET67)</f>
        <v>0.63684784692633023</v>
      </c>
      <c r="EY67" s="2">
        <f t="shared" ref="EY67:EY73" si="124">ER67-ET67</f>
        <v>4.6816699999999989E-2</v>
      </c>
      <c r="EZ67" s="2">
        <f t="shared" ref="EZ67:EZ73" si="125">((EP67-ER67)/(EP67+ER67+0.5))*1.5</f>
        <v>0.40772644358002674</v>
      </c>
      <c r="FA67" s="2">
        <f t="shared" ref="FA67:FA73" si="126">((EP67-ES67)/(EP67+ES67+0.5))*1.5</f>
        <v>0.17933198705475428</v>
      </c>
      <c r="FB67" s="2">
        <v>0.53502590000000005</v>
      </c>
      <c r="FC67" s="2">
        <v>0.4752963</v>
      </c>
      <c r="FD67" s="2">
        <v>0.1027815</v>
      </c>
      <c r="FE67" s="2">
        <v>0.14789260000000001</v>
      </c>
      <c r="FF67" s="2">
        <v>0.29649999999999999</v>
      </c>
      <c r="FG67" s="2">
        <v>0.1144148</v>
      </c>
      <c r="FH67" s="2">
        <v>0.33307369999999997</v>
      </c>
      <c r="FI67" s="2">
        <v>0.56506860000000003</v>
      </c>
      <c r="FJ67" s="2">
        <v>0.67621010000000004</v>
      </c>
      <c r="FK67" s="2">
        <f t="shared" ref="FK67:FK73" si="127">(FB67-FG67)/(FB67+FG67)</f>
        <v>0.64765127901592867</v>
      </c>
      <c r="FL67" s="2">
        <f t="shared" ref="FL67:FL73" si="128">FE67-FG67</f>
        <v>3.3477800000000016E-2</v>
      </c>
      <c r="FM67" s="2">
        <f t="shared" ref="FM67:FM73" si="129">((FC67-FE67)/(FC67+FE67+0.5))*1.5</f>
        <v>0.43724216825860718</v>
      </c>
      <c r="FN67" s="2">
        <f t="shared" ref="FN67:FN73" si="130">((FC67-FF67)/(FC67+FF67+0.5))*1.5</f>
        <v>0.21087846379172515</v>
      </c>
      <c r="FO67" s="2">
        <v>0.44667600000000002</v>
      </c>
      <c r="FP67" s="2">
        <v>0.385048</v>
      </c>
      <c r="FQ67" s="2">
        <v>8.3391999999999994E-2</v>
      </c>
      <c r="FR67" s="2">
        <v>0.118856</v>
      </c>
      <c r="FS67" s="2">
        <v>0.25191200000000002</v>
      </c>
      <c r="FT67" s="2">
        <v>8.9616000000000001E-2</v>
      </c>
      <c r="FU67" s="2">
        <v>0.35757159999999999</v>
      </c>
      <c r="FV67" s="2">
        <v>0.57807160000000002</v>
      </c>
      <c r="FW67" s="2">
        <v>0.68418159999999995</v>
      </c>
      <c r="FX67" s="2">
        <f t="shared" ref="FX67:FX73" si="131">(FO67-FT67)/(FO67+FT67)</f>
        <v>0.66579400774205111</v>
      </c>
      <c r="FY67" s="2">
        <f t="shared" ref="FY67:FY73" si="132">FR67-FT67</f>
        <v>2.9240000000000002E-2</v>
      </c>
      <c r="FZ67" s="2">
        <f t="shared" ref="FZ67:FZ73" si="133">((FP67-FR67)/(FP67+FR67+0.5))*1.5</f>
        <v>0.39773524161672824</v>
      </c>
      <c r="GA67" s="2">
        <f t="shared" ref="GA67:GA73" si="134">((FP67-FS67)/(FP67+FS67+0.5))*1.5</f>
        <v>0.17564734027582321</v>
      </c>
      <c r="GB67" s="2">
        <v>0.46234999999999998</v>
      </c>
      <c r="GC67" s="2">
        <v>0.40956150000000002</v>
      </c>
      <c r="GD67" s="2">
        <v>8.7134600000000006E-2</v>
      </c>
      <c r="GE67" s="2">
        <v>0.1144346</v>
      </c>
      <c r="GF67" s="2">
        <v>0.25993850000000002</v>
      </c>
      <c r="GG67" s="2">
        <v>9.3884599999999999E-2</v>
      </c>
      <c r="GH67" s="2">
        <v>0.38757049999999998</v>
      </c>
      <c r="GI67" s="2">
        <v>0.60132140000000001</v>
      </c>
      <c r="GJ67" s="2">
        <v>0.68123940000000005</v>
      </c>
      <c r="GK67" s="2">
        <f t="shared" ref="GK67:GK73" si="135">(GB67-GG67)/(GB67+GG67)</f>
        <v>0.66242804744616746</v>
      </c>
      <c r="GL67" s="2">
        <f t="shared" ref="GL67:GL73" si="136">GE67-GG67</f>
        <v>2.0549999999999999E-2</v>
      </c>
      <c r="GM67" s="2">
        <f t="shared" ref="GM67:GM73" si="137">((GC67-GE67)/(GC67+GE67+0.5))*1.5</f>
        <v>0.43231644143957193</v>
      </c>
      <c r="GN67" s="2">
        <f t="shared" ref="GN67:GN73" si="138">((GC67-GF67)/(GC67+GF67+0.5))*1.5</f>
        <v>0.19190637024369389</v>
      </c>
      <c r="GO67" s="2">
        <v>0.51107999999999998</v>
      </c>
      <c r="GP67" s="2">
        <v>0.45517000000000002</v>
      </c>
      <c r="GQ67" s="2">
        <v>7.4965000000000004E-2</v>
      </c>
      <c r="GR67" s="2">
        <v>0.12192500000000001</v>
      </c>
      <c r="GS67" s="2">
        <v>0.25889499999999999</v>
      </c>
      <c r="GT67" s="2">
        <v>9.1649999999999995E-2</v>
      </c>
      <c r="GU67" s="2">
        <v>0.3585798</v>
      </c>
      <c r="GV67" s="2">
        <v>0.61341710000000005</v>
      </c>
      <c r="GW67" s="2">
        <v>0.74277099999999996</v>
      </c>
      <c r="GX67" s="2">
        <f t="shared" ref="GX67:GX73" si="139">(GO67-GT67)/(GO67+GT67)</f>
        <v>0.6958837290329003</v>
      </c>
      <c r="GY67" s="2">
        <f t="shared" ref="GY67:GY73" si="140">GR67-GT67</f>
        <v>3.027500000000001E-2</v>
      </c>
      <c r="GZ67" s="2">
        <f t="shared" ref="GZ67:GZ73" si="141">((GP67-GR67)/(GP67+GR67+0.5))*1.5</f>
        <v>0.4640885901429308</v>
      </c>
      <c r="HA67" s="2">
        <f t="shared" ref="HA67:HA73" si="142">((GP67-GS67)/(GP67+GS67+0.5))*1.5</f>
        <v>0.24250143114248418</v>
      </c>
      <c r="HB67" s="2">
        <v>0.52837619999999996</v>
      </c>
      <c r="HC67" s="2">
        <v>0.45481899999999997</v>
      </c>
      <c r="HD67" s="2">
        <v>7.9214300000000001E-2</v>
      </c>
      <c r="HE67" s="2">
        <v>0.1172286</v>
      </c>
      <c r="HF67" s="2">
        <v>0.27461429999999998</v>
      </c>
      <c r="HG67" s="2">
        <v>9.2547599999999994E-2</v>
      </c>
      <c r="HH67" s="2">
        <v>0.40070889999999998</v>
      </c>
      <c r="HI67" s="2">
        <v>0.63520120000000002</v>
      </c>
      <c r="HJ67" s="2">
        <v>0.73721840000000005</v>
      </c>
      <c r="HK67" s="2">
        <f t="shared" ref="HK67:HK73" si="143">(HB67-HG67)/(HB67+HG67)</f>
        <v>0.70190351859600164</v>
      </c>
      <c r="HL67" s="2">
        <f t="shared" ref="HL67:HL73" si="144">HE67-HG67</f>
        <v>2.4681000000000008E-2</v>
      </c>
      <c r="HM67" s="2">
        <f t="shared" ref="HM67:HM73" si="145">((HC67-HE67)/(HC67+HE67+0.5))*1.5</f>
        <v>0.47235365295346954</v>
      </c>
      <c r="HN67" s="2">
        <f t="shared" ref="HN67:HN73" si="146">((HC67-HF67)/(HC67+HF67+0.5))*1.5</f>
        <v>0.21986312718225542</v>
      </c>
      <c r="HO67" s="2">
        <v>0.53740330000000003</v>
      </c>
      <c r="HP67" s="2">
        <v>0.46324330000000002</v>
      </c>
      <c r="HQ67" s="2">
        <v>5.0223299999999998E-2</v>
      </c>
      <c r="HR67" s="2">
        <v>8.6776699999999998E-2</v>
      </c>
      <c r="HS67" s="2">
        <v>0.2467433</v>
      </c>
      <c r="HT67" s="2">
        <v>6.6076700000000002E-2</v>
      </c>
      <c r="HU67" s="2">
        <v>0.47906799999999999</v>
      </c>
      <c r="HV67" s="2">
        <v>0.72024900000000003</v>
      </c>
      <c r="HW67" s="2">
        <v>0.82718469999999999</v>
      </c>
      <c r="HX67" s="2">
        <f t="shared" ref="HX67:HX73" si="147">(HO67-HT67)/(HO67+HT67)</f>
        <v>0.78101444952608212</v>
      </c>
      <c r="HY67" s="2">
        <f t="shared" ref="HY67:HY73" si="148">HR67-HT67</f>
        <v>2.0699999999999996E-2</v>
      </c>
      <c r="HZ67" s="2">
        <f t="shared" ref="HZ67:HZ73" si="149">((HP67-HR67)/(HP67+HR67+0.5))*1.5</f>
        <v>0.53779918477743283</v>
      </c>
      <c r="IA67" s="2">
        <f t="shared" ref="IA67:IA73" si="150">((HP67-HS67)/(HP67+HS67+0.5))*1.5</f>
        <v>0.26839140202048517</v>
      </c>
      <c r="IB67" s="2">
        <v>0.48371999999999998</v>
      </c>
      <c r="IC67" s="2">
        <v>0.41709000000000002</v>
      </c>
      <c r="ID67" s="2">
        <v>4.4995E-2</v>
      </c>
      <c r="IE67" s="2">
        <v>8.1884999999999999E-2</v>
      </c>
      <c r="IF67" s="2">
        <v>0.21179000000000001</v>
      </c>
      <c r="IG67" s="2">
        <v>5.9635000000000001E-2</v>
      </c>
      <c r="IH67" s="2">
        <v>0.44054739999999998</v>
      </c>
      <c r="II67" s="2">
        <v>0.70766589999999996</v>
      </c>
      <c r="IJ67" s="2">
        <v>0.82729819999999998</v>
      </c>
      <c r="IK67" s="2">
        <f t="shared" ref="IK67:IK73" si="151">(IB67-IG67)/(IB67+IG67)</f>
        <v>0.78049341590672761</v>
      </c>
      <c r="IL67" s="2">
        <f t="shared" ref="IL67:IL73" si="152">IE67-IG67</f>
        <v>2.2249999999999999E-2</v>
      </c>
      <c r="IM67" s="2">
        <f t="shared" ref="IM67:IM73" si="153">((IC67-IE67)/(IC67+IE67+0.5))*1.5</f>
        <v>0.50332340649165397</v>
      </c>
      <c r="IN67" s="2">
        <f t="shared" ref="IN67:IN73" si="154">((IC67-IF67)/(IC67+IF67+0.5))*1.5</f>
        <v>0.27279250230316776</v>
      </c>
      <c r="IO67" s="2">
        <v>2.1793052999999998</v>
      </c>
      <c r="IP67" s="2">
        <v>1.9000999999999999</v>
      </c>
      <c r="IQ67" s="2">
        <v>0.13841580000000001</v>
      </c>
      <c r="IR67" s="2">
        <v>0.34376319999999999</v>
      </c>
      <c r="IS67" s="2">
        <v>0.98461580000000004</v>
      </c>
      <c r="IT67" s="2">
        <v>0.29111579999999998</v>
      </c>
      <c r="IU67" s="2">
        <v>0.46971350000000001</v>
      </c>
      <c r="IV67" s="2">
        <v>0.71671269999999998</v>
      </c>
    </row>
    <row r="68" spans="1:256" ht="15.75" customHeight="1" x14ac:dyDescent="0.2">
      <c r="A68" s="2">
        <v>67</v>
      </c>
      <c r="B68" s="2">
        <v>17</v>
      </c>
      <c r="C68" s="2" t="s">
        <v>256</v>
      </c>
      <c r="D68" s="2">
        <v>1</v>
      </c>
      <c r="E68" s="2">
        <v>3</v>
      </c>
      <c r="F68" s="2">
        <v>-9999</v>
      </c>
      <c r="G68" s="2">
        <v>-9999</v>
      </c>
      <c r="H68" s="2">
        <v>408151.5</v>
      </c>
      <c r="I68" s="2">
        <v>3660387.14</v>
      </c>
      <c r="J68" s="2">
        <v>0</v>
      </c>
      <c r="K68" s="2">
        <f t="shared" si="96"/>
        <v>0</v>
      </c>
      <c r="L68" s="2">
        <f t="shared" si="76"/>
        <v>0</v>
      </c>
      <c r="M68" s="2">
        <v>47.839999999999996</v>
      </c>
      <c r="N68" s="2">
        <v>16.72</v>
      </c>
      <c r="O68" s="2">
        <v>35.44</v>
      </c>
      <c r="P68" s="2">
        <v>57.84</v>
      </c>
      <c r="Q68" s="2">
        <v>12.719999999999999</v>
      </c>
      <c r="R68" s="2">
        <v>29.439999999999998</v>
      </c>
      <c r="S68" s="2">
        <v>77.84</v>
      </c>
      <c r="T68" s="2">
        <v>12.719999999999999</v>
      </c>
      <c r="U68" s="2">
        <v>9.44</v>
      </c>
      <c r="V68" s="2">
        <v>8.4</v>
      </c>
      <c r="W68" s="2">
        <v>0.63</v>
      </c>
      <c r="X68" s="2">
        <v>429</v>
      </c>
      <c r="Y68" s="2">
        <v>1.0900000000000001</v>
      </c>
      <c r="Z68" s="2">
        <v>5010</v>
      </c>
      <c r="AA68" s="2">
        <v>342</v>
      </c>
      <c r="AB68" s="2">
        <v>400</v>
      </c>
      <c r="AC68" s="2">
        <v>30.7</v>
      </c>
      <c r="AD68" s="2">
        <v>0</v>
      </c>
      <c r="AE68" s="2">
        <v>4</v>
      </c>
      <c r="AF68" s="2">
        <v>81</v>
      </c>
      <c r="AG68" s="2">
        <v>9</v>
      </c>
      <c r="AH68" s="2">
        <v>6</v>
      </c>
      <c r="AI68" s="2">
        <v>41</v>
      </c>
      <c r="AJ68" s="2">
        <v>6.0505550501918845E-2</v>
      </c>
      <c r="AK68" s="2">
        <v>0.75579342972298114</v>
      </c>
      <c r="AL68" s="2">
        <v>3.5545523000000001</v>
      </c>
      <c r="AM68" s="2">
        <v>1.6820557</v>
      </c>
      <c r="AN68" s="2">
        <v>0.30228362000000003</v>
      </c>
      <c r="AO68" s="2">
        <v>0.266669565</v>
      </c>
      <c r="AP68" s="2">
        <v>5.2607128000000003E-2</v>
      </c>
      <c r="AQ68" s="2">
        <v>2.3651328999999999E-2</v>
      </c>
      <c r="AR68" s="2">
        <v>9.7565485E-3</v>
      </c>
      <c r="AS68" s="2">
        <f t="shared" si="90"/>
        <v>11.68235048</v>
      </c>
      <c r="AT68" s="2">
        <f t="shared" si="91"/>
        <v>12.74902874</v>
      </c>
      <c r="AU68" s="2">
        <f t="shared" si="97"/>
        <v>12.959457252</v>
      </c>
      <c r="AV68" s="2">
        <f t="shared" si="98"/>
        <v>0.21042851200000001</v>
      </c>
      <c r="AW68" s="2">
        <f t="shared" si="99"/>
        <v>9.4605315999999995E-2</v>
      </c>
      <c r="AX68" s="2">
        <f t="shared" si="100"/>
        <v>3.9026194E-2</v>
      </c>
      <c r="AY68" s="2">
        <v>13</v>
      </c>
      <c r="AZ68" s="2">
        <v>92.3</v>
      </c>
      <c r="BA68" s="2">
        <v>81.599999999999994</v>
      </c>
      <c r="BB68" s="2">
        <f t="shared" si="84"/>
        <v>904.9019607843137</v>
      </c>
      <c r="BC68" s="2">
        <f t="shared" si="85"/>
        <v>800</v>
      </c>
      <c r="BD68" s="2">
        <f t="shared" si="86"/>
        <v>1704.9019607843138</v>
      </c>
      <c r="BE68" s="2">
        <v>3.0587134590423428</v>
      </c>
      <c r="BF68" s="2">
        <f t="shared" si="89"/>
        <v>33.999849967976985</v>
      </c>
      <c r="BG68" s="2">
        <v>0.97736861080222404</v>
      </c>
      <c r="BH68" s="2">
        <f t="shared" si="87"/>
        <v>7.8189488864177923</v>
      </c>
      <c r="BI68" s="2">
        <f t="shared" si="88"/>
        <v>41.818798854394778</v>
      </c>
      <c r="BJ68" s="2">
        <v>9</v>
      </c>
      <c r="BK68" s="2">
        <v>158</v>
      </c>
      <c r="BL68" s="2">
        <v>155.1</v>
      </c>
      <c r="BM68" s="2">
        <v>51</v>
      </c>
      <c r="BN68" s="2">
        <v>84.8</v>
      </c>
      <c r="BO68" s="2">
        <v>143</v>
      </c>
      <c r="BP68" s="2">
        <v>79.3</v>
      </c>
      <c r="BQ68" s="2">
        <f t="shared" si="101"/>
        <v>63.7</v>
      </c>
      <c r="BR68" s="2">
        <f t="shared" si="102"/>
        <v>624.50980392156862</v>
      </c>
      <c r="BS68" s="2">
        <f t="shared" si="103"/>
        <v>1549.0196078431372</v>
      </c>
      <c r="BT68" s="2">
        <f t="shared" si="104"/>
        <v>1520.5882352941176</v>
      </c>
      <c r="BU68" s="2">
        <f t="shared" si="105"/>
        <v>831.37254901960785</v>
      </c>
      <c r="BV68" s="2">
        <f t="shared" si="106"/>
        <v>1401.9607843137255</v>
      </c>
      <c r="BW68" s="2">
        <f t="shared" si="107"/>
        <v>5302.9411764705883</v>
      </c>
      <c r="BX68" s="2">
        <f t="shared" si="108"/>
        <v>777.45098039215691</v>
      </c>
      <c r="BY68" s="2">
        <v>2.8965139441786283</v>
      </c>
      <c r="BZ68" s="2">
        <f t="shared" si="109"/>
        <v>44.867568939237572</v>
      </c>
      <c r="CA68" s="2">
        <v>0.70174283758556322</v>
      </c>
      <c r="CB68" s="2">
        <f t="shared" si="110"/>
        <v>10.670619030345181</v>
      </c>
      <c r="CC68" s="2">
        <v>1.5771807601537688</v>
      </c>
      <c r="CD68" s="2">
        <f t="shared" si="111"/>
        <v>13.112247888337217</v>
      </c>
      <c r="CE68" s="2">
        <v>3.3118725269269271</v>
      </c>
      <c r="CF68" s="2">
        <f t="shared" si="112"/>
        <v>25.748185429931894</v>
      </c>
      <c r="CG68" s="2">
        <f t="shared" si="113"/>
        <v>94.398621287851867</v>
      </c>
      <c r="CH68" s="2">
        <f t="shared" si="114"/>
        <v>84.284483292724872</v>
      </c>
      <c r="CI68" s="2">
        <f t="shared" si="115"/>
        <v>5302.9411764705874</v>
      </c>
      <c r="CJ68" s="2">
        <v>4.99</v>
      </c>
      <c r="CK68" s="2">
        <f t="shared" si="116"/>
        <v>4990</v>
      </c>
      <c r="CL68" s="2">
        <f t="shared" si="117"/>
        <v>3599.8211387499587</v>
      </c>
      <c r="CM68" s="2">
        <v>1.7299999999999998</v>
      </c>
      <c r="CN68" s="2">
        <v>34.669338677354702</v>
      </c>
      <c r="CO68" s="2">
        <f t="shared" si="92"/>
        <v>1248.0341823722299</v>
      </c>
      <c r="CP68" s="2">
        <v>2.62</v>
      </c>
      <c r="CQ68" s="2">
        <v>52.505010020040075</v>
      </c>
      <c r="CR68" s="2">
        <f t="shared" si="93"/>
        <v>1890.0864496041866</v>
      </c>
      <c r="CS68" s="2">
        <v>-9999</v>
      </c>
      <c r="CT68" s="2">
        <f t="shared" si="118"/>
        <v>-188989.74409592259</v>
      </c>
      <c r="CU68" s="2">
        <v>76</v>
      </c>
      <c r="CV68" s="2">
        <v>91</v>
      </c>
      <c r="CW68" s="2">
        <v>73</v>
      </c>
      <c r="CX68" s="2">
        <v>82</v>
      </c>
      <c r="CY68" s="2">
        <v>69</v>
      </c>
      <c r="CZ68" s="2">
        <v>81</v>
      </c>
      <c r="DA68" s="2">
        <v>35.33</v>
      </c>
      <c r="DB68" s="2">
        <v>34.14</v>
      </c>
      <c r="DC68" s="2">
        <v>35.06</v>
      </c>
      <c r="DD68" s="2">
        <v>0.41360000000000002</v>
      </c>
      <c r="DE68" s="2">
        <v>0.6158882</v>
      </c>
      <c r="DF68" s="2">
        <v>0.54718239999999996</v>
      </c>
      <c r="DG68" s="2">
        <v>0.34214709999999998</v>
      </c>
      <c r="DH68" s="2">
        <v>0.39677649999999998</v>
      </c>
      <c r="DI68" s="2">
        <v>0.49074119999999999</v>
      </c>
      <c r="DJ68" s="2">
        <v>0.10513359999999999</v>
      </c>
      <c r="DK68" s="2">
        <v>0.2163805</v>
      </c>
      <c r="DL68" s="2">
        <v>0.28619119999999998</v>
      </c>
      <c r="DM68" s="2">
        <f t="shared" si="119"/>
        <v>0.28161982772296396</v>
      </c>
      <c r="DN68" s="2">
        <f t="shared" si="120"/>
        <v>0.21727719963320358</v>
      </c>
      <c r="DO68" s="2">
        <v>-9999</v>
      </c>
      <c r="DP68" s="2">
        <v>-9999</v>
      </c>
      <c r="DQ68" s="2">
        <v>-9999</v>
      </c>
      <c r="DR68" s="2">
        <v>-9999</v>
      </c>
      <c r="DS68" s="2">
        <v>-9999</v>
      </c>
      <c r="DT68" s="2">
        <v>-9999</v>
      </c>
      <c r="DU68" s="2">
        <v>-9999</v>
      </c>
      <c r="DV68" s="2">
        <v>-9999</v>
      </c>
      <c r="DW68" s="2">
        <v>-9999</v>
      </c>
      <c r="DX68" s="2">
        <f t="shared" si="34"/>
        <v>0</v>
      </c>
      <c r="DY68" s="2">
        <f t="shared" si="35"/>
        <v>0</v>
      </c>
      <c r="DZ68" s="2">
        <f t="shared" si="36"/>
        <v>0</v>
      </c>
      <c r="EA68" s="2">
        <f t="shared" si="37"/>
        <v>0</v>
      </c>
      <c r="EB68" s="2">
        <v>0.79139000000000004</v>
      </c>
      <c r="EC68" s="2">
        <v>0.69742499999999996</v>
      </c>
      <c r="ED68" s="2">
        <v>0.23738000000000001</v>
      </c>
      <c r="EE68" s="2">
        <v>0.29997000000000001</v>
      </c>
      <c r="EF68" s="2">
        <v>0.51359500000000002</v>
      </c>
      <c r="EG68" s="2">
        <v>0.20777000000000001</v>
      </c>
      <c r="EH68" s="2">
        <v>0.25928839999999997</v>
      </c>
      <c r="EI68" s="2">
        <v>0.44402609999999998</v>
      </c>
      <c r="EJ68" s="2">
        <v>0.5308737</v>
      </c>
      <c r="EK68" s="2">
        <f t="shared" si="94"/>
        <v>0.58411065294847675</v>
      </c>
      <c r="EL68" s="2">
        <f t="shared" si="95"/>
        <v>9.2200000000000004E-2</v>
      </c>
      <c r="EM68" s="2">
        <f t="shared" si="121"/>
        <v>0.39814644766410989</v>
      </c>
      <c r="EN68" s="2">
        <f t="shared" si="122"/>
        <v>0.16115825647859167</v>
      </c>
      <c r="EO68" s="2">
        <v>0.58717730000000001</v>
      </c>
      <c r="EP68" s="2">
        <v>0.51159089999999996</v>
      </c>
      <c r="EQ68" s="2">
        <v>0.13361819999999999</v>
      </c>
      <c r="ER68" s="2">
        <v>0.1764636</v>
      </c>
      <c r="ES68" s="2">
        <v>0.36998180000000003</v>
      </c>
      <c r="ET68" s="2">
        <v>0.1326136</v>
      </c>
      <c r="EU68" s="2">
        <v>0.35298230000000003</v>
      </c>
      <c r="EV68" s="2">
        <v>0.53464500000000004</v>
      </c>
      <c r="EW68" s="2">
        <v>0.62556290000000003</v>
      </c>
      <c r="EX68" s="2">
        <f t="shared" si="123"/>
        <v>0.63152187670058069</v>
      </c>
      <c r="EY68" s="2">
        <f t="shared" si="124"/>
        <v>4.385E-2</v>
      </c>
      <c r="EZ68" s="2">
        <f t="shared" si="125"/>
        <v>0.42312111944359448</v>
      </c>
      <c r="FA68" s="2">
        <f t="shared" si="126"/>
        <v>0.15374771808968135</v>
      </c>
      <c r="FB68" s="2">
        <v>0.60753999999999997</v>
      </c>
      <c r="FC68" s="2">
        <v>0.53650330000000002</v>
      </c>
      <c r="FD68" s="2">
        <v>9.8266699999999998E-2</v>
      </c>
      <c r="FE68" s="2">
        <v>0.14949670000000001</v>
      </c>
      <c r="FF68" s="2">
        <v>0.32113330000000001</v>
      </c>
      <c r="FG68" s="2">
        <v>0.1166167</v>
      </c>
      <c r="FH68" s="2">
        <v>0.36363469999999998</v>
      </c>
      <c r="FI68" s="2">
        <v>0.60396950000000005</v>
      </c>
      <c r="FJ68" s="2">
        <v>0.7204043</v>
      </c>
      <c r="FK68" s="2">
        <f t="shared" si="127"/>
        <v>0.67792412885222209</v>
      </c>
      <c r="FL68" s="2">
        <f t="shared" si="128"/>
        <v>3.2880000000000006E-2</v>
      </c>
      <c r="FM68" s="2">
        <f t="shared" si="129"/>
        <v>0.489468718381113</v>
      </c>
      <c r="FN68" s="2">
        <f t="shared" si="130"/>
        <v>0.23795395616175935</v>
      </c>
      <c r="FO68" s="2">
        <v>0.44276149999999997</v>
      </c>
      <c r="FP68" s="2">
        <v>0.3820577</v>
      </c>
      <c r="FQ68" s="2">
        <v>8.6011500000000005E-2</v>
      </c>
      <c r="FR68" s="2">
        <v>0.12216920000000001</v>
      </c>
      <c r="FS68" s="2">
        <v>0.25577689999999997</v>
      </c>
      <c r="FT68" s="2">
        <v>9.035E-2</v>
      </c>
      <c r="FU68" s="2">
        <v>0.35272870000000001</v>
      </c>
      <c r="FV68" s="2">
        <v>0.56521189999999999</v>
      </c>
      <c r="FW68" s="2">
        <v>0.67272370000000004</v>
      </c>
      <c r="FX68" s="2">
        <f t="shared" si="131"/>
        <v>0.66104651653547153</v>
      </c>
      <c r="FY68" s="2">
        <f t="shared" si="132"/>
        <v>3.1819200000000006E-2</v>
      </c>
      <c r="FZ68" s="2">
        <f t="shared" si="133"/>
        <v>0.38819190165091172</v>
      </c>
      <c r="GA68" s="2">
        <f t="shared" si="134"/>
        <v>0.16647516255877617</v>
      </c>
      <c r="GB68" s="2">
        <v>0.45778000000000002</v>
      </c>
      <c r="GC68" s="2">
        <v>0.40305200000000002</v>
      </c>
      <c r="GD68" s="2">
        <v>8.9912000000000006E-2</v>
      </c>
      <c r="GE68" s="2">
        <v>0.116352</v>
      </c>
      <c r="GF68" s="2">
        <v>0.26209199999999999</v>
      </c>
      <c r="GG68" s="2">
        <v>9.7411999999999999E-2</v>
      </c>
      <c r="GH68" s="2">
        <v>0.38422279999999998</v>
      </c>
      <c r="GI68" s="2">
        <v>0.59211619999999998</v>
      </c>
      <c r="GJ68" s="2">
        <v>0.66925239999999997</v>
      </c>
      <c r="GK68" s="2">
        <f t="shared" si="135"/>
        <v>0.64908716263923116</v>
      </c>
      <c r="GL68" s="2">
        <f t="shared" si="136"/>
        <v>1.8939999999999999E-2</v>
      </c>
      <c r="GM68" s="2">
        <f t="shared" si="137"/>
        <v>0.42186414807083356</v>
      </c>
      <c r="GN68" s="2">
        <f t="shared" si="138"/>
        <v>0.18147113146529531</v>
      </c>
      <c r="GO68" s="2">
        <v>0.50733499999999998</v>
      </c>
      <c r="GP68" s="2">
        <v>0.45259500000000003</v>
      </c>
      <c r="GQ68" s="2">
        <v>7.7929999999999999E-2</v>
      </c>
      <c r="GR68" s="2">
        <v>0.12553500000000001</v>
      </c>
      <c r="GS68" s="2">
        <v>0.26218000000000002</v>
      </c>
      <c r="GT68" s="2">
        <v>9.2770000000000005E-2</v>
      </c>
      <c r="GU68" s="2">
        <v>0.35200310000000001</v>
      </c>
      <c r="GV68" s="2">
        <v>0.60239940000000003</v>
      </c>
      <c r="GW68" s="2">
        <v>0.73281940000000001</v>
      </c>
      <c r="GX68" s="2">
        <f t="shared" si="139"/>
        <v>0.69082077303138612</v>
      </c>
      <c r="GY68" s="2">
        <f t="shared" si="140"/>
        <v>3.2765000000000002E-2</v>
      </c>
      <c r="GZ68" s="2">
        <f t="shared" si="141"/>
        <v>0.45503788967935221</v>
      </c>
      <c r="HA68" s="2">
        <f t="shared" si="142"/>
        <v>0.23512378835586839</v>
      </c>
      <c r="HB68" s="2">
        <v>0.50390429999999997</v>
      </c>
      <c r="HC68" s="2">
        <v>0.43816959999999999</v>
      </c>
      <c r="HD68" s="2">
        <v>8.03783E-2</v>
      </c>
      <c r="HE68" s="2">
        <v>0.11803039999999999</v>
      </c>
      <c r="HF68" s="2">
        <v>0.27377390000000001</v>
      </c>
      <c r="HG68" s="2">
        <v>9.3204300000000004E-2</v>
      </c>
      <c r="HH68" s="2">
        <v>0.39633940000000001</v>
      </c>
      <c r="HI68" s="2">
        <v>0.61906850000000002</v>
      </c>
      <c r="HJ68" s="2">
        <v>0.7234254</v>
      </c>
      <c r="HK68" s="2">
        <f t="shared" si="143"/>
        <v>0.68781457845356764</v>
      </c>
      <c r="HL68" s="2">
        <f t="shared" si="144"/>
        <v>2.482609999999999E-2</v>
      </c>
      <c r="HM68" s="2">
        <f t="shared" si="145"/>
        <v>0.45465707252414311</v>
      </c>
      <c r="HN68" s="2">
        <f t="shared" si="146"/>
        <v>0.20346950992352364</v>
      </c>
      <c r="HO68" s="2">
        <v>0.51536959999999998</v>
      </c>
      <c r="HP68" s="2">
        <v>0.44459130000000002</v>
      </c>
      <c r="HQ68" s="2">
        <v>5.2743499999999999E-2</v>
      </c>
      <c r="HR68" s="2">
        <v>9.2591300000000001E-2</v>
      </c>
      <c r="HS68" s="2">
        <v>0.25125219999999998</v>
      </c>
      <c r="HT68" s="2">
        <v>7.0034799999999994E-2</v>
      </c>
      <c r="HU68" s="2">
        <v>0.46036369999999999</v>
      </c>
      <c r="HV68" s="2">
        <v>0.69362480000000004</v>
      </c>
      <c r="HW68" s="2">
        <v>0.81296429999999997</v>
      </c>
      <c r="HX68" s="2">
        <f t="shared" si="147"/>
        <v>0.76073018925037128</v>
      </c>
      <c r="HY68" s="2">
        <f t="shared" si="148"/>
        <v>2.2556500000000007E-2</v>
      </c>
      <c r="HZ68" s="2">
        <f t="shared" si="149"/>
        <v>0.50907140169918019</v>
      </c>
      <c r="IA68" s="2">
        <f t="shared" si="150"/>
        <v>0.24251388246037214</v>
      </c>
      <c r="IB68" s="2">
        <v>0.43991049999999998</v>
      </c>
      <c r="IC68" s="2">
        <v>0.38100000000000001</v>
      </c>
      <c r="ID68" s="2">
        <v>4.9636800000000002E-2</v>
      </c>
      <c r="IE68" s="2">
        <v>8.82632E-2</v>
      </c>
      <c r="IF68" s="2">
        <v>0.21033160000000001</v>
      </c>
      <c r="IG68" s="2">
        <v>6.3426300000000005E-2</v>
      </c>
      <c r="IH68" s="2">
        <v>0.40832420000000003</v>
      </c>
      <c r="II68" s="2">
        <v>0.66383829999999999</v>
      </c>
      <c r="IJ68" s="2">
        <v>0.79565969999999997</v>
      </c>
      <c r="IK68" s="2">
        <f t="shared" si="151"/>
        <v>0.74797670267701466</v>
      </c>
      <c r="IL68" s="2">
        <f t="shared" si="152"/>
        <v>2.4836899999999995E-2</v>
      </c>
      <c r="IM68" s="2">
        <f t="shared" si="153"/>
        <v>0.45302988909513953</v>
      </c>
      <c r="IN68" s="2">
        <f t="shared" si="154"/>
        <v>0.23457819786396727</v>
      </c>
      <c r="IO68" s="2">
        <v>1.8898632</v>
      </c>
      <c r="IP68" s="2">
        <v>1.6726525999999999</v>
      </c>
      <c r="IQ68" s="2">
        <v>0.1610211</v>
      </c>
      <c r="IR68" s="2">
        <v>0.33101049999999999</v>
      </c>
      <c r="IS68" s="2">
        <v>1.0769579</v>
      </c>
      <c r="IT68" s="2">
        <v>0.32474209999999998</v>
      </c>
      <c r="IU68" s="2">
        <v>0.50796479999999999</v>
      </c>
      <c r="IV68" s="2">
        <v>0.68997839999999999</v>
      </c>
    </row>
    <row r="69" spans="1:256" ht="15.75" customHeight="1" x14ac:dyDescent="0.2">
      <c r="A69" s="2">
        <v>68</v>
      </c>
      <c r="B69" s="2">
        <v>17</v>
      </c>
      <c r="C69" s="2" t="s">
        <v>256</v>
      </c>
      <c r="D69" s="2">
        <v>1</v>
      </c>
      <c r="E69" s="2">
        <v>3</v>
      </c>
      <c r="F69" s="2">
        <v>-9999</v>
      </c>
      <c r="G69" s="2">
        <v>-9999</v>
      </c>
      <c r="H69" s="2">
        <v>408192.5</v>
      </c>
      <c r="I69" s="2">
        <v>3660387.14</v>
      </c>
      <c r="J69" s="2">
        <v>0</v>
      </c>
      <c r="K69" s="2">
        <f t="shared" si="96"/>
        <v>0</v>
      </c>
      <c r="L69" s="2">
        <f t="shared" si="76"/>
        <v>0</v>
      </c>
      <c r="M69" s="2">
        <v>43.839999999999996</v>
      </c>
      <c r="N69" s="2">
        <v>16.72</v>
      </c>
      <c r="O69" s="2">
        <v>39.44</v>
      </c>
      <c r="P69" s="2">
        <v>45.84</v>
      </c>
      <c r="Q69" s="2">
        <v>14.719999999999999</v>
      </c>
      <c r="R69" s="2">
        <v>39.44</v>
      </c>
      <c r="S69" s="2">
        <v>79.84</v>
      </c>
      <c r="T69" s="2">
        <v>8.7199999999999989</v>
      </c>
      <c r="U69" s="2">
        <v>11.44</v>
      </c>
      <c r="V69" s="2">
        <v>-9999</v>
      </c>
      <c r="W69" s="2">
        <v>-9999</v>
      </c>
      <c r="X69" s="2">
        <v>-9999</v>
      </c>
      <c r="Y69" s="2">
        <v>-9999</v>
      </c>
      <c r="Z69" s="2">
        <v>-9999</v>
      </c>
      <c r="AA69" s="2">
        <v>-9999</v>
      </c>
      <c r="AB69" s="2">
        <v>-9999</v>
      </c>
      <c r="AC69" s="2">
        <v>-9999</v>
      </c>
      <c r="AD69" s="2">
        <v>-9999</v>
      </c>
      <c r="AE69" s="2">
        <v>-9999</v>
      </c>
      <c r="AF69" s="2">
        <v>-9999</v>
      </c>
      <c r="AG69" s="2">
        <v>-9999</v>
      </c>
      <c r="AH69" s="2">
        <v>-9999</v>
      </c>
      <c r="AI69" s="2">
        <v>-9999</v>
      </c>
      <c r="AJ69" s="2">
        <v>5.804422425473154E-2</v>
      </c>
      <c r="AK69" s="2">
        <v>0.71756683575664049</v>
      </c>
      <c r="AL69" s="2">
        <v>1.8507947</v>
      </c>
      <c r="AM69" s="2">
        <v>1.7064369499999998</v>
      </c>
      <c r="AN69" s="2">
        <v>0.30997274000000002</v>
      </c>
      <c r="AO69" s="2">
        <v>0.14083119000000002</v>
      </c>
      <c r="AP69" s="2">
        <v>2.6387347000000002E-2</v>
      </c>
      <c r="AQ69" s="2">
        <v>7.3477426000000012E-2</v>
      </c>
      <c r="AR69" s="2">
        <v>0.78555684999999997</v>
      </c>
      <c r="AS69" s="2">
        <f t="shared" si="90"/>
        <v>8.3543542599999991</v>
      </c>
      <c r="AT69" s="2">
        <f t="shared" si="91"/>
        <v>8.9176790199999996</v>
      </c>
      <c r="AU69" s="2">
        <f t="shared" si="97"/>
        <v>9.0232284079999996</v>
      </c>
      <c r="AV69" s="2">
        <f t="shared" si="98"/>
        <v>0.10554938800000001</v>
      </c>
      <c r="AW69" s="2">
        <f t="shared" si="99"/>
        <v>0.29390970400000005</v>
      </c>
      <c r="AX69" s="2">
        <f t="shared" si="100"/>
        <v>3.1422273999999999</v>
      </c>
      <c r="AY69" s="2">
        <v>13</v>
      </c>
      <c r="AZ69" s="2">
        <v>129.9</v>
      </c>
      <c r="BA69" s="2">
        <v>110.8</v>
      </c>
      <c r="BB69" s="2">
        <f t="shared" si="84"/>
        <v>1273.5294117647059</v>
      </c>
      <c r="BC69" s="2">
        <f t="shared" si="85"/>
        <v>1086.2745098039215</v>
      </c>
      <c r="BD69" s="2">
        <f t="shared" si="86"/>
        <v>2359.8039215686276</v>
      </c>
      <c r="BE69" s="2">
        <v>3.1497059421094371</v>
      </c>
      <c r="BF69" s="2">
        <f t="shared" si="89"/>
        <v>40.185523192069432</v>
      </c>
      <c r="BG69" s="2">
        <v>0.99951430395862362</v>
      </c>
      <c r="BH69" s="2">
        <f t="shared" si="87"/>
        <v>10.857469105746619</v>
      </c>
      <c r="BI69" s="2">
        <f t="shared" si="88"/>
        <v>51.042992297816049</v>
      </c>
      <c r="BJ69" s="2">
        <v>8</v>
      </c>
      <c r="BK69" s="2">
        <v>153.1</v>
      </c>
      <c r="BL69" s="2">
        <v>163</v>
      </c>
      <c r="BM69" s="2">
        <v>50</v>
      </c>
      <c r="BN69" s="2">
        <v>84.2</v>
      </c>
      <c r="BO69" s="2">
        <v>147.69999999999999</v>
      </c>
      <c r="BP69" s="2">
        <v>82.2</v>
      </c>
      <c r="BQ69" s="2">
        <f t="shared" si="101"/>
        <v>65.499999999999986</v>
      </c>
      <c r="BR69" s="2">
        <f t="shared" si="102"/>
        <v>642.1568627450979</v>
      </c>
      <c r="BS69" s="2">
        <f t="shared" si="103"/>
        <v>1500.9803921568628</v>
      </c>
      <c r="BT69" s="2">
        <f t="shared" si="104"/>
        <v>1598.0392156862745</v>
      </c>
      <c r="BU69" s="2">
        <f t="shared" si="105"/>
        <v>825.49019607843138</v>
      </c>
      <c r="BV69" s="2">
        <f t="shared" si="106"/>
        <v>1448.0392156862745</v>
      </c>
      <c r="BW69" s="2">
        <f t="shared" si="107"/>
        <v>5372.5490196078426</v>
      </c>
      <c r="BX69" s="2">
        <f t="shared" si="108"/>
        <v>805.88235294117646</v>
      </c>
      <c r="BY69" s="2">
        <v>2.9613344958881576</v>
      </c>
      <c r="BZ69" s="2">
        <f t="shared" si="109"/>
        <v>44.44905012945852</v>
      </c>
      <c r="CA69" s="2">
        <v>0.77085329568354288</v>
      </c>
      <c r="CB69" s="2">
        <f t="shared" si="110"/>
        <v>12.318537960433087</v>
      </c>
      <c r="CC69" s="2">
        <v>1.480330815872489</v>
      </c>
      <c r="CD69" s="2">
        <f t="shared" si="111"/>
        <v>12.219985754555253</v>
      </c>
      <c r="CE69" s="2">
        <v>3.3435571280414838</v>
      </c>
      <c r="CF69" s="2">
        <f t="shared" si="112"/>
        <v>26.94513685539313</v>
      </c>
      <c r="CG69" s="2">
        <f t="shared" si="113"/>
        <v>95.932710699839987</v>
      </c>
      <c r="CH69" s="2">
        <f t="shared" si="114"/>
        <v>85.654205981999979</v>
      </c>
      <c r="CI69" s="2">
        <f t="shared" si="115"/>
        <v>5372.5490196078426</v>
      </c>
      <c r="CJ69" s="2">
        <v>5.1100000000000003</v>
      </c>
      <c r="CK69" s="2">
        <f t="shared" si="116"/>
        <v>5110</v>
      </c>
      <c r="CL69" s="2">
        <f t="shared" si="117"/>
        <v>3686.3899837699983</v>
      </c>
      <c r="CM69" s="2">
        <v>1.76</v>
      </c>
      <c r="CN69" s="2">
        <v>34.442270058708409</v>
      </c>
      <c r="CO69" s="2">
        <f t="shared" si="92"/>
        <v>1269.6763936272398</v>
      </c>
      <c r="CP69" s="2">
        <v>2.68</v>
      </c>
      <c r="CQ69" s="2">
        <v>52.446183953033263</v>
      </c>
      <c r="CR69" s="2">
        <f t="shared" si="93"/>
        <v>1933.3708721142063</v>
      </c>
      <c r="CS69" s="2">
        <v>-9999</v>
      </c>
      <c r="CT69" s="2">
        <f t="shared" si="118"/>
        <v>-193317.75350269952</v>
      </c>
      <c r="CU69" s="2">
        <v>74</v>
      </c>
      <c r="CV69" s="2">
        <v>91</v>
      </c>
      <c r="CW69" s="2">
        <v>77</v>
      </c>
      <c r="CX69" s="2">
        <v>89</v>
      </c>
      <c r="CY69" s="2">
        <v>72</v>
      </c>
      <c r="CZ69" s="2">
        <v>82</v>
      </c>
      <c r="DA69" s="2">
        <v>33.99</v>
      </c>
      <c r="DB69" s="2">
        <v>32.630000000000003</v>
      </c>
      <c r="DC69" s="2">
        <v>33.99</v>
      </c>
      <c r="DD69" s="2">
        <v>0.41549999999999998</v>
      </c>
      <c r="DE69" s="2">
        <v>0.64244290000000004</v>
      </c>
      <c r="DF69" s="2">
        <v>0.56652860000000005</v>
      </c>
      <c r="DG69" s="2">
        <v>0.36185709999999999</v>
      </c>
      <c r="DH69" s="2">
        <v>0.3989857</v>
      </c>
      <c r="DI69" s="2">
        <v>0.52885000000000004</v>
      </c>
      <c r="DJ69" s="2">
        <v>0.14048389999999999</v>
      </c>
      <c r="DK69" s="2">
        <v>0.23367879999999999</v>
      </c>
      <c r="DL69" s="2">
        <v>0.27853929999999999</v>
      </c>
      <c r="DM69" s="2">
        <f t="shared" si="119"/>
        <v>0.27978375324071003</v>
      </c>
      <c r="DN69" s="2">
        <f t="shared" si="120"/>
        <v>0.23691386029816758</v>
      </c>
      <c r="DO69" s="2">
        <v>-9999</v>
      </c>
      <c r="DP69" s="2">
        <v>-9999</v>
      </c>
      <c r="DQ69" s="2">
        <v>-9999</v>
      </c>
      <c r="DR69" s="2">
        <v>-9999</v>
      </c>
      <c r="DS69" s="2">
        <v>-9999</v>
      </c>
      <c r="DT69" s="2">
        <v>-9999</v>
      </c>
      <c r="DU69" s="2">
        <v>-9999</v>
      </c>
      <c r="DV69" s="2">
        <v>-9999</v>
      </c>
      <c r="DW69" s="2">
        <v>-9999</v>
      </c>
      <c r="DX69" s="2">
        <f t="shared" si="34"/>
        <v>0</v>
      </c>
      <c r="DY69" s="2">
        <f t="shared" si="35"/>
        <v>0</v>
      </c>
      <c r="DZ69" s="2">
        <f t="shared" si="36"/>
        <v>0</v>
      </c>
      <c r="EA69" s="2">
        <f t="shared" si="37"/>
        <v>0</v>
      </c>
      <c r="EB69" s="2">
        <v>0.81808099999999995</v>
      </c>
      <c r="EC69" s="2">
        <v>0.71899049999999998</v>
      </c>
      <c r="ED69" s="2">
        <v>0.2344619</v>
      </c>
      <c r="EE69" s="2">
        <v>0.27621899999999999</v>
      </c>
      <c r="EF69" s="2">
        <v>0.60363330000000004</v>
      </c>
      <c r="EG69" s="2">
        <v>0.22928570000000001</v>
      </c>
      <c r="EH69" s="2">
        <v>0.3703225</v>
      </c>
      <c r="EI69" s="2">
        <v>0.49318909999999999</v>
      </c>
      <c r="EJ69" s="2">
        <v>0.55138279999999995</v>
      </c>
      <c r="EK69" s="2">
        <f t="shared" si="94"/>
        <v>0.56216729059650261</v>
      </c>
      <c r="EL69" s="2">
        <f t="shared" si="95"/>
        <v>4.6933299999999983E-2</v>
      </c>
      <c r="EM69" s="2">
        <f t="shared" si="121"/>
        <v>0.44419009510038554</v>
      </c>
      <c r="EN69" s="2">
        <f t="shared" si="122"/>
        <v>9.4937748535929289E-2</v>
      </c>
      <c r="EO69" s="2">
        <v>0.62133039999999995</v>
      </c>
      <c r="EP69" s="2">
        <v>0.53765649999999998</v>
      </c>
      <c r="EQ69" s="2">
        <v>0.13225219999999999</v>
      </c>
      <c r="ER69" s="2">
        <v>0.1718565</v>
      </c>
      <c r="ES69" s="2">
        <v>0.39789570000000002</v>
      </c>
      <c r="ET69" s="2">
        <v>0.13836519999999999</v>
      </c>
      <c r="EU69" s="2">
        <v>0.39456980000000003</v>
      </c>
      <c r="EV69" s="2">
        <v>0.56520579999999998</v>
      </c>
      <c r="EW69" s="2">
        <v>0.64763150000000003</v>
      </c>
      <c r="EX69" s="2">
        <f t="shared" si="123"/>
        <v>0.63573515497522959</v>
      </c>
      <c r="EY69" s="2">
        <f t="shared" si="124"/>
        <v>3.3491300000000002E-2</v>
      </c>
      <c r="EZ69" s="2">
        <f t="shared" si="125"/>
        <v>0.45365366060554957</v>
      </c>
      <c r="FA69" s="2">
        <f t="shared" si="126"/>
        <v>0.14603523299257243</v>
      </c>
      <c r="FB69" s="2">
        <v>0.5257385</v>
      </c>
      <c r="FC69" s="2">
        <v>0.46632689999999999</v>
      </c>
      <c r="FD69" s="2">
        <v>0.10290000000000001</v>
      </c>
      <c r="FE69" s="2">
        <v>0.14472309999999999</v>
      </c>
      <c r="FF69" s="2">
        <v>0.29473460000000001</v>
      </c>
      <c r="FG69" s="2">
        <v>0.1138115</v>
      </c>
      <c r="FH69" s="2">
        <v>0.34015450000000003</v>
      </c>
      <c r="FI69" s="2">
        <v>0.56603479999999995</v>
      </c>
      <c r="FJ69" s="2">
        <v>0.67090300000000003</v>
      </c>
      <c r="FK69" s="2">
        <f t="shared" si="127"/>
        <v>0.64408881244625127</v>
      </c>
      <c r="FL69" s="2">
        <f t="shared" si="128"/>
        <v>3.0911599999999997E-2</v>
      </c>
      <c r="FM69" s="2">
        <f t="shared" si="129"/>
        <v>0.43418901039557167</v>
      </c>
      <c r="FN69" s="2">
        <f t="shared" si="130"/>
        <v>0.20410459759496263</v>
      </c>
      <c r="FO69" s="2">
        <v>0.49209999999999998</v>
      </c>
      <c r="FP69" s="2">
        <v>0.42501670000000003</v>
      </c>
      <c r="FQ69" s="2">
        <v>8.3283300000000005E-2</v>
      </c>
      <c r="FR69" s="2">
        <v>0.1221583</v>
      </c>
      <c r="FS69" s="2">
        <v>0.26736670000000001</v>
      </c>
      <c r="FT69" s="2">
        <v>9.1499999999999998E-2</v>
      </c>
      <c r="FU69" s="2">
        <v>0.37202410000000002</v>
      </c>
      <c r="FV69" s="2">
        <v>0.60126009999999996</v>
      </c>
      <c r="FW69" s="2">
        <v>0.70938999999999997</v>
      </c>
      <c r="FX69" s="2">
        <f t="shared" si="131"/>
        <v>0.68642906100068535</v>
      </c>
      <c r="FY69" s="2">
        <f t="shared" si="132"/>
        <v>3.0658299999999999E-2</v>
      </c>
      <c r="FZ69" s="2">
        <f t="shared" si="133"/>
        <v>0.4338220450259031</v>
      </c>
      <c r="GA69" s="2">
        <f t="shared" si="134"/>
        <v>0.19832127820632189</v>
      </c>
      <c r="GB69" s="2">
        <v>0.49846819999999997</v>
      </c>
      <c r="GC69" s="2">
        <v>0.43754090000000001</v>
      </c>
      <c r="GD69" s="2">
        <v>8.7822700000000004E-2</v>
      </c>
      <c r="GE69" s="2">
        <v>0.1162</v>
      </c>
      <c r="GF69" s="2">
        <v>0.27243640000000002</v>
      </c>
      <c r="GG69" s="2">
        <v>9.8240900000000006E-2</v>
      </c>
      <c r="GH69" s="2">
        <v>0.40129039999999999</v>
      </c>
      <c r="GI69" s="2">
        <v>0.62108649999999999</v>
      </c>
      <c r="GJ69" s="2">
        <v>0.69959000000000005</v>
      </c>
      <c r="GK69" s="2">
        <f t="shared" si="135"/>
        <v>0.67072431105877217</v>
      </c>
      <c r="GL69" s="2">
        <f t="shared" si="136"/>
        <v>1.7959099999999992E-2</v>
      </c>
      <c r="GM69" s="2">
        <f t="shared" si="137"/>
        <v>0.45742871895738324</v>
      </c>
      <c r="GN69" s="2">
        <f t="shared" si="138"/>
        <v>0.20467883984269786</v>
      </c>
      <c r="GO69" s="2">
        <v>0.52972220000000003</v>
      </c>
      <c r="GP69" s="2">
        <v>0.4709333</v>
      </c>
      <c r="GQ69" s="2">
        <v>7.8916700000000006E-2</v>
      </c>
      <c r="GR69" s="2">
        <v>0.1251167</v>
      </c>
      <c r="GS69" s="2">
        <v>0.27336110000000002</v>
      </c>
      <c r="GT69" s="2">
        <v>9.5600000000000004E-2</v>
      </c>
      <c r="GU69" s="2">
        <v>0.37138270000000001</v>
      </c>
      <c r="GV69" s="2">
        <v>0.6172976</v>
      </c>
      <c r="GW69" s="2">
        <v>0.74012290000000003</v>
      </c>
      <c r="GX69" s="2">
        <f t="shared" si="139"/>
        <v>0.69423762661872546</v>
      </c>
      <c r="GY69" s="2">
        <f t="shared" si="140"/>
        <v>2.9516699999999993E-2</v>
      </c>
      <c r="GZ69" s="2">
        <f t="shared" si="141"/>
        <v>0.47326755166278917</v>
      </c>
      <c r="HA69" s="2">
        <f t="shared" si="142"/>
        <v>0.23817377945283685</v>
      </c>
      <c r="HB69" s="2">
        <v>0.53747730000000005</v>
      </c>
      <c r="HC69" s="2">
        <v>0.46206360000000002</v>
      </c>
      <c r="HD69" s="2">
        <v>8.4831799999999999E-2</v>
      </c>
      <c r="HE69" s="2">
        <v>0.12470000000000001</v>
      </c>
      <c r="HF69" s="2">
        <v>0.28518640000000001</v>
      </c>
      <c r="HG69" s="2">
        <v>0.1002955</v>
      </c>
      <c r="HH69" s="2">
        <v>0.39124989999999998</v>
      </c>
      <c r="HI69" s="2">
        <v>0.62226049999999999</v>
      </c>
      <c r="HJ69" s="2">
        <v>0.72606300000000001</v>
      </c>
      <c r="HK69" s="2">
        <f t="shared" si="143"/>
        <v>0.68548203999919732</v>
      </c>
      <c r="HL69" s="2">
        <f t="shared" si="144"/>
        <v>2.440450000000001E-2</v>
      </c>
      <c r="HM69" s="2">
        <f t="shared" si="145"/>
        <v>0.4656444142958045</v>
      </c>
      <c r="HN69" s="2">
        <f t="shared" si="146"/>
        <v>0.21272062537582687</v>
      </c>
      <c r="HO69" s="2">
        <v>0.55812859999999997</v>
      </c>
      <c r="HP69" s="2">
        <v>0.47729519999999998</v>
      </c>
      <c r="HQ69" s="2">
        <v>5.6238099999999999E-2</v>
      </c>
      <c r="HR69" s="2">
        <v>9.5133300000000004E-2</v>
      </c>
      <c r="HS69" s="2">
        <v>0.26479999999999998</v>
      </c>
      <c r="HT69" s="2">
        <v>7.3499999999999996E-2</v>
      </c>
      <c r="HU69" s="2">
        <v>0.47022770000000003</v>
      </c>
      <c r="HV69" s="2">
        <v>0.70697549999999998</v>
      </c>
      <c r="HW69" s="2">
        <v>0.8158436</v>
      </c>
      <c r="HX69" s="2">
        <f t="shared" si="147"/>
        <v>0.76726829659074969</v>
      </c>
      <c r="HY69" s="2">
        <f t="shared" si="148"/>
        <v>2.1633300000000008E-2</v>
      </c>
      <c r="HZ69" s="2">
        <f t="shared" si="149"/>
        <v>0.53452780301903569</v>
      </c>
      <c r="IA69" s="2">
        <f t="shared" si="150"/>
        <v>0.25661704513470462</v>
      </c>
      <c r="IB69" s="2">
        <v>0.46738420000000003</v>
      </c>
      <c r="IC69" s="2">
        <v>0.41072110000000001</v>
      </c>
      <c r="ID69" s="2">
        <v>4.9031600000000002E-2</v>
      </c>
      <c r="IE69" s="2">
        <v>9.0205300000000002E-2</v>
      </c>
      <c r="IF69" s="2">
        <v>0.22321579999999999</v>
      </c>
      <c r="IG69" s="2">
        <v>6.6863199999999998E-2</v>
      </c>
      <c r="IH69" s="2">
        <v>0.42316389999999998</v>
      </c>
      <c r="II69" s="2">
        <v>0.67462940000000005</v>
      </c>
      <c r="IJ69" s="2">
        <v>0.80865089999999995</v>
      </c>
      <c r="IK69" s="2">
        <f t="shared" si="151"/>
        <v>0.74969199662927699</v>
      </c>
      <c r="IL69" s="2">
        <f t="shared" si="152"/>
        <v>2.3342100000000005E-2</v>
      </c>
      <c r="IM69" s="2">
        <f t="shared" si="153"/>
        <v>0.48032872347057692</v>
      </c>
      <c r="IN69" s="2">
        <f t="shared" si="154"/>
        <v>0.24803668528645639</v>
      </c>
      <c r="IO69" s="2">
        <v>2.151745</v>
      </c>
      <c r="IP69" s="2">
        <v>1.94343</v>
      </c>
      <c r="IQ69" s="2">
        <v>0.140545</v>
      </c>
      <c r="IR69" s="2">
        <v>0.38138</v>
      </c>
      <c r="IS69" s="2">
        <v>0.86268999999999996</v>
      </c>
      <c r="IT69" s="2">
        <v>0.254915</v>
      </c>
      <c r="IU69" s="2">
        <v>0.3790636</v>
      </c>
      <c r="IV69" s="2">
        <v>0.68392569999999997</v>
      </c>
    </row>
    <row r="70" spans="1:256" ht="15.75" customHeight="1" x14ac:dyDescent="0.2">
      <c r="A70" s="2">
        <v>69</v>
      </c>
      <c r="B70" s="2">
        <v>18</v>
      </c>
      <c r="C70" s="2" t="s">
        <v>257</v>
      </c>
      <c r="D70" s="2">
        <v>3</v>
      </c>
      <c r="E70" s="2">
        <v>3</v>
      </c>
      <c r="F70" s="2">
        <v>-9999</v>
      </c>
      <c r="G70" s="2">
        <v>-9999</v>
      </c>
      <c r="H70" s="2">
        <v>408192.5</v>
      </c>
      <c r="I70" s="2">
        <v>3660397.3</v>
      </c>
      <c r="J70" s="2">
        <f>132.3*1.12</f>
        <v>148.17600000000002</v>
      </c>
      <c r="K70" s="2">
        <f t="shared" si="96"/>
        <v>74.088000000000008</v>
      </c>
      <c r="L70" s="2">
        <f t="shared" si="76"/>
        <v>74.088000000000008</v>
      </c>
      <c r="M70" s="2">
        <v>43.839999999999996</v>
      </c>
      <c r="N70" s="2">
        <v>14.719999999999999</v>
      </c>
      <c r="O70" s="2">
        <v>41.44</v>
      </c>
      <c r="P70" s="2">
        <v>49.84</v>
      </c>
      <c r="Q70" s="2">
        <v>14.719999999999999</v>
      </c>
      <c r="R70" s="2">
        <v>35.44</v>
      </c>
      <c r="S70" s="2">
        <v>77.84</v>
      </c>
      <c r="T70" s="2">
        <v>8.7199999999999989</v>
      </c>
      <c r="U70" s="2">
        <v>13.44</v>
      </c>
      <c r="V70" s="2">
        <v>8.4</v>
      </c>
      <c r="W70" s="2">
        <v>0.86</v>
      </c>
      <c r="X70" s="2">
        <v>405</v>
      </c>
      <c r="Y70" s="2">
        <v>0.68</v>
      </c>
      <c r="Z70" s="2">
        <v>4949</v>
      </c>
      <c r="AA70" s="2">
        <v>347</v>
      </c>
      <c r="AB70" s="2">
        <v>488</v>
      </c>
      <c r="AC70" s="2">
        <v>30.8</v>
      </c>
      <c r="AD70" s="2">
        <v>0</v>
      </c>
      <c r="AE70" s="2">
        <v>3</v>
      </c>
      <c r="AF70" s="2">
        <v>80</v>
      </c>
      <c r="AG70" s="2">
        <v>9</v>
      </c>
      <c r="AH70" s="2">
        <v>7</v>
      </c>
      <c r="AI70" s="2">
        <v>44</v>
      </c>
      <c r="AJ70" s="2">
        <v>5.9034713934022653E-2</v>
      </c>
      <c r="AK70" s="2">
        <v>0.74976785770556376</v>
      </c>
      <c r="AL70" s="2">
        <v>2.5934911500000002</v>
      </c>
      <c r="AM70" s="2">
        <v>1.9025203000000002</v>
      </c>
      <c r="AN70" s="2">
        <v>0.65543284999999996</v>
      </c>
      <c r="AO70" s="2">
        <v>0.4978781000000001</v>
      </c>
      <c r="AP70" s="2">
        <v>9.4070380000000009E-2</v>
      </c>
      <c r="AQ70" s="2">
        <v>11.482100000000001</v>
      </c>
      <c r="AR70" s="2">
        <v>5.4421941999999994</v>
      </c>
      <c r="AS70" s="2">
        <f t="shared" si="90"/>
        <v>11.6137543</v>
      </c>
      <c r="AT70" s="2">
        <f t="shared" si="91"/>
        <v>13.605266700000001</v>
      </c>
      <c r="AU70" s="2">
        <f t="shared" si="97"/>
        <v>13.981548220000001</v>
      </c>
      <c r="AV70" s="2">
        <f t="shared" si="98"/>
        <v>0.37628152000000004</v>
      </c>
      <c r="AW70" s="2">
        <f t="shared" si="99"/>
        <v>45.928400000000003</v>
      </c>
      <c r="AX70" s="2">
        <f t="shared" si="100"/>
        <v>21.768776799999998</v>
      </c>
      <c r="AY70" s="2">
        <v>12</v>
      </c>
      <c r="AZ70" s="2">
        <v>135.9</v>
      </c>
      <c r="BA70" s="2">
        <v>106.7</v>
      </c>
      <c r="BB70" s="2">
        <f t="shared" si="84"/>
        <v>1332.3529411764705</v>
      </c>
      <c r="BC70" s="2">
        <f t="shared" si="85"/>
        <v>1046.0784313725489</v>
      </c>
      <c r="BD70" s="2">
        <f t="shared" si="86"/>
        <v>2378.4313725490192</v>
      </c>
      <c r="BE70" s="2">
        <v>3.4438965539868764</v>
      </c>
      <c r="BF70" s="2">
        <f t="shared" si="89"/>
        <v>40.752858733711207</v>
      </c>
      <c r="BG70" s="2">
        <v>1.2289453369304562</v>
      </c>
      <c r="BH70" s="2">
        <f t="shared" si="87"/>
        <v>12.855732102988203</v>
      </c>
      <c r="BI70" s="2">
        <f t="shared" si="88"/>
        <v>53.608590836699406</v>
      </c>
      <c r="BJ70" s="2">
        <v>14</v>
      </c>
      <c r="BK70" s="2">
        <v>212.1</v>
      </c>
      <c r="BL70" s="2">
        <v>199.7</v>
      </c>
      <c r="BM70" s="2">
        <v>60</v>
      </c>
      <c r="BN70" s="2">
        <v>103.3</v>
      </c>
      <c r="BO70" s="2">
        <v>200.1</v>
      </c>
      <c r="BP70" s="2">
        <v>111.8</v>
      </c>
      <c r="BQ70" s="2">
        <f t="shared" si="101"/>
        <v>88.3</v>
      </c>
      <c r="BR70" s="2">
        <f t="shared" si="102"/>
        <v>865.68627450980387</v>
      </c>
      <c r="BS70" s="2">
        <f t="shared" si="103"/>
        <v>2079.4117647058824</v>
      </c>
      <c r="BT70" s="2">
        <f t="shared" si="104"/>
        <v>1957.8431372549019</v>
      </c>
      <c r="BU70" s="2">
        <f t="shared" si="105"/>
        <v>1012.7450980392157</v>
      </c>
      <c r="BV70" s="2">
        <f t="shared" si="106"/>
        <v>1961.7647058823529</v>
      </c>
      <c r="BW70" s="2">
        <f t="shared" si="107"/>
        <v>7011.7647058823532</v>
      </c>
      <c r="BX70" s="2">
        <f t="shared" si="108"/>
        <v>1096.0784313725489</v>
      </c>
      <c r="BY70" s="2">
        <v>3.1419425419968303</v>
      </c>
      <c r="BZ70" s="2">
        <f t="shared" si="109"/>
        <v>65.333922858581147</v>
      </c>
      <c r="CA70" s="2">
        <v>0.91716603391521212</v>
      </c>
      <c r="CB70" s="2">
        <f t="shared" si="110"/>
        <v>17.956672252241948</v>
      </c>
      <c r="CC70" s="2">
        <v>1.8183974644113212</v>
      </c>
      <c r="CD70" s="2">
        <f t="shared" si="111"/>
        <v>18.415731183695048</v>
      </c>
      <c r="CE70" s="2">
        <v>3.5756888172558416</v>
      </c>
      <c r="CF70" s="2">
        <f t="shared" si="112"/>
        <v>39.192353898941484</v>
      </c>
      <c r="CG70" s="2">
        <f t="shared" si="113"/>
        <v>140.89868019345963</v>
      </c>
      <c r="CH70" s="2">
        <f t="shared" si="114"/>
        <v>125.80239302987465</v>
      </c>
      <c r="CI70" s="2">
        <f t="shared" si="115"/>
        <v>7011.7647058823532</v>
      </c>
      <c r="CJ70" s="2">
        <v>5.9</v>
      </c>
      <c r="CK70" s="2">
        <f t="shared" si="116"/>
        <v>5900</v>
      </c>
      <c r="CL70" s="2">
        <f t="shared" si="117"/>
        <v>4256.3015468185886</v>
      </c>
      <c r="CM70" s="2">
        <v>2.0999999999999996</v>
      </c>
      <c r="CN70" s="2">
        <v>35.593220338983045</v>
      </c>
      <c r="CO70" s="2">
        <f t="shared" si="92"/>
        <v>1514.9547878506837</v>
      </c>
      <c r="CP70" s="2">
        <v>3.1700000000000004</v>
      </c>
      <c r="CQ70" s="2">
        <v>53.728813559322042</v>
      </c>
      <c r="CR70" s="2">
        <f t="shared" si="93"/>
        <v>2286.8603226126997</v>
      </c>
      <c r="CS70" s="2">
        <v>-9999</v>
      </c>
      <c r="CT70" s="2">
        <f t="shared" si="118"/>
        <v>-228663.16365804386</v>
      </c>
      <c r="CU70" s="2">
        <v>70</v>
      </c>
      <c r="CV70" s="2">
        <v>89</v>
      </c>
      <c r="CW70" s="2">
        <v>79</v>
      </c>
      <c r="CX70" s="2">
        <v>93</v>
      </c>
      <c r="CY70" s="2">
        <v>78</v>
      </c>
      <c r="CZ70" s="2">
        <v>87</v>
      </c>
      <c r="DA70" s="2">
        <v>37.22</v>
      </c>
      <c r="DB70" s="2">
        <v>36.67</v>
      </c>
      <c r="DC70" s="2">
        <v>38.29</v>
      </c>
      <c r="DD70" s="2">
        <v>0.41539999999999999</v>
      </c>
      <c r="DE70" s="2">
        <v>0.61665289999999995</v>
      </c>
      <c r="DF70" s="2">
        <v>0.54710590000000003</v>
      </c>
      <c r="DG70" s="2">
        <v>0.39070589999999999</v>
      </c>
      <c r="DH70" s="2">
        <v>0.39988240000000003</v>
      </c>
      <c r="DI70" s="2">
        <v>0.57191179999999997</v>
      </c>
      <c r="DJ70" s="2">
        <v>0.17562810000000001</v>
      </c>
      <c r="DK70" s="2">
        <v>0.21313070000000001</v>
      </c>
      <c r="DL70" s="2">
        <v>0.2249418</v>
      </c>
      <c r="DM70" s="2">
        <f t="shared" si="119"/>
        <v>0.22484394558216658</v>
      </c>
      <c r="DN70" s="2">
        <f t="shared" si="120"/>
        <v>0.21440697753623006</v>
      </c>
      <c r="DO70" s="2">
        <v>0.55000000000000004</v>
      </c>
      <c r="DP70" s="2">
        <v>0.49</v>
      </c>
      <c r="DQ70" s="2">
        <v>0.24</v>
      </c>
      <c r="DR70" s="2">
        <v>0.34</v>
      </c>
      <c r="DS70" s="2">
        <v>0.35</v>
      </c>
      <c r="DT70" s="2">
        <v>0.17</v>
      </c>
      <c r="DU70" s="2">
        <v>-9999</v>
      </c>
      <c r="DV70" s="2">
        <v>0.23</v>
      </c>
      <c r="DW70" s="2">
        <v>0.4</v>
      </c>
      <c r="DX70" s="2">
        <f>(DO70-DT70)/(DO70+DT70)</f>
        <v>0.52777777777777768</v>
      </c>
      <c r="DY70" s="2">
        <f>DR70-DT70</f>
        <v>0.17</v>
      </c>
      <c r="DZ70" s="2">
        <f>((DP70-DR70)/(DP70+DR70+0.5))*1.5</f>
        <v>0.16917293233082703</v>
      </c>
      <c r="EA70" s="2">
        <f>((DP70-DS70)/(DP70+DS70+0.5))*1.5</f>
        <v>0.1567164179104478</v>
      </c>
      <c r="EB70" s="2">
        <v>0.56774999999999998</v>
      </c>
      <c r="EC70" s="2">
        <v>0.48896820000000002</v>
      </c>
      <c r="ED70" s="2">
        <v>0.29541820000000002</v>
      </c>
      <c r="EE70" s="2">
        <v>0.3246</v>
      </c>
      <c r="EF70" s="2">
        <v>0.4546</v>
      </c>
      <c r="EG70" s="2">
        <v>0.2180773</v>
      </c>
      <c r="EH70" s="2">
        <v>0.16674839999999999</v>
      </c>
      <c r="EI70" s="2">
        <v>0.27119349999999998</v>
      </c>
      <c r="EJ70" s="2">
        <v>0.31281330000000002</v>
      </c>
      <c r="EK70" s="2">
        <f t="shared" si="94"/>
        <v>0.44497397837921887</v>
      </c>
      <c r="EL70" s="2">
        <f t="shared" si="95"/>
        <v>0.1065227</v>
      </c>
      <c r="EM70" s="2">
        <f t="shared" si="121"/>
        <v>0.18769661141309607</v>
      </c>
      <c r="EN70" s="2">
        <f t="shared" si="122"/>
        <v>3.5711717672916338E-2</v>
      </c>
      <c r="EO70" s="2">
        <v>0.65949199999999997</v>
      </c>
      <c r="EP70" s="2">
        <v>0.57702799999999999</v>
      </c>
      <c r="EQ70" s="2">
        <v>0.1192</v>
      </c>
      <c r="ER70" s="2">
        <v>0.180448</v>
      </c>
      <c r="ES70" s="2">
        <v>0.346692</v>
      </c>
      <c r="ET70" s="2">
        <v>0.12209200000000001</v>
      </c>
      <c r="EU70" s="2">
        <v>0.3134266</v>
      </c>
      <c r="EV70" s="2">
        <v>0.56782250000000001</v>
      </c>
      <c r="EW70" s="2">
        <v>0.69237070000000001</v>
      </c>
      <c r="EX70" s="2">
        <f t="shared" si="123"/>
        <v>0.6875780466335033</v>
      </c>
      <c r="EY70" s="2">
        <f t="shared" si="124"/>
        <v>5.8355999999999991E-2</v>
      </c>
      <c r="EZ70" s="2">
        <f t="shared" si="125"/>
        <v>0.47306668278360775</v>
      </c>
      <c r="FA70" s="2">
        <f t="shared" si="126"/>
        <v>0.242676930857191</v>
      </c>
      <c r="FB70" s="2">
        <v>0.52942860000000003</v>
      </c>
      <c r="FC70" s="2">
        <v>0.47061789999999998</v>
      </c>
      <c r="FD70" s="2">
        <v>0.10295</v>
      </c>
      <c r="FE70" s="2">
        <v>0.1433857</v>
      </c>
      <c r="FF70" s="2">
        <v>0.29506070000000001</v>
      </c>
      <c r="FG70" s="2">
        <v>0.111675</v>
      </c>
      <c r="FH70" s="2">
        <v>0.34482499999999999</v>
      </c>
      <c r="FI70" s="2">
        <v>0.57181510000000002</v>
      </c>
      <c r="FJ70" s="2">
        <v>0.67241609999999996</v>
      </c>
      <c r="FK70" s="2">
        <f t="shared" si="127"/>
        <v>0.65161636902366493</v>
      </c>
      <c r="FL70" s="2">
        <f t="shared" si="128"/>
        <v>3.1710700000000008E-2</v>
      </c>
      <c r="FM70" s="2">
        <f t="shared" si="129"/>
        <v>0.4406164396596205</v>
      </c>
      <c r="FN70" s="2">
        <f t="shared" si="130"/>
        <v>0.20805898116630867</v>
      </c>
      <c r="FO70" s="2">
        <v>0.45473000000000002</v>
      </c>
      <c r="FP70" s="2">
        <v>0.39376499999999998</v>
      </c>
      <c r="FQ70" s="2">
        <v>8.8865E-2</v>
      </c>
      <c r="FR70" s="2">
        <v>0.120505</v>
      </c>
      <c r="FS70" s="2">
        <v>0.260015</v>
      </c>
      <c r="FT70" s="2">
        <v>9.2359999999999998E-2</v>
      </c>
      <c r="FU70" s="2">
        <v>0.36576229999999998</v>
      </c>
      <c r="FV70" s="2">
        <v>0.57967250000000003</v>
      </c>
      <c r="FW70" s="2">
        <v>0.67177690000000001</v>
      </c>
      <c r="FX70" s="2">
        <f t="shared" si="131"/>
        <v>0.66235902685115788</v>
      </c>
      <c r="FY70" s="2">
        <f t="shared" si="132"/>
        <v>2.8145000000000003E-2</v>
      </c>
      <c r="FZ70" s="2">
        <f t="shared" si="133"/>
        <v>0.40412316247153113</v>
      </c>
      <c r="GA70" s="2">
        <f t="shared" si="134"/>
        <v>0.17388496940491252</v>
      </c>
      <c r="GB70" s="2">
        <v>0.45745239999999998</v>
      </c>
      <c r="GC70" s="2">
        <v>0.40352860000000002</v>
      </c>
      <c r="GD70" s="2">
        <v>9.2838100000000007E-2</v>
      </c>
      <c r="GE70" s="2">
        <v>0.1160571</v>
      </c>
      <c r="GF70" s="2">
        <v>0.2623143</v>
      </c>
      <c r="GG70" s="2">
        <v>9.6066700000000005E-2</v>
      </c>
      <c r="GH70" s="2">
        <v>0.3857662</v>
      </c>
      <c r="GI70" s="2">
        <v>0.59381030000000001</v>
      </c>
      <c r="GJ70" s="2">
        <v>0.66103400000000001</v>
      </c>
      <c r="GK70" s="2">
        <f t="shared" si="135"/>
        <v>0.65288749746847041</v>
      </c>
      <c r="GL70" s="2">
        <f t="shared" si="136"/>
        <v>1.9990399999999992E-2</v>
      </c>
      <c r="GM70" s="2">
        <f t="shared" si="137"/>
        <v>0.42292398765498573</v>
      </c>
      <c r="GN70" s="2">
        <f t="shared" si="138"/>
        <v>0.18168953123958642</v>
      </c>
      <c r="GO70" s="2">
        <v>0.48727999999999999</v>
      </c>
      <c r="GP70" s="2">
        <v>0.4369133</v>
      </c>
      <c r="GQ70" s="2">
        <v>8.0153299999999997E-2</v>
      </c>
      <c r="GR70" s="2">
        <v>0.11942</v>
      </c>
      <c r="GS70" s="2">
        <v>0.25494670000000003</v>
      </c>
      <c r="GT70" s="2">
        <v>9.1319999999999998E-2</v>
      </c>
      <c r="GU70" s="2">
        <v>0.36135289999999998</v>
      </c>
      <c r="GV70" s="2">
        <v>0.60571909999999995</v>
      </c>
      <c r="GW70" s="2">
        <v>0.71681589999999995</v>
      </c>
      <c r="GX70" s="2">
        <f t="shared" si="139"/>
        <v>0.68434151399930865</v>
      </c>
      <c r="GY70" s="2">
        <f t="shared" si="140"/>
        <v>2.81E-2</v>
      </c>
      <c r="GZ70" s="2">
        <f t="shared" si="141"/>
        <v>0.45084250397104775</v>
      </c>
      <c r="HA70" s="2">
        <f t="shared" si="142"/>
        <v>0.22901171278505861</v>
      </c>
      <c r="HB70" s="2">
        <v>0.49487370000000003</v>
      </c>
      <c r="HC70" s="2">
        <v>0.43012630000000002</v>
      </c>
      <c r="HD70" s="2">
        <v>8.5489499999999996E-2</v>
      </c>
      <c r="HE70" s="2">
        <v>0.1177368</v>
      </c>
      <c r="HF70" s="2">
        <v>0.2700263</v>
      </c>
      <c r="HG70" s="2">
        <v>9.3178899999999995E-2</v>
      </c>
      <c r="HH70" s="2">
        <v>0.3917619</v>
      </c>
      <c r="HI70" s="2">
        <v>0.61480769999999996</v>
      </c>
      <c r="HJ70" s="2">
        <v>0.70439870000000004</v>
      </c>
      <c r="HK70" s="2">
        <f t="shared" si="143"/>
        <v>0.68309331512181048</v>
      </c>
      <c r="HL70" s="2">
        <f t="shared" si="144"/>
        <v>2.4557900000000008E-2</v>
      </c>
      <c r="HM70" s="2">
        <f t="shared" si="145"/>
        <v>0.44718079107852915</v>
      </c>
      <c r="HN70" s="2">
        <f t="shared" si="146"/>
        <v>0.20009955400671553</v>
      </c>
      <c r="HO70" s="2">
        <v>0.54414759999999995</v>
      </c>
      <c r="HP70" s="2">
        <v>0.47250950000000003</v>
      </c>
      <c r="HQ70" s="2">
        <v>5.6338100000000002E-2</v>
      </c>
      <c r="HR70" s="2">
        <v>9.2195200000000005E-2</v>
      </c>
      <c r="HS70" s="2">
        <v>0.2588762</v>
      </c>
      <c r="HT70" s="2">
        <v>7.1061899999999997E-2</v>
      </c>
      <c r="HU70" s="2">
        <v>0.4737866</v>
      </c>
      <c r="HV70" s="2">
        <v>0.70904560000000005</v>
      </c>
      <c r="HW70" s="2">
        <v>0.81127830000000001</v>
      </c>
      <c r="HX70" s="2">
        <f t="shared" si="147"/>
        <v>0.76898308624948086</v>
      </c>
      <c r="HY70" s="2">
        <f t="shared" si="148"/>
        <v>2.1133300000000008E-2</v>
      </c>
      <c r="HZ70" s="2">
        <f t="shared" si="149"/>
        <v>0.53580250937184748</v>
      </c>
      <c r="IA70" s="2">
        <f t="shared" si="150"/>
        <v>0.26023523742398502</v>
      </c>
      <c r="IB70" s="2">
        <v>0.49437370000000003</v>
      </c>
      <c r="IC70" s="2">
        <v>0.43193680000000001</v>
      </c>
      <c r="ID70" s="2">
        <v>4.82789E-2</v>
      </c>
      <c r="IE70" s="2">
        <v>8.5278900000000005E-2</v>
      </c>
      <c r="IF70" s="2">
        <v>0.22882630000000001</v>
      </c>
      <c r="IG70" s="2">
        <v>6.3105300000000003E-2</v>
      </c>
      <c r="IH70" s="2">
        <v>0.45607300000000001</v>
      </c>
      <c r="II70" s="2">
        <v>0.70500309999999999</v>
      </c>
      <c r="IJ70" s="2">
        <v>0.82172369999999995</v>
      </c>
      <c r="IK70" s="2">
        <f t="shared" si="151"/>
        <v>0.77360474564961179</v>
      </c>
      <c r="IL70" s="2">
        <f t="shared" si="152"/>
        <v>2.2173600000000002E-2</v>
      </c>
      <c r="IM70" s="2">
        <f t="shared" si="153"/>
        <v>0.51118641798391429</v>
      </c>
      <c r="IN70" s="2">
        <f t="shared" si="154"/>
        <v>0.26247022325227259</v>
      </c>
      <c r="IO70" s="2">
        <v>1.1557949999999999</v>
      </c>
      <c r="IP70" s="2">
        <v>1.059345</v>
      </c>
      <c r="IQ70" s="2">
        <v>0.24324000000000001</v>
      </c>
      <c r="IR70" s="2">
        <v>0.21978</v>
      </c>
      <c r="IS70" s="2">
        <v>0.68513500000000005</v>
      </c>
      <c r="IT70" s="2">
        <v>0.24312500000000001</v>
      </c>
      <c r="IU70" s="2">
        <v>0.49356610000000001</v>
      </c>
      <c r="IV70" s="2">
        <v>0.66188080000000005</v>
      </c>
    </row>
    <row r="71" spans="1:256" ht="15.75" customHeight="1" x14ac:dyDescent="0.2">
      <c r="A71" s="2">
        <v>70</v>
      </c>
      <c r="B71" s="2">
        <v>18</v>
      </c>
      <c r="C71" s="2" t="s">
        <v>257</v>
      </c>
      <c r="D71" s="2">
        <v>3</v>
      </c>
      <c r="E71" s="2">
        <v>3</v>
      </c>
      <c r="F71" s="2">
        <v>-9999</v>
      </c>
      <c r="G71" s="2">
        <v>-9999</v>
      </c>
      <c r="H71" s="2">
        <v>408151.5</v>
      </c>
      <c r="I71" s="2">
        <v>3660397.3</v>
      </c>
      <c r="J71" s="2">
        <f>132.3*1.12</f>
        <v>148.17600000000002</v>
      </c>
      <c r="K71" s="2">
        <f t="shared" si="96"/>
        <v>74.088000000000008</v>
      </c>
      <c r="L71" s="2">
        <f t="shared" si="76"/>
        <v>74.088000000000008</v>
      </c>
      <c r="M71" s="2">
        <v>41.839999999999996</v>
      </c>
      <c r="N71" s="2">
        <v>18.72</v>
      </c>
      <c r="O71" s="2">
        <v>39.44</v>
      </c>
      <c r="P71" s="2">
        <v>47.84</v>
      </c>
      <c r="Q71" s="2">
        <v>10.719999999999999</v>
      </c>
      <c r="R71" s="2">
        <v>41.44</v>
      </c>
      <c r="S71" s="2">
        <v>63.840000000000011</v>
      </c>
      <c r="T71" s="2">
        <v>8.7199999999999847</v>
      </c>
      <c r="U71" s="2">
        <v>27.440000000000005</v>
      </c>
      <c r="V71" s="2">
        <v>-9999</v>
      </c>
      <c r="W71" s="2">
        <v>-9999</v>
      </c>
      <c r="X71" s="2">
        <v>-9999</v>
      </c>
      <c r="Y71" s="2">
        <v>-9999</v>
      </c>
      <c r="Z71" s="2">
        <v>-9999</v>
      </c>
      <c r="AA71" s="2">
        <v>-9999</v>
      </c>
      <c r="AB71" s="2">
        <v>-9999</v>
      </c>
      <c r="AC71" s="2">
        <v>-9999</v>
      </c>
      <c r="AD71" s="2">
        <v>-9999</v>
      </c>
      <c r="AE71" s="2">
        <v>-9999</v>
      </c>
      <c r="AF71" s="2">
        <v>-9999</v>
      </c>
      <c r="AG71" s="2">
        <v>-9999</v>
      </c>
      <c r="AH71" s="2">
        <v>-9999</v>
      </c>
      <c r="AI71" s="2">
        <v>-9999</v>
      </c>
      <c r="AJ71" s="2">
        <v>6.3999365696214908E-2</v>
      </c>
      <c r="AK71" s="2">
        <v>0.76313040181918945</v>
      </c>
      <c r="AL71" s="2">
        <v>4.2707925000000007</v>
      </c>
      <c r="AM71" s="2">
        <v>2.8463382000000004</v>
      </c>
      <c r="AN71" s="2">
        <v>1.5232019999999999</v>
      </c>
      <c r="AO71" s="2">
        <v>2.34223355</v>
      </c>
      <c r="AP71" s="2">
        <v>2.5299121000000002</v>
      </c>
      <c r="AQ71" s="2">
        <v>3.7244191</v>
      </c>
      <c r="AR71" s="2">
        <v>3.8895943000000002</v>
      </c>
      <c r="AS71" s="2">
        <f t="shared" si="90"/>
        <v>20.327069399999999</v>
      </c>
      <c r="AT71" s="2">
        <f t="shared" si="91"/>
        <v>29.696003599999997</v>
      </c>
      <c r="AU71" s="2">
        <f t="shared" si="97"/>
        <v>39.815652</v>
      </c>
      <c r="AV71" s="2">
        <f t="shared" si="98"/>
        <v>10.119648400000001</v>
      </c>
      <c r="AW71" s="2">
        <f t="shared" si="99"/>
        <v>14.8976764</v>
      </c>
      <c r="AX71" s="2">
        <f t="shared" si="100"/>
        <v>15.558377200000001</v>
      </c>
      <c r="AY71" s="2">
        <v>16</v>
      </c>
      <c r="AZ71" s="2">
        <v>117.7</v>
      </c>
      <c r="BA71" s="2">
        <v>97.5</v>
      </c>
      <c r="BB71" s="2">
        <f t="shared" si="84"/>
        <v>1153.9215686274511</v>
      </c>
      <c r="BC71" s="2">
        <f t="shared" si="85"/>
        <v>955.88235294117646</v>
      </c>
      <c r="BD71" s="2">
        <f t="shared" si="86"/>
        <v>2109.8039215686276</v>
      </c>
      <c r="BE71" s="2">
        <v>3.5947616284066051</v>
      </c>
      <c r="BF71" s="2">
        <f t="shared" si="89"/>
        <v>36.345136214341252</v>
      </c>
      <c r="BG71" s="2">
        <v>1.4678927882678259</v>
      </c>
      <c r="BH71" s="2">
        <f t="shared" si="87"/>
        <v>14.031328123148334</v>
      </c>
      <c r="BI71" s="2">
        <f t="shared" si="88"/>
        <v>50.376464337489587</v>
      </c>
      <c r="BJ71" s="2">
        <v>14</v>
      </c>
      <c r="BK71" s="2">
        <v>238.8</v>
      </c>
      <c r="BL71" s="2">
        <v>232.2</v>
      </c>
      <c r="BM71" s="2">
        <v>63</v>
      </c>
      <c r="BN71" s="2">
        <v>108.8</v>
      </c>
      <c r="BO71" s="2">
        <v>202.6</v>
      </c>
      <c r="BP71" s="2">
        <v>118</v>
      </c>
      <c r="BQ71" s="2">
        <f t="shared" si="101"/>
        <v>84.6</v>
      </c>
      <c r="BR71" s="2">
        <f t="shared" si="102"/>
        <v>829.41176470588232</v>
      </c>
      <c r="BS71" s="2">
        <f t="shared" si="103"/>
        <v>2341.1764705882351</v>
      </c>
      <c r="BT71" s="2">
        <f t="shared" si="104"/>
        <v>2276.4705882352941</v>
      </c>
      <c r="BU71" s="2">
        <f t="shared" si="105"/>
        <v>1066.6666666666667</v>
      </c>
      <c r="BV71" s="2">
        <f t="shared" si="106"/>
        <v>1986.2745098039215</v>
      </c>
      <c r="BW71" s="2">
        <f t="shared" si="107"/>
        <v>7670.588235294118</v>
      </c>
      <c r="BX71" s="2">
        <f t="shared" si="108"/>
        <v>1156.8627450980391</v>
      </c>
      <c r="BY71" s="2">
        <v>2.9982799717546915</v>
      </c>
      <c r="BZ71" s="2">
        <f t="shared" si="109"/>
        <v>70.195025221080414</v>
      </c>
      <c r="CA71" s="2">
        <v>1.0010063344956415</v>
      </c>
      <c r="CB71" s="2">
        <f t="shared" si="110"/>
        <v>22.787614791165488</v>
      </c>
      <c r="CC71" s="2">
        <v>2.0505697413589612</v>
      </c>
      <c r="CD71" s="2">
        <f t="shared" si="111"/>
        <v>21.872743907828919</v>
      </c>
      <c r="CE71" s="2">
        <v>3.5825082266613926</v>
      </c>
      <c r="CF71" s="2">
        <f t="shared" si="112"/>
        <v>41.444703014318065</v>
      </c>
      <c r="CG71" s="2">
        <f t="shared" si="113"/>
        <v>156.30008693439288</v>
      </c>
      <c r="CH71" s="2">
        <f t="shared" si="114"/>
        <v>139.55364904856506</v>
      </c>
      <c r="CI71" s="2">
        <f t="shared" si="115"/>
        <v>7670.588235294118</v>
      </c>
      <c r="CJ71" s="2">
        <v>6.48</v>
      </c>
      <c r="CK71" s="2">
        <f t="shared" si="116"/>
        <v>6480</v>
      </c>
      <c r="CL71" s="2">
        <f t="shared" si="117"/>
        <v>4674.7176310821114</v>
      </c>
      <c r="CM71" s="2">
        <v>2.2599999999999998</v>
      </c>
      <c r="CN71" s="2">
        <v>34.876543209876537</v>
      </c>
      <c r="CO71" s="2">
        <f t="shared" si="92"/>
        <v>1630.3799145440694</v>
      </c>
      <c r="CP71" s="2">
        <v>3.43</v>
      </c>
      <c r="CQ71" s="2">
        <v>52.932098765432094</v>
      </c>
      <c r="CR71" s="2">
        <f t="shared" si="93"/>
        <v>2474.4261534894508</v>
      </c>
      <c r="CS71" s="2">
        <v>-9999</v>
      </c>
      <c r="CT71" s="2">
        <f t="shared" si="118"/>
        <v>-247417.8710874102</v>
      </c>
      <c r="CU71" s="2">
        <v>71</v>
      </c>
      <c r="CV71" s="2">
        <v>88</v>
      </c>
      <c r="CW71" s="2">
        <v>70</v>
      </c>
      <c r="CX71" s="2">
        <v>77</v>
      </c>
      <c r="CY71" s="2">
        <v>74</v>
      </c>
      <c r="CZ71" s="2">
        <v>90</v>
      </c>
      <c r="DA71" s="2">
        <v>38.58</v>
      </c>
      <c r="DB71" s="2">
        <v>37.67</v>
      </c>
      <c r="DC71" s="2">
        <v>39.15</v>
      </c>
      <c r="DD71" s="2">
        <v>0.41620000000000001</v>
      </c>
      <c r="DE71" s="2">
        <v>0.63249409999999995</v>
      </c>
      <c r="DF71" s="2">
        <v>0.56559999999999999</v>
      </c>
      <c r="DG71" s="2">
        <v>0.37704710000000002</v>
      </c>
      <c r="DH71" s="2">
        <v>0.41378239999999999</v>
      </c>
      <c r="DI71" s="2">
        <v>0.53065879999999999</v>
      </c>
      <c r="DJ71" s="2">
        <v>0.1230677</v>
      </c>
      <c r="DK71" s="2">
        <v>0.2091451</v>
      </c>
      <c r="DL71" s="2">
        <v>0.25331779999999998</v>
      </c>
      <c r="DM71" s="2">
        <f t="shared" si="119"/>
        <v>0.25383242272552742</v>
      </c>
      <c r="DN71" s="2">
        <f t="shared" si="120"/>
        <v>0.21216616174403477</v>
      </c>
      <c r="DO71" s="2">
        <v>0.59</v>
      </c>
      <c r="DP71" s="2">
        <v>0.53</v>
      </c>
      <c r="DQ71" s="2">
        <v>0.28000000000000003</v>
      </c>
      <c r="DR71" s="2">
        <v>0.37</v>
      </c>
      <c r="DS71" s="2">
        <v>0.4</v>
      </c>
      <c r="DT71" s="2">
        <v>0.2</v>
      </c>
      <c r="DU71" s="2">
        <v>0.05</v>
      </c>
      <c r="DV71" s="2">
        <v>0.24</v>
      </c>
      <c r="DW71" s="2">
        <v>0.36</v>
      </c>
      <c r="DX71" s="2">
        <f>(DO71-DT71)/(DO71+DT71)</f>
        <v>0.49367088607594928</v>
      </c>
      <c r="DY71" s="2">
        <f>DR71-DT71</f>
        <v>0.16999999999999998</v>
      </c>
      <c r="DZ71" s="2">
        <f>((DP71-DR71)/(DP71+DR71+0.5))*1.5</f>
        <v>0.17142857142857146</v>
      </c>
      <c r="EA71" s="2">
        <f>((DP71-DS71)/(DP71+DS71+0.5))*1.5</f>
        <v>0.13636363636363635</v>
      </c>
      <c r="EB71" s="2">
        <v>0.58193810000000001</v>
      </c>
      <c r="EC71" s="2">
        <v>0.50081430000000005</v>
      </c>
      <c r="ED71" s="2">
        <v>0.288381</v>
      </c>
      <c r="EE71" s="2">
        <v>0.33821899999999999</v>
      </c>
      <c r="EF71" s="2">
        <v>0.4246143</v>
      </c>
      <c r="EG71" s="2">
        <v>0.2090476</v>
      </c>
      <c r="EH71" s="2">
        <v>0.1129098</v>
      </c>
      <c r="EI71" s="2">
        <v>0.26454240000000001</v>
      </c>
      <c r="EJ71" s="2">
        <v>0.3366672</v>
      </c>
      <c r="EK71" s="2">
        <f t="shared" si="94"/>
        <v>0.47142508391744631</v>
      </c>
      <c r="EL71" s="2">
        <f t="shared" si="95"/>
        <v>0.12917139999999999</v>
      </c>
      <c r="EM71" s="2">
        <f t="shared" si="121"/>
        <v>0.18214106400490568</v>
      </c>
      <c r="EN71" s="2">
        <f t="shared" si="122"/>
        <v>8.0186408494960781E-2</v>
      </c>
      <c r="EO71" s="2">
        <v>0.62002690000000005</v>
      </c>
      <c r="EP71" s="2">
        <v>0.54626540000000001</v>
      </c>
      <c r="EQ71" s="2">
        <v>0.12996540000000001</v>
      </c>
      <c r="ER71" s="2">
        <v>0.18636920000000001</v>
      </c>
      <c r="ES71" s="2">
        <v>0.34394229999999998</v>
      </c>
      <c r="ET71" s="2">
        <v>0.12508079999999999</v>
      </c>
      <c r="EU71" s="2">
        <v>0.29567579999999999</v>
      </c>
      <c r="EV71" s="2">
        <v>0.53508599999999995</v>
      </c>
      <c r="EW71" s="2">
        <v>0.65107870000000001</v>
      </c>
      <c r="EX71" s="2">
        <f t="shared" si="123"/>
        <v>0.66426115311920686</v>
      </c>
      <c r="EY71" s="2">
        <f t="shared" si="124"/>
        <v>6.1288400000000021E-2</v>
      </c>
      <c r="EZ71" s="2">
        <f t="shared" si="125"/>
        <v>0.43795971652913201</v>
      </c>
      <c r="FA71" s="2">
        <f t="shared" si="126"/>
        <v>0.2183016609676382</v>
      </c>
      <c r="FB71" s="2">
        <v>0.52007999999999999</v>
      </c>
      <c r="FC71" s="2">
        <v>0.46225670000000002</v>
      </c>
      <c r="FD71" s="2">
        <v>0.1010133</v>
      </c>
      <c r="FE71" s="2">
        <v>0.1426067</v>
      </c>
      <c r="FF71" s="2">
        <v>0.29149999999999998</v>
      </c>
      <c r="FG71" s="2">
        <v>0.11230329999999999</v>
      </c>
      <c r="FH71" s="2">
        <v>0.34193580000000001</v>
      </c>
      <c r="FI71" s="2">
        <v>0.56731520000000002</v>
      </c>
      <c r="FJ71" s="2">
        <v>0.67266040000000005</v>
      </c>
      <c r="FK71" s="2">
        <f t="shared" si="127"/>
        <v>0.64482521913529345</v>
      </c>
      <c r="FL71" s="2">
        <f t="shared" si="128"/>
        <v>3.0303400000000008E-2</v>
      </c>
      <c r="FM71" s="2">
        <f t="shared" si="129"/>
        <v>0.43396767419393201</v>
      </c>
      <c r="FN71" s="2">
        <f t="shared" si="130"/>
        <v>0.20429406279543716</v>
      </c>
      <c r="FO71" s="2">
        <v>0.44134760000000001</v>
      </c>
      <c r="FP71" s="2">
        <v>0.38214290000000001</v>
      </c>
      <c r="FQ71" s="2">
        <v>8.7780999999999998E-2</v>
      </c>
      <c r="FR71" s="2">
        <v>0.1187238</v>
      </c>
      <c r="FS71" s="2">
        <v>0.24554290000000001</v>
      </c>
      <c r="FT71" s="2">
        <v>8.9223800000000006E-2</v>
      </c>
      <c r="FU71" s="2">
        <v>0.34719260000000002</v>
      </c>
      <c r="FV71" s="2">
        <v>0.57478030000000002</v>
      </c>
      <c r="FW71" s="2">
        <v>0.66682710000000001</v>
      </c>
      <c r="FX71" s="2">
        <f t="shared" si="131"/>
        <v>0.66366901796817535</v>
      </c>
      <c r="FY71" s="2">
        <f t="shared" si="132"/>
        <v>2.9499999999999998E-2</v>
      </c>
      <c r="FZ71" s="2">
        <f t="shared" si="133"/>
        <v>0.39478648855037346</v>
      </c>
      <c r="GA71" s="2">
        <f t="shared" si="134"/>
        <v>0.18169954787051498</v>
      </c>
      <c r="GB71" s="2">
        <v>0.43349130000000002</v>
      </c>
      <c r="GC71" s="2">
        <v>0.38400000000000001</v>
      </c>
      <c r="GD71" s="2">
        <v>9.1273900000000005E-2</v>
      </c>
      <c r="GE71" s="2">
        <v>0.1137522</v>
      </c>
      <c r="GF71" s="2">
        <v>0.2488957</v>
      </c>
      <c r="GG71" s="2">
        <v>9.3386999999999998E-2</v>
      </c>
      <c r="GH71" s="2">
        <v>0.37218570000000001</v>
      </c>
      <c r="GI71" s="2">
        <v>0.5832773</v>
      </c>
      <c r="GJ71" s="2">
        <v>0.65101690000000001</v>
      </c>
      <c r="GK71" s="2">
        <f t="shared" si="135"/>
        <v>0.64550827012613732</v>
      </c>
      <c r="GL71" s="2">
        <f t="shared" si="136"/>
        <v>2.03652E-2</v>
      </c>
      <c r="GM71" s="2">
        <f t="shared" si="137"/>
        <v>0.40628494730455122</v>
      </c>
      <c r="GN71" s="2">
        <f t="shared" si="138"/>
        <v>0.17888359007806282</v>
      </c>
      <c r="GO71" s="2">
        <v>0.45513330000000002</v>
      </c>
      <c r="GP71" s="2">
        <v>0.40607779999999999</v>
      </c>
      <c r="GQ71" s="2">
        <v>8.0049999999999996E-2</v>
      </c>
      <c r="GR71" s="2">
        <v>0.1177556</v>
      </c>
      <c r="GS71" s="2">
        <v>0.2392167</v>
      </c>
      <c r="GT71" s="2">
        <v>8.8783299999999996E-2</v>
      </c>
      <c r="GU71" s="2">
        <v>0.3402174</v>
      </c>
      <c r="GV71" s="2">
        <v>0.58841770000000004</v>
      </c>
      <c r="GW71" s="2">
        <v>0.70015470000000002</v>
      </c>
      <c r="GX71" s="2">
        <f t="shared" si="139"/>
        <v>0.67354075974147509</v>
      </c>
      <c r="GY71" s="2">
        <f t="shared" si="140"/>
        <v>2.8972300000000006E-2</v>
      </c>
      <c r="GZ71" s="2">
        <f t="shared" si="141"/>
        <v>0.42241569771019383</v>
      </c>
      <c r="HA71" s="2">
        <f t="shared" si="142"/>
        <v>0.21853911810455739</v>
      </c>
      <c r="HB71" s="2">
        <v>0.47078569999999997</v>
      </c>
      <c r="HC71" s="2">
        <v>0.40757139999999997</v>
      </c>
      <c r="HD71" s="2">
        <v>8.6071400000000006E-2</v>
      </c>
      <c r="HE71" s="2">
        <v>0.1169</v>
      </c>
      <c r="HF71" s="2">
        <v>0.25591429999999998</v>
      </c>
      <c r="HG71" s="2">
        <v>9.1195200000000004E-2</v>
      </c>
      <c r="HH71" s="2">
        <v>0.37253910000000001</v>
      </c>
      <c r="HI71" s="2">
        <v>0.60051030000000005</v>
      </c>
      <c r="HJ71" s="2">
        <v>0.68946540000000001</v>
      </c>
      <c r="HK71" s="2">
        <f t="shared" si="143"/>
        <v>0.67545089165841743</v>
      </c>
      <c r="HL71" s="2">
        <f t="shared" si="144"/>
        <v>2.57048E-2</v>
      </c>
      <c r="HM71" s="2">
        <f t="shared" si="145"/>
        <v>0.42559226153116619</v>
      </c>
      <c r="HN71" s="2">
        <f t="shared" si="146"/>
        <v>0.19552079582929127</v>
      </c>
      <c r="HO71" s="2">
        <v>0.52601900000000001</v>
      </c>
      <c r="HP71" s="2">
        <v>0.46082380000000001</v>
      </c>
      <c r="HQ71" s="2">
        <v>5.6642900000000003E-2</v>
      </c>
      <c r="HR71" s="2">
        <v>8.9261900000000005E-2</v>
      </c>
      <c r="HS71" s="2">
        <v>0.25582860000000002</v>
      </c>
      <c r="HT71" s="2">
        <v>7.11952E-2</v>
      </c>
      <c r="HU71" s="2">
        <v>0.48216130000000001</v>
      </c>
      <c r="HV71" s="2">
        <v>0.70915720000000004</v>
      </c>
      <c r="HW71" s="2">
        <v>0.80497890000000005</v>
      </c>
      <c r="HX71" s="2">
        <f t="shared" si="147"/>
        <v>0.7615756624675033</v>
      </c>
      <c r="HY71" s="2">
        <f t="shared" si="148"/>
        <v>1.8066700000000005E-2</v>
      </c>
      <c r="HZ71" s="2">
        <f t="shared" si="149"/>
        <v>0.53075939420944407</v>
      </c>
      <c r="IA71" s="2">
        <f t="shared" si="150"/>
        <v>0.25273677181748866</v>
      </c>
      <c r="IB71" s="2">
        <v>0.49633159999999998</v>
      </c>
      <c r="IC71" s="2">
        <v>0.42698950000000002</v>
      </c>
      <c r="ID71" s="2">
        <v>4.7368399999999998E-2</v>
      </c>
      <c r="IE71" s="2">
        <v>8.3299999999999999E-2</v>
      </c>
      <c r="IF71" s="2">
        <v>0.2268474</v>
      </c>
      <c r="IG71" s="2">
        <v>6.2921099999999994E-2</v>
      </c>
      <c r="IH71" s="2">
        <v>0.46164100000000002</v>
      </c>
      <c r="II71" s="2">
        <v>0.71197589999999999</v>
      </c>
      <c r="IJ71" s="2">
        <v>0.82539039999999997</v>
      </c>
      <c r="IK71" s="2">
        <f t="shared" si="151"/>
        <v>0.77498150657117981</v>
      </c>
      <c r="IL71" s="2">
        <f t="shared" si="152"/>
        <v>2.0378900000000005E-2</v>
      </c>
      <c r="IM71" s="2">
        <f t="shared" si="153"/>
        <v>0.51028368601277163</v>
      </c>
      <c r="IN71" s="2">
        <f t="shared" si="154"/>
        <v>0.26018681669826993</v>
      </c>
      <c r="IO71" s="2">
        <v>1.9539249999999999</v>
      </c>
      <c r="IP71" s="2">
        <v>1.8004</v>
      </c>
      <c r="IQ71" s="2">
        <v>0.190525</v>
      </c>
      <c r="IR71" s="2">
        <v>0.30902499999999999</v>
      </c>
      <c r="IS71" s="2">
        <v>0.69574499999999995</v>
      </c>
      <c r="IT71" s="2">
        <v>0.233595</v>
      </c>
      <c r="IU71" s="2">
        <v>0.36730020000000002</v>
      </c>
      <c r="IV71" s="2">
        <v>0.71173529999999996</v>
      </c>
    </row>
    <row r="72" spans="1:256" ht="15.75" customHeight="1" x14ac:dyDescent="0.2">
      <c r="A72" s="2">
        <v>71</v>
      </c>
      <c r="B72" s="2">
        <v>18</v>
      </c>
      <c r="C72" s="2" t="s">
        <v>257</v>
      </c>
      <c r="D72" s="2">
        <v>3</v>
      </c>
      <c r="E72" s="2">
        <v>3</v>
      </c>
      <c r="F72" s="2">
        <v>-9999</v>
      </c>
      <c r="G72" s="2">
        <v>-9999</v>
      </c>
      <c r="H72" s="2">
        <v>408110.5</v>
      </c>
      <c r="I72" s="2">
        <v>3660397.3</v>
      </c>
      <c r="J72" s="2">
        <f>132.3*1.12</f>
        <v>148.17600000000002</v>
      </c>
      <c r="K72" s="2">
        <f t="shared" si="96"/>
        <v>74.088000000000008</v>
      </c>
      <c r="L72" s="2">
        <f t="shared" si="76"/>
        <v>74.088000000000008</v>
      </c>
      <c r="M72" s="2">
        <v>47.839999999999996</v>
      </c>
      <c r="N72" s="2">
        <v>14.719999999999999</v>
      </c>
      <c r="O72" s="2">
        <v>37.44</v>
      </c>
      <c r="P72" s="2">
        <v>37.840000000000003</v>
      </c>
      <c r="Q72" s="2">
        <v>14.719999999999999</v>
      </c>
      <c r="R72" s="2">
        <v>47.44</v>
      </c>
      <c r="S72" s="2">
        <v>57.84</v>
      </c>
      <c r="T72" s="2">
        <v>14.719999999999999</v>
      </c>
      <c r="U72" s="2">
        <v>27.440000000000005</v>
      </c>
      <c r="V72" s="2">
        <v>8.4</v>
      </c>
      <c r="W72" s="2">
        <v>0.85</v>
      </c>
      <c r="X72" s="2">
        <v>443</v>
      </c>
      <c r="Y72" s="2">
        <v>0.67</v>
      </c>
      <c r="Z72" s="2">
        <v>4927</v>
      </c>
      <c r="AA72" s="2">
        <v>353</v>
      </c>
      <c r="AB72" s="2">
        <v>534</v>
      </c>
      <c r="AC72" s="2">
        <v>31</v>
      </c>
      <c r="AD72" s="2">
        <v>0</v>
      </c>
      <c r="AE72" s="2">
        <v>4</v>
      </c>
      <c r="AF72" s="2">
        <v>79</v>
      </c>
      <c r="AG72" s="2">
        <v>9</v>
      </c>
      <c r="AH72" s="2">
        <v>7</v>
      </c>
      <c r="AI72" s="2">
        <v>48</v>
      </c>
      <c r="AJ72" s="2">
        <v>6.8967342634037962E-2</v>
      </c>
      <c r="AK72" s="2">
        <v>0.81063871548992061</v>
      </c>
      <c r="AL72" s="2">
        <v>3.6203049000000003</v>
      </c>
      <c r="AM72" s="2">
        <v>2.3004472000000002</v>
      </c>
      <c r="AN72" s="2">
        <v>3.5839591999999998</v>
      </c>
      <c r="AO72" s="2">
        <v>15.286926000000003</v>
      </c>
      <c r="AP72" s="2">
        <v>10.62</v>
      </c>
      <c r="AQ72" s="2">
        <v>7.47</v>
      </c>
      <c r="AR72" s="2">
        <v>1.0675462</v>
      </c>
      <c r="AS72" s="2">
        <f t="shared" si="90"/>
        <v>26.177340999999998</v>
      </c>
      <c r="AT72" s="2">
        <f t="shared" si="91"/>
        <v>87.325045000000017</v>
      </c>
      <c r="AU72" s="2">
        <f t="shared" si="97"/>
        <v>129.80504500000001</v>
      </c>
      <c r="AV72" s="2">
        <f t="shared" si="98"/>
        <v>42.48</v>
      </c>
      <c r="AW72" s="2">
        <f t="shared" si="99"/>
        <v>29.88</v>
      </c>
      <c r="AX72" s="2">
        <f t="shared" si="100"/>
        <v>4.2701848</v>
      </c>
      <c r="AY72" s="2">
        <v>11</v>
      </c>
      <c r="AZ72" s="2">
        <v>120.5</v>
      </c>
      <c r="BA72" s="2">
        <v>90.7</v>
      </c>
      <c r="BB72" s="2">
        <f t="shared" si="84"/>
        <v>1181.3725490196077</v>
      </c>
      <c r="BC72" s="2">
        <f t="shared" si="85"/>
        <v>889.21568627450984</v>
      </c>
      <c r="BD72" s="2">
        <f t="shared" si="86"/>
        <v>2070.5882352941176</v>
      </c>
      <c r="BE72" s="2">
        <v>3.5901946000797458</v>
      </c>
      <c r="BF72" s="2">
        <f t="shared" si="89"/>
        <v>40.685248505433194</v>
      </c>
      <c r="BG72" s="2">
        <v>1.6151836926022978</v>
      </c>
      <c r="BH72" s="2">
        <f t="shared" si="87"/>
        <v>14.362466756767491</v>
      </c>
      <c r="BI72" s="2">
        <f t="shared" si="88"/>
        <v>55.047715262200683</v>
      </c>
      <c r="BJ72" s="2">
        <v>15</v>
      </c>
      <c r="BK72" s="2">
        <v>258.89999999999998</v>
      </c>
      <c r="BL72" s="2">
        <v>264.89999999999998</v>
      </c>
      <c r="BM72" s="2">
        <v>68</v>
      </c>
      <c r="BN72" s="2">
        <v>125.4</v>
      </c>
      <c r="BO72" s="2">
        <v>207</v>
      </c>
      <c r="BP72" s="2">
        <v>12.5</v>
      </c>
      <c r="BQ72" s="2">
        <f t="shared" si="101"/>
        <v>194.5</v>
      </c>
      <c r="BR72" s="2">
        <f t="shared" si="102"/>
        <v>1906.8627450980391</v>
      </c>
      <c r="BS72" s="2">
        <f t="shared" si="103"/>
        <v>2538.2352941176468</v>
      </c>
      <c r="BT72" s="2">
        <f t="shared" si="104"/>
        <v>2597.0588235294117</v>
      </c>
      <c r="BU72" s="2">
        <f t="shared" si="105"/>
        <v>1229.4117647058824</v>
      </c>
      <c r="BV72" s="2">
        <f t="shared" si="106"/>
        <v>2029.4117647058824</v>
      </c>
      <c r="BW72" s="2">
        <f t="shared" si="107"/>
        <v>8394.1176470588234</v>
      </c>
      <c r="BX72" s="2">
        <f t="shared" si="108"/>
        <v>122.54901960784314</v>
      </c>
      <c r="BY72" s="2">
        <v>3.3183061366194448</v>
      </c>
      <c r="BZ72" s="2">
        <f t="shared" si="109"/>
        <v>84.226417526546498</v>
      </c>
      <c r="CA72" s="2">
        <v>1.0341424556205652</v>
      </c>
      <c r="CB72" s="2">
        <f t="shared" si="110"/>
        <v>26.857287891557618</v>
      </c>
      <c r="CC72" s="2">
        <v>2.0490265060893096</v>
      </c>
      <c r="CD72" s="2">
        <f t="shared" si="111"/>
        <v>25.190972927803866</v>
      </c>
      <c r="CE72" s="2">
        <v>4.1181509653248316</v>
      </c>
      <c r="CF72" s="2">
        <f t="shared" si="112"/>
        <v>5.0467536339765093</v>
      </c>
      <c r="CG72" s="2">
        <f t="shared" si="113"/>
        <v>141.32143197988449</v>
      </c>
      <c r="CH72" s="2">
        <f t="shared" si="114"/>
        <v>126.17984998203971</v>
      </c>
      <c r="CI72" s="2">
        <f t="shared" si="115"/>
        <v>8394.1176470588234</v>
      </c>
      <c r="CJ72" s="2">
        <v>5.72</v>
      </c>
      <c r="CK72" s="2">
        <f t="shared" si="116"/>
        <v>5720</v>
      </c>
      <c r="CL72" s="2">
        <f t="shared" si="117"/>
        <v>4126.4482792885301</v>
      </c>
      <c r="CM72" s="2">
        <v>1.93</v>
      </c>
      <c r="CN72" s="2">
        <v>33.74125874125874</v>
      </c>
      <c r="CO72" s="2">
        <f t="shared" si="92"/>
        <v>1392.3155907389621</v>
      </c>
      <c r="CP72" s="2">
        <v>2.97</v>
      </c>
      <c r="CQ72" s="2">
        <v>51.923076923076927</v>
      </c>
      <c r="CR72" s="2">
        <f t="shared" si="93"/>
        <v>2142.5789142459676</v>
      </c>
      <c r="CS72" s="2">
        <v>-9999</v>
      </c>
      <c r="CT72" s="2">
        <f t="shared" si="118"/>
        <v>-214236.46563545428</v>
      </c>
      <c r="CU72" s="2">
        <v>69</v>
      </c>
      <c r="CV72" s="2">
        <v>84</v>
      </c>
      <c r="CW72" s="2">
        <v>66</v>
      </c>
      <c r="CX72" s="2">
        <v>76</v>
      </c>
      <c r="CY72" s="2">
        <v>73</v>
      </c>
      <c r="CZ72" s="2">
        <v>84</v>
      </c>
      <c r="DA72" s="2">
        <v>37.74</v>
      </c>
      <c r="DB72" s="2">
        <v>36.99</v>
      </c>
      <c r="DC72" s="2">
        <v>38.729999999999997</v>
      </c>
      <c r="DD72" s="2">
        <v>0.4173</v>
      </c>
      <c r="DE72" s="2">
        <v>0.6346773</v>
      </c>
      <c r="DF72" s="2">
        <v>0.5636409</v>
      </c>
      <c r="DG72" s="2">
        <v>0.36530000000000001</v>
      </c>
      <c r="DH72" s="2">
        <v>0.41339090000000001</v>
      </c>
      <c r="DI72" s="2">
        <v>0.52443640000000002</v>
      </c>
      <c r="DJ72" s="2">
        <v>0.1174154</v>
      </c>
      <c r="DK72" s="2">
        <v>0.21095439999999999</v>
      </c>
      <c r="DL72" s="2">
        <v>0.26872109999999999</v>
      </c>
      <c r="DM72" s="2">
        <f t="shared" si="119"/>
        <v>0.26938137663816641</v>
      </c>
      <c r="DN72" s="2">
        <f t="shared" si="120"/>
        <v>0.21441535973673512</v>
      </c>
      <c r="DO72" s="2">
        <v>0.56000000000000005</v>
      </c>
      <c r="DP72" s="2">
        <v>0.49</v>
      </c>
      <c r="DQ72" s="2">
        <v>0.26</v>
      </c>
      <c r="DR72" s="2">
        <v>0.35</v>
      </c>
      <c r="DS72" s="2">
        <v>0.36</v>
      </c>
      <c r="DT72" s="2">
        <v>0.18</v>
      </c>
      <c r="DU72" s="2">
        <v>0.01</v>
      </c>
      <c r="DV72" s="2">
        <v>0.23</v>
      </c>
      <c r="DW72" s="2">
        <v>0.37</v>
      </c>
      <c r="DX72" s="2">
        <f>(DO72-DT72)/(DO72+DT72)</f>
        <v>0.5135135135135136</v>
      </c>
      <c r="DY72" s="2">
        <f>DR72-DT72</f>
        <v>0.16999999999999998</v>
      </c>
      <c r="DZ72" s="2">
        <f>((DP72-DR72)/(DP72+DR72+0.5))*1.5</f>
        <v>0.1567164179104478</v>
      </c>
      <c r="EA72" s="2">
        <f>((DP72-DS72)/(DP72+DS72+0.5))*1.5</f>
        <v>0.14444444444444443</v>
      </c>
      <c r="EB72" s="2">
        <v>0.6163227</v>
      </c>
      <c r="EC72" s="2">
        <v>0.52310000000000001</v>
      </c>
      <c r="ED72" s="2">
        <v>0.27323639999999999</v>
      </c>
      <c r="EE72" s="2">
        <v>0.31338640000000001</v>
      </c>
      <c r="EF72" s="2">
        <v>0.4627</v>
      </c>
      <c r="EG72" s="2">
        <v>0.2087</v>
      </c>
      <c r="EH72" s="2">
        <v>0.1894796</v>
      </c>
      <c r="EI72" s="2">
        <v>0.32112810000000003</v>
      </c>
      <c r="EJ72" s="2">
        <v>0.38049260000000001</v>
      </c>
      <c r="EK72" s="2">
        <f t="shared" si="94"/>
        <v>0.49407452667665991</v>
      </c>
      <c r="EL72" s="2">
        <f t="shared" si="95"/>
        <v>0.10468640000000001</v>
      </c>
      <c r="EM72" s="2">
        <f t="shared" si="121"/>
        <v>0.23537119419995595</v>
      </c>
      <c r="EN72" s="2">
        <f t="shared" si="122"/>
        <v>6.0977251312424291E-2</v>
      </c>
      <c r="EO72" s="2">
        <v>0.6070565</v>
      </c>
      <c r="EP72" s="2">
        <v>0.52830429999999995</v>
      </c>
      <c r="EQ72" s="2">
        <v>0.1249087</v>
      </c>
      <c r="ER72" s="2">
        <v>0.1812783</v>
      </c>
      <c r="ES72" s="2">
        <v>0.31540869999999999</v>
      </c>
      <c r="ET72" s="2">
        <v>0.11652609999999999</v>
      </c>
      <c r="EU72" s="2">
        <v>0.26689439999999998</v>
      </c>
      <c r="EV72" s="2">
        <v>0.53757149999999998</v>
      </c>
      <c r="EW72" s="2">
        <v>0.65653799999999995</v>
      </c>
      <c r="EX72" s="2">
        <f t="shared" si="123"/>
        <v>0.67791901021389966</v>
      </c>
      <c r="EY72" s="2">
        <f t="shared" si="124"/>
        <v>6.475220000000001E-2</v>
      </c>
      <c r="EZ72" s="2">
        <f t="shared" si="125"/>
        <v>0.43034597223868787</v>
      </c>
      <c r="FA72" s="2">
        <f t="shared" si="126"/>
        <v>0.23765744619572776</v>
      </c>
      <c r="FB72" s="2">
        <v>0.4815429</v>
      </c>
      <c r="FC72" s="2">
        <v>0.43117499999999997</v>
      </c>
      <c r="FD72" s="2">
        <v>0.1081857</v>
      </c>
      <c r="FE72" s="2">
        <v>0.14550360000000001</v>
      </c>
      <c r="FF72" s="2">
        <v>0.27541070000000001</v>
      </c>
      <c r="FG72" s="2">
        <v>0.1102036</v>
      </c>
      <c r="FH72" s="2">
        <v>0.30753219999999998</v>
      </c>
      <c r="FI72" s="2">
        <v>0.53386789999999995</v>
      </c>
      <c r="FJ72" s="2">
        <v>0.63156250000000003</v>
      </c>
      <c r="FK72" s="2">
        <f t="shared" si="127"/>
        <v>0.62753104581100183</v>
      </c>
      <c r="FL72" s="2">
        <f t="shared" si="128"/>
        <v>3.5300000000000012E-2</v>
      </c>
      <c r="FM72" s="2">
        <f t="shared" si="129"/>
        <v>0.39798979937002554</v>
      </c>
      <c r="FN72" s="2">
        <f t="shared" si="130"/>
        <v>0.1936426480108292</v>
      </c>
      <c r="FO72" s="2">
        <v>0.43204350000000002</v>
      </c>
      <c r="FP72" s="2">
        <v>0.37325649999999999</v>
      </c>
      <c r="FQ72" s="2">
        <v>8.6486999999999994E-2</v>
      </c>
      <c r="FR72" s="2">
        <v>0.1172174</v>
      </c>
      <c r="FS72" s="2">
        <v>0.24177390000000001</v>
      </c>
      <c r="FT72" s="2">
        <v>8.7921700000000005E-2</v>
      </c>
      <c r="FU72" s="2">
        <v>0.34654119999999999</v>
      </c>
      <c r="FV72" s="2">
        <v>0.57244899999999999</v>
      </c>
      <c r="FW72" s="2">
        <v>0.66582520000000001</v>
      </c>
      <c r="FX72" s="2">
        <f t="shared" si="131"/>
        <v>0.66181698313656379</v>
      </c>
      <c r="FY72" s="2">
        <f t="shared" si="132"/>
        <v>2.9295699999999994E-2</v>
      </c>
      <c r="FZ72" s="2">
        <f t="shared" si="133"/>
        <v>0.38775241831208268</v>
      </c>
      <c r="GA72" s="2">
        <f t="shared" si="134"/>
        <v>0.17687759903227748</v>
      </c>
      <c r="GB72" s="2">
        <v>0.43910480000000002</v>
      </c>
      <c r="GC72" s="2">
        <v>0.38661899999999999</v>
      </c>
      <c r="GD72" s="2">
        <v>8.9257100000000006E-2</v>
      </c>
      <c r="GE72" s="2">
        <v>0.11212859999999999</v>
      </c>
      <c r="GF72" s="2">
        <v>0.24550949999999999</v>
      </c>
      <c r="GG72" s="2">
        <v>9.0871400000000005E-2</v>
      </c>
      <c r="GH72" s="2">
        <v>0.3721061</v>
      </c>
      <c r="GI72" s="2">
        <v>0.59217900000000001</v>
      </c>
      <c r="GJ72" s="2">
        <v>0.66116940000000002</v>
      </c>
      <c r="GK72" s="2">
        <f t="shared" si="135"/>
        <v>0.65707365726989253</v>
      </c>
      <c r="GL72" s="2">
        <f t="shared" si="136"/>
        <v>2.125719999999999E-2</v>
      </c>
      <c r="GM72" s="2">
        <f t="shared" si="137"/>
        <v>0.41225190428492647</v>
      </c>
      <c r="GN72" s="2">
        <f t="shared" si="138"/>
        <v>0.18696132991970438</v>
      </c>
      <c r="GO72" s="2">
        <v>0.46980559999999999</v>
      </c>
      <c r="GP72" s="2">
        <v>0.42493890000000001</v>
      </c>
      <c r="GQ72" s="2">
        <v>7.6333300000000007E-2</v>
      </c>
      <c r="GR72" s="2">
        <v>0.1130944</v>
      </c>
      <c r="GS72" s="2">
        <v>0.2423778</v>
      </c>
      <c r="GT72" s="2">
        <v>8.7844400000000003E-2</v>
      </c>
      <c r="GU72" s="2">
        <v>0.36342550000000001</v>
      </c>
      <c r="GV72" s="2">
        <v>0.61156889999999997</v>
      </c>
      <c r="GW72" s="2">
        <v>0.72013139999999998</v>
      </c>
      <c r="GX72" s="2">
        <f t="shared" si="139"/>
        <v>0.68494790639289882</v>
      </c>
      <c r="GY72" s="2">
        <f t="shared" si="140"/>
        <v>2.5249999999999995E-2</v>
      </c>
      <c r="GZ72" s="2">
        <f t="shared" si="141"/>
        <v>0.45062788448116264</v>
      </c>
      <c r="HA72" s="2">
        <f t="shared" si="142"/>
        <v>0.23459070704633972</v>
      </c>
      <c r="HB72" s="2">
        <v>0.48298180000000002</v>
      </c>
      <c r="HC72" s="2">
        <v>0.4173364</v>
      </c>
      <c r="HD72" s="2">
        <v>8.2377300000000001E-2</v>
      </c>
      <c r="HE72" s="2">
        <v>0.1135409</v>
      </c>
      <c r="HF72" s="2">
        <v>0.25927729999999999</v>
      </c>
      <c r="HG72" s="2">
        <v>9.0072700000000006E-2</v>
      </c>
      <c r="HH72" s="2">
        <v>0.39047680000000001</v>
      </c>
      <c r="HI72" s="2">
        <v>0.61771770000000004</v>
      </c>
      <c r="HJ72" s="2">
        <v>0.70717549999999996</v>
      </c>
      <c r="HK72" s="2">
        <f t="shared" si="143"/>
        <v>0.6856400220223382</v>
      </c>
      <c r="HL72" s="2">
        <f t="shared" si="144"/>
        <v>2.3468199999999995E-2</v>
      </c>
      <c r="HM72" s="2">
        <f t="shared" si="145"/>
        <v>0.44204412106077029</v>
      </c>
      <c r="HN72" s="2">
        <f t="shared" si="146"/>
        <v>0.20150084093020509</v>
      </c>
      <c r="HO72" s="2">
        <v>0.54441740000000005</v>
      </c>
      <c r="HP72" s="2">
        <v>0.47496959999999999</v>
      </c>
      <c r="HQ72" s="2">
        <v>5.3900000000000003E-2</v>
      </c>
      <c r="HR72" s="2">
        <v>8.91739E-2</v>
      </c>
      <c r="HS72" s="2">
        <v>0.25653480000000001</v>
      </c>
      <c r="HT72" s="2">
        <v>7.0326100000000002E-2</v>
      </c>
      <c r="HU72" s="2">
        <v>0.483732</v>
      </c>
      <c r="HV72" s="2">
        <v>0.71764329999999998</v>
      </c>
      <c r="HW72" s="2">
        <v>0.81928049999999997</v>
      </c>
      <c r="HX72" s="2">
        <f t="shared" si="147"/>
        <v>0.77120181018587419</v>
      </c>
      <c r="HY72" s="2">
        <f t="shared" si="148"/>
        <v>1.8847799999999998E-2</v>
      </c>
      <c r="HZ72" s="2">
        <f t="shared" si="149"/>
        <v>0.54381157240541322</v>
      </c>
      <c r="IA72" s="2">
        <f t="shared" si="150"/>
        <v>0.26605848911299057</v>
      </c>
      <c r="IB72" s="2">
        <v>0.47728100000000001</v>
      </c>
      <c r="IC72" s="2">
        <v>0.42057620000000001</v>
      </c>
      <c r="ID72" s="2">
        <v>4.6261900000000002E-2</v>
      </c>
      <c r="IE72" s="2">
        <v>8.09E-2</v>
      </c>
      <c r="IF72" s="2">
        <v>0.21818570000000001</v>
      </c>
      <c r="IG72" s="2">
        <v>6.0118999999999999E-2</v>
      </c>
      <c r="IH72" s="2">
        <v>0.45853650000000001</v>
      </c>
      <c r="II72" s="2">
        <v>0.70954439999999996</v>
      </c>
      <c r="IJ72" s="2">
        <v>0.82271910000000004</v>
      </c>
      <c r="IK72" s="2">
        <f t="shared" si="151"/>
        <v>0.77625976925939721</v>
      </c>
      <c r="IL72" s="2">
        <f t="shared" si="152"/>
        <v>2.0781000000000001E-2</v>
      </c>
      <c r="IM72" s="2">
        <f t="shared" si="153"/>
        <v>0.50876326367017011</v>
      </c>
      <c r="IN72" s="2">
        <f t="shared" si="154"/>
        <v>0.2665928233110012</v>
      </c>
      <c r="IO72" s="2">
        <v>1.6250237999999999</v>
      </c>
      <c r="IP72" s="2">
        <v>1.4728143</v>
      </c>
      <c r="IQ72" s="2">
        <v>0.22943810000000001</v>
      </c>
      <c r="IR72" s="2">
        <v>0.25855709999999998</v>
      </c>
      <c r="IS72" s="2">
        <v>0.74439049999999995</v>
      </c>
      <c r="IT72" s="2">
        <v>0.2434095</v>
      </c>
      <c r="IU72" s="2">
        <v>0.47347699999999998</v>
      </c>
      <c r="IV72" s="2">
        <v>0.70253220000000005</v>
      </c>
    </row>
    <row r="73" spans="1:256" ht="15.75" customHeight="1" x14ac:dyDescent="0.2">
      <c r="A73" s="2">
        <v>72</v>
      </c>
      <c r="B73" s="2">
        <v>18</v>
      </c>
      <c r="C73" s="2" t="s">
        <v>257</v>
      </c>
      <c r="D73" s="2">
        <v>3</v>
      </c>
      <c r="E73" s="2">
        <v>3</v>
      </c>
      <c r="F73" s="2">
        <v>-9999</v>
      </c>
      <c r="G73" s="2">
        <v>-9999</v>
      </c>
      <c r="H73" s="2">
        <v>408069.5</v>
      </c>
      <c r="I73" s="2">
        <v>3660397.3</v>
      </c>
      <c r="J73" s="2">
        <f>132.3*1.12</f>
        <v>148.17600000000002</v>
      </c>
      <c r="K73" s="2">
        <f t="shared" si="96"/>
        <v>74.088000000000008</v>
      </c>
      <c r="L73" s="2">
        <f t="shared" si="76"/>
        <v>74.088000000000008</v>
      </c>
      <c r="M73" s="2">
        <v>51.839999999999996</v>
      </c>
      <c r="N73" s="2">
        <v>14.719999999999999</v>
      </c>
      <c r="O73" s="2">
        <v>33.44</v>
      </c>
      <c r="P73" s="2">
        <v>45.84</v>
      </c>
      <c r="Q73" s="2">
        <v>12.719999999999999</v>
      </c>
      <c r="R73" s="2">
        <v>41.44</v>
      </c>
      <c r="S73" s="2">
        <v>29.840000000000007</v>
      </c>
      <c r="T73" s="2">
        <v>16.72</v>
      </c>
      <c r="U73" s="2">
        <v>53.44</v>
      </c>
      <c r="V73" s="2">
        <v>-9999</v>
      </c>
      <c r="W73" s="2">
        <v>-9999</v>
      </c>
      <c r="X73" s="2">
        <v>-9999</v>
      </c>
      <c r="Y73" s="2">
        <v>-9999</v>
      </c>
      <c r="Z73" s="2">
        <v>-9999</v>
      </c>
      <c r="AA73" s="2">
        <v>-9999</v>
      </c>
      <c r="AB73" s="2">
        <v>-9999</v>
      </c>
      <c r="AC73" s="2">
        <v>-9999</v>
      </c>
      <c r="AD73" s="2">
        <v>-9999</v>
      </c>
      <c r="AE73" s="2">
        <v>-9999</v>
      </c>
      <c r="AF73" s="2">
        <v>-9999</v>
      </c>
      <c r="AG73" s="2">
        <v>-9999</v>
      </c>
      <c r="AH73" s="2">
        <v>-9999</v>
      </c>
      <c r="AI73" s="2">
        <v>-9999</v>
      </c>
      <c r="AJ73" s="2">
        <v>7.6863512089498376E-2</v>
      </c>
      <c r="AK73" s="2">
        <v>0.90308282823726271</v>
      </c>
      <c r="AL73" s="2">
        <v>2.0739651000000006</v>
      </c>
      <c r="AM73" s="2">
        <v>2.3187113500000001</v>
      </c>
      <c r="AN73" s="2">
        <v>8.5786585000000013</v>
      </c>
      <c r="AO73" s="2">
        <v>56.644060000000003</v>
      </c>
      <c r="AP73" s="2">
        <v>11.35</v>
      </c>
      <c r="AQ73" s="2">
        <v>5.7894897999999992</v>
      </c>
      <c r="AR73" s="2">
        <v>1.8433155999999999</v>
      </c>
      <c r="AS73" s="2">
        <f t="shared" si="90"/>
        <v>43.099986900000005</v>
      </c>
      <c r="AT73" s="2">
        <f t="shared" si="91"/>
        <v>269.67622690000002</v>
      </c>
      <c r="AU73" s="2">
        <f t="shared" si="97"/>
        <v>315.07622689999999</v>
      </c>
      <c r="AV73" s="2">
        <f t="shared" si="98"/>
        <v>45.4</v>
      </c>
      <c r="AW73" s="2">
        <f t="shared" si="99"/>
        <v>23.157959199999997</v>
      </c>
      <c r="AX73" s="2">
        <f t="shared" si="100"/>
        <v>7.3732623999999998</v>
      </c>
      <c r="AY73" s="2">
        <v>15</v>
      </c>
      <c r="AZ73" s="2">
        <v>123.8</v>
      </c>
      <c r="BA73" s="2">
        <v>95.8</v>
      </c>
      <c r="BB73" s="2">
        <f t="shared" si="84"/>
        <v>1213.7254901960785</v>
      </c>
      <c r="BC73" s="2">
        <f t="shared" si="85"/>
        <v>939.21568627450984</v>
      </c>
      <c r="BD73" s="2">
        <f t="shared" si="86"/>
        <v>2152.9411764705883</v>
      </c>
      <c r="BE73" s="2">
        <v>3.693256118583367</v>
      </c>
      <c r="BF73" s="2">
        <f t="shared" si="89"/>
        <v>43.630538195758596</v>
      </c>
      <c r="BG73" s="2">
        <v>1.5651594489674345</v>
      </c>
      <c r="BH73" s="2">
        <f t="shared" si="87"/>
        <v>14.700223059909826</v>
      </c>
      <c r="BI73" s="2">
        <f t="shared" si="88"/>
        <v>58.330761255668421</v>
      </c>
      <c r="BJ73" s="2">
        <v>13</v>
      </c>
      <c r="BK73" s="2">
        <v>241.2</v>
      </c>
      <c r="BL73" s="2">
        <v>244.8</v>
      </c>
      <c r="BM73" s="2">
        <v>54</v>
      </c>
      <c r="BN73" s="2">
        <v>98.7</v>
      </c>
      <c r="BO73" s="2">
        <v>146.30000000000001</v>
      </c>
      <c r="BP73" s="2">
        <v>84.3</v>
      </c>
      <c r="BQ73" s="2">
        <f t="shared" si="101"/>
        <v>62.000000000000014</v>
      </c>
      <c r="BR73" s="2">
        <f t="shared" si="102"/>
        <v>607.8431372549021</v>
      </c>
      <c r="BS73" s="2">
        <f t="shared" si="103"/>
        <v>2364.705882352941</v>
      </c>
      <c r="BT73" s="2">
        <f t="shared" si="104"/>
        <v>2400</v>
      </c>
      <c r="BU73" s="2">
        <f t="shared" si="105"/>
        <v>967.64705882352939</v>
      </c>
      <c r="BV73" s="2">
        <f t="shared" si="106"/>
        <v>1434.313725490196</v>
      </c>
      <c r="BW73" s="2">
        <f t="shared" si="107"/>
        <v>7166.6666666666661</v>
      </c>
      <c r="BX73" s="2">
        <f t="shared" si="108"/>
        <v>826.47058823529414</v>
      </c>
      <c r="BY73" s="2">
        <v>3.3259429531062121</v>
      </c>
      <c r="BZ73" s="2">
        <f t="shared" si="109"/>
        <v>78.648768655805711</v>
      </c>
      <c r="CA73" s="2">
        <v>1.1471759378665003</v>
      </c>
      <c r="CB73" s="2">
        <f t="shared" si="110"/>
        <v>27.532222508796007</v>
      </c>
      <c r="CC73" s="2">
        <v>2.3078945133388564</v>
      </c>
      <c r="CD73" s="2">
        <f t="shared" si="111"/>
        <v>22.332273379073051</v>
      </c>
      <c r="CE73" s="2">
        <v>4.22</v>
      </c>
      <c r="CF73" s="2">
        <f t="shared" si="112"/>
        <v>34.87705882352941</v>
      </c>
      <c r="CG73" s="2">
        <f t="shared" si="113"/>
        <v>163.39032336720419</v>
      </c>
      <c r="CH73" s="2">
        <f t="shared" si="114"/>
        <v>145.88421729214659</v>
      </c>
      <c r="CI73" s="2">
        <f t="shared" si="115"/>
        <v>7166.6666666666661</v>
      </c>
      <c r="CJ73" s="2">
        <v>5.84</v>
      </c>
      <c r="CK73" s="2">
        <f t="shared" si="116"/>
        <v>5840</v>
      </c>
      <c r="CL73" s="2">
        <f t="shared" si="117"/>
        <v>4213.0171243085688</v>
      </c>
      <c r="CM73" s="2">
        <v>1.97</v>
      </c>
      <c r="CN73" s="2">
        <v>33.732876712328768</v>
      </c>
      <c r="CO73" s="2">
        <f t="shared" si="92"/>
        <v>1421.1718724123084</v>
      </c>
      <c r="CP73" s="2">
        <v>3.06</v>
      </c>
      <c r="CQ73" s="2">
        <v>52.397260273972606</v>
      </c>
      <c r="CR73" s="2">
        <f t="shared" si="93"/>
        <v>2207.5055480109968</v>
      </c>
      <c r="CS73" s="2">
        <v>-9999</v>
      </c>
      <c r="CT73" s="2">
        <f t="shared" si="118"/>
        <v>-220728.47974561955</v>
      </c>
      <c r="CU73" s="2">
        <v>65</v>
      </c>
      <c r="CV73" s="2">
        <v>81</v>
      </c>
      <c r="CW73" s="2">
        <v>65</v>
      </c>
      <c r="CX73" s="2">
        <v>78</v>
      </c>
      <c r="CY73" s="2">
        <v>73</v>
      </c>
      <c r="CZ73" s="2">
        <v>87</v>
      </c>
      <c r="DA73" s="2">
        <v>39.6</v>
      </c>
      <c r="DB73" s="2">
        <v>39.06</v>
      </c>
      <c r="DC73" s="2">
        <v>40.14</v>
      </c>
      <c r="DD73" s="2">
        <v>0.42070000000000002</v>
      </c>
      <c r="DE73" s="2">
        <v>0.66569</v>
      </c>
      <c r="DF73" s="2">
        <v>0.59277000000000002</v>
      </c>
      <c r="DG73" s="2">
        <v>0.39444000000000001</v>
      </c>
      <c r="DH73" s="2">
        <v>0.43486999999999998</v>
      </c>
      <c r="DI73" s="2">
        <v>0.55259000000000003</v>
      </c>
      <c r="DJ73" s="2">
        <v>0.1184704</v>
      </c>
      <c r="DK73" s="2">
        <v>0.20945069999999999</v>
      </c>
      <c r="DL73" s="2">
        <v>0.25552459999999999</v>
      </c>
      <c r="DM73" s="2">
        <f t="shared" si="119"/>
        <v>0.26079557472774706</v>
      </c>
      <c r="DN73" s="2">
        <f t="shared" si="120"/>
        <v>0.21631803868645977</v>
      </c>
      <c r="DO73" s="2">
        <v>0.55000000000000004</v>
      </c>
      <c r="DP73" s="2">
        <v>0.48</v>
      </c>
      <c r="DQ73" s="2">
        <v>0.25</v>
      </c>
      <c r="DR73" s="2">
        <v>0.34</v>
      </c>
      <c r="DS73" s="2">
        <v>0.34</v>
      </c>
      <c r="DT73" s="2">
        <v>0.17</v>
      </c>
      <c r="DU73" s="2">
        <v>-0.01</v>
      </c>
      <c r="DV73" s="2">
        <v>0.23</v>
      </c>
      <c r="DW73" s="2">
        <v>0.37</v>
      </c>
      <c r="DX73" s="2">
        <f>(DO73-DT73)/(DO73+DT73)</f>
        <v>0.52777777777777768</v>
      </c>
      <c r="DY73" s="2">
        <f>DR73-DT73</f>
        <v>0.17</v>
      </c>
      <c r="DZ73" s="2">
        <f>((DP73-DR73)/(DP73+DR73+0.5))*1.5</f>
        <v>0.15909090909090903</v>
      </c>
      <c r="EA73" s="2">
        <f>((DP73-DS73)/(DP73+DS73+0.5))*1.5</f>
        <v>0.15909090909090903</v>
      </c>
      <c r="EB73" s="2">
        <v>0.68979999999999997</v>
      </c>
      <c r="EC73" s="2">
        <v>0.60044759999999997</v>
      </c>
      <c r="ED73" s="2">
        <v>0.31865710000000003</v>
      </c>
      <c r="EE73" s="2">
        <v>0.29068569999999999</v>
      </c>
      <c r="EF73" s="2">
        <v>0.62331899999999996</v>
      </c>
      <c r="EG73" s="2">
        <v>0.28412379999999998</v>
      </c>
      <c r="EH73" s="2">
        <v>0.3602341</v>
      </c>
      <c r="EI73" s="2">
        <v>0.40457850000000001</v>
      </c>
      <c r="EJ73" s="2">
        <v>0.36614340000000001</v>
      </c>
      <c r="EK73" s="2">
        <f t="shared" si="94"/>
        <v>0.41653792627308217</v>
      </c>
      <c r="EL73" s="2">
        <f t="shared" si="95"/>
        <v>6.5619000000000094E-3</v>
      </c>
      <c r="EM73" s="2">
        <f t="shared" si="121"/>
        <v>0.33400311098871693</v>
      </c>
      <c r="EN73" s="2">
        <f t="shared" si="122"/>
        <v>-1.9902404420644875E-2</v>
      </c>
      <c r="EO73" s="2">
        <v>0.58824549999999998</v>
      </c>
      <c r="EP73" s="2">
        <v>0.51505449999999997</v>
      </c>
      <c r="EQ73" s="2">
        <v>0.13350000000000001</v>
      </c>
      <c r="ER73" s="2">
        <v>0.17839089999999999</v>
      </c>
      <c r="ES73" s="2">
        <v>0.3317273</v>
      </c>
      <c r="ET73" s="2">
        <v>0.12677269999999999</v>
      </c>
      <c r="EU73" s="2">
        <v>0.2968964</v>
      </c>
      <c r="EV73" s="2">
        <v>0.53203599999999995</v>
      </c>
      <c r="EW73" s="2">
        <v>0.62822299999999998</v>
      </c>
      <c r="EX73" s="2">
        <f t="shared" si="123"/>
        <v>0.64540007513095476</v>
      </c>
      <c r="EY73" s="2">
        <f t="shared" si="124"/>
        <v>5.1618200000000003E-2</v>
      </c>
      <c r="EZ73" s="2">
        <f t="shared" si="125"/>
        <v>0.42314076538398826</v>
      </c>
      <c r="FA73" s="2">
        <f t="shared" si="126"/>
        <v>0.20418363241914908</v>
      </c>
      <c r="FB73" s="2">
        <v>0.48</v>
      </c>
      <c r="FC73" s="2">
        <v>0.43</v>
      </c>
      <c r="FD73" s="2">
        <v>0.11</v>
      </c>
      <c r="FE73" s="2">
        <v>0.15</v>
      </c>
      <c r="FF73" s="2">
        <v>0.28000000000000003</v>
      </c>
      <c r="FG73" s="2">
        <v>0.11</v>
      </c>
      <c r="FH73" s="2">
        <v>0.31</v>
      </c>
      <c r="FI73" s="2">
        <v>0.53</v>
      </c>
      <c r="FJ73" s="2">
        <v>0.49</v>
      </c>
      <c r="FK73" s="2">
        <f t="shared" si="127"/>
        <v>0.6271186440677966</v>
      </c>
      <c r="FL73" s="2">
        <f t="shared" si="128"/>
        <v>3.9999999999999994E-2</v>
      </c>
      <c r="FM73" s="2">
        <f t="shared" si="129"/>
        <v>0.38888888888888884</v>
      </c>
      <c r="FN73" s="2">
        <f t="shared" si="130"/>
        <v>0.18595041322314046</v>
      </c>
      <c r="FO73" s="2">
        <v>0.40831600000000001</v>
      </c>
      <c r="FP73" s="2">
        <v>0.34875200000000001</v>
      </c>
      <c r="FQ73" s="2">
        <v>9.4796000000000005E-2</v>
      </c>
      <c r="FR73" s="2">
        <v>0.12184399999999999</v>
      </c>
      <c r="FS73" s="2">
        <v>0.23234399999999999</v>
      </c>
      <c r="FT73" s="2">
        <v>8.9644000000000001E-2</v>
      </c>
      <c r="FU73" s="2">
        <v>0.31125170000000002</v>
      </c>
      <c r="FV73" s="2">
        <v>0.53930670000000003</v>
      </c>
      <c r="FW73" s="2">
        <v>0.62261560000000005</v>
      </c>
      <c r="FX73" s="2">
        <f t="shared" si="131"/>
        <v>0.63995501646718611</v>
      </c>
      <c r="FY73" s="2">
        <f t="shared" si="132"/>
        <v>3.2199999999999993E-2</v>
      </c>
      <c r="FZ73" s="2">
        <f t="shared" si="133"/>
        <v>0.35067319461444307</v>
      </c>
      <c r="GA73" s="2">
        <f t="shared" si="134"/>
        <v>0.1615138711085787</v>
      </c>
      <c r="GB73" s="2">
        <v>0.3996864</v>
      </c>
      <c r="GC73" s="2">
        <v>0.3526591</v>
      </c>
      <c r="GD73" s="2">
        <v>9.7213599999999997E-2</v>
      </c>
      <c r="GE73" s="2">
        <v>0.1178318</v>
      </c>
      <c r="GF73" s="2">
        <v>0.2355727</v>
      </c>
      <c r="GG73" s="2">
        <v>9.3645500000000007E-2</v>
      </c>
      <c r="GH73" s="2">
        <v>0.33279880000000001</v>
      </c>
      <c r="GI73" s="2">
        <v>0.54359299999999999</v>
      </c>
      <c r="GJ73" s="2">
        <v>0.60778279999999996</v>
      </c>
      <c r="GK73" s="2">
        <f t="shared" si="135"/>
        <v>0.62035497805838224</v>
      </c>
      <c r="GL73" s="2">
        <f t="shared" si="136"/>
        <v>2.4186299999999994E-2</v>
      </c>
      <c r="GM73" s="2">
        <f t="shared" si="137"/>
        <v>0.36295131669962083</v>
      </c>
      <c r="GN73" s="2">
        <f t="shared" si="138"/>
        <v>0.16138988035453478</v>
      </c>
      <c r="GO73" s="2">
        <v>0.42377779999999998</v>
      </c>
      <c r="GP73" s="2">
        <v>0.38253890000000002</v>
      </c>
      <c r="GQ73" s="2">
        <v>8.5972199999999999E-2</v>
      </c>
      <c r="GR73" s="2">
        <v>0.1185056</v>
      </c>
      <c r="GS73" s="2">
        <v>0.22353890000000001</v>
      </c>
      <c r="GT73" s="2">
        <v>9.03389E-2</v>
      </c>
      <c r="GU73" s="2">
        <v>0.30613629999999997</v>
      </c>
      <c r="GV73" s="2">
        <v>0.56199160000000004</v>
      </c>
      <c r="GW73" s="2">
        <v>0.66185870000000002</v>
      </c>
      <c r="GX73" s="2">
        <f t="shared" si="139"/>
        <v>0.64856656086059838</v>
      </c>
      <c r="GY73" s="2">
        <f t="shared" si="140"/>
        <v>2.8166700000000003E-2</v>
      </c>
      <c r="GZ73" s="2">
        <f t="shared" si="141"/>
        <v>0.3956367074590591</v>
      </c>
      <c r="HA73" s="2">
        <f t="shared" si="142"/>
        <v>0.21562678502362131</v>
      </c>
      <c r="HB73" s="2">
        <v>0.41007270000000001</v>
      </c>
      <c r="HC73" s="2">
        <v>0.35277269999999999</v>
      </c>
      <c r="HD73" s="2">
        <v>9.3813599999999997E-2</v>
      </c>
      <c r="HE73" s="2">
        <v>0.1202636</v>
      </c>
      <c r="HF73" s="2">
        <v>0.22832730000000001</v>
      </c>
      <c r="HG73" s="2">
        <v>8.9963600000000005E-2</v>
      </c>
      <c r="HH73" s="2">
        <v>0.30942439999999999</v>
      </c>
      <c r="HI73" s="2">
        <v>0.54491210000000001</v>
      </c>
      <c r="HJ73" s="2">
        <v>0.62661529999999999</v>
      </c>
      <c r="HK73" s="2">
        <f t="shared" si="143"/>
        <v>0.64017172353287155</v>
      </c>
      <c r="HL73" s="2">
        <f t="shared" si="144"/>
        <v>3.0299999999999994E-2</v>
      </c>
      <c r="HM73" s="2">
        <f t="shared" si="145"/>
        <v>0.3584282004689856</v>
      </c>
      <c r="HN73" s="2">
        <f t="shared" si="146"/>
        <v>0.17266497086300986</v>
      </c>
      <c r="HO73" s="2">
        <v>0.48884230000000001</v>
      </c>
      <c r="HP73" s="2">
        <v>0.42301149999999998</v>
      </c>
      <c r="HQ73" s="2">
        <v>6.1538500000000003E-2</v>
      </c>
      <c r="HR73" s="2">
        <v>9.2503799999999997E-2</v>
      </c>
      <c r="HS73" s="2">
        <v>0.2384038</v>
      </c>
      <c r="HT73" s="2">
        <v>7.1476899999999996E-2</v>
      </c>
      <c r="HU73" s="2">
        <v>0.44051940000000001</v>
      </c>
      <c r="HV73" s="2">
        <v>0.68052120000000005</v>
      </c>
      <c r="HW73" s="2">
        <v>0.77553620000000001</v>
      </c>
      <c r="HX73" s="2">
        <f t="shared" si="147"/>
        <v>0.74487078079780233</v>
      </c>
      <c r="HY73" s="2">
        <f t="shared" si="148"/>
        <v>2.1026900000000001E-2</v>
      </c>
      <c r="HZ73" s="2">
        <f t="shared" si="149"/>
        <v>0.48818717945460777</v>
      </c>
      <c r="IA73" s="2">
        <f t="shared" si="150"/>
        <v>0.23842595323137206</v>
      </c>
      <c r="IB73" s="2">
        <v>0.42533330000000003</v>
      </c>
      <c r="IC73" s="2">
        <v>0.37109999999999999</v>
      </c>
      <c r="ID73" s="2">
        <v>5.3785699999999999E-2</v>
      </c>
      <c r="IE73" s="2">
        <v>8.4509500000000001E-2</v>
      </c>
      <c r="IF73" s="2">
        <v>0.2020238</v>
      </c>
      <c r="IG73" s="2">
        <v>6.3281000000000004E-2</v>
      </c>
      <c r="IH73" s="2">
        <v>0.40969129999999998</v>
      </c>
      <c r="II73" s="2">
        <v>0.66768700000000003</v>
      </c>
      <c r="IJ73" s="2">
        <v>0.77507590000000004</v>
      </c>
      <c r="IK73" s="2">
        <f t="shared" si="151"/>
        <v>0.74097769958840731</v>
      </c>
      <c r="IL73" s="2">
        <f t="shared" si="152"/>
        <v>2.1228499999999997E-2</v>
      </c>
      <c r="IM73" s="2">
        <f t="shared" si="153"/>
        <v>0.44985504016023276</v>
      </c>
      <c r="IN73" s="2">
        <f t="shared" si="154"/>
        <v>0.23633275116999553</v>
      </c>
      <c r="IO73" s="2">
        <v>0.91401359999999998</v>
      </c>
      <c r="IP73" s="2">
        <v>0.83017269999999999</v>
      </c>
      <c r="IQ73" s="2">
        <v>0.1740227</v>
      </c>
      <c r="IR73" s="2">
        <v>0.21449550000000001</v>
      </c>
      <c r="IS73" s="2">
        <v>0.38479550000000001</v>
      </c>
      <c r="IT73" s="2">
        <v>0.17074549999999999</v>
      </c>
      <c r="IU73" s="2">
        <v>0.27753539999999999</v>
      </c>
      <c r="IV73" s="2">
        <v>0.60872269999999995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2:P50"/>
  <sheetViews>
    <sheetView workbookViewId="0">
      <pane ySplit="5" topLeftCell="A6" activePane="bottomLeft" state="frozen"/>
      <selection pane="bottomLeft" activeCell="B2" sqref="B2"/>
    </sheetView>
  </sheetViews>
  <sheetFormatPr defaultRowHeight="12.75" x14ac:dyDescent="0.2"/>
  <cols>
    <col min="1" max="1" width="10.7109375" style="2" bestFit="1" customWidth="1"/>
    <col min="2" max="3" width="10.42578125" style="2" bestFit="1" customWidth="1"/>
    <col min="4" max="4" width="11.140625" style="2" bestFit="1" customWidth="1"/>
    <col min="5" max="6" width="10.140625" style="2" bestFit="1" customWidth="1"/>
    <col min="7" max="8" width="9.85546875" style="2" customWidth="1"/>
    <col min="9" max="9" width="9.85546875" style="2" bestFit="1" customWidth="1"/>
    <col min="10" max="10" width="9.85546875" style="2" customWidth="1"/>
    <col min="11" max="12" width="9.85546875" style="2" bestFit="1" customWidth="1"/>
    <col min="13" max="13" width="10.7109375" style="2" customWidth="1"/>
    <col min="14" max="14" width="10.42578125" style="2" bestFit="1" customWidth="1"/>
    <col min="15" max="15" width="9" style="2" customWidth="1"/>
    <col min="16" max="16" width="8.7109375" style="2" bestFit="1" customWidth="1"/>
    <col min="17" max="16384" width="9.140625" style="2"/>
  </cols>
  <sheetData>
    <row r="2" spans="1:16" x14ac:dyDescent="0.2">
      <c r="B2" s="2" t="s">
        <v>261</v>
      </c>
      <c r="C2" s="2" t="s">
        <v>262</v>
      </c>
      <c r="D2" s="2" t="s">
        <v>263</v>
      </c>
      <c r="E2" s="2" t="s">
        <v>264</v>
      </c>
      <c r="F2" s="2" t="s">
        <v>265</v>
      </c>
      <c r="G2" s="2">
        <v>68</v>
      </c>
    </row>
    <row r="3" spans="1:16" x14ac:dyDescent="0.2">
      <c r="B3" s="2" t="s">
        <v>266</v>
      </c>
      <c r="C3" s="2" t="s">
        <v>267</v>
      </c>
      <c r="D3" s="2" t="s">
        <v>268</v>
      </c>
      <c r="E3" s="2" t="s">
        <v>269</v>
      </c>
      <c r="F3" s="2" t="s">
        <v>270</v>
      </c>
      <c r="G3" s="2" t="s">
        <v>271</v>
      </c>
    </row>
    <row r="5" spans="1:16" x14ac:dyDescent="0.2">
      <c r="B5" s="2" t="s">
        <v>272</v>
      </c>
      <c r="C5" s="2" t="s">
        <v>273</v>
      </c>
      <c r="D5" s="2" t="s">
        <v>274</v>
      </c>
      <c r="E5" s="2" t="s">
        <v>275</v>
      </c>
      <c r="F5" s="2" t="s">
        <v>276</v>
      </c>
      <c r="G5" s="2" t="s">
        <v>277</v>
      </c>
      <c r="H5" s="2" t="s">
        <v>278</v>
      </c>
      <c r="I5" s="2" t="s">
        <v>189</v>
      </c>
      <c r="J5" s="2" t="s">
        <v>190</v>
      </c>
      <c r="K5" s="2" t="s">
        <v>254</v>
      </c>
      <c r="L5" s="2" t="s">
        <v>279</v>
      </c>
      <c r="M5" s="2" t="s">
        <v>280</v>
      </c>
      <c r="N5" s="2" t="s">
        <v>281</v>
      </c>
      <c r="O5" s="2" t="s">
        <v>282</v>
      </c>
      <c r="P5" s="2" t="s">
        <v>283</v>
      </c>
    </row>
    <row r="7" spans="1:16" x14ac:dyDescent="0.2">
      <c r="A7" s="2" t="s">
        <v>272</v>
      </c>
      <c r="B7" s="2">
        <v>1</v>
      </c>
      <c r="C7" s="2">
        <v>0.1114</v>
      </c>
      <c r="D7" s="2">
        <v>6.2379999999999998E-2</v>
      </c>
      <c r="E7" s="2">
        <v>0.90325</v>
      </c>
      <c r="F7" s="2">
        <v>2.4680000000000001E-2</v>
      </c>
      <c r="G7" s="2">
        <v>1.537E-2</v>
      </c>
      <c r="H7" s="2">
        <v>-0.12239</v>
      </c>
      <c r="I7" s="2">
        <v>0.42262</v>
      </c>
      <c r="J7" s="2">
        <v>0.43375000000000002</v>
      </c>
      <c r="K7" s="2">
        <v>0.14987</v>
      </c>
      <c r="L7" s="2">
        <v>8.863E-2</v>
      </c>
      <c r="M7" s="2">
        <v>0.1694</v>
      </c>
      <c r="N7" s="2">
        <v>-3.5499999999999997E-2</v>
      </c>
      <c r="O7" s="2">
        <v>0.16983999999999999</v>
      </c>
      <c r="P7" s="2">
        <v>-0.18845000000000001</v>
      </c>
    </row>
    <row r="8" spans="1:16" x14ac:dyDescent="0.2">
      <c r="A8" s="2" t="s">
        <v>272</v>
      </c>
      <c r="B8" s="2">
        <v>0.36580000000000001</v>
      </c>
      <c r="C8" s="2">
        <v>0.61329999999999996</v>
      </c>
      <c r="D8" s="2" t="s">
        <v>284</v>
      </c>
      <c r="E8" s="2">
        <v>0.8417</v>
      </c>
      <c r="F8" s="2">
        <v>0.90100000000000002</v>
      </c>
      <c r="G8" s="2">
        <v>0.3201</v>
      </c>
      <c r="H8" s="2">
        <v>2.9999999999999997E-4</v>
      </c>
      <c r="J8" s="2">
        <v>2.0000000000000001E-4</v>
      </c>
      <c r="K8" s="2">
        <v>0.2225</v>
      </c>
      <c r="L8" s="2">
        <v>0.4723</v>
      </c>
      <c r="M8" s="2">
        <v>0.1673</v>
      </c>
      <c r="N8" s="2">
        <v>0.77380000000000004</v>
      </c>
      <c r="O8" s="2">
        <v>0.16619999999999999</v>
      </c>
      <c r="P8" s="2">
        <v>0.12379999999999999</v>
      </c>
    </row>
    <row r="10" spans="1:16" x14ac:dyDescent="0.2">
      <c r="A10" s="2" t="s">
        <v>273</v>
      </c>
      <c r="B10" s="2">
        <v>0.1114</v>
      </c>
      <c r="C10" s="2">
        <v>1</v>
      </c>
      <c r="D10" s="2">
        <v>6.336E-2</v>
      </c>
      <c r="E10" s="2">
        <v>0.10702</v>
      </c>
      <c r="F10" s="2">
        <v>0.83006000000000002</v>
      </c>
      <c r="G10" s="2">
        <v>6.9449999999999998E-2</v>
      </c>
      <c r="H10" s="2">
        <v>-2.8139999999999998E-2</v>
      </c>
      <c r="I10" s="2">
        <v>0.12444</v>
      </c>
      <c r="J10" s="2">
        <v>0.16489999999999999</v>
      </c>
      <c r="K10" s="2">
        <v>0.28383999999999998</v>
      </c>
      <c r="L10" s="2">
        <v>0.14369999999999999</v>
      </c>
      <c r="M10" s="2">
        <v>0.33671000000000001</v>
      </c>
      <c r="N10" s="2">
        <v>-0.43347999999999998</v>
      </c>
      <c r="O10" s="2">
        <v>3.304E-2</v>
      </c>
      <c r="P10" s="2">
        <v>-0.25261</v>
      </c>
    </row>
    <row r="11" spans="1:16" x14ac:dyDescent="0.2">
      <c r="A11" s="2" t="s">
        <v>273</v>
      </c>
      <c r="B11" s="2">
        <v>0.36580000000000001</v>
      </c>
      <c r="C11" s="2">
        <v>0.60770000000000002</v>
      </c>
      <c r="D11" s="2">
        <v>0.3851</v>
      </c>
      <c r="E11" s="2" t="s">
        <v>284</v>
      </c>
      <c r="F11" s="2">
        <v>0.5736</v>
      </c>
      <c r="G11" s="2">
        <v>0.81979999999999997</v>
      </c>
      <c r="H11" s="2">
        <v>0.312</v>
      </c>
      <c r="J11" s="2">
        <v>0.17899999999999999</v>
      </c>
      <c r="K11" s="2">
        <v>1.9E-2</v>
      </c>
      <c r="L11" s="2">
        <v>0.2424</v>
      </c>
      <c r="M11" s="2">
        <v>5.0000000000000001E-3</v>
      </c>
      <c r="N11" s="2">
        <v>2.0000000000000001E-4</v>
      </c>
      <c r="O11" s="2">
        <v>0.78910000000000002</v>
      </c>
      <c r="P11" s="2">
        <v>3.7699999999999997E-2</v>
      </c>
    </row>
    <row r="13" spans="1:16" x14ac:dyDescent="0.2">
      <c r="A13" s="2" t="s">
        <v>274</v>
      </c>
      <c r="B13" s="2">
        <v>6.2379999999999998E-2</v>
      </c>
      <c r="C13" s="2">
        <v>6.336E-2</v>
      </c>
      <c r="D13" s="2">
        <v>1</v>
      </c>
      <c r="E13" s="2">
        <v>-9.529E-2</v>
      </c>
      <c r="F13" s="2">
        <v>-0.38728000000000001</v>
      </c>
      <c r="G13" s="2">
        <v>-0.29652000000000001</v>
      </c>
      <c r="H13" s="2">
        <v>-0.48074</v>
      </c>
      <c r="I13" s="2">
        <v>0.29128999999999999</v>
      </c>
      <c r="J13" s="2">
        <v>0.33950000000000002</v>
      </c>
      <c r="K13" s="2">
        <v>-0.22317999999999999</v>
      </c>
      <c r="L13" s="2">
        <v>-0.26395000000000002</v>
      </c>
      <c r="M13" s="2">
        <v>-0.1628</v>
      </c>
      <c r="N13" s="2">
        <v>0.35780000000000001</v>
      </c>
      <c r="O13" s="2">
        <v>0.39257999999999998</v>
      </c>
      <c r="P13" s="2">
        <v>-0.10099</v>
      </c>
    </row>
    <row r="14" spans="1:16" x14ac:dyDescent="0.2">
      <c r="B14" s="2">
        <v>0.61329999999999996</v>
      </c>
      <c r="C14" s="2">
        <v>0.60770000000000002</v>
      </c>
      <c r="D14" s="2">
        <v>0.4395</v>
      </c>
      <c r="E14" s="2">
        <v>1.1000000000000001E-3</v>
      </c>
      <c r="F14" s="2">
        <v>1.41E-2</v>
      </c>
      <c r="G14" s="2" t="s">
        <v>284</v>
      </c>
      <c r="H14" s="2">
        <v>1.6E-2</v>
      </c>
      <c r="J14" s="2">
        <v>4.5999999999999999E-3</v>
      </c>
      <c r="K14" s="2">
        <v>6.7299999999999999E-2</v>
      </c>
      <c r="L14" s="2">
        <v>2.9600000000000001E-2</v>
      </c>
      <c r="M14" s="2">
        <v>0.1847</v>
      </c>
      <c r="N14" s="2">
        <v>2.7000000000000001E-3</v>
      </c>
      <c r="O14" s="2">
        <v>8.9999999999999998E-4</v>
      </c>
      <c r="P14" s="2">
        <v>0.41249999999999998</v>
      </c>
    </row>
    <row r="16" spans="1:16" x14ac:dyDescent="0.2">
      <c r="A16" s="2" t="s">
        <v>275</v>
      </c>
      <c r="B16" s="2">
        <v>0.90325</v>
      </c>
      <c r="C16" s="2">
        <v>0.10702</v>
      </c>
      <c r="D16" s="2">
        <v>-9.529E-2</v>
      </c>
      <c r="E16" s="2">
        <v>1</v>
      </c>
      <c r="F16" s="2">
        <v>0.11282</v>
      </c>
      <c r="G16" s="2">
        <v>0.35120000000000001</v>
      </c>
      <c r="H16" s="2">
        <v>3.0759999999999999E-2</v>
      </c>
      <c r="I16" s="2">
        <v>0.30381999999999998</v>
      </c>
      <c r="J16" s="2">
        <v>0.29402</v>
      </c>
      <c r="K16" s="2">
        <v>0.32504</v>
      </c>
      <c r="L16" s="2">
        <v>0.19708999999999999</v>
      </c>
      <c r="M16" s="2">
        <v>0.26922000000000001</v>
      </c>
      <c r="N16" s="2">
        <v>-0.22828999999999999</v>
      </c>
      <c r="O16" s="2">
        <v>8.5139999999999993E-2</v>
      </c>
      <c r="P16" s="2">
        <v>-0.23194000000000001</v>
      </c>
    </row>
    <row r="17" spans="1:16" x14ac:dyDescent="0.2">
      <c r="A17" s="2" t="s">
        <v>275</v>
      </c>
      <c r="B17" s="2" t="s">
        <v>284</v>
      </c>
      <c r="C17" s="2">
        <v>0.3851</v>
      </c>
      <c r="D17" s="2">
        <v>0.4395</v>
      </c>
      <c r="E17" s="2">
        <v>0.35970000000000002</v>
      </c>
      <c r="F17" s="2">
        <v>3.3E-3</v>
      </c>
      <c r="G17" s="2">
        <v>0.8034</v>
      </c>
      <c r="H17" s="2">
        <v>1.18E-2</v>
      </c>
      <c r="J17" s="2">
        <v>1.49E-2</v>
      </c>
      <c r="K17" s="2">
        <v>6.7999999999999996E-3</v>
      </c>
      <c r="L17" s="2">
        <v>0.1072</v>
      </c>
      <c r="M17" s="2">
        <v>2.64E-2</v>
      </c>
      <c r="N17" s="2">
        <v>6.1100000000000002E-2</v>
      </c>
      <c r="O17" s="2">
        <v>0.49</v>
      </c>
      <c r="P17" s="2">
        <v>5.7000000000000002E-2</v>
      </c>
    </row>
    <row r="19" spans="1:16" x14ac:dyDescent="0.2">
      <c r="A19" s="2" t="s">
        <v>276</v>
      </c>
      <c r="B19" s="2">
        <v>2.4680000000000001E-2</v>
      </c>
      <c r="C19" s="2">
        <v>0.83006000000000002</v>
      </c>
      <c r="D19" s="2">
        <v>-0.38728000000000001</v>
      </c>
      <c r="E19" s="2">
        <v>0.11282</v>
      </c>
      <c r="F19" s="2">
        <v>1</v>
      </c>
      <c r="G19" s="2">
        <v>0.25124000000000002</v>
      </c>
      <c r="H19" s="2">
        <v>0.44325999999999999</v>
      </c>
      <c r="I19" s="2">
        <v>-0.11411</v>
      </c>
      <c r="J19" s="2">
        <v>-0.11247</v>
      </c>
      <c r="K19" s="2">
        <v>0.32135999999999998</v>
      </c>
      <c r="L19" s="2">
        <v>0.19978000000000001</v>
      </c>
      <c r="M19" s="2">
        <v>0.53305000000000002</v>
      </c>
      <c r="N19" s="2">
        <v>-0.44469999999999998</v>
      </c>
      <c r="O19" s="2">
        <v>-0.21665999999999999</v>
      </c>
      <c r="P19" s="2">
        <v>-0.17630000000000001</v>
      </c>
    </row>
    <row r="20" spans="1:16" x14ac:dyDescent="0.2">
      <c r="A20" s="2" t="s">
        <v>276</v>
      </c>
      <c r="B20" s="2">
        <v>0.8417</v>
      </c>
      <c r="C20" s="2" t="s">
        <v>284</v>
      </c>
      <c r="D20" s="2">
        <v>1.1000000000000001E-3</v>
      </c>
      <c r="E20" s="2">
        <v>0.35970000000000002</v>
      </c>
      <c r="F20" s="2">
        <v>3.8800000000000001E-2</v>
      </c>
      <c r="G20" s="2">
        <v>2.0000000000000001E-4</v>
      </c>
      <c r="H20" s="2">
        <v>0.35420000000000001</v>
      </c>
      <c r="J20" s="2">
        <v>0.36120000000000002</v>
      </c>
      <c r="K20" s="2">
        <v>7.4999999999999997E-3</v>
      </c>
      <c r="L20" s="2">
        <v>0.1024</v>
      </c>
      <c r="M20" s="2" t="s">
        <v>284</v>
      </c>
      <c r="N20" s="2">
        <v>1E-4</v>
      </c>
      <c r="O20" s="2">
        <v>7.5999999999999998E-2</v>
      </c>
      <c r="P20" s="2">
        <v>0.15040000000000001</v>
      </c>
    </row>
    <row r="22" spans="1:16" x14ac:dyDescent="0.2">
      <c r="A22" s="2" t="s">
        <v>277</v>
      </c>
      <c r="B22" s="2">
        <v>1.537E-2</v>
      </c>
      <c r="C22" s="2">
        <v>6.9449999999999998E-2</v>
      </c>
      <c r="D22" s="2">
        <v>-0.29652000000000001</v>
      </c>
      <c r="E22" s="2">
        <v>0.35120000000000001</v>
      </c>
      <c r="F22" s="2">
        <v>0.25124000000000002</v>
      </c>
      <c r="G22" s="2">
        <v>1</v>
      </c>
      <c r="H22" s="2">
        <v>0.37153000000000003</v>
      </c>
      <c r="I22" s="2">
        <v>-0.11466999999999999</v>
      </c>
      <c r="J22" s="2">
        <v>-0.18562999999999999</v>
      </c>
      <c r="K22" s="2">
        <v>0.35915000000000002</v>
      </c>
      <c r="L22" s="2">
        <v>0.16284000000000001</v>
      </c>
      <c r="M22" s="2">
        <v>0.35932999999999998</v>
      </c>
      <c r="N22" s="2">
        <v>-0.23926</v>
      </c>
      <c r="O22" s="2">
        <v>-0.18304999999999999</v>
      </c>
      <c r="P22" s="2">
        <v>-0.1399</v>
      </c>
    </row>
    <row r="23" spans="1:16" x14ac:dyDescent="0.2">
      <c r="A23" s="2" t="s">
        <v>277</v>
      </c>
      <c r="B23" s="2">
        <v>0.90100000000000002</v>
      </c>
      <c r="C23" s="2">
        <v>0.5736</v>
      </c>
      <c r="D23" s="2">
        <v>1.41E-2</v>
      </c>
      <c r="E23" s="2">
        <v>3.3E-3</v>
      </c>
      <c r="F23" s="2">
        <v>3.8800000000000001E-2</v>
      </c>
      <c r="G23" s="2">
        <v>1.8E-3</v>
      </c>
      <c r="H23" s="2">
        <v>0.3518</v>
      </c>
      <c r="J23" s="2">
        <v>0.12959999999999999</v>
      </c>
      <c r="K23" s="2">
        <v>2.5999999999999999E-3</v>
      </c>
      <c r="L23" s="2">
        <v>0.18459999999999999</v>
      </c>
      <c r="M23" s="2">
        <v>2.5999999999999999E-3</v>
      </c>
      <c r="N23" s="2">
        <v>4.9399999999999999E-2</v>
      </c>
      <c r="O23" s="2">
        <v>0.1351</v>
      </c>
      <c r="P23" s="2">
        <v>0.25519999999999998</v>
      </c>
    </row>
    <row r="25" spans="1:16" x14ac:dyDescent="0.2">
      <c r="A25" s="2" t="s">
        <v>278</v>
      </c>
      <c r="B25" s="2">
        <v>-0.12239</v>
      </c>
      <c r="C25" s="2">
        <v>-2.8139999999999998E-2</v>
      </c>
      <c r="D25" s="2">
        <v>-0.48074</v>
      </c>
      <c r="E25" s="2">
        <v>3.0759999999999999E-2</v>
      </c>
      <c r="F25" s="2">
        <v>0.44325999999999999</v>
      </c>
      <c r="G25" s="2">
        <v>0.37153000000000003</v>
      </c>
      <c r="H25" s="2">
        <v>1</v>
      </c>
      <c r="I25" s="2">
        <v>-0.27223000000000003</v>
      </c>
      <c r="J25" s="2">
        <v>-0.33911999999999998</v>
      </c>
      <c r="K25" s="2">
        <v>0.15404999999999999</v>
      </c>
      <c r="L25" s="2">
        <v>6.1929999999999999E-2</v>
      </c>
      <c r="M25" s="2">
        <v>0.45684999999999998</v>
      </c>
      <c r="N25" s="2">
        <v>1.5180000000000001E-2</v>
      </c>
      <c r="O25" s="2">
        <v>-0.34734999999999999</v>
      </c>
      <c r="P25" s="2">
        <v>3.3619999999999997E-2</v>
      </c>
    </row>
    <row r="26" spans="1:16" x14ac:dyDescent="0.2">
      <c r="A26" s="2" t="s">
        <v>278</v>
      </c>
      <c r="B26" s="2">
        <v>0.3201</v>
      </c>
      <c r="C26" s="2">
        <v>0.81979999999999997</v>
      </c>
      <c r="D26" s="2" t="s">
        <v>284</v>
      </c>
      <c r="E26" s="2">
        <v>0.8034</v>
      </c>
      <c r="F26" s="2">
        <v>2.0000000000000001E-4</v>
      </c>
      <c r="G26" s="2">
        <v>1.8E-3</v>
      </c>
      <c r="H26" s="2">
        <v>2.47E-2</v>
      </c>
      <c r="J26" s="2">
        <v>4.7000000000000002E-3</v>
      </c>
      <c r="K26" s="2">
        <v>0.2097</v>
      </c>
      <c r="L26" s="2">
        <v>0.6159</v>
      </c>
      <c r="M26" s="2" t="s">
        <v>284</v>
      </c>
      <c r="N26" s="2">
        <v>0.9022</v>
      </c>
      <c r="O26" s="2">
        <v>3.7000000000000002E-3</v>
      </c>
      <c r="P26" s="2">
        <v>0.78549999999999998</v>
      </c>
    </row>
    <row r="28" spans="1:16" x14ac:dyDescent="0.2">
      <c r="A28" s="2" t="s">
        <v>189</v>
      </c>
      <c r="B28" s="2">
        <v>0.42262</v>
      </c>
      <c r="C28" s="2">
        <v>0.12444</v>
      </c>
      <c r="D28" s="2">
        <v>0.29128999999999999</v>
      </c>
      <c r="E28" s="2">
        <v>0.30381999999999998</v>
      </c>
      <c r="F28" s="2">
        <v>-0.11411</v>
      </c>
      <c r="G28" s="2">
        <v>-0.11466999999999999</v>
      </c>
      <c r="H28" s="2">
        <v>-0.27223000000000003</v>
      </c>
      <c r="I28" s="2">
        <v>1</v>
      </c>
      <c r="J28" s="2">
        <v>0.98492000000000002</v>
      </c>
      <c r="K28" s="2">
        <v>0.18576000000000001</v>
      </c>
      <c r="L28" s="2">
        <v>0.17224</v>
      </c>
      <c r="M28" s="2">
        <v>8.3700000000000007E-3</v>
      </c>
      <c r="N28" s="2">
        <v>0.12862000000000001</v>
      </c>
      <c r="O28" s="2">
        <v>0.21772</v>
      </c>
      <c r="P28" s="2">
        <v>-3.9190000000000003E-2</v>
      </c>
    </row>
    <row r="29" spans="1:16" x14ac:dyDescent="0.2">
      <c r="A29" s="2" t="s">
        <v>189</v>
      </c>
      <c r="B29" s="2">
        <v>2.9999999999999997E-4</v>
      </c>
      <c r="C29" s="2">
        <v>0.312</v>
      </c>
      <c r="D29" s="2">
        <v>1.6E-2</v>
      </c>
      <c r="E29" s="2">
        <v>1.18E-2</v>
      </c>
      <c r="F29" s="2">
        <v>0.35420000000000001</v>
      </c>
      <c r="G29" s="2">
        <v>0.3518</v>
      </c>
      <c r="H29" s="2">
        <v>2.47E-2</v>
      </c>
      <c r="J29" s="2" t="s">
        <v>284</v>
      </c>
      <c r="K29" s="2">
        <v>0.12939999999999999</v>
      </c>
      <c r="L29" s="2">
        <v>0.16020000000000001</v>
      </c>
      <c r="M29" s="2">
        <v>0.94599999999999995</v>
      </c>
      <c r="N29" s="2">
        <v>0.2959</v>
      </c>
      <c r="O29" s="2">
        <v>7.4499999999999997E-2</v>
      </c>
      <c r="P29" s="2">
        <v>0.751</v>
      </c>
    </row>
    <row r="31" spans="1:16" x14ac:dyDescent="0.2">
      <c r="A31" s="2" t="s">
        <v>190</v>
      </c>
      <c r="B31" s="2">
        <v>0.43375000000000002</v>
      </c>
      <c r="C31" s="2">
        <v>0.16489999999999999</v>
      </c>
      <c r="D31" s="2">
        <v>0.33950000000000002</v>
      </c>
      <c r="E31" s="2">
        <v>0.29402</v>
      </c>
      <c r="F31" s="2">
        <v>-0.11247</v>
      </c>
      <c r="G31" s="2">
        <v>-0.18562999999999999</v>
      </c>
      <c r="H31" s="2">
        <v>-0.33911999999999998</v>
      </c>
      <c r="I31" s="2">
        <v>0.98492000000000002</v>
      </c>
      <c r="J31" s="2">
        <v>1</v>
      </c>
      <c r="K31" s="2">
        <v>0.17605999999999999</v>
      </c>
      <c r="L31" s="2">
        <v>0.16635</v>
      </c>
      <c r="M31" s="2">
        <v>-3.6979999999999999E-2</v>
      </c>
      <c r="N31" s="2">
        <v>9.9210000000000007E-2</v>
      </c>
      <c r="O31" s="2">
        <v>0.22286</v>
      </c>
      <c r="P31" s="2">
        <v>-6.5740000000000007E-2</v>
      </c>
    </row>
    <row r="32" spans="1:16" x14ac:dyDescent="0.2">
      <c r="A32" s="2" t="s">
        <v>190</v>
      </c>
      <c r="B32" s="2">
        <v>2.0000000000000001E-4</v>
      </c>
      <c r="C32" s="2">
        <v>0.17899999999999999</v>
      </c>
      <c r="D32" s="2">
        <v>4.5999999999999999E-3</v>
      </c>
      <c r="E32" s="2">
        <v>1.49E-2</v>
      </c>
      <c r="F32" s="2">
        <v>0.36120000000000002</v>
      </c>
      <c r="G32" s="2">
        <v>0.12959999999999999</v>
      </c>
      <c r="H32" s="2">
        <v>4.7000000000000002E-3</v>
      </c>
      <c r="I32" s="2" t="s">
        <v>284</v>
      </c>
      <c r="J32" s="2">
        <v>0.151</v>
      </c>
      <c r="K32" s="2">
        <v>0.17519999999999999</v>
      </c>
      <c r="L32" s="2">
        <v>0.76459999999999995</v>
      </c>
      <c r="M32" s="2">
        <v>0.42080000000000001</v>
      </c>
      <c r="N32" s="2">
        <v>6.7699999999999996E-2</v>
      </c>
      <c r="O32" s="2">
        <v>0.59430000000000005</v>
      </c>
    </row>
    <row r="34" spans="1:16" x14ac:dyDescent="0.2">
      <c r="A34" s="2" t="s">
        <v>254</v>
      </c>
      <c r="B34" s="2">
        <v>0.14987</v>
      </c>
      <c r="C34" s="2">
        <v>0.28383999999999998</v>
      </c>
      <c r="D34" s="2">
        <v>-0.22317999999999999</v>
      </c>
      <c r="E34" s="2">
        <v>0.32504</v>
      </c>
      <c r="F34" s="2">
        <v>0.32135999999999998</v>
      </c>
      <c r="G34" s="2">
        <v>0.35915000000000002</v>
      </c>
      <c r="H34" s="2">
        <v>0.15404999999999999</v>
      </c>
      <c r="I34" s="2">
        <v>0.18576000000000001</v>
      </c>
      <c r="J34" s="2">
        <v>0.17605999999999999</v>
      </c>
      <c r="K34" s="2">
        <v>1</v>
      </c>
      <c r="L34" s="2">
        <v>0.71870000000000001</v>
      </c>
      <c r="M34" s="2">
        <v>0.15839</v>
      </c>
      <c r="N34" s="2">
        <v>-0.56588000000000005</v>
      </c>
      <c r="O34" s="2">
        <v>-9.2679999999999998E-2</v>
      </c>
      <c r="P34" s="2">
        <v>5.5019999999999999E-2</v>
      </c>
    </row>
    <row r="35" spans="1:16" x14ac:dyDescent="0.2">
      <c r="A35" s="2" t="s">
        <v>254</v>
      </c>
      <c r="B35" s="2">
        <v>0.2225</v>
      </c>
      <c r="C35" s="2">
        <v>1.9E-2</v>
      </c>
      <c r="D35" s="2">
        <v>6.7299999999999999E-2</v>
      </c>
      <c r="E35" s="2">
        <v>6.7999999999999996E-3</v>
      </c>
      <c r="F35" s="2">
        <v>7.4999999999999997E-3</v>
      </c>
      <c r="G35" s="2">
        <v>2.5999999999999999E-3</v>
      </c>
      <c r="H35" s="2">
        <v>0.2097</v>
      </c>
      <c r="I35" s="2">
        <v>0.12939999999999999</v>
      </c>
      <c r="J35" s="2">
        <v>0.151</v>
      </c>
      <c r="K35" s="2" t="s">
        <v>284</v>
      </c>
      <c r="L35" s="2">
        <v>0.19700000000000001</v>
      </c>
      <c r="M35" s="2" t="s">
        <v>284</v>
      </c>
      <c r="N35" s="2">
        <v>0.45219999999999999</v>
      </c>
      <c r="O35" s="2">
        <v>0.65590000000000004</v>
      </c>
    </row>
    <row r="37" spans="1:16" x14ac:dyDescent="0.2">
      <c r="A37" s="2" t="s">
        <v>279</v>
      </c>
      <c r="B37" s="2">
        <v>8.863E-2</v>
      </c>
      <c r="C37" s="2">
        <v>0.14369999999999999</v>
      </c>
      <c r="D37" s="2">
        <v>-0.26395000000000002</v>
      </c>
      <c r="E37" s="2">
        <v>0.19708999999999999</v>
      </c>
      <c r="F37" s="2">
        <v>0.19978000000000001</v>
      </c>
      <c r="G37" s="2">
        <v>0.16284000000000001</v>
      </c>
      <c r="H37" s="2">
        <v>6.1929999999999999E-2</v>
      </c>
      <c r="I37" s="2">
        <v>0.17224</v>
      </c>
      <c r="J37" s="2">
        <v>0.16635</v>
      </c>
      <c r="K37" s="2">
        <v>0.71870000000000001</v>
      </c>
      <c r="L37" s="2">
        <v>1</v>
      </c>
      <c r="M37" s="2">
        <v>7.8670000000000004E-2</v>
      </c>
      <c r="N37" s="2">
        <v>-0.46377000000000002</v>
      </c>
      <c r="O37" s="2">
        <v>-9.0230000000000005E-2</v>
      </c>
      <c r="P37" s="2">
        <v>-3.8300000000000001E-2</v>
      </c>
    </row>
    <row r="38" spans="1:16" x14ac:dyDescent="0.2">
      <c r="A38" s="2" t="s">
        <v>279</v>
      </c>
      <c r="B38" s="2">
        <v>0.4723</v>
      </c>
      <c r="C38" s="2">
        <v>0.2424</v>
      </c>
      <c r="D38" s="2">
        <v>2.9600000000000001E-2</v>
      </c>
      <c r="E38" s="2">
        <v>0.1072</v>
      </c>
      <c r="F38" s="2">
        <v>0.1024</v>
      </c>
      <c r="G38" s="2">
        <v>0.18459999999999999</v>
      </c>
      <c r="H38" s="2">
        <v>0.6159</v>
      </c>
      <c r="I38" s="2">
        <v>0.16020000000000001</v>
      </c>
      <c r="J38" s="2">
        <v>0.17519999999999999</v>
      </c>
      <c r="K38" s="2" t="s">
        <v>284</v>
      </c>
      <c r="L38" s="2">
        <v>0.52370000000000005</v>
      </c>
      <c r="M38" s="2" t="s">
        <v>284</v>
      </c>
      <c r="N38" s="2">
        <v>0.46429999999999999</v>
      </c>
      <c r="O38" s="2">
        <v>0.75649999999999995</v>
      </c>
    </row>
    <row r="40" spans="1:16" x14ac:dyDescent="0.2">
      <c r="A40" s="2" t="s">
        <v>280</v>
      </c>
      <c r="B40" s="2">
        <v>0.1694</v>
      </c>
      <c r="C40" s="2">
        <v>0.33671000000000001</v>
      </c>
      <c r="D40" s="2">
        <v>-0.1628</v>
      </c>
      <c r="E40" s="2">
        <v>0.26922000000000001</v>
      </c>
      <c r="F40" s="2">
        <v>0.53305000000000002</v>
      </c>
      <c r="G40" s="2">
        <v>0.35932999999999998</v>
      </c>
      <c r="H40" s="2">
        <v>0.45684999999999998</v>
      </c>
      <c r="I40" s="2">
        <v>8.3700000000000007E-3</v>
      </c>
      <c r="J40" s="2">
        <v>-3.6979999999999999E-2</v>
      </c>
      <c r="K40" s="2">
        <v>0.15839</v>
      </c>
      <c r="L40" s="2">
        <v>7.8670000000000004E-2</v>
      </c>
      <c r="M40" s="2">
        <v>1</v>
      </c>
      <c r="N40" s="2">
        <v>7.8700000000000003E-3</v>
      </c>
      <c r="O40" s="2">
        <v>-6.0899999999999999E-3</v>
      </c>
      <c r="P40" s="2">
        <v>-1.9599999999999999E-2</v>
      </c>
    </row>
    <row r="41" spans="1:16" x14ac:dyDescent="0.2">
      <c r="A41" s="2" t="s">
        <v>280</v>
      </c>
      <c r="B41" s="2">
        <v>0.1673</v>
      </c>
      <c r="C41" s="2">
        <v>5.0000000000000001E-3</v>
      </c>
      <c r="D41" s="2">
        <v>0.1847</v>
      </c>
      <c r="E41" s="2">
        <v>2.64E-2</v>
      </c>
      <c r="F41" s="2" t="s">
        <v>284</v>
      </c>
      <c r="G41" s="2">
        <v>2.5999999999999999E-3</v>
      </c>
      <c r="H41" s="2" t="s">
        <v>284</v>
      </c>
      <c r="I41" s="2">
        <v>0.94599999999999995</v>
      </c>
      <c r="J41" s="2">
        <v>0.76459999999999995</v>
      </c>
      <c r="K41" s="2">
        <v>0.19700000000000001</v>
      </c>
      <c r="L41" s="2">
        <v>0.52370000000000005</v>
      </c>
      <c r="M41" s="2">
        <v>0.94920000000000004</v>
      </c>
      <c r="N41" s="2">
        <v>0.9607</v>
      </c>
      <c r="O41" s="2">
        <v>0.87390000000000001</v>
      </c>
    </row>
    <row r="43" spans="1:16" x14ac:dyDescent="0.2">
      <c r="A43" s="2" t="s">
        <v>281</v>
      </c>
      <c r="B43" s="2">
        <v>-3.5499999999999997E-2</v>
      </c>
      <c r="C43" s="2">
        <v>-0.43347999999999998</v>
      </c>
      <c r="D43" s="2">
        <v>0.35780000000000001</v>
      </c>
      <c r="E43" s="2">
        <v>-0.22828999999999999</v>
      </c>
      <c r="F43" s="2">
        <v>-0.44469999999999998</v>
      </c>
      <c r="G43" s="2">
        <v>-0.23926</v>
      </c>
      <c r="H43" s="2">
        <v>1.5180000000000001E-2</v>
      </c>
      <c r="I43" s="2">
        <v>0.12862000000000001</v>
      </c>
      <c r="J43" s="2">
        <v>9.9210000000000007E-2</v>
      </c>
      <c r="K43" s="2">
        <v>-0.56588000000000005</v>
      </c>
      <c r="L43" s="2">
        <v>-0.46377000000000002</v>
      </c>
      <c r="M43" s="2">
        <v>7.8700000000000003E-3</v>
      </c>
      <c r="N43" s="2">
        <v>1</v>
      </c>
      <c r="O43" s="2">
        <v>4.2079999999999999E-2</v>
      </c>
      <c r="P43" s="2">
        <v>2.3650000000000001E-2</v>
      </c>
    </row>
    <row r="44" spans="1:16" x14ac:dyDescent="0.2">
      <c r="A44" s="2" t="s">
        <v>281</v>
      </c>
      <c r="B44" s="2">
        <v>0.77380000000000004</v>
      </c>
      <c r="C44" s="2">
        <v>2.0000000000000001E-4</v>
      </c>
      <c r="D44" s="2">
        <v>2.7000000000000001E-3</v>
      </c>
      <c r="E44" s="2">
        <v>6.1100000000000002E-2</v>
      </c>
      <c r="F44" s="2">
        <v>1E-4</v>
      </c>
      <c r="G44" s="2">
        <v>4.9399999999999999E-2</v>
      </c>
      <c r="H44" s="2">
        <v>0.9022</v>
      </c>
      <c r="I44" s="2">
        <v>0.2959</v>
      </c>
      <c r="J44" s="2">
        <v>0.42080000000000001</v>
      </c>
      <c r="K44" s="2" t="s">
        <v>284</v>
      </c>
      <c r="L44" s="2" t="s">
        <v>284</v>
      </c>
      <c r="M44" s="2">
        <v>0.94920000000000004</v>
      </c>
      <c r="N44" s="2">
        <v>0.73329999999999995</v>
      </c>
      <c r="O44" s="2">
        <v>0.84819999999999995</v>
      </c>
    </row>
    <row r="46" spans="1:16" x14ac:dyDescent="0.2">
      <c r="A46" s="2" t="s">
        <v>282</v>
      </c>
      <c r="B46" s="2">
        <v>0.16983999999999999</v>
      </c>
      <c r="C46" s="2">
        <v>3.304E-2</v>
      </c>
      <c r="D46" s="2">
        <v>0.39257999999999998</v>
      </c>
      <c r="E46" s="2">
        <v>8.5139999999999993E-2</v>
      </c>
      <c r="F46" s="2">
        <v>-0.21665999999999999</v>
      </c>
      <c r="G46" s="2">
        <v>-0.18304999999999999</v>
      </c>
      <c r="H46" s="2">
        <v>-0.34734999999999999</v>
      </c>
      <c r="I46" s="2">
        <v>0.21772</v>
      </c>
      <c r="J46" s="2">
        <v>0.22286</v>
      </c>
      <c r="K46" s="2">
        <v>-9.2679999999999998E-2</v>
      </c>
      <c r="L46" s="2">
        <v>-9.0230000000000005E-2</v>
      </c>
      <c r="M46" s="2">
        <v>-6.0899999999999999E-3</v>
      </c>
      <c r="N46" s="2">
        <v>4.2079999999999999E-2</v>
      </c>
      <c r="O46" s="2">
        <v>1</v>
      </c>
      <c r="P46" s="2">
        <v>-1.1100000000000001E-3</v>
      </c>
    </row>
    <row r="47" spans="1:16" x14ac:dyDescent="0.2">
      <c r="A47" s="2" t="s">
        <v>282</v>
      </c>
      <c r="B47" s="2">
        <v>0.16619999999999999</v>
      </c>
      <c r="C47" s="2">
        <v>0.78910000000000002</v>
      </c>
      <c r="D47" s="2">
        <v>8.9999999999999998E-4</v>
      </c>
      <c r="E47" s="2">
        <v>0.49</v>
      </c>
      <c r="F47" s="2">
        <v>7.5999999999999998E-2</v>
      </c>
      <c r="G47" s="2">
        <v>0.1351</v>
      </c>
      <c r="H47" s="2">
        <v>3.7000000000000002E-3</v>
      </c>
      <c r="I47" s="2">
        <v>7.4499999999999997E-2</v>
      </c>
      <c r="J47" s="2">
        <v>6.7699999999999996E-2</v>
      </c>
      <c r="K47" s="2">
        <v>0.45219999999999999</v>
      </c>
      <c r="L47" s="2">
        <v>0.46429999999999999</v>
      </c>
      <c r="M47" s="2">
        <v>0.9607</v>
      </c>
      <c r="N47" s="2">
        <v>0.73329999999999995</v>
      </c>
      <c r="O47" s="2">
        <v>0.99280000000000002</v>
      </c>
    </row>
    <row r="49" spans="1:16" x14ac:dyDescent="0.2">
      <c r="A49" s="2" t="s">
        <v>283</v>
      </c>
      <c r="B49" s="2">
        <v>-0.18845000000000001</v>
      </c>
      <c r="C49" s="2">
        <v>-0.25261</v>
      </c>
      <c r="D49" s="2">
        <v>-0.10099</v>
      </c>
      <c r="E49" s="2">
        <v>-0.23194000000000001</v>
      </c>
      <c r="F49" s="2">
        <v>-0.17630000000000001</v>
      </c>
      <c r="G49" s="2">
        <v>-0.1399</v>
      </c>
      <c r="H49" s="2">
        <v>3.3619999999999997E-2</v>
      </c>
      <c r="I49" s="2">
        <v>-3.9190000000000003E-2</v>
      </c>
      <c r="J49" s="2">
        <v>-6.5740000000000007E-2</v>
      </c>
      <c r="K49" s="2">
        <v>5.5019999999999999E-2</v>
      </c>
      <c r="L49" s="2">
        <v>-3.8300000000000001E-2</v>
      </c>
      <c r="M49" s="2">
        <v>-1.9599999999999999E-2</v>
      </c>
      <c r="N49" s="2">
        <v>2.3650000000000001E-2</v>
      </c>
      <c r="O49" s="2">
        <v>-1.1100000000000001E-3</v>
      </c>
      <c r="P49" s="2">
        <v>1</v>
      </c>
    </row>
    <row r="50" spans="1:16" x14ac:dyDescent="0.2">
      <c r="B50" s="2">
        <v>0.12379999999999999</v>
      </c>
      <c r="C50" s="2">
        <v>3.7699999999999997E-2</v>
      </c>
      <c r="D50" s="2">
        <v>0.41249999999999998</v>
      </c>
      <c r="E50" s="2">
        <v>5.7000000000000002E-2</v>
      </c>
      <c r="F50" s="2">
        <v>0.15040000000000001</v>
      </c>
      <c r="G50" s="2">
        <v>0.25519999999999998</v>
      </c>
      <c r="H50" s="2">
        <v>0.78549999999999998</v>
      </c>
      <c r="I50" s="2">
        <v>0.751</v>
      </c>
      <c r="J50" s="2">
        <v>0.59430000000000005</v>
      </c>
      <c r="K50" s="2">
        <v>0.65590000000000004</v>
      </c>
      <c r="L50" s="2">
        <v>0.75649999999999995</v>
      </c>
      <c r="M50" s="2">
        <v>0.87390000000000001</v>
      </c>
      <c r="N50" s="2">
        <v>0.84819999999999995</v>
      </c>
      <c r="O50" s="2">
        <v>0.99280000000000002</v>
      </c>
    </row>
  </sheetData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L104"/>
  <sheetViews>
    <sheetView workbookViewId="0">
      <selection activeCell="B1" sqref="B1"/>
    </sheetView>
  </sheetViews>
  <sheetFormatPr defaultRowHeight="12.75" x14ac:dyDescent="0.2"/>
  <cols>
    <col min="1" max="1" width="2.42578125" bestFit="1" customWidth="1"/>
    <col min="2" max="2" width="12" bestFit="1" customWidth="1"/>
    <col min="3" max="3" width="11.42578125" bestFit="1" customWidth="1"/>
    <col min="4" max="4" width="11" bestFit="1" customWidth="1"/>
    <col min="5" max="5" width="11.42578125" bestFit="1" customWidth="1"/>
    <col min="6" max="6" width="11.85546875" bestFit="1" customWidth="1"/>
    <col min="7" max="8" width="6.7109375" bestFit="1" customWidth="1"/>
    <col min="9" max="9" width="7" bestFit="1" customWidth="1"/>
    <col min="10" max="10" width="2.85546875" bestFit="1" customWidth="1"/>
    <col min="11" max="12" width="2.42578125" bestFit="1" customWidth="1"/>
  </cols>
  <sheetData>
    <row r="1" spans="2:10" x14ac:dyDescent="0.2">
      <c r="B1" t="s">
        <v>285</v>
      </c>
      <c r="C1" t="s">
        <v>286</v>
      </c>
      <c r="D1" t="s">
        <v>287</v>
      </c>
      <c r="E1" t="s">
        <v>85</v>
      </c>
      <c r="F1">
        <v>1600</v>
      </c>
    </row>
    <row r="2" spans="2:10" x14ac:dyDescent="0.2">
      <c r="B2">
        <v>0.37152777777777773</v>
      </c>
      <c r="C2" t="s">
        <v>288</v>
      </c>
      <c r="D2" t="s">
        <v>289</v>
      </c>
      <c r="E2" t="s">
        <v>290</v>
      </c>
      <c r="F2">
        <v>2012</v>
      </c>
    </row>
    <row r="4" spans="2:10" x14ac:dyDescent="0.2">
      <c r="B4" t="s">
        <v>291</v>
      </c>
      <c r="C4" t="s">
        <v>292</v>
      </c>
      <c r="D4" t="s">
        <v>293</v>
      </c>
    </row>
    <row r="6" spans="2:10" x14ac:dyDescent="0.2">
      <c r="B6" t="s">
        <v>294</v>
      </c>
      <c r="C6" t="s">
        <v>295</v>
      </c>
      <c r="D6" t="s">
        <v>296</v>
      </c>
    </row>
    <row r="8" spans="2:10" x14ac:dyDescent="0.2">
      <c r="B8" t="s">
        <v>297</v>
      </c>
      <c r="C8" t="s">
        <v>298</v>
      </c>
    </row>
    <row r="9" spans="2:10" x14ac:dyDescent="0.2">
      <c r="B9" t="s">
        <v>299</v>
      </c>
      <c r="C9" t="s">
        <v>300</v>
      </c>
      <c r="D9" t="s">
        <v>301</v>
      </c>
      <c r="E9" t="s">
        <v>302</v>
      </c>
      <c r="F9" t="s">
        <v>303</v>
      </c>
      <c r="G9" t="s">
        <v>304</v>
      </c>
      <c r="H9" t="s">
        <v>305</v>
      </c>
      <c r="I9" t="s">
        <v>267</v>
      </c>
      <c r="J9" t="s">
        <v>298</v>
      </c>
    </row>
    <row r="11" spans="2:10" x14ac:dyDescent="0.2">
      <c r="B11" t="s">
        <v>306</v>
      </c>
      <c r="C11">
        <v>1</v>
      </c>
      <c r="D11">
        <v>1069118</v>
      </c>
      <c r="E11">
        <v>211985</v>
      </c>
      <c r="F11">
        <v>5.04</v>
      </c>
      <c r="G11" t="s">
        <v>284</v>
      </c>
    </row>
    <row r="14" spans="2:10" x14ac:dyDescent="0.2">
      <c r="B14" t="s">
        <v>307</v>
      </c>
      <c r="C14" t="s">
        <v>308</v>
      </c>
    </row>
    <row r="16" spans="2:10" x14ac:dyDescent="0.2">
      <c r="B16">
        <v>-2</v>
      </c>
      <c r="C16" t="s">
        <v>309</v>
      </c>
      <c r="D16" t="s">
        <v>310</v>
      </c>
      <c r="E16" t="s">
        <v>311</v>
      </c>
      <c r="F16">
        <v>1058.0999999999999</v>
      </c>
    </row>
    <row r="17" spans="2:9" x14ac:dyDescent="0.2">
      <c r="B17" t="s">
        <v>312</v>
      </c>
      <c r="C17" t="s">
        <v>313</v>
      </c>
      <c r="D17" t="s">
        <v>314</v>
      </c>
      <c r="E17" t="s">
        <v>315</v>
      </c>
      <c r="F17">
        <v>1064.0999999999999</v>
      </c>
    </row>
    <row r="18" spans="2:9" x14ac:dyDescent="0.2">
      <c r="B18" t="s">
        <v>316</v>
      </c>
      <c r="C18" t="s">
        <v>313</v>
      </c>
      <c r="D18" t="s">
        <v>314</v>
      </c>
      <c r="E18" t="s">
        <v>315</v>
      </c>
      <c r="F18">
        <v>1064.5</v>
      </c>
    </row>
    <row r="19" spans="2:9" x14ac:dyDescent="0.2">
      <c r="B19" t="s">
        <v>317</v>
      </c>
      <c r="C19" t="s">
        <v>313</v>
      </c>
      <c r="D19" t="s">
        <v>314</v>
      </c>
      <c r="E19" t="s">
        <v>315</v>
      </c>
      <c r="F19">
        <v>1061.4000000000001</v>
      </c>
    </row>
    <row r="22" spans="2:9" x14ac:dyDescent="0.2">
      <c r="B22" t="s">
        <v>318</v>
      </c>
      <c r="C22">
        <v>3</v>
      </c>
      <c r="D22" t="s">
        <v>319</v>
      </c>
      <c r="E22" t="s">
        <v>320</v>
      </c>
      <c r="F22" t="s">
        <v>321</v>
      </c>
      <c r="G22" t="s">
        <v>322</v>
      </c>
    </row>
    <row r="24" spans="2:9" x14ac:dyDescent="0.2">
      <c r="B24" t="s">
        <v>323</v>
      </c>
      <c r="C24" t="s">
        <v>324</v>
      </c>
    </row>
    <row r="25" spans="2:9" x14ac:dyDescent="0.2">
      <c r="B25" t="s">
        <v>325</v>
      </c>
      <c r="C25" t="s">
        <v>326</v>
      </c>
      <c r="D25" t="s">
        <v>326</v>
      </c>
      <c r="E25" t="s">
        <v>327</v>
      </c>
      <c r="F25" t="s">
        <v>304</v>
      </c>
      <c r="G25" t="s">
        <v>305</v>
      </c>
      <c r="H25" t="s">
        <v>267</v>
      </c>
      <c r="I25" t="s">
        <v>327</v>
      </c>
    </row>
    <row r="27" spans="2:9" x14ac:dyDescent="0.2">
      <c r="B27" t="s">
        <v>328</v>
      </c>
      <c r="C27">
        <v>5</v>
      </c>
      <c r="D27">
        <v>10</v>
      </c>
      <c r="E27">
        <v>3.02</v>
      </c>
      <c r="F27">
        <v>6.4199999999999993E-2</v>
      </c>
    </row>
    <row r="30" spans="2:9" x14ac:dyDescent="0.2">
      <c r="B30" t="s">
        <v>296</v>
      </c>
    </row>
    <row r="32" spans="2:9" x14ac:dyDescent="0.2">
      <c r="B32" t="s">
        <v>297</v>
      </c>
    </row>
    <row r="33" spans="2:11" x14ac:dyDescent="0.2">
      <c r="B33" t="s">
        <v>329</v>
      </c>
      <c r="C33" t="s">
        <v>302</v>
      </c>
      <c r="D33" t="s">
        <v>303</v>
      </c>
      <c r="E33" t="s">
        <v>326</v>
      </c>
      <c r="F33" t="s">
        <v>330</v>
      </c>
      <c r="G33" t="s">
        <v>304</v>
      </c>
      <c r="H33" t="s">
        <v>305</v>
      </c>
      <c r="I33" t="s">
        <v>267</v>
      </c>
      <c r="J33" t="s">
        <v>331</v>
      </c>
    </row>
    <row r="35" spans="2:11" x14ac:dyDescent="0.2">
      <c r="B35" t="s">
        <v>332</v>
      </c>
      <c r="C35" t="s">
        <v>333</v>
      </c>
      <c r="D35" t="s">
        <v>334</v>
      </c>
      <c r="E35">
        <v>3704.4</v>
      </c>
      <c r="F35">
        <v>1860.01</v>
      </c>
      <c r="G35">
        <v>10</v>
      </c>
      <c r="H35">
        <v>1.99</v>
      </c>
      <c r="I35">
        <v>7.4399999999999994E-2</v>
      </c>
    </row>
    <row r="38" spans="2:11" x14ac:dyDescent="0.2">
      <c r="B38" t="s">
        <v>335</v>
      </c>
      <c r="C38" t="s">
        <v>336</v>
      </c>
      <c r="D38" t="s">
        <v>337</v>
      </c>
    </row>
    <row r="40" spans="2:11" x14ac:dyDescent="0.2">
      <c r="B40" t="s">
        <v>297</v>
      </c>
    </row>
    <row r="41" spans="2:11" x14ac:dyDescent="0.2">
      <c r="B41" t="s">
        <v>325</v>
      </c>
      <c r="C41" t="s">
        <v>328</v>
      </c>
      <c r="D41" t="s">
        <v>302</v>
      </c>
      <c r="E41" t="s">
        <v>303</v>
      </c>
      <c r="F41" t="s">
        <v>326</v>
      </c>
      <c r="G41" t="s">
        <v>330</v>
      </c>
      <c r="H41" t="s">
        <v>304</v>
      </c>
      <c r="I41" t="s">
        <v>305</v>
      </c>
      <c r="J41" t="s">
        <v>267</v>
      </c>
      <c r="K41" t="s">
        <v>331</v>
      </c>
    </row>
    <row r="43" spans="2:11" x14ac:dyDescent="0.2">
      <c r="B43" t="s">
        <v>328</v>
      </c>
      <c r="C43" t="s">
        <v>259</v>
      </c>
      <c r="D43">
        <v>8938.4</v>
      </c>
      <c r="E43">
        <v>507.88</v>
      </c>
      <c r="F43">
        <v>10</v>
      </c>
      <c r="G43">
        <v>17.600000000000001</v>
      </c>
      <c r="H43" t="s">
        <v>284</v>
      </c>
    </row>
    <row r="44" spans="2:11" x14ac:dyDescent="0.2">
      <c r="B44" t="s">
        <v>328</v>
      </c>
      <c r="C44" t="s">
        <v>258</v>
      </c>
      <c r="D44">
        <v>7806.62</v>
      </c>
      <c r="E44">
        <v>507.88</v>
      </c>
      <c r="F44">
        <v>10</v>
      </c>
      <c r="G44">
        <v>15.37</v>
      </c>
      <c r="H44" t="s">
        <v>284</v>
      </c>
    </row>
    <row r="45" spans="2:11" x14ac:dyDescent="0.2">
      <c r="B45" t="s">
        <v>328</v>
      </c>
      <c r="C45" t="s">
        <v>260</v>
      </c>
      <c r="D45">
        <v>7442.47</v>
      </c>
      <c r="E45">
        <v>553.64</v>
      </c>
      <c r="F45">
        <v>10</v>
      </c>
      <c r="G45">
        <v>13.44</v>
      </c>
      <c r="H45" t="s">
        <v>284</v>
      </c>
    </row>
    <row r="46" spans="2:11" x14ac:dyDescent="0.2">
      <c r="B46" t="s">
        <v>328</v>
      </c>
      <c r="C46" t="s">
        <v>257</v>
      </c>
      <c r="D46">
        <v>8371.24</v>
      </c>
      <c r="E46">
        <v>507.88</v>
      </c>
      <c r="F46">
        <v>10</v>
      </c>
      <c r="G46">
        <v>16.48</v>
      </c>
      <c r="H46" t="s">
        <v>284</v>
      </c>
    </row>
    <row r="47" spans="2:11" x14ac:dyDescent="0.2">
      <c r="B47" t="s">
        <v>328</v>
      </c>
      <c r="C47" t="s">
        <v>255</v>
      </c>
      <c r="D47">
        <v>7869.12</v>
      </c>
      <c r="E47">
        <v>507.88</v>
      </c>
      <c r="F47">
        <v>10</v>
      </c>
      <c r="G47">
        <v>15.49</v>
      </c>
      <c r="H47" t="s">
        <v>284</v>
      </c>
    </row>
    <row r="48" spans="2:11" x14ac:dyDescent="0.2">
      <c r="B48" t="s">
        <v>328</v>
      </c>
      <c r="C48" t="s">
        <v>256</v>
      </c>
      <c r="D48">
        <v>7344.69</v>
      </c>
      <c r="E48">
        <v>507.88</v>
      </c>
      <c r="F48">
        <v>10</v>
      </c>
      <c r="G48">
        <v>14.46</v>
      </c>
      <c r="H48" t="s">
        <v>284</v>
      </c>
    </row>
    <row r="51" spans="1:12" x14ac:dyDescent="0.2">
      <c r="B51" t="s">
        <v>338</v>
      </c>
      <c r="C51" t="s">
        <v>320</v>
      </c>
      <c r="D51" t="s">
        <v>335</v>
      </c>
      <c r="E51" t="s">
        <v>336</v>
      </c>
      <c r="F51" t="s">
        <v>337</v>
      </c>
    </row>
    <row r="53" spans="1:12" x14ac:dyDescent="0.2">
      <c r="B53" t="s">
        <v>297</v>
      </c>
    </row>
    <row r="54" spans="1:12" x14ac:dyDescent="0.2">
      <c r="B54" t="s">
        <v>325</v>
      </c>
      <c r="C54" t="s">
        <v>328</v>
      </c>
      <c r="D54" t="s">
        <v>328</v>
      </c>
      <c r="E54" t="s">
        <v>302</v>
      </c>
      <c r="F54" t="s">
        <v>303</v>
      </c>
      <c r="G54" t="s">
        <v>326</v>
      </c>
      <c r="H54" t="s">
        <v>330</v>
      </c>
      <c r="I54" t="s">
        <v>304</v>
      </c>
      <c r="J54" t="s">
        <v>305</v>
      </c>
      <c r="K54" t="s">
        <v>267</v>
      </c>
      <c r="L54" t="s">
        <v>331</v>
      </c>
    </row>
    <row r="56" spans="1:12" x14ac:dyDescent="0.2">
      <c r="B56" t="s">
        <v>328</v>
      </c>
      <c r="C56" t="s">
        <v>259</v>
      </c>
      <c r="D56" t="s">
        <v>258</v>
      </c>
      <c r="E56">
        <v>1131.78</v>
      </c>
      <c r="F56">
        <v>476.87</v>
      </c>
      <c r="G56">
        <v>10</v>
      </c>
      <c r="H56">
        <v>2.37</v>
      </c>
      <c r="I56">
        <v>3.9100000000000003E-2</v>
      </c>
    </row>
    <row r="57" spans="1:12" x14ac:dyDescent="0.2">
      <c r="B57" t="s">
        <v>328</v>
      </c>
      <c r="C57" t="s">
        <v>259</v>
      </c>
      <c r="D57" t="s">
        <v>260</v>
      </c>
      <c r="E57">
        <v>1495.93</v>
      </c>
      <c r="F57">
        <v>525.34</v>
      </c>
      <c r="G57">
        <v>10</v>
      </c>
      <c r="H57">
        <v>2.85</v>
      </c>
      <c r="I57">
        <v>1.7299999999999999E-2</v>
      </c>
    </row>
    <row r="58" spans="1:12" x14ac:dyDescent="0.2">
      <c r="B58" t="s">
        <v>328</v>
      </c>
      <c r="C58" t="s">
        <v>259</v>
      </c>
      <c r="D58" t="s">
        <v>257</v>
      </c>
      <c r="E58">
        <v>567.16</v>
      </c>
      <c r="F58">
        <v>476.87</v>
      </c>
      <c r="G58">
        <v>10</v>
      </c>
      <c r="H58">
        <v>1.19</v>
      </c>
      <c r="I58">
        <v>0.26179999999999998</v>
      </c>
    </row>
    <row r="59" spans="1:12" x14ac:dyDescent="0.2">
      <c r="B59" t="s">
        <v>328</v>
      </c>
      <c r="C59" t="s">
        <v>259</v>
      </c>
      <c r="D59" t="s">
        <v>255</v>
      </c>
      <c r="E59">
        <v>1069.28</v>
      </c>
      <c r="F59">
        <v>476.87</v>
      </c>
      <c r="G59">
        <v>10</v>
      </c>
      <c r="H59">
        <v>2.2400000000000002</v>
      </c>
      <c r="I59">
        <v>4.8800000000000003E-2</v>
      </c>
    </row>
    <row r="60" spans="1:12" x14ac:dyDescent="0.2">
      <c r="B60" t="s">
        <v>328</v>
      </c>
      <c r="C60" t="s">
        <v>259</v>
      </c>
      <c r="D60" t="s">
        <v>256</v>
      </c>
      <c r="E60">
        <v>1593.71</v>
      </c>
      <c r="F60">
        <v>476.87</v>
      </c>
      <c r="G60">
        <v>10</v>
      </c>
      <c r="H60">
        <v>3.34</v>
      </c>
      <c r="I60">
        <v>7.4999999999999997E-3</v>
      </c>
    </row>
    <row r="61" spans="1:12" x14ac:dyDescent="0.2">
      <c r="A61" t="s">
        <v>339</v>
      </c>
    </row>
    <row r="62" spans="1:12" x14ac:dyDescent="0.2">
      <c r="B62" t="s">
        <v>285</v>
      </c>
      <c r="C62" t="s">
        <v>286</v>
      </c>
      <c r="D62" t="s">
        <v>287</v>
      </c>
      <c r="E62" t="s">
        <v>85</v>
      </c>
      <c r="F62">
        <v>1601</v>
      </c>
    </row>
    <row r="63" spans="1:12" x14ac:dyDescent="0.2">
      <c r="B63">
        <v>0.37152777777777773</v>
      </c>
      <c r="C63" t="s">
        <v>288</v>
      </c>
      <c r="D63" t="s">
        <v>289</v>
      </c>
      <c r="E63" t="s">
        <v>290</v>
      </c>
      <c r="F63">
        <v>2012</v>
      </c>
    </row>
    <row r="65" spans="2:12" x14ac:dyDescent="0.2">
      <c r="B65" t="s">
        <v>291</v>
      </c>
      <c r="C65" t="s">
        <v>292</v>
      </c>
      <c r="D65" t="s">
        <v>293</v>
      </c>
    </row>
    <row r="67" spans="2:12" x14ac:dyDescent="0.2">
      <c r="B67" t="s">
        <v>338</v>
      </c>
      <c r="C67" t="s">
        <v>320</v>
      </c>
      <c r="D67" t="s">
        <v>335</v>
      </c>
      <c r="E67" t="s">
        <v>336</v>
      </c>
      <c r="F67" t="s">
        <v>337</v>
      </c>
    </row>
    <row r="69" spans="2:12" x14ac:dyDescent="0.2">
      <c r="B69" t="s">
        <v>297</v>
      </c>
    </row>
    <row r="70" spans="2:12" x14ac:dyDescent="0.2">
      <c r="B70" t="s">
        <v>325</v>
      </c>
      <c r="C70" t="s">
        <v>328</v>
      </c>
      <c r="D70" t="s">
        <v>328</v>
      </c>
      <c r="E70" t="s">
        <v>302</v>
      </c>
      <c r="F70" t="s">
        <v>303</v>
      </c>
      <c r="G70" t="s">
        <v>326</v>
      </c>
      <c r="H70" t="s">
        <v>330</v>
      </c>
      <c r="I70" t="s">
        <v>304</v>
      </c>
      <c r="J70" t="s">
        <v>305</v>
      </c>
      <c r="K70" t="s">
        <v>267</v>
      </c>
      <c r="L70" t="s">
        <v>331</v>
      </c>
    </row>
    <row r="72" spans="2:12" x14ac:dyDescent="0.2">
      <c r="B72" t="s">
        <v>328</v>
      </c>
      <c r="C72" t="s">
        <v>258</v>
      </c>
      <c r="D72" t="s">
        <v>260</v>
      </c>
      <c r="E72">
        <v>364.15</v>
      </c>
      <c r="F72">
        <v>525.34</v>
      </c>
      <c r="G72">
        <v>10</v>
      </c>
      <c r="H72">
        <v>0.69</v>
      </c>
      <c r="I72">
        <v>0.504</v>
      </c>
    </row>
    <row r="73" spans="2:12" x14ac:dyDescent="0.2">
      <c r="B73" t="s">
        <v>328</v>
      </c>
      <c r="C73" t="s">
        <v>258</v>
      </c>
      <c r="D73" t="s">
        <v>257</v>
      </c>
      <c r="E73">
        <v>-564.62</v>
      </c>
      <c r="F73">
        <v>476.87</v>
      </c>
      <c r="G73">
        <v>10</v>
      </c>
      <c r="H73">
        <v>-1.18</v>
      </c>
      <c r="I73">
        <v>0.26379999999999998</v>
      </c>
    </row>
    <row r="74" spans="2:12" x14ac:dyDescent="0.2">
      <c r="B74" t="s">
        <v>328</v>
      </c>
      <c r="C74" t="s">
        <v>258</v>
      </c>
      <c r="D74" t="s">
        <v>255</v>
      </c>
      <c r="E74">
        <v>-62.5</v>
      </c>
      <c r="F74">
        <v>476.87</v>
      </c>
      <c r="G74">
        <v>10</v>
      </c>
      <c r="H74">
        <v>-0.13</v>
      </c>
      <c r="I74">
        <v>0.89829999999999999</v>
      </c>
    </row>
    <row r="75" spans="2:12" x14ac:dyDescent="0.2">
      <c r="B75" t="s">
        <v>328</v>
      </c>
      <c r="C75" t="s">
        <v>258</v>
      </c>
      <c r="D75" t="s">
        <v>256</v>
      </c>
      <c r="E75">
        <v>461.93</v>
      </c>
      <c r="F75">
        <v>476.87</v>
      </c>
      <c r="G75">
        <v>10</v>
      </c>
      <c r="H75">
        <v>0.97</v>
      </c>
      <c r="I75">
        <v>0.35560000000000003</v>
      </c>
    </row>
    <row r="76" spans="2:12" x14ac:dyDescent="0.2">
      <c r="B76" t="s">
        <v>328</v>
      </c>
      <c r="C76" t="s">
        <v>260</v>
      </c>
      <c r="D76" t="s">
        <v>257</v>
      </c>
      <c r="E76">
        <v>-928.77</v>
      </c>
      <c r="F76">
        <v>525.34</v>
      </c>
      <c r="G76">
        <v>10</v>
      </c>
      <c r="H76">
        <v>-1.77</v>
      </c>
      <c r="I76">
        <v>0.1075</v>
      </c>
    </row>
    <row r="77" spans="2:12" x14ac:dyDescent="0.2">
      <c r="B77" t="s">
        <v>328</v>
      </c>
      <c r="C77" t="s">
        <v>260</v>
      </c>
      <c r="D77" t="s">
        <v>255</v>
      </c>
      <c r="E77">
        <v>-426.65</v>
      </c>
      <c r="F77">
        <v>525.34</v>
      </c>
      <c r="G77">
        <v>10</v>
      </c>
      <c r="H77">
        <v>-0.81</v>
      </c>
      <c r="I77">
        <v>0.43559999999999999</v>
      </c>
    </row>
    <row r="78" spans="2:12" x14ac:dyDescent="0.2">
      <c r="B78" t="s">
        <v>328</v>
      </c>
      <c r="C78" t="s">
        <v>260</v>
      </c>
      <c r="D78" t="s">
        <v>256</v>
      </c>
      <c r="E78">
        <v>97.782399999999996</v>
      </c>
      <c r="F78">
        <v>525.34</v>
      </c>
      <c r="G78">
        <v>10</v>
      </c>
      <c r="H78">
        <v>0.19</v>
      </c>
      <c r="I78">
        <v>0.85609999999999997</v>
      </c>
    </row>
    <row r="79" spans="2:12" x14ac:dyDescent="0.2">
      <c r="B79" t="s">
        <v>328</v>
      </c>
      <c r="C79" t="s">
        <v>257</v>
      </c>
      <c r="D79" t="s">
        <v>255</v>
      </c>
      <c r="E79">
        <v>502.12</v>
      </c>
      <c r="F79">
        <v>476.87</v>
      </c>
      <c r="G79">
        <v>10</v>
      </c>
      <c r="H79">
        <v>1.05</v>
      </c>
      <c r="I79">
        <v>0.31709999999999999</v>
      </c>
    </row>
    <row r="80" spans="2:12" x14ac:dyDescent="0.2">
      <c r="B80" t="s">
        <v>328</v>
      </c>
      <c r="C80" t="s">
        <v>257</v>
      </c>
      <c r="D80" t="s">
        <v>256</v>
      </c>
      <c r="E80">
        <v>1026.55</v>
      </c>
      <c r="F80">
        <v>476.87</v>
      </c>
      <c r="G80">
        <v>10</v>
      </c>
      <c r="H80">
        <v>2.15</v>
      </c>
      <c r="I80">
        <v>5.6800000000000003E-2</v>
      </c>
    </row>
    <row r="81" spans="1:9" x14ac:dyDescent="0.2">
      <c r="B81" t="s">
        <v>328</v>
      </c>
      <c r="C81" t="s">
        <v>255</v>
      </c>
      <c r="D81" t="s">
        <v>256</v>
      </c>
      <c r="E81">
        <v>524.42999999999995</v>
      </c>
      <c r="F81">
        <v>476.87</v>
      </c>
      <c r="G81">
        <v>10</v>
      </c>
      <c r="H81">
        <v>1.1000000000000001</v>
      </c>
      <c r="I81">
        <v>0.29720000000000002</v>
      </c>
    </row>
    <row r="82" spans="1:9" x14ac:dyDescent="0.2">
      <c r="A82" t="s">
        <v>339</v>
      </c>
    </row>
    <row r="83" spans="1:9" x14ac:dyDescent="0.2">
      <c r="B83" t="s">
        <v>285</v>
      </c>
      <c r="C83" t="s">
        <v>286</v>
      </c>
      <c r="D83" t="s">
        <v>287</v>
      </c>
      <c r="E83" t="s">
        <v>91</v>
      </c>
      <c r="F83">
        <v>1602</v>
      </c>
    </row>
    <row r="84" spans="1:9" x14ac:dyDescent="0.2">
      <c r="B84">
        <v>0.37152777777777773</v>
      </c>
      <c r="C84" t="s">
        <v>288</v>
      </c>
      <c r="D84" t="s">
        <v>289</v>
      </c>
      <c r="E84" t="s">
        <v>290</v>
      </c>
      <c r="F84">
        <v>2012</v>
      </c>
    </row>
    <row r="86" spans="1:9" x14ac:dyDescent="0.2">
      <c r="B86" t="s">
        <v>291</v>
      </c>
      <c r="C86" t="s">
        <v>292</v>
      </c>
      <c r="D86" t="s">
        <v>293</v>
      </c>
    </row>
    <row r="88" spans="1:9" x14ac:dyDescent="0.2">
      <c r="B88" t="s">
        <v>340</v>
      </c>
      <c r="C88" t="s">
        <v>341</v>
      </c>
    </row>
    <row r="90" spans="1:9" x14ac:dyDescent="0.2">
      <c r="B90" t="s">
        <v>342</v>
      </c>
      <c r="C90" t="s">
        <v>343</v>
      </c>
      <c r="D90" t="s">
        <v>344</v>
      </c>
    </row>
    <row r="91" spans="1:9" x14ac:dyDescent="0.2">
      <c r="B91" t="s">
        <v>345</v>
      </c>
      <c r="C91" t="s">
        <v>346</v>
      </c>
      <c r="D91" t="s">
        <v>347</v>
      </c>
    </row>
    <row r="92" spans="1:9" x14ac:dyDescent="0.2">
      <c r="B92" t="s">
        <v>294</v>
      </c>
      <c r="C92" t="s">
        <v>348</v>
      </c>
      <c r="D92" t="s">
        <v>349</v>
      </c>
      <c r="E92" t="s">
        <v>350</v>
      </c>
    </row>
    <row r="93" spans="1:9" x14ac:dyDescent="0.2">
      <c r="B93" t="s">
        <v>351</v>
      </c>
      <c r="C93" t="s">
        <v>352</v>
      </c>
      <c r="D93" t="s">
        <v>353</v>
      </c>
    </row>
    <row r="94" spans="1:9" x14ac:dyDescent="0.2">
      <c r="B94" t="s">
        <v>306</v>
      </c>
      <c r="C94" t="s">
        <v>349</v>
      </c>
      <c r="D94" t="s">
        <v>352</v>
      </c>
      <c r="E94" t="s">
        <v>354</v>
      </c>
    </row>
    <row r="95" spans="1:9" x14ac:dyDescent="0.2">
      <c r="B95" t="s">
        <v>321</v>
      </c>
      <c r="C95" t="s">
        <v>322</v>
      </c>
      <c r="D95" t="s">
        <v>355</v>
      </c>
      <c r="E95" t="s">
        <v>352</v>
      </c>
      <c r="F95" t="s">
        <v>356</v>
      </c>
    </row>
    <row r="96" spans="1:9" x14ac:dyDescent="0.2">
      <c r="B96" t="s">
        <v>357</v>
      </c>
      <c r="C96" t="s">
        <v>320</v>
      </c>
      <c r="D96" t="s">
        <v>358</v>
      </c>
      <c r="E96" t="s">
        <v>352</v>
      </c>
      <c r="F96" t="s">
        <v>359</v>
      </c>
    </row>
    <row r="99" spans="2:8" x14ac:dyDescent="0.2">
      <c r="B99" t="s">
        <v>360</v>
      </c>
      <c r="C99" t="s">
        <v>361</v>
      </c>
      <c r="D99" t="s">
        <v>341</v>
      </c>
    </row>
    <row r="101" spans="2:8" x14ac:dyDescent="0.2">
      <c r="B101" t="s">
        <v>360</v>
      </c>
      <c r="C101" t="s">
        <v>362</v>
      </c>
      <c r="D101" t="s">
        <v>363</v>
      </c>
    </row>
    <row r="103" spans="2:8" x14ac:dyDescent="0.2">
      <c r="B103" t="s">
        <v>364</v>
      </c>
      <c r="C103">
        <v>3</v>
      </c>
      <c r="D103">
        <v>1</v>
      </c>
      <c r="E103">
        <v>2</v>
      </c>
      <c r="F103">
        <v>3</v>
      </c>
    </row>
    <row r="104" spans="2:8" x14ac:dyDescent="0.2">
      <c r="B104" t="s">
        <v>328</v>
      </c>
      <c r="C104">
        <v>6</v>
      </c>
      <c r="D104" t="s">
        <v>259</v>
      </c>
      <c r="E104" t="s">
        <v>258</v>
      </c>
      <c r="F104" t="s">
        <v>260</v>
      </c>
      <c r="G104" t="s">
        <v>257</v>
      </c>
      <c r="H104" t="s">
        <v>255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K62"/>
  <sheetViews>
    <sheetView workbookViewId="0">
      <selection activeCell="B1" sqref="B1"/>
    </sheetView>
  </sheetViews>
  <sheetFormatPr defaultRowHeight="12.75" x14ac:dyDescent="0.2"/>
  <cols>
    <col min="1" max="1" width="2" customWidth="1"/>
    <col min="2" max="2" width="12" bestFit="1" customWidth="1"/>
    <col min="3" max="3" width="11.42578125" bestFit="1" customWidth="1"/>
    <col min="4" max="4" width="9.7109375" bestFit="1" customWidth="1"/>
    <col min="5" max="5" width="9.5703125" bestFit="1" customWidth="1"/>
    <col min="6" max="6" width="8" bestFit="1" customWidth="1"/>
    <col min="7" max="8" width="6.7109375" bestFit="1" customWidth="1"/>
    <col min="9" max="9" width="7" bestFit="1" customWidth="1"/>
    <col min="10" max="11" width="2.42578125" bestFit="1" customWidth="1"/>
  </cols>
  <sheetData>
    <row r="1" spans="2:7" x14ac:dyDescent="0.2">
      <c r="B1" t="s">
        <v>285</v>
      </c>
      <c r="C1" t="s">
        <v>286</v>
      </c>
      <c r="D1" t="s">
        <v>287</v>
      </c>
      <c r="E1" t="s">
        <v>83</v>
      </c>
      <c r="F1">
        <v>2033</v>
      </c>
    </row>
    <row r="2" spans="2:7" x14ac:dyDescent="0.2">
      <c r="B2">
        <v>0.37152777777777773</v>
      </c>
      <c r="C2" t="s">
        <v>288</v>
      </c>
      <c r="D2" t="s">
        <v>289</v>
      </c>
      <c r="E2" t="s">
        <v>290</v>
      </c>
      <c r="F2">
        <v>2012</v>
      </c>
    </row>
    <row r="4" spans="2:7" x14ac:dyDescent="0.2">
      <c r="B4" t="s">
        <v>291</v>
      </c>
      <c r="C4" t="s">
        <v>292</v>
      </c>
      <c r="D4" t="s">
        <v>293</v>
      </c>
    </row>
    <row r="6" spans="2:7" x14ac:dyDescent="0.2">
      <c r="B6" t="s">
        <v>307</v>
      </c>
      <c r="C6" t="s">
        <v>308</v>
      </c>
    </row>
    <row r="8" spans="2:7" x14ac:dyDescent="0.2">
      <c r="B8">
        <v>-2</v>
      </c>
      <c r="C8" t="s">
        <v>309</v>
      </c>
      <c r="D8" t="s">
        <v>310</v>
      </c>
      <c r="E8" t="s">
        <v>311</v>
      </c>
      <c r="F8">
        <v>576.70000000000005</v>
      </c>
    </row>
    <row r="9" spans="2:7" x14ac:dyDescent="0.2">
      <c r="B9" t="s">
        <v>312</v>
      </c>
      <c r="C9" t="s">
        <v>313</v>
      </c>
      <c r="D9" t="s">
        <v>314</v>
      </c>
      <c r="E9" t="s">
        <v>315</v>
      </c>
      <c r="F9">
        <v>582.70000000000005</v>
      </c>
    </row>
    <row r="10" spans="2:7" x14ac:dyDescent="0.2">
      <c r="B10" t="s">
        <v>316</v>
      </c>
      <c r="C10" t="s">
        <v>313</v>
      </c>
      <c r="D10" t="s">
        <v>314</v>
      </c>
      <c r="E10" t="s">
        <v>315</v>
      </c>
      <c r="F10">
        <v>583.1</v>
      </c>
    </row>
    <row r="11" spans="2:7" x14ac:dyDescent="0.2">
      <c r="B11" t="s">
        <v>317</v>
      </c>
      <c r="C11" t="s">
        <v>313</v>
      </c>
      <c r="D11" t="s">
        <v>314</v>
      </c>
      <c r="E11" t="s">
        <v>315</v>
      </c>
      <c r="F11">
        <v>580</v>
      </c>
    </row>
    <row r="14" spans="2:7" x14ac:dyDescent="0.2">
      <c r="B14" t="s">
        <v>318</v>
      </c>
      <c r="C14">
        <v>3</v>
      </c>
      <c r="D14" t="s">
        <v>319</v>
      </c>
      <c r="E14" t="s">
        <v>320</v>
      </c>
      <c r="F14" t="s">
        <v>321</v>
      </c>
      <c r="G14" t="s">
        <v>322</v>
      </c>
    </row>
    <row r="16" spans="2:7" x14ac:dyDescent="0.2">
      <c r="B16" t="s">
        <v>323</v>
      </c>
      <c r="C16" t="s">
        <v>324</v>
      </c>
    </row>
    <row r="17" spans="2:10" x14ac:dyDescent="0.2">
      <c r="B17" t="s">
        <v>325</v>
      </c>
      <c r="C17" t="s">
        <v>326</v>
      </c>
      <c r="D17" t="s">
        <v>326</v>
      </c>
      <c r="E17" t="s">
        <v>327</v>
      </c>
      <c r="F17" t="s">
        <v>304</v>
      </c>
      <c r="G17" t="s">
        <v>305</v>
      </c>
      <c r="H17" t="s">
        <v>267</v>
      </c>
      <c r="I17" t="s">
        <v>327</v>
      </c>
    </row>
    <row r="19" spans="2:10" x14ac:dyDescent="0.2">
      <c r="B19" t="s">
        <v>328</v>
      </c>
      <c r="C19">
        <v>5</v>
      </c>
      <c r="D19">
        <v>10</v>
      </c>
      <c r="E19">
        <v>5.53</v>
      </c>
      <c r="F19">
        <v>1.0699999999999999E-2</v>
      </c>
    </row>
    <row r="22" spans="2:10" x14ac:dyDescent="0.2">
      <c r="B22" t="s">
        <v>296</v>
      </c>
    </row>
    <row r="24" spans="2:10" x14ac:dyDescent="0.2">
      <c r="B24" t="s">
        <v>297</v>
      </c>
    </row>
    <row r="25" spans="2:10" x14ac:dyDescent="0.2">
      <c r="B25" t="s">
        <v>329</v>
      </c>
      <c r="C25" t="s">
        <v>302</v>
      </c>
      <c r="D25" t="s">
        <v>303</v>
      </c>
      <c r="E25" t="s">
        <v>326</v>
      </c>
      <c r="F25" t="s">
        <v>330</v>
      </c>
      <c r="G25" t="s">
        <v>304</v>
      </c>
      <c r="H25" t="s">
        <v>305</v>
      </c>
      <c r="I25" t="s">
        <v>267</v>
      </c>
      <c r="J25" t="s">
        <v>331</v>
      </c>
    </row>
    <row r="27" spans="2:10" x14ac:dyDescent="0.2">
      <c r="B27" t="s">
        <v>332</v>
      </c>
      <c r="C27" t="s">
        <v>333</v>
      </c>
      <c r="D27" t="s">
        <v>334</v>
      </c>
      <c r="E27">
        <v>134.61000000000001</v>
      </c>
      <c r="F27">
        <v>40.536099999999998</v>
      </c>
      <c r="G27">
        <v>10</v>
      </c>
      <c r="H27">
        <v>3.32</v>
      </c>
      <c r="I27">
        <v>7.7000000000000002E-3</v>
      </c>
    </row>
    <row r="30" spans="2:10" x14ac:dyDescent="0.2">
      <c r="B30" t="s">
        <v>335</v>
      </c>
      <c r="C30" t="s">
        <v>336</v>
      </c>
      <c r="D30" t="s">
        <v>337</v>
      </c>
    </row>
    <row r="32" spans="2:10" x14ac:dyDescent="0.2">
      <c r="B32" t="s">
        <v>297</v>
      </c>
    </row>
    <row r="33" spans="2:11" x14ac:dyDescent="0.2">
      <c r="B33" t="s">
        <v>325</v>
      </c>
      <c r="C33" t="s">
        <v>328</v>
      </c>
      <c r="D33" t="s">
        <v>302</v>
      </c>
      <c r="E33" t="s">
        <v>303</v>
      </c>
      <c r="F33" t="s">
        <v>326</v>
      </c>
      <c r="G33" t="s">
        <v>330</v>
      </c>
      <c r="H33" t="s">
        <v>304</v>
      </c>
      <c r="I33" t="s">
        <v>305</v>
      </c>
      <c r="J33" t="s">
        <v>267</v>
      </c>
      <c r="K33" t="s">
        <v>331</v>
      </c>
    </row>
    <row r="35" spans="2:11" x14ac:dyDescent="0.2">
      <c r="B35" t="s">
        <v>328</v>
      </c>
      <c r="C35" t="s">
        <v>259</v>
      </c>
      <c r="D35">
        <v>173.06</v>
      </c>
      <c r="E35">
        <v>11.5633</v>
      </c>
      <c r="F35">
        <v>10</v>
      </c>
      <c r="G35">
        <v>14.97</v>
      </c>
      <c r="H35" t="s">
        <v>284</v>
      </c>
    </row>
    <row r="36" spans="2:11" x14ac:dyDescent="0.2">
      <c r="B36" t="s">
        <v>328</v>
      </c>
      <c r="C36" t="s">
        <v>258</v>
      </c>
      <c r="D36">
        <v>140.91</v>
      </c>
      <c r="E36">
        <v>11.5633</v>
      </c>
      <c r="F36">
        <v>10</v>
      </c>
      <c r="G36">
        <v>12.19</v>
      </c>
      <c r="H36" t="s">
        <v>284</v>
      </c>
    </row>
    <row r="37" spans="2:11" x14ac:dyDescent="0.2">
      <c r="B37" t="s">
        <v>328</v>
      </c>
      <c r="C37" t="s">
        <v>260</v>
      </c>
      <c r="D37">
        <v>141.01</v>
      </c>
      <c r="E37">
        <v>12.4175</v>
      </c>
      <c r="F37">
        <v>10</v>
      </c>
      <c r="G37">
        <v>11.36</v>
      </c>
      <c r="H37" t="s">
        <v>284</v>
      </c>
    </row>
    <row r="38" spans="2:11" x14ac:dyDescent="0.2">
      <c r="B38" t="s">
        <v>328</v>
      </c>
      <c r="C38" t="s">
        <v>257</v>
      </c>
      <c r="D38">
        <v>164.37</v>
      </c>
      <c r="E38">
        <v>11.5633</v>
      </c>
      <c r="F38">
        <v>10</v>
      </c>
      <c r="G38">
        <v>14.21</v>
      </c>
      <c r="H38" t="s">
        <v>284</v>
      </c>
    </row>
    <row r="39" spans="2:11" x14ac:dyDescent="0.2">
      <c r="B39" t="s">
        <v>328</v>
      </c>
      <c r="C39" t="s">
        <v>255</v>
      </c>
      <c r="D39">
        <v>167.24</v>
      </c>
      <c r="E39">
        <v>11.5633</v>
      </c>
      <c r="F39">
        <v>10</v>
      </c>
      <c r="G39">
        <v>14.46</v>
      </c>
      <c r="H39" t="s">
        <v>284</v>
      </c>
    </row>
    <row r="40" spans="2:11" x14ac:dyDescent="0.2">
      <c r="B40" t="s">
        <v>328</v>
      </c>
      <c r="C40" t="s">
        <v>256</v>
      </c>
      <c r="D40">
        <v>130.38999999999999</v>
      </c>
      <c r="E40">
        <v>11.5633</v>
      </c>
      <c r="F40">
        <v>10</v>
      </c>
      <c r="G40">
        <v>11.28</v>
      </c>
      <c r="H40" t="s">
        <v>284</v>
      </c>
    </row>
    <row r="43" spans="2:11" x14ac:dyDescent="0.2">
      <c r="B43" t="s">
        <v>338</v>
      </c>
      <c r="C43" t="s">
        <v>320</v>
      </c>
      <c r="D43" t="s">
        <v>335</v>
      </c>
      <c r="E43" t="s">
        <v>336</v>
      </c>
      <c r="F43" t="s">
        <v>337</v>
      </c>
    </row>
    <row r="45" spans="2:11" x14ac:dyDescent="0.2">
      <c r="B45" t="s">
        <v>297</v>
      </c>
    </row>
    <row r="46" spans="2:11" x14ac:dyDescent="0.2">
      <c r="B46" t="s">
        <v>325</v>
      </c>
      <c r="C46" t="s">
        <v>328</v>
      </c>
      <c r="D46" t="s">
        <v>328</v>
      </c>
      <c r="E46" t="s">
        <v>302</v>
      </c>
      <c r="F46" t="s">
        <v>303</v>
      </c>
      <c r="G46" t="s">
        <v>326</v>
      </c>
      <c r="H46" t="s">
        <v>330</v>
      </c>
      <c r="I46" t="s">
        <v>305</v>
      </c>
      <c r="J46" t="s">
        <v>267</v>
      </c>
      <c r="K46" t="s">
        <v>331</v>
      </c>
    </row>
    <row r="48" spans="2:11" x14ac:dyDescent="0.2">
      <c r="B48" t="s">
        <v>328</v>
      </c>
      <c r="C48" t="s">
        <v>259</v>
      </c>
      <c r="D48" t="s">
        <v>258</v>
      </c>
      <c r="E48">
        <v>32.153199999999998</v>
      </c>
      <c r="F48">
        <v>10.4009</v>
      </c>
      <c r="G48">
        <v>10</v>
      </c>
      <c r="H48">
        <v>3.09</v>
      </c>
      <c r="I48">
        <v>1.14E-2</v>
      </c>
    </row>
    <row r="49" spans="2:9" x14ac:dyDescent="0.2">
      <c r="B49" t="s">
        <v>328</v>
      </c>
      <c r="C49" t="s">
        <v>259</v>
      </c>
      <c r="D49" t="s">
        <v>260</v>
      </c>
      <c r="E49">
        <v>32.046700000000001</v>
      </c>
      <c r="F49">
        <v>11.343</v>
      </c>
      <c r="G49">
        <v>10</v>
      </c>
      <c r="H49">
        <v>2.83</v>
      </c>
      <c r="I49">
        <v>1.7999999999999999E-2</v>
      </c>
    </row>
    <row r="50" spans="2:9" x14ac:dyDescent="0.2">
      <c r="B50" t="s">
        <v>328</v>
      </c>
      <c r="C50" t="s">
        <v>259</v>
      </c>
      <c r="D50" t="s">
        <v>257</v>
      </c>
      <c r="E50">
        <v>8.6940000000000008</v>
      </c>
      <c r="F50">
        <v>10.4009</v>
      </c>
      <c r="G50">
        <v>10</v>
      </c>
      <c r="H50">
        <v>0.84</v>
      </c>
      <c r="I50">
        <v>0.42270000000000002</v>
      </c>
    </row>
    <row r="51" spans="2:9" x14ac:dyDescent="0.2">
      <c r="B51" t="s">
        <v>328</v>
      </c>
      <c r="C51" t="s">
        <v>259</v>
      </c>
      <c r="D51" t="s">
        <v>255</v>
      </c>
      <c r="E51">
        <v>5.8224999999999998</v>
      </c>
      <c r="F51">
        <v>10.4009</v>
      </c>
      <c r="G51">
        <v>10</v>
      </c>
      <c r="H51">
        <v>0.56000000000000005</v>
      </c>
      <c r="I51">
        <v>0.58789999999999998</v>
      </c>
    </row>
    <row r="52" spans="2:9" x14ac:dyDescent="0.2">
      <c r="B52" t="s">
        <v>328</v>
      </c>
      <c r="C52" t="s">
        <v>259</v>
      </c>
      <c r="D52" t="s">
        <v>256</v>
      </c>
      <c r="E52">
        <v>42.6661</v>
      </c>
      <c r="F52">
        <v>10.4009</v>
      </c>
      <c r="G52">
        <v>10</v>
      </c>
      <c r="H52">
        <v>4.0999999999999996</v>
      </c>
      <c r="I52">
        <v>2.0999999999999999E-3</v>
      </c>
    </row>
    <row r="53" spans="2:9" x14ac:dyDescent="0.2">
      <c r="B53" t="s">
        <v>328</v>
      </c>
      <c r="C53" t="s">
        <v>258</v>
      </c>
      <c r="D53" t="s">
        <v>260</v>
      </c>
      <c r="E53">
        <v>-0.1066</v>
      </c>
      <c r="F53">
        <v>11.343</v>
      </c>
      <c r="G53">
        <v>10</v>
      </c>
      <c r="H53">
        <v>-0.01</v>
      </c>
      <c r="I53">
        <v>0.99270000000000003</v>
      </c>
    </row>
    <row r="54" spans="2:9" x14ac:dyDescent="0.2">
      <c r="B54" t="s">
        <v>328</v>
      </c>
      <c r="C54" t="s">
        <v>258</v>
      </c>
      <c r="D54" t="s">
        <v>257</v>
      </c>
      <c r="E54">
        <v>-23.459199999999999</v>
      </c>
      <c r="F54">
        <v>10.4009</v>
      </c>
      <c r="G54">
        <v>10</v>
      </c>
      <c r="H54">
        <v>-2.2599999999999998</v>
      </c>
      <c r="I54">
        <v>4.7699999999999999E-2</v>
      </c>
    </row>
    <row r="55" spans="2:9" x14ac:dyDescent="0.2">
      <c r="B55" t="s">
        <v>328</v>
      </c>
      <c r="C55" t="s">
        <v>258</v>
      </c>
      <c r="D55" t="s">
        <v>255</v>
      </c>
      <c r="E55">
        <v>-26.3308</v>
      </c>
      <c r="F55">
        <v>10.4009</v>
      </c>
      <c r="G55">
        <v>10</v>
      </c>
      <c r="H55">
        <v>-2.5299999999999998</v>
      </c>
      <c r="I55">
        <v>2.98E-2</v>
      </c>
    </row>
    <row r="56" spans="2:9" x14ac:dyDescent="0.2">
      <c r="B56" t="s">
        <v>328</v>
      </c>
      <c r="C56" t="s">
        <v>258</v>
      </c>
      <c r="D56" t="s">
        <v>256</v>
      </c>
      <c r="E56">
        <v>10.5129</v>
      </c>
      <c r="F56">
        <v>10.4009</v>
      </c>
      <c r="G56">
        <v>10</v>
      </c>
      <c r="H56">
        <v>1.01</v>
      </c>
      <c r="I56">
        <v>0.33600000000000002</v>
      </c>
    </row>
    <row r="57" spans="2:9" x14ac:dyDescent="0.2">
      <c r="B57" t="s">
        <v>328</v>
      </c>
      <c r="C57" t="s">
        <v>260</v>
      </c>
      <c r="D57" t="s">
        <v>257</v>
      </c>
      <c r="E57">
        <v>-23.352699999999999</v>
      </c>
      <c r="F57">
        <v>11.343</v>
      </c>
      <c r="G57">
        <v>10</v>
      </c>
      <c r="H57">
        <v>-2.06</v>
      </c>
      <c r="I57">
        <v>6.6500000000000004E-2</v>
      </c>
    </row>
    <row r="58" spans="2:9" x14ac:dyDescent="0.2">
      <c r="B58" t="s">
        <v>328</v>
      </c>
      <c r="C58" t="s">
        <v>260</v>
      </c>
      <c r="D58" t="s">
        <v>255</v>
      </c>
      <c r="E58">
        <v>-26.2242</v>
      </c>
      <c r="F58">
        <v>11.343</v>
      </c>
      <c r="G58">
        <v>10</v>
      </c>
      <c r="H58">
        <v>-2.31</v>
      </c>
      <c r="I58">
        <v>4.3400000000000001E-2</v>
      </c>
    </row>
    <row r="59" spans="2:9" x14ac:dyDescent="0.2">
      <c r="B59" t="s">
        <v>328</v>
      </c>
      <c r="C59" t="s">
        <v>260</v>
      </c>
      <c r="D59" t="s">
        <v>256</v>
      </c>
      <c r="E59">
        <v>10.6195</v>
      </c>
      <c r="F59">
        <v>11.343</v>
      </c>
      <c r="G59">
        <v>10</v>
      </c>
      <c r="H59">
        <v>0.94</v>
      </c>
      <c r="I59">
        <v>0.37119999999999997</v>
      </c>
    </row>
    <row r="60" spans="2:9" x14ac:dyDescent="0.2">
      <c r="B60" t="s">
        <v>328</v>
      </c>
      <c r="C60" t="s">
        <v>257</v>
      </c>
      <c r="D60" t="s">
        <v>255</v>
      </c>
      <c r="E60">
        <v>-2.8715000000000002</v>
      </c>
      <c r="F60">
        <v>10.4009</v>
      </c>
      <c r="G60">
        <v>10</v>
      </c>
      <c r="H60">
        <v>-0.28000000000000003</v>
      </c>
      <c r="I60">
        <v>0.78810000000000002</v>
      </c>
    </row>
    <row r="61" spans="2:9" x14ac:dyDescent="0.2">
      <c r="B61" t="s">
        <v>328</v>
      </c>
      <c r="C61" t="s">
        <v>257</v>
      </c>
      <c r="D61" t="s">
        <v>256</v>
      </c>
      <c r="E61">
        <v>33.972099999999998</v>
      </c>
      <c r="F61">
        <v>10.4009</v>
      </c>
      <c r="G61">
        <v>10</v>
      </c>
      <c r="H61">
        <v>3.27</v>
      </c>
      <c r="I61">
        <v>8.5000000000000006E-3</v>
      </c>
    </row>
    <row r="62" spans="2:9" x14ac:dyDescent="0.2">
      <c r="B62" t="s">
        <v>328</v>
      </c>
      <c r="C62" t="s">
        <v>255</v>
      </c>
      <c r="D62" t="s">
        <v>256</v>
      </c>
      <c r="E62">
        <v>36.843699999999998</v>
      </c>
      <c r="F62">
        <v>10.4009</v>
      </c>
      <c r="G62">
        <v>10</v>
      </c>
      <c r="H62">
        <v>3.54</v>
      </c>
      <c r="I62">
        <v>5.3E-3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8</vt:i4>
      </vt:variant>
    </vt:vector>
  </HeadingPairs>
  <TitlesOfParts>
    <vt:vector size="13" baseType="lpstr">
      <vt:lpstr>VariablesList</vt:lpstr>
      <vt:lpstr>DataTable</vt:lpstr>
      <vt:lpstr>Proc corr</vt:lpstr>
      <vt:lpstr>BM_Nrate</vt:lpstr>
      <vt:lpstr>TNU_Nrate</vt:lpstr>
      <vt:lpstr>Soil_line139</vt:lpstr>
      <vt:lpstr>Soil_line150)</vt:lpstr>
      <vt:lpstr>Soil_line156</vt:lpstr>
      <vt:lpstr>Soil_line165</vt:lpstr>
      <vt:lpstr>Soil_line171</vt:lpstr>
      <vt:lpstr>Soil_line174</vt:lpstr>
      <vt:lpstr>Soil_line177</vt:lpstr>
      <vt:lpstr>Soil_line184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Jarai Mon</dc:creator>
  <cp:lastModifiedBy>Phobe</cp:lastModifiedBy>
  <dcterms:created xsi:type="dcterms:W3CDTF">2006-04-25T14:24:12Z</dcterms:created>
  <dcterms:modified xsi:type="dcterms:W3CDTF">2021-07-29T00:14:20Z</dcterms:modified>
</cp:coreProperties>
</file>